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F836FB86-E7C9-4FBA-972A-D4220D79F014}"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8" i="55"/>
  <c r="P18" i="55"/>
  <c r="N18" i="55"/>
  <c r="L18" i="55"/>
  <c r="J18" i="55"/>
  <c r="H18" i="55"/>
  <c r="F18" i="55"/>
  <c r="D18" i="55"/>
  <c r="C18" i="55"/>
  <c r="B18"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L10" i="11"/>
  <c r="J10" i="11"/>
  <c r="H10" i="11"/>
  <c r="F10" i="11"/>
  <c r="D10" i="11"/>
  <c r="C10" i="11"/>
  <c r="B10" i="11"/>
  <c r="P9" i="11"/>
  <c r="L9" i="11"/>
  <c r="J9" i="11"/>
  <c r="H9" i="11"/>
  <c r="F9" i="11"/>
  <c r="D9" i="11"/>
  <c r="C9" i="11"/>
  <c r="B9" i="11"/>
  <c r="P8" i="11"/>
  <c r="F8" i="11"/>
  <c r="D8" i="11"/>
  <c r="C8" i="11"/>
  <c r="B8" i="11"/>
  <c r="P10" i="9"/>
  <c r="N10" i="9"/>
  <c r="L10" i="9"/>
  <c r="J10" i="9"/>
  <c r="H10" i="9"/>
  <c r="F10" i="9"/>
  <c r="D10" i="9"/>
  <c r="C10" i="9"/>
  <c r="B10" i="9"/>
  <c r="P9" i="9"/>
  <c r="L9" i="9"/>
  <c r="J9" i="9"/>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<sst xmlns="http://schemas.openxmlformats.org/spreadsheetml/2006/main" count="9566" uniqueCount="1703">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</sst>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1" t="s">
        <v>439</v>
      </c>
      <c r="D3" s="142"/>
      <c r="E3" s="143"/>
      <c r="F3" s="48"/>
      <c r="G3" s="141" t="s">
        <v>440</v>
      </c>
      <c r="H3" s="142"/>
      <c r="I3" s="143"/>
      <c r="J3" s="48"/>
      <c r="K3" s="141" t="s">
        <v>441</v>
      </c>
      <c r="L3" s="142"/>
      <c r="M3" s="143"/>
      <c r="N3" s="48"/>
      <c r="O3" s="141" t="s">
        <v>442</v>
      </c>
      <c r="P3" s="142"/>
      <c r="Q3" s="143"/>
      <c r="R3" s="48"/>
      <c r="S3" s="141" t="s">
        <v>447</v>
      </c>
      <c r="T3" s="142"/>
      <c r="U3" s="143"/>
      <c r="V3" s="48"/>
      <c r="W3" s="141" t="s">
        <v>448</v>
      </c>
      <c r="X3" s="142"/>
      <c r="Y3" s="143"/>
      <c r="Z3" s="49"/>
    </row>
    <row r="4" spans="2:26" ht="15" thickBot="1" x14ac:dyDescent="0.35">
      <c r="B4" s="47"/>
      <c r="C4" s="144"/>
      <c r="D4" s="145"/>
      <c r="E4" s="146"/>
      <c r="F4" s="48"/>
      <c r="G4" s="144"/>
      <c r="H4" s="145"/>
      <c r="I4" s="146"/>
      <c r="J4" s="48"/>
      <c r="K4" s="144"/>
      <c r="L4" s="145"/>
      <c r="M4" s="146"/>
      <c r="N4" s="48"/>
      <c r="O4" s="144"/>
      <c r="P4" s="145"/>
      <c r="Q4" s="146"/>
      <c r="R4" s="48"/>
      <c r="S4" s="144"/>
      <c r="T4" s="145"/>
      <c r="U4" s="146"/>
      <c r="V4" s="48"/>
      <c r="W4" s="144"/>
      <c r="X4" s="145"/>
      <c r="Y4" s="146"/>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1" t="s">
        <v>443</v>
      </c>
      <c r="D7" s="142"/>
      <c r="E7" s="143"/>
      <c r="F7" s="48"/>
      <c r="G7" s="141" t="s">
        <v>444</v>
      </c>
      <c r="H7" s="142"/>
      <c r="I7" s="143"/>
      <c r="J7" s="48"/>
      <c r="K7" s="141" t="s">
        <v>445</v>
      </c>
      <c r="L7" s="142"/>
      <c r="M7" s="143"/>
      <c r="N7" s="48"/>
      <c r="O7" s="141" t="s">
        <v>446</v>
      </c>
      <c r="P7" s="142"/>
      <c r="Q7" s="143"/>
      <c r="R7" s="48"/>
      <c r="S7" s="141" t="s">
        <v>449</v>
      </c>
      <c r="T7" s="142"/>
      <c r="U7" s="143"/>
      <c r="V7" s="48"/>
      <c r="W7" s="141" t="s">
        <v>450</v>
      </c>
      <c r="X7" s="142"/>
      <c r="Y7" s="143"/>
      <c r="Z7" s="52"/>
    </row>
    <row r="8" spans="2:26" s="16" customFormat="1" ht="15" thickBot="1" x14ac:dyDescent="0.35">
      <c r="B8" s="50"/>
      <c r="C8" s="144"/>
      <c r="D8" s="145"/>
      <c r="E8" s="146"/>
      <c r="F8" s="48"/>
      <c r="G8" s="144"/>
      <c r="H8" s="145"/>
      <c r="I8" s="146"/>
      <c r="J8" s="48"/>
      <c r="K8" s="144"/>
      <c r="L8" s="145"/>
      <c r="M8" s="146"/>
      <c r="N8" s="48"/>
      <c r="O8" s="144"/>
      <c r="P8" s="145"/>
      <c r="Q8" s="146"/>
      <c r="R8" s="48"/>
      <c r="S8" s="144"/>
      <c r="T8" s="145"/>
      <c r="U8" s="146"/>
      <c r="V8" s="48"/>
      <c r="W8" s="144"/>
      <c r="X8" s="145"/>
      <c r="Y8" s="146"/>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1" t="s">
        <v>332</v>
      </c>
      <c r="D11" s="142"/>
      <c r="E11" s="143"/>
      <c r="F11" s="48"/>
      <c r="G11" s="141" t="s">
        <v>333</v>
      </c>
      <c r="H11" s="142"/>
      <c r="I11" s="143"/>
      <c r="K11" s="141" t="s">
        <v>453</v>
      </c>
      <c r="L11" s="142"/>
      <c r="M11" s="143"/>
      <c r="N11" s="51"/>
      <c r="O11" s="141" t="s">
        <v>454</v>
      </c>
      <c r="P11" s="142"/>
      <c r="Q11" s="143"/>
      <c r="R11" s="48"/>
      <c r="S11" s="141" t="s">
        <v>451</v>
      </c>
      <c r="T11" s="142"/>
      <c r="U11" s="143"/>
      <c r="V11" s="51"/>
      <c r="W11" s="141" t="s">
        <v>452</v>
      </c>
      <c r="X11" s="142"/>
      <c r="Y11" s="143"/>
      <c r="Z11" s="52"/>
    </row>
    <row r="12" spans="2:26" s="16" customFormat="1" ht="15" thickBot="1" x14ac:dyDescent="0.35">
      <c r="B12" s="50"/>
      <c r="C12" s="144"/>
      <c r="D12" s="145"/>
      <c r="E12" s="146"/>
      <c r="F12" s="48"/>
      <c r="G12" s="144"/>
      <c r="H12" s="145"/>
      <c r="I12" s="146"/>
      <c r="K12" s="144"/>
      <c r="L12" s="145"/>
      <c r="M12" s="146"/>
      <c r="N12" s="51"/>
      <c r="O12" s="144"/>
      <c r="P12" s="145"/>
      <c r="Q12" s="146"/>
      <c r="R12" s="48"/>
      <c r="S12" s="144"/>
      <c r="T12" s="145"/>
      <c r="U12" s="146"/>
      <c r="V12" s="51"/>
      <c r="W12" s="144"/>
      <c r="X12" s="145"/>
      <c r="Y12" s="146"/>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1" t="s">
        <v>334</v>
      </c>
      <c r="D15" s="142"/>
      <c r="E15" s="143"/>
      <c r="F15" s="51"/>
      <c r="G15" s="141" t="s">
        <v>335</v>
      </c>
      <c r="H15" s="142"/>
      <c r="I15" s="143"/>
      <c r="K15" s="135" t="s">
        <v>457</v>
      </c>
      <c r="L15" s="136"/>
      <c r="M15" s="137"/>
      <c r="N15" s="51"/>
      <c r="O15" s="135" t="s">
        <v>458</v>
      </c>
      <c r="P15" s="136"/>
      <c r="Q15" s="137"/>
      <c r="S15" s="135" t="s">
        <v>459</v>
      </c>
      <c r="T15" s="136"/>
      <c r="U15" s="137"/>
      <c r="V15" s="51"/>
      <c r="W15" s="135" t="s">
        <v>460</v>
      </c>
      <c r="X15" s="136"/>
      <c r="Y15" s="137"/>
      <c r="Z15" s="52"/>
    </row>
    <row r="16" spans="2:26" s="16" customFormat="1" ht="15" thickBot="1" x14ac:dyDescent="0.35">
      <c r="B16" s="50"/>
      <c r="C16" s="144"/>
      <c r="D16" s="145"/>
      <c r="E16" s="146"/>
      <c r="F16" s="51"/>
      <c r="G16" s="144"/>
      <c r="H16" s="145"/>
      <c r="I16" s="146"/>
      <c r="K16" s="138"/>
      <c r="L16" s="139"/>
      <c r="M16" s="140"/>
      <c r="N16" s="51"/>
      <c r="O16" s="138"/>
      <c r="P16" s="139"/>
      <c r="Q16" s="140"/>
      <c r="S16" s="138"/>
      <c r="T16" s="139"/>
      <c r="U16" s="140"/>
      <c r="V16" s="51"/>
      <c r="W16" s="138"/>
      <c r="X16" s="139"/>
      <c r="Y16" s="140"/>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35" t="s">
        <v>462</v>
      </c>
      <c r="D19" s="136"/>
      <c r="E19" s="137"/>
      <c r="F19" s="51"/>
      <c r="G19" s="135" t="s">
        <v>461</v>
      </c>
      <c r="H19" s="136"/>
      <c r="I19" s="137"/>
      <c r="K19" s="123" t="s">
        <v>455</v>
      </c>
      <c r="L19" s="124"/>
      <c r="M19" s="125"/>
      <c r="N19" s="51"/>
      <c r="O19" s="123" t="s">
        <v>456</v>
      </c>
      <c r="P19" s="124"/>
      <c r="Q19" s="125"/>
      <c r="S19" s="123" t="s">
        <v>336</v>
      </c>
      <c r="T19" s="124"/>
      <c r="U19" s="125"/>
      <c r="V19" s="51"/>
      <c r="W19" s="123" t="s">
        <v>337</v>
      </c>
      <c r="X19" s="124"/>
      <c r="Y19" s="125"/>
      <c r="Z19" s="52"/>
    </row>
    <row r="20" spans="2:26" s="16" customFormat="1" ht="15" thickBot="1" x14ac:dyDescent="0.35">
      <c r="B20" s="50"/>
      <c r="C20" s="138"/>
      <c r="D20" s="139"/>
      <c r="E20" s="140"/>
      <c r="F20" s="51"/>
      <c r="G20" s="138"/>
      <c r="H20" s="139"/>
      <c r="I20" s="140"/>
      <c r="K20" s="126"/>
      <c r="L20" s="127"/>
      <c r="M20" s="128"/>
      <c r="N20" s="51"/>
      <c r="O20" s="126"/>
      <c r="P20" s="127"/>
      <c r="Q20" s="128"/>
      <c r="S20" s="126"/>
      <c r="T20" s="127"/>
      <c r="U20" s="128"/>
      <c r="V20" s="51"/>
      <c r="W20" s="126"/>
      <c r="X20" s="127"/>
      <c r="Y20" s="128"/>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3" t="s">
        <v>1654</v>
      </c>
      <c r="D23" s="124"/>
      <c r="E23" s="125"/>
      <c r="F23" s="51"/>
      <c r="G23" s="123" t="s">
        <v>1655</v>
      </c>
      <c r="H23" s="124"/>
      <c r="I23" s="125"/>
      <c r="K23" s="123" t="s">
        <v>465</v>
      </c>
      <c r="L23" s="124"/>
      <c r="M23" s="125"/>
      <c r="N23" s="51"/>
      <c r="O23" s="123" t="s">
        <v>466</v>
      </c>
      <c r="P23" s="124"/>
      <c r="Q23" s="125"/>
      <c r="S23" s="123" t="s">
        <v>467</v>
      </c>
      <c r="T23" s="124"/>
      <c r="U23" s="125"/>
      <c r="V23" s="51"/>
      <c r="W23" s="123" t="s">
        <v>468</v>
      </c>
      <c r="X23" s="124"/>
      <c r="Y23" s="125"/>
      <c r="Z23" s="52"/>
    </row>
    <row r="24" spans="2:26" s="16" customFormat="1" ht="15" thickBot="1" x14ac:dyDescent="0.35">
      <c r="B24" s="50"/>
      <c r="C24" s="126"/>
      <c r="D24" s="127"/>
      <c r="E24" s="128"/>
      <c r="F24" s="51"/>
      <c r="G24" s="126"/>
      <c r="H24" s="127"/>
      <c r="I24" s="128"/>
      <c r="K24" s="126"/>
      <c r="L24" s="127"/>
      <c r="M24" s="128"/>
      <c r="N24" s="51"/>
      <c r="O24" s="126"/>
      <c r="P24" s="127"/>
      <c r="Q24" s="128"/>
      <c r="S24" s="126"/>
      <c r="T24" s="127"/>
      <c r="U24" s="128"/>
      <c r="V24" s="51"/>
      <c r="W24" s="126"/>
      <c r="X24" s="127"/>
      <c r="Y24" s="128"/>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3" t="s">
        <v>470</v>
      </c>
      <c r="D27" s="124"/>
      <c r="E27" s="125"/>
      <c r="F27" s="51"/>
      <c r="G27" s="123" t="s">
        <v>469</v>
      </c>
      <c r="H27" s="124"/>
      <c r="I27" s="125"/>
      <c r="K27" s="123" t="s">
        <v>471</v>
      </c>
      <c r="L27" s="124"/>
      <c r="M27" s="125"/>
      <c r="N27" s="51"/>
      <c r="O27" s="123" t="s">
        <v>472</v>
      </c>
      <c r="P27" s="124"/>
      <c r="Q27" s="125"/>
      <c r="S27" s="123" t="s">
        <v>473</v>
      </c>
      <c r="T27" s="124"/>
      <c r="U27" s="125"/>
      <c r="W27" s="123" t="s">
        <v>474</v>
      </c>
      <c r="X27" s="124"/>
      <c r="Y27" s="125"/>
      <c r="Z27" s="52"/>
    </row>
    <row r="28" spans="2:26" s="16" customFormat="1" ht="15" thickBot="1" x14ac:dyDescent="0.35">
      <c r="B28" s="50"/>
      <c r="C28" s="126"/>
      <c r="D28" s="127"/>
      <c r="E28" s="128"/>
      <c r="F28" s="51"/>
      <c r="G28" s="126"/>
      <c r="H28" s="127"/>
      <c r="I28" s="128"/>
      <c r="K28" s="126"/>
      <c r="L28" s="127"/>
      <c r="M28" s="128"/>
      <c r="N28" s="51"/>
      <c r="O28" s="126"/>
      <c r="P28" s="127"/>
      <c r="Q28" s="128"/>
      <c r="S28" s="126"/>
      <c r="T28" s="127"/>
      <c r="U28" s="128"/>
      <c r="W28" s="126"/>
      <c r="X28" s="127"/>
      <c r="Y28" s="128"/>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3" t="s">
        <v>475</v>
      </c>
      <c r="D31" s="124"/>
      <c r="E31" s="125"/>
      <c r="F31" s="51"/>
      <c r="G31" s="123" t="s">
        <v>476</v>
      </c>
      <c r="H31" s="124"/>
      <c r="I31" s="125"/>
      <c r="K31" s="123" t="s">
        <v>338</v>
      </c>
      <c r="L31" s="124"/>
      <c r="M31" s="125"/>
      <c r="O31" s="123" t="s">
        <v>339</v>
      </c>
      <c r="P31" s="124"/>
      <c r="Q31" s="125"/>
      <c r="S31" s="123" t="s">
        <v>477</v>
      </c>
      <c r="T31" s="124"/>
      <c r="U31" s="125"/>
      <c r="W31" s="123" t="s">
        <v>478</v>
      </c>
      <c r="X31" s="124"/>
      <c r="Y31" s="125"/>
      <c r="Z31" s="52"/>
    </row>
    <row r="32" spans="2:26" s="16" customFormat="1" ht="15" thickBot="1" x14ac:dyDescent="0.35">
      <c r="B32" s="50"/>
      <c r="C32" s="126"/>
      <c r="D32" s="127"/>
      <c r="E32" s="128"/>
      <c r="F32" s="51"/>
      <c r="G32" s="126"/>
      <c r="H32" s="127"/>
      <c r="I32" s="128"/>
      <c r="K32" s="126"/>
      <c r="L32" s="127"/>
      <c r="M32" s="128"/>
      <c r="O32" s="126"/>
      <c r="P32" s="127"/>
      <c r="Q32" s="128"/>
      <c r="S32" s="126"/>
      <c r="T32" s="127"/>
      <c r="U32" s="128"/>
      <c r="W32" s="126"/>
      <c r="X32" s="127"/>
      <c r="Y32" s="128"/>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3" t="s">
        <v>1694</v>
      </c>
      <c r="D35" s="124"/>
      <c r="E35" s="125"/>
      <c r="F35" s="51"/>
      <c r="G35" s="123" t="s">
        <v>1695</v>
      </c>
      <c r="H35" s="124"/>
      <c r="I35" s="125"/>
      <c r="K35" s="123" t="s">
        <v>1652</v>
      </c>
      <c r="L35" s="124"/>
      <c r="M35" s="125"/>
      <c r="N35" s="51"/>
      <c r="O35" s="123" t="s">
        <v>1653</v>
      </c>
      <c r="P35" s="124"/>
      <c r="Q35" s="125"/>
      <c r="S35" s="129" t="s">
        <v>463</v>
      </c>
      <c r="T35" s="130"/>
      <c r="U35" s="131"/>
      <c r="V35" s="51"/>
      <c r="W35" s="129" t="s">
        <v>464</v>
      </c>
      <c r="X35" s="130"/>
      <c r="Y35" s="131"/>
      <c r="Z35" s="52"/>
    </row>
    <row r="36" spans="2:26" s="16" customFormat="1" ht="15" thickBot="1" x14ac:dyDescent="0.35">
      <c r="B36" s="50"/>
      <c r="C36" s="126"/>
      <c r="D36" s="127"/>
      <c r="E36" s="128"/>
      <c r="F36" s="51"/>
      <c r="G36" s="126"/>
      <c r="H36" s="127"/>
      <c r="I36" s="128"/>
      <c r="K36" s="126"/>
      <c r="L36" s="127"/>
      <c r="M36" s="128"/>
      <c r="N36" s="51"/>
      <c r="O36" s="126"/>
      <c r="P36" s="127"/>
      <c r="Q36" s="128"/>
      <c r="S36" s="132"/>
      <c r="T36" s="133"/>
      <c r="U36" s="134"/>
      <c r="V36" s="51"/>
      <c r="W36" s="132"/>
      <c r="X36" s="133"/>
      <c r="Y36" s="134"/>
      <c r="Z36" s="52"/>
    </row>
    <row r="37" spans="2:26" s="16" customFormat="1" ht="12" customHeight="1" x14ac:dyDescent="0.3">
      <c r="B37" s="50"/>
      <c r="C37" s="51"/>
      <c r="D37" s="51"/>
      <c r="E37" s="51"/>
      <c r="F37" s="51"/>
      <c r="G37" s="51"/>
      <c r="H37" s="51"/>
      <c r="I37" s="51"/>
      <c r="Z37" s="52"/>
    </row>
    <row r="38" spans="2:26" x14ac:dyDescent="0.3">
      <c r="B38" s="47"/>
      <c r="C38" s="48"/>
      <c r="D38" s="48"/>
      <c r="E38" s="122"/>
      <c r="F38" s="122"/>
      <c r="G38" s="122"/>
      <c r="H38" s="122" t="s">
        <v>353</v>
      </c>
      <c r="I38" s="122"/>
      <c r="J38" s="122"/>
      <c r="K38" s="122" t="s">
        <v>352</v>
      </c>
      <c r="L38" s="122"/>
      <c r="M38" s="122"/>
      <c r="N38" s="122"/>
      <c r="O38" s="122" t="s">
        <v>354</v>
      </c>
      <c r="P38" s="122"/>
      <c r="Q38" s="122"/>
      <c r="R38" s="122"/>
      <c r="S38" s="122"/>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C19:E20"/>
    <mergeCell ref="G19:I20"/>
    <mergeCell ref="E38:G38"/>
    <mergeCell ref="C27:E28"/>
    <mergeCell ref="G27:I28"/>
    <mergeCell ref="C35:E36"/>
    <mergeCell ref="G35:I36"/>
    <mergeCell ref="H38:J38"/>
    <mergeCell ref="C31:E32"/>
    <mergeCell ref="G31:I32"/>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31:M32"/>
    <mergeCell ref="O31:Q32"/>
    <mergeCell ref="S31:U32"/>
    <mergeCell ref="W35:Y36"/>
    <mergeCell ref="K27:M28"/>
    <mergeCell ref="O27:Q28"/>
    <mergeCell ref="S27:U28"/>
    <mergeCell ref="W27:Y28"/>
    <mergeCell ref="W31:Y32"/>
    <mergeCell ref="K38:N38"/>
    <mergeCell ref="O38:S38"/>
    <mergeCell ref="K35:M36"/>
    <mergeCell ref="O35:Q36"/>
    <mergeCell ref="S35:U36"/>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44040</v>
      </c>
      <c r="C8" s="65">
        <f>VLOOKUP($A8,'Return Data'!$B$7:$R$1700,4,0)</f>
        <v>753.44</v>
      </c>
      <c r="D8" s="65">
        <f>VLOOKUP($A8,'Return Data'!$B$7:$R$1700,10,0)</f>
        <v>13.7422</v>
      </c>
      <c r="E8" s="66">
        <f t="shared" ref="E8:E40" si="0">RANK(D8,D$8:D$40,0)</f>
        <v>8</v>
      </c>
      <c r="F8" s="65">
        <f>VLOOKUP($A8,'Return Data'!$B$7:$R$1700,11,0)</f>
        <v>-8.3228000000000009</v>
      </c>
      <c r="G8" s="66">
        <f t="shared" ref="G8:G40" si="1">RANK(F8,F$8:F$40,0)</f>
        <v>30</v>
      </c>
      <c r="H8" s="65">
        <f>VLOOKUP($A8,'Return Data'!$B$7:$R$1700,12,0)</f>
        <v>-5.9574999999999996</v>
      </c>
      <c r="I8" s="66">
        <f t="shared" ref="I8:I40" si="2">RANK(H8,H$8:H$40,0)</f>
        <v>32</v>
      </c>
      <c r="J8" s="65">
        <f>VLOOKUP($A8,'Return Data'!$B$7:$R$1700,13,0)</f>
        <v>-3.7113</v>
      </c>
      <c r="K8" s="66">
        <f t="shared" ref="K8:K28" si="3">RANK(J8,J$8:J$40,0)</f>
        <v>30</v>
      </c>
      <c r="L8" s="65">
        <f>VLOOKUP($A8,'Return Data'!$B$7:$R$1700,17,0)</f>
        <v>-3.2023000000000001</v>
      </c>
      <c r="M8" s="66">
        <f>RANK(L8,L$8:L$40,0)</f>
        <v>25</v>
      </c>
      <c r="N8" s="65">
        <f>VLOOKUP($A8,'Return Data'!$B$7:$R$1700,14,0)</f>
        <v>-0.37809999999999999</v>
      </c>
      <c r="O8" s="66">
        <f>RANK(N8,N$8:N$40,0)</f>
        <v>25</v>
      </c>
      <c r="P8" s="65">
        <f>VLOOKUP($A8,'Return Data'!$B$7:$R$1700,15,0)</f>
        <v>5.4545000000000003</v>
      </c>
      <c r="Q8" s="66">
        <f>RANK(P8,P$8:P$40,0)</f>
        <v>15</v>
      </c>
      <c r="R8" s="65">
        <f>VLOOKUP($A8,'Return Data'!$B$7:$R$1700,16,0)</f>
        <v>10.696300000000001</v>
      </c>
      <c r="S8" s="67">
        <f t="shared" ref="S8:S40" si="4">RANK(R8,R$8:R$40,0)</f>
        <v>11</v>
      </c>
    </row>
    <row r="9" spans="1:20" x14ac:dyDescent="0.3">
      <c r="A9" s="63" t="s">
        <v>483</v>
      </c>
      <c r="B9" s="64">
        <f>VLOOKUP($A9,'Return Data'!$B$7:$R$1700,3,0)</f>
        <v>44040</v>
      </c>
      <c r="C9" s="65">
        <f>VLOOKUP($A9,'Return Data'!$B$7:$R$1700,4,0)</f>
        <v>11</v>
      </c>
      <c r="D9" s="65">
        <f>VLOOKUP($A9,'Return Data'!$B$7:$R$1700,10,0)</f>
        <v>13.6364</v>
      </c>
      <c r="E9" s="66">
        <f t="shared" si="0"/>
        <v>10</v>
      </c>
      <c r="F9" s="65">
        <f>VLOOKUP($A9,'Return Data'!$B$7:$R$1700,11,0)</f>
        <v>-5.0906000000000002</v>
      </c>
      <c r="G9" s="66">
        <f t="shared" si="1"/>
        <v>13</v>
      </c>
      <c r="H9" s="65">
        <f>VLOOKUP($A9,'Return Data'!$B$7:$R$1700,12,0)</f>
        <v>-1.6979</v>
      </c>
      <c r="I9" s="66">
        <f t="shared" si="2"/>
        <v>20</v>
      </c>
      <c r="J9" s="65">
        <f>VLOOKUP($A9,'Return Data'!$B$7:$R$1700,13,0)</f>
        <v>6.8998999999999997</v>
      </c>
      <c r="K9" s="66">
        <f t="shared" si="3"/>
        <v>7</v>
      </c>
      <c r="L9" s="65"/>
      <c r="M9" s="66"/>
      <c r="N9" s="65"/>
      <c r="O9" s="66"/>
      <c r="P9" s="65"/>
      <c r="Q9" s="66"/>
      <c r="R9" s="65">
        <f>VLOOKUP($A9,'Return Data'!$B$7:$R$1700,16,0)</f>
        <v>4.9573999999999998</v>
      </c>
      <c r="S9" s="67">
        <f t="shared" si="4"/>
        <v>29</v>
      </c>
    </row>
    <row r="10" spans="1:20" x14ac:dyDescent="0.3">
      <c r="A10" s="63" t="s">
        <v>486</v>
      </c>
      <c r="B10" s="64">
        <f>VLOOKUP($A10,'Return Data'!$B$7:$R$1700,3,0)</f>
        <v>44040</v>
      </c>
      <c r="C10" s="65">
        <f>VLOOKUP($A10,'Return Data'!$B$7:$R$1700,4,0)</f>
        <v>58.7</v>
      </c>
      <c r="D10" s="65">
        <f>VLOOKUP($A10,'Return Data'!$B$7:$R$1700,10,0)</f>
        <v>15.0304</v>
      </c>
      <c r="E10" s="66">
        <f t="shared" si="0"/>
        <v>4</v>
      </c>
      <c r="F10" s="65">
        <f>VLOOKUP($A10,'Return Data'!$B$7:$R$1700,11,0)</f>
        <v>-4.5373000000000001</v>
      </c>
      <c r="G10" s="66">
        <f t="shared" si="1"/>
        <v>12</v>
      </c>
      <c r="H10" s="65">
        <f>VLOOKUP($A10,'Return Data'!$B$7:$R$1700,12,0)</f>
        <v>-8.5099999999999995E-2</v>
      </c>
      <c r="I10" s="66">
        <f t="shared" si="2"/>
        <v>13</v>
      </c>
      <c r="J10" s="65">
        <f>VLOOKUP($A10,'Return Data'!$B$7:$R$1700,13,0)</f>
        <v>1.9628000000000001</v>
      </c>
      <c r="K10" s="66">
        <f t="shared" si="3"/>
        <v>20</v>
      </c>
      <c r="L10" s="65">
        <f>VLOOKUP($A10,'Return Data'!$B$7:$R$1700,17,0)</f>
        <v>-1.3646</v>
      </c>
      <c r="M10" s="66">
        <f t="shared" ref="M10:M18" si="5">RANK(L10,L$8:L$40,0)</f>
        <v>21</v>
      </c>
      <c r="N10" s="65">
        <f>VLOOKUP($A10,'Return Data'!$B$7:$R$1700,14,0)</f>
        <v>1.2624</v>
      </c>
      <c r="O10" s="66">
        <f t="shared" ref="O10:O15" si="6">RANK(N10,N$8:N$40,0)</f>
        <v>21</v>
      </c>
      <c r="P10" s="65">
        <f>VLOOKUP($A10,'Return Data'!$B$7:$R$1700,15,0)</f>
        <v>5.5612000000000004</v>
      </c>
      <c r="Q10" s="66">
        <f>RANK(P10,P$8:P$40,0)</f>
        <v>14</v>
      </c>
      <c r="R10" s="65">
        <f>VLOOKUP($A10,'Return Data'!$B$7:$R$1700,16,0)</f>
        <v>9.1646999999999998</v>
      </c>
      <c r="S10" s="67">
        <f t="shared" si="4"/>
        <v>19</v>
      </c>
    </row>
    <row r="11" spans="1:20" x14ac:dyDescent="0.3">
      <c r="A11" s="63" t="s">
        <v>487</v>
      </c>
      <c r="B11" s="64">
        <f>VLOOKUP($A11,'Return Data'!$B$7:$R$1700,3,0)</f>
        <v>44040</v>
      </c>
      <c r="C11" s="65">
        <f>VLOOKUP($A11,'Return Data'!$B$7:$R$1700,4,0)</f>
        <v>13.597899999999999</v>
      </c>
      <c r="D11" s="65">
        <f>VLOOKUP($A11,'Return Data'!$B$7:$R$1700,10,0)</f>
        <v>13.189399999999999</v>
      </c>
      <c r="E11" s="66">
        <f t="shared" si="0"/>
        <v>14</v>
      </c>
      <c r="F11" s="65">
        <f>VLOOKUP($A11,'Return Data'!$B$7:$R$1700,11,0)</f>
        <v>-2.0444</v>
      </c>
      <c r="G11" s="66">
        <f t="shared" si="1"/>
        <v>6</v>
      </c>
      <c r="H11" s="65">
        <f>VLOOKUP($A11,'Return Data'!$B$7:$R$1700,12,0)</f>
        <v>3.6560000000000001</v>
      </c>
      <c r="I11" s="66">
        <f t="shared" si="2"/>
        <v>5</v>
      </c>
      <c r="J11" s="65">
        <f>VLOOKUP($A11,'Return Data'!$B$7:$R$1700,13,0)</f>
        <v>10.965199999999999</v>
      </c>
      <c r="K11" s="66">
        <f t="shared" si="3"/>
        <v>3</v>
      </c>
      <c r="L11" s="65">
        <f>VLOOKUP($A11,'Return Data'!$B$7:$R$1700,17,0)</f>
        <v>8.7380999999999993</v>
      </c>
      <c r="M11" s="66">
        <f t="shared" si="5"/>
        <v>1</v>
      </c>
      <c r="N11" s="65">
        <f>VLOOKUP($A11,'Return Data'!$B$7:$R$1700,14,0)</f>
        <v>8.9149999999999991</v>
      </c>
      <c r="O11" s="66">
        <f t="shared" si="6"/>
        <v>1</v>
      </c>
      <c r="P11" s="65"/>
      <c r="Q11" s="66"/>
      <c r="R11" s="65">
        <f>VLOOKUP($A11,'Return Data'!$B$7:$R$1700,16,0)</f>
        <v>9.7309000000000001</v>
      </c>
      <c r="S11" s="67">
        <f t="shared" si="4"/>
        <v>15</v>
      </c>
    </row>
    <row r="12" spans="1:20" x14ac:dyDescent="0.3">
      <c r="A12" s="63" t="s">
        <v>489</v>
      </c>
      <c r="B12" s="64">
        <f>VLOOKUP($A12,'Return Data'!$B$7:$R$1700,3,0)</f>
        <v>44040</v>
      </c>
      <c r="C12" s="65">
        <f>VLOOKUP($A12,'Return Data'!$B$7:$R$1700,4,0)</f>
        <v>12.56</v>
      </c>
      <c r="D12" s="65">
        <f>VLOOKUP($A12,'Return Data'!$B$7:$R$1700,10,0)</f>
        <v>9.5030999999999999</v>
      </c>
      <c r="E12" s="66">
        <f t="shared" si="0"/>
        <v>33</v>
      </c>
      <c r="F12" s="65">
        <f>VLOOKUP($A12,'Return Data'!$B$7:$R$1700,11,0)</f>
        <v>-5.3503999999999996</v>
      </c>
      <c r="G12" s="66">
        <f t="shared" si="1"/>
        <v>15</v>
      </c>
      <c r="H12" s="65">
        <f>VLOOKUP($A12,'Return Data'!$B$7:$R$1700,12,0)</f>
        <v>3.8875000000000002</v>
      </c>
      <c r="I12" s="66">
        <f t="shared" si="2"/>
        <v>4</v>
      </c>
      <c r="J12" s="65">
        <f>VLOOKUP($A12,'Return Data'!$B$7:$R$1700,13,0)</f>
        <v>10.6608</v>
      </c>
      <c r="K12" s="66">
        <f t="shared" si="3"/>
        <v>4</v>
      </c>
      <c r="L12" s="65">
        <f>VLOOKUP($A12,'Return Data'!$B$7:$R$1700,17,0)</f>
        <v>-5.5370999999999997</v>
      </c>
      <c r="M12" s="66">
        <f t="shared" si="5"/>
        <v>26</v>
      </c>
      <c r="N12" s="65">
        <f>VLOOKUP($A12,'Return Data'!$B$7:$R$1700,14,0)</f>
        <v>0.23980000000000001</v>
      </c>
      <c r="O12" s="66">
        <f t="shared" si="6"/>
        <v>23</v>
      </c>
      <c r="P12" s="65"/>
      <c r="Q12" s="66"/>
      <c r="R12" s="65">
        <f>VLOOKUP($A12,'Return Data'!$B$7:$R$1700,16,0)</f>
        <v>5.8268000000000004</v>
      </c>
      <c r="S12" s="67">
        <f t="shared" si="4"/>
        <v>27</v>
      </c>
    </row>
    <row r="13" spans="1:20" x14ac:dyDescent="0.3">
      <c r="A13" s="63" t="s">
        <v>491</v>
      </c>
      <c r="B13" s="64">
        <f>VLOOKUP($A13,'Return Data'!$B$7:$R$1700,3,0)</f>
        <v>44040</v>
      </c>
      <c r="C13" s="65">
        <f>VLOOKUP($A13,'Return Data'!$B$7:$R$1700,4,0)</f>
        <v>181.17</v>
      </c>
      <c r="D13" s="65">
        <f>VLOOKUP($A13,'Return Data'!$B$7:$R$1700,10,0)</f>
        <v>11.5373</v>
      </c>
      <c r="E13" s="66">
        <f t="shared" si="0"/>
        <v>26</v>
      </c>
      <c r="F13" s="65">
        <f>VLOOKUP($A13,'Return Data'!$B$7:$R$1700,11,0)</f>
        <v>-0.29170000000000001</v>
      </c>
      <c r="G13" s="66">
        <f t="shared" si="1"/>
        <v>3</v>
      </c>
      <c r="H13" s="65">
        <f>VLOOKUP($A13,'Return Data'!$B$7:$R$1700,12,0)</f>
        <v>4.7709999999999999</v>
      </c>
      <c r="I13" s="66">
        <f t="shared" si="2"/>
        <v>2</v>
      </c>
      <c r="J13" s="65">
        <f>VLOOKUP($A13,'Return Data'!$B$7:$R$1700,13,0)</f>
        <v>10.133699999999999</v>
      </c>
      <c r="K13" s="66">
        <f t="shared" si="3"/>
        <v>5</v>
      </c>
      <c r="L13" s="65">
        <f>VLOOKUP($A13,'Return Data'!$B$7:$R$1700,17,0)</f>
        <v>6.4020999999999999</v>
      </c>
      <c r="M13" s="66">
        <f t="shared" si="5"/>
        <v>2</v>
      </c>
      <c r="N13" s="65">
        <f>VLOOKUP($A13,'Return Data'!$B$7:$R$1700,14,0)</f>
        <v>7.6318999999999999</v>
      </c>
      <c r="O13" s="66">
        <f t="shared" si="6"/>
        <v>2</v>
      </c>
      <c r="P13" s="65">
        <f>VLOOKUP($A13,'Return Data'!$B$7:$R$1700,15,0)</f>
        <v>9.2164000000000001</v>
      </c>
      <c r="Q13" s="66">
        <f>RANK(P13,P$8:P$40,0)</f>
        <v>2</v>
      </c>
      <c r="R13" s="65">
        <f>VLOOKUP($A13,'Return Data'!$B$7:$R$1700,16,0)</f>
        <v>13.0227</v>
      </c>
      <c r="S13" s="67">
        <f t="shared" si="4"/>
        <v>2</v>
      </c>
    </row>
    <row r="14" spans="1:20" x14ac:dyDescent="0.3">
      <c r="A14" s="63" t="s">
        <v>493</v>
      </c>
      <c r="B14" s="64">
        <f>VLOOKUP($A14,'Return Data'!$B$7:$R$1700,3,0)</f>
        <v>44040</v>
      </c>
      <c r="C14" s="65">
        <f>VLOOKUP($A14,'Return Data'!$B$7:$R$1700,4,0)</f>
        <v>168.52099999999999</v>
      </c>
      <c r="D14" s="65">
        <f>VLOOKUP($A14,'Return Data'!$B$7:$R$1700,10,0)</f>
        <v>11.351100000000001</v>
      </c>
      <c r="E14" s="66">
        <f t="shared" si="0"/>
        <v>28</v>
      </c>
      <c r="F14" s="65">
        <f>VLOOKUP($A14,'Return Data'!$B$7:$R$1700,11,0)</f>
        <v>-5.4272999999999998</v>
      </c>
      <c r="G14" s="66">
        <f t="shared" si="1"/>
        <v>16</v>
      </c>
      <c r="H14" s="65">
        <f>VLOOKUP($A14,'Return Data'!$B$7:$R$1700,12,0)</f>
        <v>-0.97370000000000001</v>
      </c>
      <c r="I14" s="66">
        <f t="shared" si="2"/>
        <v>15</v>
      </c>
      <c r="J14" s="65">
        <f>VLOOKUP($A14,'Return Data'!$B$7:$R$1700,13,0)</f>
        <v>6.5658000000000003</v>
      </c>
      <c r="K14" s="66">
        <f t="shared" si="3"/>
        <v>9</v>
      </c>
      <c r="L14" s="65">
        <f>VLOOKUP($A14,'Return Data'!$B$7:$R$1700,17,0)</f>
        <v>3.9064999999999999</v>
      </c>
      <c r="M14" s="66">
        <f t="shared" si="5"/>
        <v>7</v>
      </c>
      <c r="N14" s="65">
        <f>VLOOKUP($A14,'Return Data'!$B$7:$R$1700,14,0)</f>
        <v>5.0183</v>
      </c>
      <c r="O14" s="66">
        <f t="shared" si="6"/>
        <v>7</v>
      </c>
      <c r="P14" s="65">
        <f>VLOOKUP($A14,'Return Data'!$B$7:$R$1700,15,0)</f>
        <v>8.2628000000000004</v>
      </c>
      <c r="Q14" s="66">
        <f>RANK(P14,P$8:P$40,0)</f>
        <v>6</v>
      </c>
      <c r="R14" s="65">
        <f>VLOOKUP($A14,'Return Data'!$B$7:$R$1700,16,0)</f>
        <v>11.8218</v>
      </c>
      <c r="S14" s="67">
        <f t="shared" si="4"/>
        <v>8</v>
      </c>
    </row>
    <row r="15" spans="1:20" x14ac:dyDescent="0.3">
      <c r="A15" s="63" t="s">
        <v>495</v>
      </c>
      <c r="B15" s="64">
        <f>VLOOKUP($A15,'Return Data'!$B$7:$R$1700,3,0)</f>
        <v>44040</v>
      </c>
      <c r="C15" s="65">
        <f>VLOOKUP($A15,'Return Data'!$B$7:$R$1700,4,0)</f>
        <v>26.63</v>
      </c>
      <c r="D15" s="65">
        <f>VLOOKUP($A15,'Return Data'!$B$7:$R$1700,10,0)</f>
        <v>11.7499</v>
      </c>
      <c r="E15" s="66">
        <f t="shared" si="0"/>
        <v>23</v>
      </c>
      <c r="F15" s="65">
        <f>VLOOKUP($A15,'Return Data'!$B$7:$R$1700,11,0)</f>
        <v>-6.1993999999999998</v>
      </c>
      <c r="G15" s="66">
        <f t="shared" si="1"/>
        <v>21</v>
      </c>
      <c r="H15" s="65">
        <f>VLOOKUP($A15,'Return Data'!$B$7:$R$1700,12,0)</f>
        <v>-1.0405</v>
      </c>
      <c r="I15" s="66">
        <f t="shared" si="2"/>
        <v>17</v>
      </c>
      <c r="J15" s="65">
        <f>VLOOKUP($A15,'Return Data'!$B$7:$R$1700,13,0)</f>
        <v>2.6996000000000002</v>
      </c>
      <c r="K15" s="66">
        <f t="shared" si="3"/>
        <v>15</v>
      </c>
      <c r="L15" s="65">
        <f>VLOOKUP($A15,'Return Data'!$B$7:$R$1700,17,0)</f>
        <v>1.7487999999999999</v>
      </c>
      <c r="M15" s="66">
        <f t="shared" si="5"/>
        <v>11</v>
      </c>
      <c r="N15" s="65">
        <f>VLOOKUP($A15,'Return Data'!$B$7:$R$1700,14,0)</f>
        <v>3.9144000000000001</v>
      </c>
      <c r="O15" s="66">
        <f t="shared" si="6"/>
        <v>11</v>
      </c>
      <c r="P15" s="65">
        <f>VLOOKUP($A15,'Return Data'!$B$7:$R$1700,15,0)</f>
        <v>6.0246000000000004</v>
      </c>
      <c r="Q15" s="66">
        <f>RANK(P15,P$8:P$40,0)</f>
        <v>13</v>
      </c>
      <c r="R15" s="65">
        <f>VLOOKUP($A15,'Return Data'!$B$7:$R$1700,16,0)</f>
        <v>10.0975</v>
      </c>
      <c r="S15" s="67">
        <f t="shared" si="4"/>
        <v>13</v>
      </c>
    </row>
    <row r="16" spans="1:20" x14ac:dyDescent="0.3">
      <c r="A16" s="63" t="s">
        <v>497</v>
      </c>
      <c r="B16" s="64">
        <f>VLOOKUP($A16,'Return Data'!$B$7:$R$1700,3,0)</f>
        <v>44040</v>
      </c>
      <c r="C16" s="65">
        <f>VLOOKUP($A16,'Return Data'!$B$7:$R$1700,4,0)</f>
        <v>10.608700000000001</v>
      </c>
      <c r="D16" s="65">
        <f>VLOOKUP($A16,'Return Data'!$B$7:$R$1700,10,0)</f>
        <v>12.238799999999999</v>
      </c>
      <c r="E16" s="66">
        <f t="shared" si="0"/>
        <v>20</v>
      </c>
      <c r="F16" s="65">
        <f>VLOOKUP($A16,'Return Data'!$B$7:$R$1700,11,0)</f>
        <v>-7.1342999999999996</v>
      </c>
      <c r="G16" s="66">
        <f t="shared" si="1"/>
        <v>26</v>
      </c>
      <c r="H16" s="65">
        <f>VLOOKUP($A16,'Return Data'!$B$7:$R$1700,12,0)</f>
        <v>-3.2159</v>
      </c>
      <c r="I16" s="66">
        <f t="shared" si="2"/>
        <v>28</v>
      </c>
      <c r="J16" s="65">
        <f>VLOOKUP($A16,'Return Data'!$B$7:$R$1700,13,0)</f>
        <v>1.2841</v>
      </c>
      <c r="K16" s="66">
        <f t="shared" si="3"/>
        <v>23</v>
      </c>
      <c r="L16" s="65">
        <f>VLOOKUP($A16,'Return Data'!$B$7:$R$1700,17,0)</f>
        <v>1.7210000000000001</v>
      </c>
      <c r="M16" s="66">
        <f t="shared" si="5"/>
        <v>12</v>
      </c>
      <c r="N16" s="65"/>
      <c r="O16" s="66"/>
      <c r="P16" s="65"/>
      <c r="Q16" s="66"/>
      <c r="R16" s="65">
        <f>VLOOKUP($A16,'Return Data'!$B$7:$R$1700,16,0)</f>
        <v>2.6650999999999998</v>
      </c>
      <c r="S16" s="67">
        <f t="shared" si="4"/>
        <v>33</v>
      </c>
    </row>
    <row r="17" spans="1:19" x14ac:dyDescent="0.3">
      <c r="A17" s="63" t="s">
        <v>500</v>
      </c>
      <c r="B17" s="64">
        <f>VLOOKUP($A17,'Return Data'!$B$7:$R$1700,3,0)</f>
        <v>44040</v>
      </c>
      <c r="C17" s="65">
        <f>VLOOKUP($A17,'Return Data'!$B$7:$R$1700,4,0)</f>
        <v>125.8874</v>
      </c>
      <c r="D17" s="65">
        <f>VLOOKUP($A17,'Return Data'!$B$7:$R$1700,10,0)</f>
        <v>12.7723</v>
      </c>
      <c r="E17" s="66">
        <f t="shared" si="0"/>
        <v>18</v>
      </c>
      <c r="F17" s="65">
        <f>VLOOKUP($A17,'Return Data'!$B$7:$R$1700,11,0)</f>
        <v>-7.2563000000000004</v>
      </c>
      <c r="G17" s="66">
        <f t="shared" si="1"/>
        <v>27</v>
      </c>
      <c r="H17" s="65">
        <f>VLOOKUP($A17,'Return Data'!$B$7:$R$1700,12,0)</f>
        <v>-2.9363000000000001</v>
      </c>
      <c r="I17" s="66">
        <f t="shared" si="2"/>
        <v>25</v>
      </c>
      <c r="J17" s="65">
        <f>VLOOKUP($A17,'Return Data'!$B$7:$R$1700,13,0)</f>
        <v>-1.0297000000000001</v>
      </c>
      <c r="K17" s="66">
        <f t="shared" si="3"/>
        <v>26</v>
      </c>
      <c r="L17" s="65">
        <f>VLOOKUP($A17,'Return Data'!$B$7:$R$1700,17,0)</f>
        <v>0.88759999999999994</v>
      </c>
      <c r="M17" s="66">
        <f t="shared" si="5"/>
        <v>13</v>
      </c>
      <c r="N17" s="65">
        <f>VLOOKUP($A17,'Return Data'!$B$7:$R$1700,14,0)</f>
        <v>2.6234000000000002</v>
      </c>
      <c r="O17" s="66">
        <f>RANK(N17,N$8:N$40,0)</f>
        <v>13</v>
      </c>
      <c r="P17" s="65">
        <f>VLOOKUP($A17,'Return Data'!$B$7:$R$1700,15,0)</f>
        <v>6.1464999999999996</v>
      </c>
      <c r="Q17" s="66">
        <f>RANK(P17,P$8:P$40,0)</f>
        <v>11</v>
      </c>
      <c r="R17" s="65">
        <f>VLOOKUP($A17,'Return Data'!$B$7:$R$1700,16,0)</f>
        <v>11.5097</v>
      </c>
      <c r="S17" s="67">
        <f t="shared" si="4"/>
        <v>9</v>
      </c>
    </row>
    <row r="18" spans="1:19" x14ac:dyDescent="0.3">
      <c r="A18" s="63" t="s">
        <v>502</v>
      </c>
      <c r="B18" s="64">
        <f>VLOOKUP($A18,'Return Data'!$B$7:$R$1700,3,0)</f>
        <v>44040</v>
      </c>
      <c r="C18" s="65">
        <f>VLOOKUP($A18,'Return Data'!$B$7:$R$1700,4,0)</f>
        <v>54.195</v>
      </c>
      <c r="D18" s="65">
        <f>VLOOKUP($A18,'Return Data'!$B$7:$R$1700,10,0)</f>
        <v>13.692600000000001</v>
      </c>
      <c r="E18" s="66">
        <f t="shared" si="0"/>
        <v>9</v>
      </c>
      <c r="F18" s="65">
        <f>VLOOKUP($A18,'Return Data'!$B$7:$R$1700,11,0)</f>
        <v>-6.6246999999999998</v>
      </c>
      <c r="G18" s="66">
        <f t="shared" si="1"/>
        <v>23</v>
      </c>
      <c r="H18" s="65">
        <f>VLOOKUP($A18,'Return Data'!$B$7:$R$1700,12,0)</f>
        <v>-2.6337999999999999</v>
      </c>
      <c r="I18" s="66">
        <f t="shared" si="2"/>
        <v>24</v>
      </c>
      <c r="J18" s="65">
        <f>VLOOKUP($A18,'Return Data'!$B$7:$R$1700,13,0)</f>
        <v>-2.0141</v>
      </c>
      <c r="K18" s="66">
        <f t="shared" si="3"/>
        <v>29</v>
      </c>
      <c r="L18" s="65">
        <f>VLOOKUP($A18,'Return Data'!$B$7:$R$1700,17,0)</f>
        <v>0.38500000000000001</v>
      </c>
      <c r="M18" s="66">
        <f t="shared" si="5"/>
        <v>17</v>
      </c>
      <c r="N18" s="65">
        <f>VLOOKUP($A18,'Return Data'!$B$7:$R$1700,14,0)</f>
        <v>2.0506000000000002</v>
      </c>
      <c r="O18" s="66">
        <f>RANK(N18,N$8:N$40,0)</f>
        <v>16</v>
      </c>
      <c r="P18" s="65">
        <f>VLOOKUP($A18,'Return Data'!$B$7:$R$1700,15,0)</f>
        <v>7.593</v>
      </c>
      <c r="Q18" s="66">
        <f>RANK(P18,P$8:P$40,0)</f>
        <v>7</v>
      </c>
      <c r="R18" s="65">
        <f>VLOOKUP($A18,'Return Data'!$B$7:$R$1700,16,0)</f>
        <v>12.6012</v>
      </c>
      <c r="S18" s="67">
        <f t="shared" si="4"/>
        <v>3</v>
      </c>
    </row>
    <row r="19" spans="1:19" x14ac:dyDescent="0.3">
      <c r="A19" s="63" t="s">
        <v>503</v>
      </c>
      <c r="B19" s="64">
        <f>VLOOKUP($A19,'Return Data'!$B$7:$R$1700,3,0)</f>
        <v>44040</v>
      </c>
      <c r="C19" s="65">
        <f>VLOOKUP($A19,'Return Data'!$B$7:$R$1700,4,0)</f>
        <v>11.451000000000001</v>
      </c>
      <c r="D19" s="65">
        <f>VLOOKUP($A19,'Return Data'!$B$7:$R$1700,10,0)</f>
        <v>13.022600000000001</v>
      </c>
      <c r="E19" s="66">
        <f t="shared" si="0"/>
        <v>15</v>
      </c>
      <c r="F19" s="65">
        <f>VLOOKUP($A19,'Return Data'!$B$7:$R$1700,11,0)</f>
        <v>-3.0283000000000002</v>
      </c>
      <c r="G19" s="66">
        <f t="shared" si="1"/>
        <v>10</v>
      </c>
      <c r="H19" s="65">
        <f>VLOOKUP($A19,'Return Data'!$B$7:$R$1700,12,0)</f>
        <v>2.9590000000000001</v>
      </c>
      <c r="I19" s="66">
        <f t="shared" si="2"/>
        <v>6</v>
      </c>
      <c r="J19" s="65">
        <f>VLOOKUP($A19,'Return Data'!$B$7:$R$1700,13,0)</f>
        <v>6.6310000000000002</v>
      </c>
      <c r="K19" s="66">
        <f t="shared" si="3"/>
        <v>8</v>
      </c>
      <c r="L19" s="65"/>
      <c r="M19" s="66"/>
      <c r="N19" s="65"/>
      <c r="O19" s="66"/>
      <c r="P19" s="65"/>
      <c r="Q19" s="66"/>
      <c r="R19" s="65">
        <f>VLOOKUP($A19,'Return Data'!$B$7:$R$1700,16,0)</f>
        <v>7.9690000000000003</v>
      </c>
      <c r="S19" s="67">
        <f t="shared" si="4"/>
        <v>26</v>
      </c>
    </row>
    <row r="20" spans="1:19" x14ac:dyDescent="0.3">
      <c r="A20" s="63" t="s">
        <v>506</v>
      </c>
      <c r="B20" s="64">
        <f>VLOOKUP($A20,'Return Data'!$B$7:$R$1700,3,0)</f>
        <v>44040</v>
      </c>
      <c r="C20" s="65">
        <f>VLOOKUP($A20,'Return Data'!$B$7:$R$1700,4,0)</f>
        <v>136.66999999999999</v>
      </c>
      <c r="D20" s="65">
        <f>VLOOKUP($A20,'Return Data'!$B$7:$R$1700,10,0)</f>
        <v>12.383900000000001</v>
      </c>
      <c r="E20" s="66">
        <f t="shared" si="0"/>
        <v>19</v>
      </c>
      <c r="F20" s="65">
        <f>VLOOKUP($A20,'Return Data'!$B$7:$R$1700,11,0)</f>
        <v>-9.0746000000000002</v>
      </c>
      <c r="G20" s="66">
        <f t="shared" si="1"/>
        <v>32</v>
      </c>
      <c r="H20" s="65">
        <f>VLOOKUP($A20,'Return Data'!$B$7:$R$1700,12,0)</f>
        <v>-4.4333</v>
      </c>
      <c r="I20" s="66">
        <f t="shared" si="2"/>
        <v>30</v>
      </c>
      <c r="J20" s="65">
        <f>VLOOKUP($A20,'Return Data'!$B$7:$R$1700,13,0)</f>
        <v>-4.2525000000000004</v>
      </c>
      <c r="K20" s="66">
        <f t="shared" si="3"/>
        <v>31</v>
      </c>
      <c r="L20" s="65">
        <f>VLOOKUP($A20,'Return Data'!$B$7:$R$1700,17,0)</f>
        <v>0.48880000000000001</v>
      </c>
      <c r="M20" s="66">
        <f>RANK(L20,L$8:L$40,0)</f>
        <v>15</v>
      </c>
      <c r="N20" s="65">
        <f>VLOOKUP($A20,'Return Data'!$B$7:$R$1700,14,0)</f>
        <v>2.3801000000000001</v>
      </c>
      <c r="O20" s="66">
        <f>RANK(N20,N$8:N$40,0)</f>
        <v>14</v>
      </c>
      <c r="P20" s="65">
        <f>VLOOKUP($A20,'Return Data'!$B$7:$R$1700,15,0)</f>
        <v>7.5499000000000001</v>
      </c>
      <c r="Q20" s="66">
        <f>RANK(P20,P$8:P$40,0)</f>
        <v>8</v>
      </c>
      <c r="R20" s="65">
        <f>VLOOKUP($A20,'Return Data'!$B$7:$R$1700,16,0)</f>
        <v>12.454599999999999</v>
      </c>
      <c r="S20" s="67">
        <f t="shared" si="4"/>
        <v>4</v>
      </c>
    </row>
    <row r="21" spans="1:19" x14ac:dyDescent="0.3">
      <c r="A21" s="63" t="s">
        <v>508</v>
      </c>
      <c r="B21" s="64">
        <f>VLOOKUP($A21,'Return Data'!$B$7:$R$1700,3,0)</f>
        <v>44040</v>
      </c>
      <c r="C21" s="65">
        <f>VLOOKUP($A21,'Return Data'!$B$7:$R$1700,4,0)</f>
        <v>12.1411</v>
      </c>
      <c r="D21" s="65">
        <f>VLOOKUP($A21,'Return Data'!$B$7:$R$1700,10,0)</f>
        <v>11.061199999999999</v>
      </c>
      <c r="E21" s="66">
        <f t="shared" si="0"/>
        <v>31</v>
      </c>
      <c r="F21" s="65">
        <f>VLOOKUP($A21,'Return Data'!$B$7:$R$1700,11,0)</f>
        <v>-1.3865000000000001</v>
      </c>
      <c r="G21" s="66">
        <f t="shared" si="1"/>
        <v>5</v>
      </c>
      <c r="H21" s="65">
        <f>VLOOKUP($A21,'Return Data'!$B$7:$R$1700,12,0)</f>
        <v>1.4998</v>
      </c>
      <c r="I21" s="66">
        <f t="shared" si="2"/>
        <v>8</v>
      </c>
      <c r="J21" s="65">
        <f>VLOOKUP($A21,'Return Data'!$B$7:$R$1700,13,0)</f>
        <v>6.2967000000000004</v>
      </c>
      <c r="K21" s="66">
        <f t="shared" si="3"/>
        <v>10</v>
      </c>
      <c r="L21" s="65">
        <f>VLOOKUP($A21,'Return Data'!$B$7:$R$1700,17,0)</f>
        <v>-1.7882</v>
      </c>
      <c r="M21" s="66">
        <f>RANK(L21,L$8:L$40,0)</f>
        <v>22</v>
      </c>
      <c r="N21" s="65">
        <f>VLOOKUP($A21,'Return Data'!$B$7:$R$1700,14,0)</f>
        <v>1.4232</v>
      </c>
      <c r="O21" s="66">
        <f>RANK(N21,N$8:N$40,0)</f>
        <v>20</v>
      </c>
      <c r="P21" s="65"/>
      <c r="Q21" s="66"/>
      <c r="R21" s="65">
        <f>VLOOKUP($A21,'Return Data'!$B$7:$R$1700,16,0)</f>
        <v>5.2929000000000004</v>
      </c>
      <c r="S21" s="67">
        <f t="shared" si="4"/>
        <v>28</v>
      </c>
    </row>
    <row r="22" spans="1:19" x14ac:dyDescent="0.3">
      <c r="A22" s="63" t="s">
        <v>509</v>
      </c>
      <c r="B22" s="64">
        <f>VLOOKUP($A22,'Return Data'!$B$7:$R$1700,3,0)</f>
        <v>44040</v>
      </c>
      <c r="C22" s="65">
        <f>VLOOKUP($A22,'Return Data'!$B$7:$R$1700,4,0)</f>
        <v>11.41</v>
      </c>
      <c r="D22" s="65">
        <f>VLOOKUP($A22,'Return Data'!$B$7:$R$1700,10,0)</f>
        <v>11.100300000000001</v>
      </c>
      <c r="E22" s="66">
        <f t="shared" si="0"/>
        <v>29</v>
      </c>
      <c r="F22" s="65">
        <f>VLOOKUP($A22,'Return Data'!$B$7:$R$1700,11,0)</f>
        <v>-9.0112000000000005</v>
      </c>
      <c r="G22" s="66">
        <f t="shared" si="1"/>
        <v>31</v>
      </c>
      <c r="H22" s="65">
        <f>VLOOKUP($A22,'Return Data'!$B$7:$R$1700,12,0)</f>
        <v>-4.7579000000000002</v>
      </c>
      <c r="I22" s="66">
        <f t="shared" si="2"/>
        <v>31</v>
      </c>
      <c r="J22" s="65">
        <f>VLOOKUP($A22,'Return Data'!$B$7:$R$1700,13,0)</f>
        <v>-1.8916999999999999</v>
      </c>
      <c r="K22" s="66">
        <f t="shared" si="3"/>
        <v>27</v>
      </c>
      <c r="L22" s="65">
        <f>VLOOKUP($A22,'Return Data'!$B$7:$R$1700,17,0)</f>
        <v>-2.8853</v>
      </c>
      <c r="M22" s="66">
        <f>RANK(L22,L$8:L$40,0)</f>
        <v>24</v>
      </c>
      <c r="N22" s="65">
        <f>VLOOKUP($A22,'Return Data'!$B$7:$R$1700,14,0)</f>
        <v>0.15959999999999999</v>
      </c>
      <c r="O22" s="66">
        <f>RANK(N22,N$8:N$40,0)</f>
        <v>24</v>
      </c>
      <c r="P22" s="65"/>
      <c r="Q22" s="66"/>
      <c r="R22" s="65">
        <f>VLOOKUP($A22,'Return Data'!$B$7:$R$1700,16,0)</f>
        <v>3.7553000000000001</v>
      </c>
      <c r="S22" s="67">
        <f t="shared" si="4"/>
        <v>30</v>
      </c>
    </row>
    <row r="23" spans="1:19" x14ac:dyDescent="0.3">
      <c r="A23" s="63" t="s">
        <v>511</v>
      </c>
      <c r="B23" s="64">
        <f>VLOOKUP($A23,'Return Data'!$B$7:$R$1700,3,0)</f>
        <v>44040</v>
      </c>
      <c r="C23" s="65">
        <f>VLOOKUP($A23,'Return Data'!$B$7:$R$1700,4,0)</f>
        <v>10.6081</v>
      </c>
      <c r="D23" s="65">
        <f>VLOOKUP($A23,'Return Data'!$B$7:$R$1700,10,0)</f>
        <v>11.5245</v>
      </c>
      <c r="E23" s="66">
        <f t="shared" si="0"/>
        <v>27</v>
      </c>
      <c r="F23" s="65">
        <f>VLOOKUP($A23,'Return Data'!$B$7:$R$1700,11,0)</f>
        <v>-6.3426</v>
      </c>
      <c r="G23" s="66">
        <f t="shared" si="1"/>
        <v>22</v>
      </c>
      <c r="H23" s="65">
        <f>VLOOKUP($A23,'Return Data'!$B$7:$R$1700,12,0)</f>
        <v>-3.8816999999999999</v>
      </c>
      <c r="I23" s="66">
        <f t="shared" si="2"/>
        <v>29</v>
      </c>
      <c r="J23" s="65">
        <f>VLOOKUP($A23,'Return Data'!$B$7:$R$1700,13,0)</f>
        <v>0.3775</v>
      </c>
      <c r="K23" s="66">
        <f t="shared" si="3"/>
        <v>24</v>
      </c>
      <c r="L23" s="65"/>
      <c r="M23" s="66"/>
      <c r="N23" s="65"/>
      <c r="O23" s="66"/>
      <c r="P23" s="65"/>
      <c r="Q23" s="66"/>
      <c r="R23" s="65">
        <f>VLOOKUP($A23,'Return Data'!$B$7:$R$1700,16,0)</f>
        <v>3.7004000000000001</v>
      </c>
      <c r="S23" s="67">
        <f t="shared" si="4"/>
        <v>31</v>
      </c>
    </row>
    <row r="24" spans="1:19" x14ac:dyDescent="0.3">
      <c r="A24" s="63" t="s">
        <v>513</v>
      </c>
      <c r="B24" s="64">
        <f>VLOOKUP($A24,'Return Data'!$B$7:$R$1700,3,0)</f>
        <v>44040</v>
      </c>
      <c r="C24" s="65">
        <f>VLOOKUP($A24,'Return Data'!$B$7:$R$1700,4,0)</f>
        <v>10.760999999999999</v>
      </c>
      <c r="D24" s="65">
        <f>VLOOKUP($A24,'Return Data'!$B$7:$R$1700,10,0)</f>
        <v>11.8165</v>
      </c>
      <c r="E24" s="66">
        <f t="shared" si="0"/>
        <v>22</v>
      </c>
      <c r="F24" s="65">
        <f>VLOOKUP($A24,'Return Data'!$B$7:$R$1700,11,0)</f>
        <v>-6.9641000000000002</v>
      </c>
      <c r="G24" s="66">
        <f t="shared" si="1"/>
        <v>25</v>
      </c>
      <c r="H24" s="65">
        <f>VLOOKUP($A24,'Return Data'!$B$7:$R$1700,12,0)</f>
        <v>-3.0644999999999998</v>
      </c>
      <c r="I24" s="66">
        <f t="shared" si="2"/>
        <v>26</v>
      </c>
      <c r="J24" s="65">
        <f>VLOOKUP($A24,'Return Data'!$B$7:$R$1700,13,0)</f>
        <v>4.1662999999999997</v>
      </c>
      <c r="K24" s="66">
        <f t="shared" si="3"/>
        <v>13</v>
      </c>
      <c r="L24" s="65"/>
      <c r="M24" s="66"/>
      <c r="N24" s="65"/>
      <c r="O24" s="66"/>
      <c r="P24" s="65"/>
      <c r="Q24" s="66"/>
      <c r="R24" s="65">
        <f>VLOOKUP($A24,'Return Data'!$B$7:$R$1700,16,0)</f>
        <v>3.5851999999999999</v>
      </c>
      <c r="S24" s="67">
        <f t="shared" si="4"/>
        <v>32</v>
      </c>
    </row>
    <row r="25" spans="1:19" x14ac:dyDescent="0.3">
      <c r="A25" s="63" t="s">
        <v>516</v>
      </c>
      <c r="B25" s="64">
        <f>VLOOKUP($A25,'Return Data'!$B$7:$R$1700,3,0)</f>
        <v>44040</v>
      </c>
      <c r="C25" s="65">
        <f>VLOOKUP($A25,'Return Data'!$B$7:$R$1700,4,0)</f>
        <v>48.770699999999998</v>
      </c>
      <c r="D25" s="65">
        <f>VLOOKUP($A25,'Return Data'!$B$7:$R$1700,10,0)</f>
        <v>30.812899999999999</v>
      </c>
      <c r="E25" s="66">
        <f t="shared" si="0"/>
        <v>1</v>
      </c>
      <c r="F25" s="65">
        <f>VLOOKUP($A25,'Return Data'!$B$7:$R$1700,11,0)</f>
        <v>10.0045</v>
      </c>
      <c r="G25" s="66">
        <f t="shared" si="1"/>
        <v>1</v>
      </c>
      <c r="H25" s="65">
        <f>VLOOKUP($A25,'Return Data'!$B$7:$R$1700,12,0)</f>
        <v>13.8513</v>
      </c>
      <c r="I25" s="66">
        <f t="shared" si="2"/>
        <v>1</v>
      </c>
      <c r="J25" s="65">
        <f>VLOOKUP($A25,'Return Data'!$B$7:$R$1700,13,0)</f>
        <v>15.8774</v>
      </c>
      <c r="K25" s="66">
        <f t="shared" si="3"/>
        <v>1</v>
      </c>
      <c r="L25" s="65">
        <f>VLOOKUP($A25,'Return Data'!$B$7:$R$1700,17,0)</f>
        <v>0.45619999999999999</v>
      </c>
      <c r="M25" s="66">
        <f>RANK(L25,L$8:L$40,0)</f>
        <v>16</v>
      </c>
      <c r="N25" s="65">
        <f>VLOOKUP($A25,'Return Data'!$B$7:$R$1700,14,0)</f>
        <v>1.8531</v>
      </c>
      <c r="O25" s="66">
        <f>RANK(N25,N$8:N$40,0)</f>
        <v>19</v>
      </c>
      <c r="P25" s="65">
        <f>VLOOKUP($A25,'Return Data'!$B$7:$R$1700,15,0)</f>
        <v>4.4326999999999996</v>
      </c>
      <c r="Q25" s="66">
        <f>RANK(P25,P$8:P$40,0)</f>
        <v>19</v>
      </c>
      <c r="R25" s="65">
        <f>VLOOKUP($A25,'Return Data'!$B$7:$R$1700,16,0)</f>
        <v>9.2208000000000006</v>
      </c>
      <c r="S25" s="67">
        <f t="shared" si="4"/>
        <v>18</v>
      </c>
    </row>
    <row r="26" spans="1:19" x14ac:dyDescent="0.3">
      <c r="A26" s="63" t="s">
        <v>518</v>
      </c>
      <c r="B26" s="64">
        <f>VLOOKUP($A26,'Return Data'!$B$7:$R$1700,3,0)</f>
        <v>44040</v>
      </c>
      <c r="C26" s="65">
        <f>VLOOKUP($A26,'Return Data'!$B$7:$R$1700,4,0)</f>
        <v>47.930563062134802</v>
      </c>
      <c r="D26" s="65">
        <f>VLOOKUP($A26,'Return Data'!$B$7:$R$1700,10,0)</f>
        <v>14.9322</v>
      </c>
      <c r="E26" s="66">
        <f t="shared" si="0"/>
        <v>5</v>
      </c>
      <c r="F26" s="65">
        <f>VLOOKUP($A26,'Return Data'!$B$7:$R$1700,11,0)</f>
        <v>-8.0840999999999994</v>
      </c>
      <c r="G26" s="66">
        <f t="shared" si="1"/>
        <v>28</v>
      </c>
      <c r="H26" s="65">
        <f>VLOOKUP($A26,'Return Data'!$B$7:$R$1700,12,0)</f>
        <v>-1.4221999999999999</v>
      </c>
      <c r="I26" s="66">
        <f t="shared" si="2"/>
        <v>19</v>
      </c>
      <c r="J26" s="65">
        <f>VLOOKUP($A26,'Return Data'!$B$7:$R$1700,13,0)</f>
        <v>2.4693000000000001</v>
      </c>
      <c r="K26" s="66">
        <f t="shared" si="3"/>
        <v>17</v>
      </c>
      <c r="L26" s="65">
        <f>VLOOKUP($A26,'Return Data'!$B$7:$R$1700,17,0)</f>
        <v>1.9359999999999999</v>
      </c>
      <c r="M26" s="66">
        <f>RANK(L26,L$8:L$40,0)</f>
        <v>10</v>
      </c>
      <c r="N26" s="65">
        <f>VLOOKUP($A26,'Return Data'!$B$7:$R$1700,14,0)</f>
        <v>2.8169</v>
      </c>
      <c r="O26" s="66">
        <f>RANK(N26,N$8:N$40,0)</f>
        <v>12</v>
      </c>
      <c r="P26" s="65">
        <f>VLOOKUP($A26,'Return Data'!$B$7:$R$1700,15,0)</f>
        <v>7.3901000000000003</v>
      </c>
      <c r="Q26" s="66">
        <f>RANK(P26,P$8:P$40,0)</f>
        <v>9</v>
      </c>
      <c r="R26" s="65">
        <f>VLOOKUP($A26,'Return Data'!$B$7:$R$1700,16,0)</f>
        <v>9.9268999999999998</v>
      </c>
      <c r="S26" s="67">
        <f t="shared" si="4"/>
        <v>14</v>
      </c>
    </row>
    <row r="27" spans="1:19" x14ac:dyDescent="0.3">
      <c r="A27" s="63" t="s">
        <v>519</v>
      </c>
      <c r="B27" s="64">
        <f>VLOOKUP($A27,'Return Data'!$B$7:$R$1700,3,0)</f>
        <v>44040</v>
      </c>
      <c r="C27" s="65">
        <f>VLOOKUP($A27,'Return Data'!$B$7:$R$1700,4,0)</f>
        <v>27.975999999999999</v>
      </c>
      <c r="D27" s="65">
        <f>VLOOKUP($A27,'Return Data'!$B$7:$R$1700,10,0)</f>
        <v>13.0069</v>
      </c>
      <c r="E27" s="66">
        <f t="shared" si="0"/>
        <v>16</v>
      </c>
      <c r="F27" s="65">
        <f>VLOOKUP($A27,'Return Data'!$B$7:$R$1700,11,0)</f>
        <v>-5.3009000000000004</v>
      </c>
      <c r="G27" s="66">
        <f t="shared" si="1"/>
        <v>14</v>
      </c>
      <c r="H27" s="65">
        <f>VLOOKUP($A27,'Return Data'!$B$7:$R$1700,12,0)</f>
        <v>-1.4061999999999999</v>
      </c>
      <c r="I27" s="66">
        <f t="shared" si="2"/>
        <v>18</v>
      </c>
      <c r="J27" s="65">
        <f>VLOOKUP($A27,'Return Data'!$B$7:$R$1700,13,0)</f>
        <v>2.2702</v>
      </c>
      <c r="K27" s="66">
        <f t="shared" si="3"/>
        <v>19</v>
      </c>
      <c r="L27" s="65">
        <f>VLOOKUP($A27,'Return Data'!$B$7:$R$1700,17,0)</f>
        <v>-1.2500000000000001E-2</v>
      </c>
      <c r="M27" s="66">
        <f>RANK(L27,L$8:L$40,0)</f>
        <v>20</v>
      </c>
      <c r="N27" s="65">
        <f>VLOOKUP($A27,'Return Data'!$B$7:$R$1700,14,0)</f>
        <v>1.9408000000000001</v>
      </c>
      <c r="O27" s="66">
        <f>RANK(N27,N$8:N$40,0)</f>
        <v>17</v>
      </c>
      <c r="P27" s="65">
        <f>VLOOKUP($A27,'Return Data'!$B$7:$R$1700,15,0)</f>
        <v>6.7637</v>
      </c>
      <c r="Q27" s="66">
        <f>RANK(P27,P$8:P$40,0)</f>
        <v>10</v>
      </c>
      <c r="R27" s="65">
        <f>VLOOKUP($A27,'Return Data'!$B$7:$R$1700,16,0)</f>
        <v>12.4041</v>
      </c>
      <c r="S27" s="67">
        <f t="shared" si="4"/>
        <v>5</v>
      </c>
    </row>
    <row r="28" spans="1:19" x14ac:dyDescent="0.3">
      <c r="A28" s="63" t="s">
        <v>522</v>
      </c>
      <c r="B28" s="64">
        <f>VLOOKUP($A28,'Return Data'!$B$7:$R$1700,3,0)</f>
        <v>44040</v>
      </c>
      <c r="C28" s="65">
        <f>VLOOKUP($A28,'Return Data'!$B$7:$R$1700,4,0)</f>
        <v>109.7313</v>
      </c>
      <c r="D28" s="65">
        <f>VLOOKUP($A28,'Return Data'!$B$7:$R$1700,10,0)</f>
        <v>9.9510000000000005</v>
      </c>
      <c r="E28" s="66">
        <f t="shared" si="0"/>
        <v>32</v>
      </c>
      <c r="F28" s="65">
        <f>VLOOKUP($A28,'Return Data'!$B$7:$R$1700,11,0)</f>
        <v>-8.1633999999999993</v>
      </c>
      <c r="G28" s="66">
        <f t="shared" si="1"/>
        <v>29</v>
      </c>
      <c r="H28" s="65">
        <f>VLOOKUP($A28,'Return Data'!$B$7:$R$1700,12,0)</f>
        <v>-3.0979000000000001</v>
      </c>
      <c r="I28" s="66">
        <f t="shared" si="2"/>
        <v>27</v>
      </c>
      <c r="J28" s="65">
        <f>VLOOKUP($A28,'Return Data'!$B$7:$R$1700,13,0)</f>
        <v>1.5728</v>
      </c>
      <c r="K28" s="66">
        <f t="shared" si="3"/>
        <v>22</v>
      </c>
      <c r="L28" s="65">
        <f>VLOOKUP($A28,'Return Data'!$B$7:$R$1700,17,0)</f>
        <v>4.5350999999999999</v>
      </c>
      <c r="M28" s="66">
        <f>RANK(L28,L$8:L$40,0)</f>
        <v>5</v>
      </c>
      <c r="N28" s="65">
        <f>VLOOKUP($A28,'Return Data'!$B$7:$R$1700,14,0)</f>
        <v>4.2411000000000003</v>
      </c>
      <c r="O28" s="66">
        <f>RANK(N28,N$8:N$40,0)</f>
        <v>9</v>
      </c>
      <c r="P28" s="65">
        <f>VLOOKUP($A28,'Return Data'!$B$7:$R$1700,15,0)</f>
        <v>5.2434000000000003</v>
      </c>
      <c r="Q28" s="66">
        <f>RANK(P28,P$8:P$40,0)</f>
        <v>17</v>
      </c>
      <c r="R28" s="65">
        <f>VLOOKUP($A28,'Return Data'!$B$7:$R$1700,16,0)</f>
        <v>8.3231000000000002</v>
      </c>
      <c r="S28" s="67">
        <f t="shared" si="4"/>
        <v>24</v>
      </c>
    </row>
    <row r="29" spans="1:19" x14ac:dyDescent="0.3">
      <c r="A29" s="63" t="s">
        <v>523</v>
      </c>
      <c r="B29" s="64">
        <f>VLOOKUP($A29,'Return Data'!$B$7:$R$1700,3,0)</f>
        <v>44040</v>
      </c>
      <c r="C29" s="65">
        <f>VLOOKUP($A29,'Return Data'!$B$7:$R$1700,4,0)</f>
        <v>10.9406</v>
      </c>
      <c r="D29" s="65">
        <f>VLOOKUP($A29,'Return Data'!$B$7:$R$1700,10,0)</f>
        <v>11.7403</v>
      </c>
      <c r="E29" s="66">
        <f t="shared" si="0"/>
        <v>24</v>
      </c>
      <c r="F29" s="65">
        <f>VLOOKUP($A29,'Return Data'!$B$7:$R$1700,11,0)</f>
        <v>-3.68</v>
      </c>
      <c r="G29" s="66">
        <f t="shared" si="1"/>
        <v>11</v>
      </c>
      <c r="H29" s="65">
        <f>VLOOKUP($A29,'Return Data'!$B$7:$R$1700,12,0)</f>
        <v>1.4493</v>
      </c>
      <c r="I29" s="66">
        <f t="shared" si="2"/>
        <v>10</v>
      </c>
      <c r="J29" s="65"/>
      <c r="K29" s="66"/>
      <c r="L29" s="65"/>
      <c r="M29" s="66"/>
      <c r="N29" s="65"/>
      <c r="O29" s="66"/>
      <c r="P29" s="65"/>
      <c r="Q29" s="66"/>
      <c r="R29" s="65">
        <f>VLOOKUP($A29,'Return Data'!$B$7:$R$1700,16,0)</f>
        <v>9.1440000000000001</v>
      </c>
      <c r="S29" s="67">
        <f t="shared" si="4"/>
        <v>20</v>
      </c>
    </row>
    <row r="30" spans="1:19" x14ac:dyDescent="0.3">
      <c r="A30" s="63" t="s">
        <v>526</v>
      </c>
      <c r="B30" s="64">
        <f>VLOOKUP($A30,'Return Data'!$B$7:$R$1700,3,0)</f>
        <v>44040</v>
      </c>
      <c r="C30" s="65">
        <f>VLOOKUP($A30,'Return Data'!$B$7:$R$1700,4,0)</f>
        <v>16.472999999999999</v>
      </c>
      <c r="D30" s="65">
        <f>VLOOKUP($A30,'Return Data'!$B$7:$R$1700,10,0)</f>
        <v>13.552099999999999</v>
      </c>
      <c r="E30" s="66">
        <f t="shared" si="0"/>
        <v>11</v>
      </c>
      <c r="F30" s="65">
        <f>VLOOKUP($A30,'Return Data'!$B$7:$R$1700,11,0)</f>
        <v>-2.7509999999999999</v>
      </c>
      <c r="G30" s="66">
        <f t="shared" si="1"/>
        <v>9</v>
      </c>
      <c r="H30" s="65">
        <f>VLOOKUP($A30,'Return Data'!$B$7:$R$1700,12,0)</f>
        <v>2.5908000000000002</v>
      </c>
      <c r="I30" s="66">
        <f t="shared" si="2"/>
        <v>7</v>
      </c>
      <c r="J30" s="65">
        <f>VLOOKUP($A30,'Return Data'!$B$7:$R$1700,13,0)</f>
        <v>4.3254999999999999</v>
      </c>
      <c r="K30" s="66">
        <f t="shared" ref="K30:K40" si="7">RANK(J30,J$8:J$40,0)</f>
        <v>12</v>
      </c>
      <c r="L30" s="65">
        <f>VLOOKUP($A30,'Return Data'!$B$7:$R$1700,17,0)</f>
        <v>5.617</v>
      </c>
      <c r="M30" s="66">
        <f>RANK(L30,L$8:L$40,0)</f>
        <v>4</v>
      </c>
      <c r="N30" s="65">
        <f>VLOOKUP($A30,'Return Data'!$B$7:$R$1700,14,0)</f>
        <v>6.8925999999999998</v>
      </c>
      <c r="O30" s="66">
        <f>RANK(N30,N$8:N$40,0)</f>
        <v>3</v>
      </c>
      <c r="P30" s="65"/>
      <c r="Q30" s="66"/>
      <c r="R30" s="65">
        <f>VLOOKUP($A30,'Return Data'!$B$7:$R$1700,16,0)</f>
        <v>10.492000000000001</v>
      </c>
      <c r="S30" s="67">
        <f t="shared" si="4"/>
        <v>12</v>
      </c>
    </row>
    <row r="31" spans="1:19" x14ac:dyDescent="0.3">
      <c r="A31" s="63" t="s">
        <v>528</v>
      </c>
      <c r="B31" s="64">
        <f>VLOOKUP($A31,'Return Data'!$B$7:$R$1700,3,0)</f>
        <v>44040</v>
      </c>
      <c r="C31" s="65">
        <f>VLOOKUP($A31,'Return Data'!$B$7:$R$1700,4,0)</f>
        <v>11.7301</v>
      </c>
      <c r="D31" s="65">
        <f>VLOOKUP($A31,'Return Data'!$B$7:$R$1700,10,0)</f>
        <v>11.8239</v>
      </c>
      <c r="E31" s="66">
        <f t="shared" si="0"/>
        <v>21</v>
      </c>
      <c r="F31" s="65">
        <f>VLOOKUP($A31,'Return Data'!$B$7:$R$1700,11,0)</f>
        <v>-0.97670000000000001</v>
      </c>
      <c r="G31" s="66">
        <f t="shared" si="1"/>
        <v>4</v>
      </c>
      <c r="H31" s="65">
        <f>VLOOKUP($A31,'Return Data'!$B$7:$R$1700,12,0)</f>
        <v>1.4776</v>
      </c>
      <c r="I31" s="66">
        <f t="shared" si="2"/>
        <v>9</v>
      </c>
      <c r="J31" s="65">
        <f>VLOOKUP($A31,'Return Data'!$B$7:$R$1700,13,0)</f>
        <v>11.6366</v>
      </c>
      <c r="K31" s="66">
        <f t="shared" si="7"/>
        <v>2</v>
      </c>
      <c r="L31" s="65"/>
      <c r="M31" s="66"/>
      <c r="N31" s="65"/>
      <c r="O31" s="66"/>
      <c r="P31" s="65"/>
      <c r="Q31" s="66"/>
      <c r="R31" s="65">
        <f>VLOOKUP($A31,'Return Data'!$B$7:$R$1700,16,0)</f>
        <v>8.9018999999999995</v>
      </c>
      <c r="S31" s="67">
        <f t="shared" si="4"/>
        <v>22</v>
      </c>
    </row>
    <row r="32" spans="1:19" x14ac:dyDescent="0.3">
      <c r="A32" s="63" t="s">
        <v>531</v>
      </c>
      <c r="B32" s="64">
        <f>VLOOKUP($A32,'Return Data'!$B$7:$R$1700,3,0)</f>
        <v>44040</v>
      </c>
      <c r="C32" s="65">
        <f>VLOOKUP($A32,'Return Data'!$B$7:$R$1700,4,0)</f>
        <v>46.710500000000003</v>
      </c>
      <c r="D32" s="65">
        <f>VLOOKUP($A32,'Return Data'!$B$7:$R$1700,10,0)</f>
        <v>14.8355</v>
      </c>
      <c r="E32" s="66">
        <f t="shared" si="0"/>
        <v>6</v>
      </c>
      <c r="F32" s="65">
        <f>VLOOKUP($A32,'Return Data'!$B$7:$R$1700,11,0)</f>
        <v>-20.699000000000002</v>
      </c>
      <c r="G32" s="66">
        <f t="shared" si="1"/>
        <v>33</v>
      </c>
      <c r="H32" s="65">
        <f>VLOOKUP($A32,'Return Data'!$B$7:$R$1700,12,0)</f>
        <v>-17.428799999999999</v>
      </c>
      <c r="I32" s="66">
        <f t="shared" si="2"/>
        <v>33</v>
      </c>
      <c r="J32" s="65">
        <f>VLOOKUP($A32,'Return Data'!$B$7:$R$1700,13,0)</f>
        <v>-17.136299999999999</v>
      </c>
      <c r="K32" s="66">
        <f t="shared" si="7"/>
        <v>32</v>
      </c>
      <c r="L32" s="65">
        <f>VLOOKUP($A32,'Return Data'!$B$7:$R$1700,17,0)</f>
        <v>-11.157299999999999</v>
      </c>
      <c r="M32" s="66">
        <f t="shared" ref="M32:M40" si="8">RANK(L32,L$8:L$40,0)</f>
        <v>27</v>
      </c>
      <c r="N32" s="65">
        <f>VLOOKUP($A32,'Return Data'!$B$7:$R$1700,14,0)</f>
        <v>-5.3055000000000003</v>
      </c>
      <c r="O32" s="66">
        <f t="shared" ref="O32:O40" si="9">RANK(N32,N$8:N$40,0)</f>
        <v>26</v>
      </c>
      <c r="P32" s="65">
        <f>VLOOKUP($A32,'Return Data'!$B$7:$R$1700,15,0)</f>
        <v>2.633</v>
      </c>
      <c r="Q32" s="66">
        <f t="shared" ref="Q32:Q40" si="10">RANK(P32,P$8:P$40,0)</f>
        <v>21</v>
      </c>
      <c r="R32" s="65">
        <f>VLOOKUP($A32,'Return Data'!$B$7:$R$1700,16,0)</f>
        <v>8.1585000000000001</v>
      </c>
      <c r="S32" s="67">
        <f t="shared" si="4"/>
        <v>25</v>
      </c>
    </row>
    <row r="33" spans="1:19" x14ac:dyDescent="0.3">
      <c r="A33" s="63" t="s">
        <v>537</v>
      </c>
      <c r="B33" s="64">
        <f>VLOOKUP($A33,'Return Data'!$B$7:$R$1700,3,0)</f>
        <v>44040</v>
      </c>
      <c r="C33" s="65">
        <f>VLOOKUP($A33,'Return Data'!$B$7:$R$1700,4,0)</f>
        <v>73.39</v>
      </c>
      <c r="D33" s="65">
        <f>VLOOKUP($A33,'Return Data'!$B$7:$R$1700,10,0)</f>
        <v>13.2562</v>
      </c>
      <c r="E33" s="66">
        <f t="shared" si="0"/>
        <v>13</v>
      </c>
      <c r="F33" s="65">
        <f>VLOOKUP($A33,'Return Data'!$B$7:$R$1700,11,0)</f>
        <v>-6.0788000000000002</v>
      </c>
      <c r="G33" s="66">
        <f t="shared" si="1"/>
        <v>20</v>
      </c>
      <c r="H33" s="65">
        <f>VLOOKUP($A33,'Return Data'!$B$7:$R$1700,12,0)</f>
        <v>-2.5752999999999999</v>
      </c>
      <c r="I33" s="66">
        <f t="shared" si="2"/>
        <v>23</v>
      </c>
      <c r="J33" s="65">
        <f>VLOOKUP($A33,'Return Data'!$B$7:$R$1700,13,0)</f>
        <v>1.8456999999999999</v>
      </c>
      <c r="K33" s="66">
        <f t="shared" si="7"/>
        <v>21</v>
      </c>
      <c r="L33" s="65">
        <f>VLOOKUP($A33,'Return Data'!$B$7:$R$1700,17,0)</f>
        <v>0.1089</v>
      </c>
      <c r="M33" s="66">
        <f t="shared" si="8"/>
        <v>19</v>
      </c>
      <c r="N33" s="65">
        <f>VLOOKUP($A33,'Return Data'!$B$7:$R$1700,14,0)</f>
        <v>2.2088000000000001</v>
      </c>
      <c r="O33" s="66">
        <f t="shared" si="9"/>
        <v>15</v>
      </c>
      <c r="P33" s="65">
        <f>VLOOKUP($A33,'Return Data'!$B$7:$R$1700,15,0)</f>
        <v>4.2178000000000004</v>
      </c>
      <c r="Q33" s="66">
        <f t="shared" si="10"/>
        <v>20</v>
      </c>
      <c r="R33" s="65">
        <f>VLOOKUP($A33,'Return Data'!$B$7:$R$1700,16,0)</f>
        <v>9.5129000000000001</v>
      </c>
      <c r="S33" s="67">
        <f t="shared" si="4"/>
        <v>16</v>
      </c>
    </row>
    <row r="34" spans="1:19" x14ac:dyDescent="0.3">
      <c r="A34" s="63" t="s">
        <v>539</v>
      </c>
      <c r="B34" s="64">
        <f>VLOOKUP($A34,'Return Data'!$B$7:$R$1700,3,0)</f>
        <v>44040</v>
      </c>
      <c r="C34" s="65">
        <f>VLOOKUP($A34,'Return Data'!$B$7:$R$1700,4,0)</f>
        <v>81.05</v>
      </c>
      <c r="D34" s="65">
        <f>VLOOKUP($A34,'Return Data'!$B$7:$R$1700,10,0)</f>
        <v>13.483599999999999</v>
      </c>
      <c r="E34" s="66">
        <f t="shared" si="0"/>
        <v>12</v>
      </c>
      <c r="F34" s="65">
        <f>VLOOKUP($A34,'Return Data'!$B$7:$R$1700,11,0)</f>
        <v>-2.5958000000000001</v>
      </c>
      <c r="G34" s="66">
        <f t="shared" si="1"/>
        <v>8</v>
      </c>
      <c r="H34" s="65">
        <f>VLOOKUP($A34,'Return Data'!$B$7:$R$1700,12,0)</f>
        <v>1.1608000000000001</v>
      </c>
      <c r="I34" s="66">
        <f t="shared" si="2"/>
        <v>11</v>
      </c>
      <c r="J34" s="65">
        <f>VLOOKUP($A34,'Return Data'!$B$7:$R$1700,13,0)</f>
        <v>2.4392999999999998</v>
      </c>
      <c r="K34" s="66">
        <f t="shared" si="7"/>
        <v>18</v>
      </c>
      <c r="L34" s="65">
        <f>VLOOKUP($A34,'Return Data'!$B$7:$R$1700,17,0)</f>
        <v>0.25940000000000002</v>
      </c>
      <c r="M34" s="66">
        <f t="shared" si="8"/>
        <v>18</v>
      </c>
      <c r="N34" s="65">
        <f>VLOOKUP($A34,'Return Data'!$B$7:$R$1700,14,0)</f>
        <v>3.9834000000000001</v>
      </c>
      <c r="O34" s="66">
        <f t="shared" si="9"/>
        <v>10</v>
      </c>
      <c r="P34" s="65">
        <f>VLOOKUP($A34,'Return Data'!$B$7:$R$1700,15,0)</f>
        <v>9.2256</v>
      </c>
      <c r="Q34" s="66">
        <f t="shared" si="10"/>
        <v>1</v>
      </c>
      <c r="R34" s="65">
        <f>VLOOKUP($A34,'Return Data'!$B$7:$R$1700,16,0)</f>
        <v>11.965</v>
      </c>
      <c r="S34" s="67">
        <f t="shared" si="4"/>
        <v>7</v>
      </c>
    </row>
    <row r="35" spans="1:19" x14ac:dyDescent="0.3">
      <c r="A35" s="63" t="s">
        <v>541</v>
      </c>
      <c r="B35" s="64">
        <f>VLOOKUP($A35,'Return Data'!$B$7:$R$1700,3,0)</f>
        <v>44040</v>
      </c>
      <c r="C35" s="65">
        <f>VLOOKUP($A35,'Return Data'!$B$7:$R$1700,4,0)</f>
        <v>149.46600000000001</v>
      </c>
      <c r="D35" s="65">
        <f>VLOOKUP($A35,'Return Data'!$B$7:$R$1700,10,0)</f>
        <v>21.6281</v>
      </c>
      <c r="E35" s="66">
        <f t="shared" si="0"/>
        <v>2</v>
      </c>
      <c r="F35" s="65">
        <f>VLOOKUP($A35,'Return Data'!$B$7:$R$1700,11,0)</f>
        <v>2.0790999999999999</v>
      </c>
      <c r="G35" s="66">
        <f t="shared" si="1"/>
        <v>2</v>
      </c>
      <c r="H35" s="65">
        <f>VLOOKUP($A35,'Return Data'!$B$7:$R$1700,12,0)</f>
        <v>4.3673000000000002</v>
      </c>
      <c r="I35" s="66">
        <f t="shared" si="2"/>
        <v>3</v>
      </c>
      <c r="J35" s="65">
        <f>VLOOKUP($A35,'Return Data'!$B$7:$R$1700,13,0)</f>
        <v>7.3387000000000002</v>
      </c>
      <c r="K35" s="66">
        <f t="shared" si="7"/>
        <v>6</v>
      </c>
      <c r="L35" s="65">
        <f>VLOOKUP($A35,'Return Data'!$B$7:$R$1700,17,0)</f>
        <v>6.0289000000000001</v>
      </c>
      <c r="M35" s="66">
        <f t="shared" si="8"/>
        <v>3</v>
      </c>
      <c r="N35" s="65">
        <f>VLOOKUP($A35,'Return Data'!$B$7:$R$1700,14,0)</f>
        <v>5.9764999999999997</v>
      </c>
      <c r="O35" s="66">
        <f t="shared" si="9"/>
        <v>5</v>
      </c>
      <c r="P35" s="65">
        <f>VLOOKUP($A35,'Return Data'!$B$7:$R$1700,15,0)</f>
        <v>8.4122000000000003</v>
      </c>
      <c r="Q35" s="66">
        <f t="shared" si="10"/>
        <v>4</v>
      </c>
      <c r="R35" s="65">
        <f>VLOOKUP($A35,'Return Data'!$B$7:$R$1700,16,0)</f>
        <v>11.9908</v>
      </c>
      <c r="S35" s="67">
        <f t="shared" si="4"/>
        <v>6</v>
      </c>
    </row>
    <row r="36" spans="1:19" x14ac:dyDescent="0.3">
      <c r="A36" s="63" t="s">
        <v>542</v>
      </c>
      <c r="B36" s="64">
        <f>VLOOKUP($A36,'Return Data'!$B$7:$R$1700,3,0)</f>
        <v>44040</v>
      </c>
      <c r="C36" s="65">
        <f>VLOOKUP($A36,'Return Data'!$B$7:$R$1700,4,0)</f>
        <v>65.968778062985905</v>
      </c>
      <c r="D36" s="65">
        <f>VLOOKUP($A36,'Return Data'!$B$7:$R$1700,10,0)</f>
        <v>11.5791</v>
      </c>
      <c r="E36" s="66">
        <f t="shared" si="0"/>
        <v>25</v>
      </c>
      <c r="F36" s="65">
        <f>VLOOKUP($A36,'Return Data'!$B$7:$R$1700,11,0)</f>
        <v>-5.9401999999999999</v>
      </c>
      <c r="G36" s="66">
        <f t="shared" si="1"/>
        <v>19</v>
      </c>
      <c r="H36" s="65">
        <f>VLOOKUP($A36,'Return Data'!$B$7:$R$1700,12,0)</f>
        <v>-1.0044</v>
      </c>
      <c r="I36" s="66">
        <f t="shared" si="2"/>
        <v>16</v>
      </c>
      <c r="J36" s="65">
        <f>VLOOKUP($A36,'Return Data'!$B$7:$R$1700,13,0)</f>
        <v>3.0476999999999999</v>
      </c>
      <c r="K36" s="66">
        <f t="shared" si="7"/>
        <v>14</v>
      </c>
      <c r="L36" s="65">
        <f>VLOOKUP($A36,'Return Data'!$B$7:$R$1700,17,0)</f>
        <v>4.2885</v>
      </c>
      <c r="M36" s="66">
        <f t="shared" si="8"/>
        <v>6</v>
      </c>
      <c r="N36" s="65">
        <f>VLOOKUP($A36,'Return Data'!$B$7:$R$1700,14,0)</f>
        <v>6.1029999999999998</v>
      </c>
      <c r="O36" s="66">
        <f t="shared" si="9"/>
        <v>4</v>
      </c>
      <c r="P36" s="65">
        <f>VLOOKUP($A36,'Return Data'!$B$7:$R$1700,15,0)</f>
        <v>8.6065000000000005</v>
      </c>
      <c r="Q36" s="66">
        <f t="shared" si="10"/>
        <v>3</v>
      </c>
      <c r="R36" s="65">
        <f>VLOOKUP($A36,'Return Data'!$B$7:$R$1700,16,0)</f>
        <v>13.4155</v>
      </c>
      <c r="S36" s="67">
        <f t="shared" si="4"/>
        <v>1</v>
      </c>
    </row>
    <row r="37" spans="1:19" x14ac:dyDescent="0.3">
      <c r="A37" s="63" t="s">
        <v>544</v>
      </c>
      <c r="B37" s="64">
        <f>VLOOKUP($A37,'Return Data'!$B$7:$R$1700,3,0)</f>
        <v>44040</v>
      </c>
      <c r="C37" s="65">
        <f>VLOOKUP($A37,'Return Data'!$B$7:$R$1700,4,0)</f>
        <v>18.013200000000001</v>
      </c>
      <c r="D37" s="65">
        <f>VLOOKUP($A37,'Return Data'!$B$7:$R$1700,10,0)</f>
        <v>12.968</v>
      </c>
      <c r="E37" s="66">
        <f t="shared" si="0"/>
        <v>17</v>
      </c>
      <c r="F37" s="65">
        <f>VLOOKUP($A37,'Return Data'!$B$7:$R$1700,11,0)</f>
        <v>-2.2858999999999998</v>
      </c>
      <c r="G37" s="66">
        <f t="shared" si="1"/>
        <v>7</v>
      </c>
      <c r="H37" s="65">
        <f>VLOOKUP($A37,'Return Data'!$B$7:$R$1700,12,0)</f>
        <v>-0.57679999999999998</v>
      </c>
      <c r="I37" s="66">
        <f t="shared" si="2"/>
        <v>14</v>
      </c>
      <c r="J37" s="65">
        <f>VLOOKUP($A37,'Return Data'!$B$7:$R$1700,13,0)</f>
        <v>5.2529000000000003</v>
      </c>
      <c r="K37" s="66">
        <f t="shared" si="7"/>
        <v>11</v>
      </c>
      <c r="L37" s="65">
        <f>VLOOKUP($A37,'Return Data'!$B$7:$R$1700,17,0)</f>
        <v>2.8132999999999999</v>
      </c>
      <c r="M37" s="66">
        <f t="shared" si="8"/>
        <v>8</v>
      </c>
      <c r="N37" s="65">
        <f>VLOOKUP($A37,'Return Data'!$B$7:$R$1700,14,0)</f>
        <v>4.3189000000000002</v>
      </c>
      <c r="O37" s="66">
        <f t="shared" si="9"/>
        <v>8</v>
      </c>
      <c r="P37" s="65">
        <f>VLOOKUP($A37,'Return Data'!$B$7:$R$1700,15,0)</f>
        <v>6.0983000000000001</v>
      </c>
      <c r="Q37" s="66">
        <f t="shared" si="10"/>
        <v>12</v>
      </c>
      <c r="R37" s="65">
        <f>VLOOKUP($A37,'Return Data'!$B$7:$R$1700,16,0)</f>
        <v>9.2676999999999996</v>
      </c>
      <c r="S37" s="67">
        <f t="shared" si="4"/>
        <v>17</v>
      </c>
    </row>
    <row r="38" spans="1:19" x14ac:dyDescent="0.3">
      <c r="A38" s="63" t="s">
        <v>547</v>
      </c>
      <c r="B38" s="64">
        <f>VLOOKUP($A38,'Return Data'!$B$7:$R$1700,3,0)</f>
        <v>44040</v>
      </c>
      <c r="C38" s="65">
        <f>VLOOKUP($A38,'Return Data'!$B$7:$R$1700,4,0)</f>
        <v>96.867699999999999</v>
      </c>
      <c r="D38" s="65">
        <f>VLOOKUP($A38,'Return Data'!$B$7:$R$1700,10,0)</f>
        <v>11.0722</v>
      </c>
      <c r="E38" s="66">
        <f t="shared" si="0"/>
        <v>30</v>
      </c>
      <c r="F38" s="65">
        <f>VLOOKUP($A38,'Return Data'!$B$7:$R$1700,11,0)</f>
        <v>-6.6516999999999999</v>
      </c>
      <c r="G38" s="66">
        <f t="shared" si="1"/>
        <v>24</v>
      </c>
      <c r="H38" s="65">
        <f>VLOOKUP($A38,'Return Data'!$B$7:$R$1700,12,0)</f>
        <v>-2.0859000000000001</v>
      </c>
      <c r="I38" s="66">
        <f t="shared" si="2"/>
        <v>22</v>
      </c>
      <c r="J38" s="65">
        <f>VLOOKUP($A38,'Return Data'!$B$7:$R$1700,13,0)</f>
        <v>2.5651000000000002</v>
      </c>
      <c r="K38" s="66">
        <f t="shared" si="7"/>
        <v>16</v>
      </c>
      <c r="L38" s="65">
        <f>VLOOKUP($A38,'Return Data'!$B$7:$R$1700,17,0)</f>
        <v>2.5179999999999998</v>
      </c>
      <c r="M38" s="66">
        <f t="shared" si="8"/>
        <v>9</v>
      </c>
      <c r="N38" s="65">
        <f>VLOOKUP($A38,'Return Data'!$B$7:$R$1700,14,0)</f>
        <v>5.6698000000000004</v>
      </c>
      <c r="O38" s="66">
        <f t="shared" si="9"/>
        <v>6</v>
      </c>
      <c r="P38" s="65">
        <f>VLOOKUP($A38,'Return Data'!$B$7:$R$1700,15,0)</f>
        <v>8.3133999999999997</v>
      </c>
      <c r="Q38" s="66">
        <f t="shared" si="10"/>
        <v>5</v>
      </c>
      <c r="R38" s="65">
        <f>VLOOKUP($A38,'Return Data'!$B$7:$R$1700,16,0)</f>
        <v>9.0442999999999998</v>
      </c>
      <c r="S38" s="67">
        <f t="shared" si="4"/>
        <v>21</v>
      </c>
    </row>
    <row r="39" spans="1:19" x14ac:dyDescent="0.3">
      <c r="A39" s="63" t="s">
        <v>548</v>
      </c>
      <c r="B39" s="64">
        <f>VLOOKUP($A39,'Return Data'!$B$7:$R$1700,3,0)</f>
        <v>44040</v>
      </c>
      <c r="C39" s="65">
        <f>VLOOKUP($A39,'Return Data'!$B$7:$R$1700,4,0)</f>
        <v>221.40459999999999</v>
      </c>
      <c r="D39" s="65">
        <f>VLOOKUP($A39,'Return Data'!$B$7:$R$1700,10,0)</f>
        <v>14.351699999999999</v>
      </c>
      <c r="E39" s="66">
        <f t="shared" si="0"/>
        <v>7</v>
      </c>
      <c r="F39" s="65">
        <f>VLOOKUP($A39,'Return Data'!$B$7:$R$1700,11,0)</f>
        <v>-5.6977000000000002</v>
      </c>
      <c r="G39" s="66">
        <f t="shared" si="1"/>
        <v>17</v>
      </c>
      <c r="H39" s="65">
        <f>VLOOKUP($A39,'Return Data'!$B$7:$R$1700,12,0)</f>
        <v>-1.8609</v>
      </c>
      <c r="I39" s="66">
        <f t="shared" si="2"/>
        <v>21</v>
      </c>
      <c r="J39" s="65">
        <f>VLOOKUP($A39,'Return Data'!$B$7:$R$1700,13,0)</f>
        <v>-0.72370000000000001</v>
      </c>
      <c r="K39" s="66">
        <f t="shared" si="7"/>
        <v>25</v>
      </c>
      <c r="L39" s="65">
        <f>VLOOKUP($A39,'Return Data'!$B$7:$R$1700,17,0)</f>
        <v>0.82779999999999998</v>
      </c>
      <c r="M39" s="66">
        <f t="shared" si="8"/>
        <v>14</v>
      </c>
      <c r="N39" s="65">
        <f>VLOOKUP($A39,'Return Data'!$B$7:$R$1700,14,0)</f>
        <v>1.8986000000000001</v>
      </c>
      <c r="O39" s="66">
        <f t="shared" si="9"/>
        <v>18</v>
      </c>
      <c r="P39" s="65">
        <f>VLOOKUP($A39,'Return Data'!$B$7:$R$1700,15,0)</f>
        <v>5.0115999999999996</v>
      </c>
      <c r="Q39" s="66">
        <f t="shared" si="10"/>
        <v>18</v>
      </c>
      <c r="R39" s="65">
        <f>VLOOKUP($A39,'Return Data'!$B$7:$R$1700,16,0)</f>
        <v>11.179500000000001</v>
      </c>
      <c r="S39" s="67">
        <f t="shared" si="4"/>
        <v>10</v>
      </c>
    </row>
    <row r="40" spans="1:19" x14ac:dyDescent="0.3">
      <c r="A40" s="63" t="s">
        <v>550</v>
      </c>
      <c r="B40" s="64">
        <f>VLOOKUP($A40,'Return Data'!$B$7:$R$1700,3,0)</f>
        <v>44040</v>
      </c>
      <c r="C40" s="65">
        <f>VLOOKUP($A40,'Return Data'!$B$7:$R$1700,4,0)</f>
        <v>166.38069999999999</v>
      </c>
      <c r="D40" s="65">
        <f>VLOOKUP($A40,'Return Data'!$B$7:$R$1700,10,0)</f>
        <v>16.2011</v>
      </c>
      <c r="E40" s="66">
        <f t="shared" si="0"/>
        <v>3</v>
      </c>
      <c r="F40" s="65">
        <f>VLOOKUP($A40,'Return Data'!$B$7:$R$1700,11,0)</f>
        <v>-5.8575999999999997</v>
      </c>
      <c r="G40" s="66">
        <f t="shared" si="1"/>
        <v>18</v>
      </c>
      <c r="H40" s="65">
        <f>VLOOKUP($A40,'Return Data'!$B$7:$R$1700,12,0)</f>
        <v>0.17030000000000001</v>
      </c>
      <c r="I40" s="66">
        <f t="shared" si="2"/>
        <v>12</v>
      </c>
      <c r="J40" s="65">
        <f>VLOOKUP($A40,'Return Data'!$B$7:$R$1700,13,0)</f>
        <v>-1.9827999999999999</v>
      </c>
      <c r="K40" s="66">
        <f t="shared" si="7"/>
        <v>28</v>
      </c>
      <c r="L40" s="65">
        <f>VLOOKUP($A40,'Return Data'!$B$7:$R$1700,17,0)</f>
        <v>-2.2940999999999998</v>
      </c>
      <c r="M40" s="66">
        <f t="shared" si="8"/>
        <v>23</v>
      </c>
      <c r="N40" s="65">
        <f>VLOOKUP($A40,'Return Data'!$B$7:$R$1700,14,0)</f>
        <v>0.27289999999999998</v>
      </c>
      <c r="O40" s="66">
        <f t="shared" si="9"/>
        <v>22</v>
      </c>
      <c r="P40" s="65">
        <f>VLOOKUP($A40,'Return Data'!$B$7:$R$1700,15,0)</f>
        <v>5.3105000000000002</v>
      </c>
      <c r="Q40" s="66">
        <f t="shared" si="10"/>
        <v>16</v>
      </c>
      <c r="R40" s="65">
        <f>VLOOKUP($A40,'Return Data'!$B$7:$R$1700,16,0)</f>
        <v>8.7455999999999996</v>
      </c>
      <c r="S40" s="67">
        <f t="shared" si="4"/>
        <v>23</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13.471130303030304</v>
      </c>
      <c r="E42" s="74"/>
      <c r="F42" s="75">
        <f>AVERAGE(F8:F40)</f>
        <v>-5.0535060606060611</v>
      </c>
      <c r="G42" s="74"/>
      <c r="H42" s="75">
        <f>AVERAGE(H8:H40)</f>
        <v>-0.73623636363636336</v>
      </c>
      <c r="I42" s="74"/>
      <c r="J42" s="75">
        <f>AVERAGE(J8:J40)</f>
        <v>3.0169531250000015</v>
      </c>
      <c r="K42" s="74"/>
      <c r="L42" s="75">
        <f>AVERAGE(L8:L40)</f>
        <v>0.94168888888888891</v>
      </c>
      <c r="M42" s="74"/>
      <c r="N42" s="75">
        <f>AVERAGE(N8:N40)</f>
        <v>3.004288461538462</v>
      </c>
      <c r="O42" s="74"/>
      <c r="P42" s="75">
        <f>AVERAGE(P8:P40)</f>
        <v>6.54608095238095</v>
      </c>
      <c r="Q42" s="74"/>
      <c r="R42" s="75">
        <f>AVERAGE(R8:R40)</f>
        <v>9.1073969696969712</v>
      </c>
      <c r="S42" s="76"/>
    </row>
    <row r="43" spans="1:19" x14ac:dyDescent="0.3">
      <c r="A43" s="73" t="s">
        <v>28</v>
      </c>
      <c r="B43" s="74"/>
      <c r="C43" s="74"/>
      <c r="D43" s="75">
        <f>MIN(D8:D40)</f>
        <v>9.5030999999999999</v>
      </c>
      <c r="E43" s="74"/>
      <c r="F43" s="75">
        <f>MIN(F8:F40)</f>
        <v>-20.699000000000002</v>
      </c>
      <c r="G43" s="74"/>
      <c r="H43" s="75">
        <f>MIN(H8:H40)</f>
        <v>-17.428799999999999</v>
      </c>
      <c r="I43" s="74"/>
      <c r="J43" s="75">
        <f>MIN(J8:J40)</f>
        <v>-17.136299999999999</v>
      </c>
      <c r="K43" s="74"/>
      <c r="L43" s="75">
        <f>MIN(L8:L40)</f>
        <v>-11.157299999999999</v>
      </c>
      <c r="M43" s="74"/>
      <c r="N43" s="75">
        <f>MIN(N8:N40)</f>
        <v>-5.3055000000000003</v>
      </c>
      <c r="O43" s="74"/>
      <c r="P43" s="75">
        <f>MIN(P8:P40)</f>
        <v>2.633</v>
      </c>
      <c r="Q43" s="74"/>
      <c r="R43" s="75">
        <f>MIN(R8:R40)</f>
        <v>2.6650999999999998</v>
      </c>
      <c r="S43" s="76"/>
    </row>
    <row r="44" spans="1:19" ht="15" thickBot="1" x14ac:dyDescent="0.35">
      <c r="A44" s="77" t="s">
        <v>29</v>
      </c>
      <c r="B44" s="78"/>
      <c r="C44" s="78"/>
      <c r="D44" s="79">
        <f>MAX(D8:D40)</f>
        <v>30.812899999999999</v>
      </c>
      <c r="E44" s="78"/>
      <c r="F44" s="79">
        <f>MAX(F8:F40)</f>
        <v>10.0045</v>
      </c>
      <c r="G44" s="78"/>
      <c r="H44" s="79">
        <f>MAX(H8:H40)</f>
        <v>13.8513</v>
      </c>
      <c r="I44" s="78"/>
      <c r="J44" s="79">
        <f>MAX(J8:J40)</f>
        <v>15.8774</v>
      </c>
      <c r="K44" s="78"/>
      <c r="L44" s="79">
        <f>MAX(L8:L40)</f>
        <v>8.7380999999999993</v>
      </c>
      <c r="M44" s="78"/>
      <c r="N44" s="79">
        <f>MAX(N8:N40)</f>
        <v>8.9149999999999991</v>
      </c>
      <c r="O44" s="78"/>
      <c r="P44" s="79">
        <f>MAX(P8:P40)</f>
        <v>9.2256</v>
      </c>
      <c r="Q44" s="78"/>
      <c r="R44" s="79">
        <f>MAX(R8:R40)</f>
        <v>13.4155</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44040</v>
      </c>
      <c r="C8" s="65">
        <f>VLOOKUP($A8,'Return Data'!$B$7:$R$1700,4,0)</f>
        <v>699.38</v>
      </c>
      <c r="D8" s="65">
        <f>VLOOKUP($A8,'Return Data'!$B$7:$R$1700,10,0)</f>
        <v>13.508100000000001</v>
      </c>
      <c r="E8" s="66">
        <f t="shared" ref="E8:E40" si="0">RANK(D8,D$8:D$40,0)</f>
        <v>8</v>
      </c>
      <c r="F8" s="65">
        <f>VLOOKUP($A8,'Return Data'!$B$7:$R$1700,11,0)</f>
        <v>-8.6757000000000009</v>
      </c>
      <c r="G8" s="66">
        <f t="shared" ref="G8:G40" si="1">RANK(F8,F$8:F$40,0)</f>
        <v>28</v>
      </c>
      <c r="H8" s="65">
        <f>VLOOKUP($A8,'Return Data'!$B$7:$R$1700,12,0)</f>
        <v>-6.5262000000000002</v>
      </c>
      <c r="I8" s="66">
        <f t="shared" ref="I8:I40" si="2">RANK(H8,H$8:H$40,0)</f>
        <v>32</v>
      </c>
      <c r="J8" s="65">
        <f>VLOOKUP($A8,'Return Data'!$B$7:$R$1700,13,0)</f>
        <v>-4.4340999999999999</v>
      </c>
      <c r="K8" s="66">
        <f t="shared" ref="K8:K28" si="3">RANK(J8,J$8:J$40,0)</f>
        <v>30</v>
      </c>
      <c r="L8" s="65">
        <f>VLOOKUP($A8,'Return Data'!$B$7:$R$1700,17,0)</f>
        <v>-3.9839000000000002</v>
      </c>
      <c r="M8" s="66">
        <f>RANK(L8,L$8:L$40,0)</f>
        <v>24</v>
      </c>
      <c r="N8" s="65">
        <f>VLOOKUP($A8,'Return Data'!$B$7:$R$1700,14,0)</f>
        <v>-1.3363</v>
      </c>
      <c r="O8" s="66">
        <f>RANK(N8,N$8:N$40,0)</f>
        <v>24</v>
      </c>
      <c r="P8" s="65">
        <f>VLOOKUP($A8,'Return Data'!$B$7:$R$1700,15,0)</f>
        <v>4.3372000000000002</v>
      </c>
      <c r="Q8" s="66">
        <f>RANK(P8,P$8:P$40,0)</f>
        <v>15</v>
      </c>
      <c r="R8" s="65">
        <f>VLOOKUP($A8,'Return Data'!$B$7:$R$1700,16,0)</f>
        <v>18.140799999999999</v>
      </c>
      <c r="S8" s="67">
        <f t="shared" ref="S8:S40" si="4">RANK(R8,R$8:R$40,0)</f>
        <v>1</v>
      </c>
    </row>
    <row r="9" spans="1:20" x14ac:dyDescent="0.3">
      <c r="A9" s="63" t="s">
        <v>484</v>
      </c>
      <c r="B9" s="64">
        <f>VLOOKUP($A9,'Return Data'!$B$7:$R$1700,3,0)</f>
        <v>44040</v>
      </c>
      <c r="C9" s="65">
        <f>VLOOKUP($A9,'Return Data'!$B$7:$R$1700,4,0)</f>
        <v>10.68</v>
      </c>
      <c r="D9" s="65">
        <f>VLOOKUP($A9,'Return Data'!$B$7:$R$1700,10,0)</f>
        <v>13.255599999999999</v>
      </c>
      <c r="E9" s="66">
        <f t="shared" si="0"/>
        <v>10</v>
      </c>
      <c r="F9" s="65">
        <f>VLOOKUP($A9,'Return Data'!$B$7:$R$1700,11,0)</f>
        <v>-5.6536999999999997</v>
      </c>
      <c r="G9" s="66">
        <f t="shared" si="1"/>
        <v>13</v>
      </c>
      <c r="H9" s="65">
        <f>VLOOKUP($A9,'Return Data'!$B$7:$R$1700,12,0)</f>
        <v>-2.6436000000000002</v>
      </c>
      <c r="I9" s="66">
        <f t="shared" si="2"/>
        <v>21</v>
      </c>
      <c r="J9" s="65">
        <f>VLOOKUP($A9,'Return Data'!$B$7:$R$1700,13,0)</f>
        <v>5.5335999999999999</v>
      </c>
      <c r="K9" s="66">
        <f t="shared" si="3"/>
        <v>6</v>
      </c>
      <c r="L9" s="65"/>
      <c r="M9" s="66"/>
      <c r="N9" s="65"/>
      <c r="O9" s="66"/>
      <c r="P9" s="65"/>
      <c r="Q9" s="66"/>
      <c r="R9" s="65">
        <f>VLOOKUP($A9,'Return Data'!$B$7:$R$1700,16,0)</f>
        <v>3.3961000000000001</v>
      </c>
      <c r="S9" s="67">
        <f t="shared" si="4"/>
        <v>29</v>
      </c>
    </row>
    <row r="10" spans="1:20" x14ac:dyDescent="0.3">
      <c r="A10" s="63" t="s">
        <v>485</v>
      </c>
      <c r="B10" s="64">
        <f>VLOOKUP($A10,'Return Data'!$B$7:$R$1700,3,0)</f>
        <v>44040</v>
      </c>
      <c r="C10" s="65">
        <f>VLOOKUP($A10,'Return Data'!$B$7:$R$1700,4,0)</f>
        <v>54.04</v>
      </c>
      <c r="D10" s="65">
        <f>VLOOKUP($A10,'Return Data'!$B$7:$R$1700,10,0)</f>
        <v>14.8565</v>
      </c>
      <c r="E10" s="66">
        <f t="shared" si="0"/>
        <v>4</v>
      </c>
      <c r="F10" s="65">
        <f>VLOOKUP($A10,'Return Data'!$B$7:$R$1700,11,0)</f>
        <v>-4.8255999999999997</v>
      </c>
      <c r="G10" s="66">
        <f t="shared" si="1"/>
        <v>12</v>
      </c>
      <c r="H10" s="65">
        <f>VLOOKUP($A10,'Return Data'!$B$7:$R$1700,12,0)</f>
        <v>-0.57040000000000002</v>
      </c>
      <c r="I10" s="66">
        <f t="shared" si="2"/>
        <v>13</v>
      </c>
      <c r="J10" s="65">
        <f>VLOOKUP($A10,'Return Data'!$B$7:$R$1700,13,0)</f>
        <v>1.2744</v>
      </c>
      <c r="K10" s="66">
        <f t="shared" si="3"/>
        <v>16</v>
      </c>
      <c r="L10" s="65">
        <f>VLOOKUP($A10,'Return Data'!$B$7:$R$1700,17,0)</f>
        <v>-2.2212000000000001</v>
      </c>
      <c r="M10" s="66">
        <f t="shared" ref="M10:M18" si="5">RANK(L10,L$8:L$40,0)</f>
        <v>21</v>
      </c>
      <c r="N10" s="65">
        <f>VLOOKUP($A10,'Return Data'!$B$7:$R$1700,14,0)</f>
        <v>0.16070000000000001</v>
      </c>
      <c r="O10" s="66">
        <f t="shared" ref="O10:O15" si="6">RANK(N10,N$8:N$40,0)</f>
        <v>19</v>
      </c>
      <c r="P10" s="65">
        <f>VLOOKUP($A10,'Return Data'!$B$7:$R$1700,15,0)</f>
        <v>4.3484999999999996</v>
      </c>
      <c r="Q10" s="66">
        <f>RANK(P10,P$8:P$40,0)</f>
        <v>14</v>
      </c>
      <c r="R10" s="65">
        <f>VLOOKUP($A10,'Return Data'!$B$7:$R$1700,16,0)</f>
        <v>10.506399999999999</v>
      </c>
      <c r="S10" s="67">
        <f t="shared" si="4"/>
        <v>16</v>
      </c>
    </row>
    <row r="11" spans="1:20" x14ac:dyDescent="0.3">
      <c r="A11" s="63" t="s">
        <v>488</v>
      </c>
      <c r="B11" s="64">
        <f>VLOOKUP($A11,'Return Data'!$B$7:$R$1700,3,0)</f>
        <v>44040</v>
      </c>
      <c r="C11" s="65">
        <f>VLOOKUP($A11,'Return Data'!$B$7:$R$1700,4,0)</f>
        <v>12.915800000000001</v>
      </c>
      <c r="D11" s="65">
        <f>VLOOKUP($A11,'Return Data'!$B$7:$R$1700,10,0)</f>
        <v>12.688599999999999</v>
      </c>
      <c r="E11" s="66">
        <f t="shared" si="0"/>
        <v>15</v>
      </c>
      <c r="F11" s="65">
        <f>VLOOKUP($A11,'Return Data'!$B$7:$R$1700,11,0)</f>
        <v>-2.8449</v>
      </c>
      <c r="G11" s="66">
        <f t="shared" si="1"/>
        <v>6</v>
      </c>
      <c r="H11" s="65">
        <f>VLOOKUP($A11,'Return Data'!$B$7:$R$1700,12,0)</f>
        <v>2.3860999999999999</v>
      </c>
      <c r="I11" s="66">
        <f t="shared" si="2"/>
        <v>5</v>
      </c>
      <c r="J11" s="65">
        <f>VLOOKUP($A11,'Return Data'!$B$7:$R$1700,13,0)</f>
        <v>9.1811000000000007</v>
      </c>
      <c r="K11" s="66">
        <f t="shared" si="3"/>
        <v>4</v>
      </c>
      <c r="L11" s="65">
        <f>VLOOKUP($A11,'Return Data'!$B$7:$R$1700,17,0)</f>
        <v>7.0998999999999999</v>
      </c>
      <c r="M11" s="66">
        <f t="shared" si="5"/>
        <v>1</v>
      </c>
      <c r="N11" s="65">
        <f>VLOOKUP($A11,'Return Data'!$B$7:$R$1700,14,0)</f>
        <v>7.2359</v>
      </c>
      <c r="O11" s="66">
        <f t="shared" si="6"/>
        <v>1</v>
      </c>
      <c r="P11" s="65"/>
      <c r="Q11" s="66"/>
      <c r="R11" s="65">
        <f>VLOOKUP($A11,'Return Data'!$B$7:$R$1700,16,0)</f>
        <v>8.0378000000000007</v>
      </c>
      <c r="S11" s="67">
        <f t="shared" si="4"/>
        <v>23</v>
      </c>
    </row>
    <row r="12" spans="1:20" x14ac:dyDescent="0.3">
      <c r="A12" s="63" t="s">
        <v>490</v>
      </c>
      <c r="B12" s="64">
        <f>VLOOKUP($A12,'Return Data'!$B$7:$R$1700,3,0)</f>
        <v>44040</v>
      </c>
      <c r="C12" s="65">
        <f>VLOOKUP($A12,'Return Data'!$B$7:$R$1700,4,0)</f>
        <v>12.12</v>
      </c>
      <c r="D12" s="65">
        <f>VLOOKUP($A12,'Return Data'!$B$7:$R$1700,10,0)</f>
        <v>9.1891999999999996</v>
      </c>
      <c r="E12" s="66">
        <f t="shared" si="0"/>
        <v>33</v>
      </c>
      <c r="F12" s="65">
        <f>VLOOKUP($A12,'Return Data'!$B$7:$R$1700,11,0)</f>
        <v>-5.8274999999999997</v>
      </c>
      <c r="G12" s="66">
        <f t="shared" si="1"/>
        <v>15</v>
      </c>
      <c r="H12" s="65">
        <f>VLOOKUP($A12,'Return Data'!$B$7:$R$1700,12,0)</f>
        <v>3.1488999999999998</v>
      </c>
      <c r="I12" s="66">
        <f t="shared" si="2"/>
        <v>3</v>
      </c>
      <c r="J12" s="65">
        <f>VLOOKUP($A12,'Return Data'!$B$7:$R$1700,13,0)</f>
        <v>9.6832999999999991</v>
      </c>
      <c r="K12" s="66">
        <f t="shared" si="3"/>
        <v>3</v>
      </c>
      <c r="L12" s="65">
        <f>VLOOKUP($A12,'Return Data'!$B$7:$R$1700,17,0)</f>
        <v>-6.4367000000000001</v>
      </c>
      <c r="M12" s="66">
        <f t="shared" si="5"/>
        <v>26</v>
      </c>
      <c r="N12" s="65">
        <f>VLOOKUP($A12,'Return Data'!$B$7:$R$1700,14,0)</f>
        <v>-0.62409999999999999</v>
      </c>
      <c r="O12" s="66">
        <f t="shared" si="6"/>
        <v>22</v>
      </c>
      <c r="P12" s="65"/>
      <c r="Q12" s="66"/>
      <c r="R12" s="65">
        <f>VLOOKUP($A12,'Return Data'!$B$7:$R$1700,16,0)</f>
        <v>4.8933</v>
      </c>
      <c r="S12" s="67">
        <f t="shared" si="4"/>
        <v>27</v>
      </c>
    </row>
    <row r="13" spans="1:20" x14ac:dyDescent="0.3">
      <c r="A13" s="63" t="s">
        <v>492</v>
      </c>
      <c r="B13" s="64">
        <f>VLOOKUP($A13,'Return Data'!$B$7:$R$1700,3,0)</f>
        <v>44040</v>
      </c>
      <c r="C13" s="65">
        <f>VLOOKUP($A13,'Return Data'!$B$7:$R$1700,4,0)</f>
        <v>169.73</v>
      </c>
      <c r="D13" s="65">
        <f>VLOOKUP($A13,'Return Data'!$B$7:$R$1700,10,0)</f>
        <v>11.2036</v>
      </c>
      <c r="E13" s="66">
        <f t="shared" si="0"/>
        <v>26</v>
      </c>
      <c r="F13" s="65">
        <f>VLOOKUP($A13,'Return Data'!$B$7:$R$1700,11,0)</f>
        <v>-0.85860000000000003</v>
      </c>
      <c r="G13" s="66">
        <f t="shared" si="1"/>
        <v>3</v>
      </c>
      <c r="H13" s="65">
        <f>VLOOKUP($A13,'Return Data'!$B$7:$R$1700,12,0)</f>
        <v>3.8549000000000002</v>
      </c>
      <c r="I13" s="66">
        <f t="shared" si="2"/>
        <v>2</v>
      </c>
      <c r="J13" s="65">
        <f>VLOOKUP($A13,'Return Data'!$B$7:$R$1700,13,0)</f>
        <v>8.8361999999999998</v>
      </c>
      <c r="K13" s="66">
        <f t="shared" si="3"/>
        <v>5</v>
      </c>
      <c r="L13" s="65">
        <f>VLOOKUP($A13,'Return Data'!$B$7:$R$1700,17,0)</f>
        <v>5.1700999999999997</v>
      </c>
      <c r="M13" s="66">
        <f t="shared" si="5"/>
        <v>2</v>
      </c>
      <c r="N13" s="65">
        <f>VLOOKUP($A13,'Return Data'!$B$7:$R$1700,14,0)</f>
        <v>6.3105000000000002</v>
      </c>
      <c r="O13" s="66">
        <f t="shared" si="6"/>
        <v>2</v>
      </c>
      <c r="P13" s="65">
        <f>VLOOKUP($A13,'Return Data'!$B$7:$R$1700,15,0)</f>
        <v>7.9414999999999996</v>
      </c>
      <c r="Q13" s="66">
        <f>RANK(P13,P$8:P$40,0)</f>
        <v>2</v>
      </c>
      <c r="R13" s="65">
        <f>VLOOKUP($A13,'Return Data'!$B$7:$R$1700,16,0)</f>
        <v>10.8439</v>
      </c>
      <c r="S13" s="67">
        <f t="shared" si="4"/>
        <v>13</v>
      </c>
    </row>
    <row r="14" spans="1:20" x14ac:dyDescent="0.3">
      <c r="A14" s="63" t="s">
        <v>494</v>
      </c>
      <c r="B14" s="64">
        <f>VLOOKUP($A14,'Return Data'!$B$7:$R$1700,3,0)</f>
        <v>44040</v>
      </c>
      <c r="C14" s="65">
        <f>VLOOKUP($A14,'Return Data'!$B$7:$R$1700,4,0)</f>
        <v>157.77799999999999</v>
      </c>
      <c r="D14" s="65">
        <f>VLOOKUP($A14,'Return Data'!$B$7:$R$1700,10,0)</f>
        <v>11.0784</v>
      </c>
      <c r="E14" s="66">
        <f t="shared" si="0"/>
        <v>27</v>
      </c>
      <c r="F14" s="65">
        <f>VLOOKUP($A14,'Return Data'!$B$7:$R$1700,11,0)</f>
        <v>-5.875</v>
      </c>
      <c r="G14" s="66">
        <f t="shared" si="1"/>
        <v>16</v>
      </c>
      <c r="H14" s="65">
        <f>VLOOKUP($A14,'Return Data'!$B$7:$R$1700,12,0)</f>
        <v>-1.6842999999999999</v>
      </c>
      <c r="I14" s="66">
        <f t="shared" si="2"/>
        <v>15</v>
      </c>
      <c r="J14" s="65">
        <f>VLOOKUP($A14,'Return Data'!$B$7:$R$1700,13,0)</f>
        <v>5.5335999999999999</v>
      </c>
      <c r="K14" s="66">
        <f t="shared" si="3"/>
        <v>6</v>
      </c>
      <c r="L14" s="65">
        <f>VLOOKUP($A14,'Return Data'!$B$7:$R$1700,17,0)</f>
        <v>2.8788999999999998</v>
      </c>
      <c r="M14" s="66">
        <f t="shared" si="5"/>
        <v>7</v>
      </c>
      <c r="N14" s="65">
        <f>VLOOKUP($A14,'Return Data'!$B$7:$R$1700,14,0)</f>
        <v>3.9321999999999999</v>
      </c>
      <c r="O14" s="66">
        <f t="shared" si="6"/>
        <v>7</v>
      </c>
      <c r="P14" s="65">
        <f>VLOOKUP($A14,'Return Data'!$B$7:$R$1700,15,0)</f>
        <v>7.1680000000000001</v>
      </c>
      <c r="Q14" s="66">
        <f>RANK(P14,P$8:P$40,0)</f>
        <v>6</v>
      </c>
      <c r="R14" s="65">
        <f>VLOOKUP($A14,'Return Data'!$B$7:$R$1700,16,0)</f>
        <v>13.9064</v>
      </c>
      <c r="S14" s="67">
        <f t="shared" si="4"/>
        <v>5</v>
      </c>
    </row>
    <row r="15" spans="1:20" x14ac:dyDescent="0.3">
      <c r="A15" s="63" t="s">
        <v>496</v>
      </c>
      <c r="B15" s="64">
        <f>VLOOKUP($A15,'Return Data'!$B$7:$R$1700,3,0)</f>
        <v>44040</v>
      </c>
      <c r="C15" s="65">
        <f>VLOOKUP($A15,'Return Data'!$B$7:$R$1700,4,0)</f>
        <v>25.28</v>
      </c>
      <c r="D15" s="65">
        <f>VLOOKUP($A15,'Return Data'!$B$7:$R$1700,10,0)</f>
        <v>11.2676</v>
      </c>
      <c r="E15" s="66">
        <f t="shared" si="0"/>
        <v>24</v>
      </c>
      <c r="F15" s="65">
        <f>VLOOKUP($A15,'Return Data'!$B$7:$R$1700,11,0)</f>
        <v>-6.8533999999999997</v>
      </c>
      <c r="G15" s="66">
        <f t="shared" si="1"/>
        <v>21</v>
      </c>
      <c r="H15" s="65">
        <f>VLOOKUP($A15,'Return Data'!$B$7:$R$1700,12,0)</f>
        <v>-2.1671999999999998</v>
      </c>
      <c r="I15" s="66">
        <f t="shared" si="2"/>
        <v>17</v>
      </c>
      <c r="J15" s="65">
        <f>VLOOKUP($A15,'Return Data'!$B$7:$R$1700,13,0)</f>
        <v>1.1200000000000001</v>
      </c>
      <c r="K15" s="66">
        <f t="shared" si="3"/>
        <v>20</v>
      </c>
      <c r="L15" s="65">
        <f>VLOOKUP($A15,'Return Data'!$B$7:$R$1700,17,0)</f>
        <v>0.3569</v>
      </c>
      <c r="M15" s="66">
        <f t="shared" si="5"/>
        <v>11</v>
      </c>
      <c r="N15" s="65">
        <f>VLOOKUP($A15,'Return Data'!$B$7:$R$1700,14,0)</f>
        <v>2.7094</v>
      </c>
      <c r="O15" s="66">
        <f t="shared" si="6"/>
        <v>10</v>
      </c>
      <c r="P15" s="65">
        <f>VLOOKUP($A15,'Return Data'!$B$7:$R$1700,15,0)</f>
        <v>5.0766999999999998</v>
      </c>
      <c r="Q15" s="66">
        <f>RANK(P15,P$8:P$40,0)</f>
        <v>11</v>
      </c>
      <c r="R15" s="65">
        <f>VLOOKUP($A15,'Return Data'!$B$7:$R$1700,16,0)</f>
        <v>8.8219999999999992</v>
      </c>
      <c r="S15" s="67">
        <f t="shared" si="4"/>
        <v>19</v>
      </c>
    </row>
    <row r="16" spans="1:20" x14ac:dyDescent="0.3">
      <c r="A16" s="63" t="s">
        <v>498</v>
      </c>
      <c r="B16" s="64">
        <f>VLOOKUP($A16,'Return Data'!$B$7:$R$1700,3,0)</f>
        <v>44040</v>
      </c>
      <c r="C16" s="65">
        <f>VLOOKUP($A16,'Return Data'!$B$7:$R$1700,4,0)</f>
        <v>10.2163</v>
      </c>
      <c r="D16" s="65">
        <f>VLOOKUP($A16,'Return Data'!$B$7:$R$1700,10,0)</f>
        <v>11.7378</v>
      </c>
      <c r="E16" s="66">
        <f t="shared" si="0"/>
        <v>20</v>
      </c>
      <c r="F16" s="65">
        <f>VLOOKUP($A16,'Return Data'!$B$7:$R$1700,11,0)</f>
        <v>-7.8791000000000002</v>
      </c>
      <c r="G16" s="66">
        <f t="shared" si="1"/>
        <v>27</v>
      </c>
      <c r="H16" s="65">
        <f>VLOOKUP($A16,'Return Data'!$B$7:$R$1700,12,0)</f>
        <v>-4.3928000000000003</v>
      </c>
      <c r="I16" s="66">
        <f t="shared" si="2"/>
        <v>28</v>
      </c>
      <c r="J16" s="65">
        <f>VLOOKUP($A16,'Return Data'!$B$7:$R$1700,13,0)</f>
        <v>-0.40939999999999999</v>
      </c>
      <c r="K16" s="66">
        <f t="shared" si="3"/>
        <v>23</v>
      </c>
      <c r="L16" s="65">
        <f>VLOOKUP($A16,'Return Data'!$B$7:$R$1700,17,0)</f>
        <v>-3.2199999999999999E-2</v>
      </c>
      <c r="M16" s="66">
        <f t="shared" si="5"/>
        <v>12</v>
      </c>
      <c r="N16" s="65"/>
      <c r="O16" s="66"/>
      <c r="P16" s="65"/>
      <c r="Q16" s="66"/>
      <c r="R16" s="65">
        <f>VLOOKUP($A16,'Return Data'!$B$7:$R$1700,16,0)</f>
        <v>0.95709999999999995</v>
      </c>
      <c r="S16" s="67">
        <f t="shared" si="4"/>
        <v>33</v>
      </c>
    </row>
    <row r="17" spans="1:19" x14ac:dyDescent="0.3">
      <c r="A17" s="63" t="s">
        <v>499</v>
      </c>
      <c r="B17" s="64">
        <f>VLOOKUP($A17,'Return Data'!$B$7:$R$1700,3,0)</f>
        <v>44040</v>
      </c>
      <c r="C17" s="65">
        <f>VLOOKUP($A17,'Return Data'!$B$7:$R$1700,4,0)</f>
        <v>115.9787</v>
      </c>
      <c r="D17" s="65">
        <f>VLOOKUP($A17,'Return Data'!$B$7:$R$1700,10,0)</f>
        <v>12.4909</v>
      </c>
      <c r="E17" s="66">
        <f t="shared" si="0"/>
        <v>18</v>
      </c>
      <c r="F17" s="65">
        <f>VLOOKUP($A17,'Return Data'!$B$7:$R$1700,11,0)</f>
        <v>-7.7123999999999997</v>
      </c>
      <c r="G17" s="66">
        <f t="shared" si="1"/>
        <v>26</v>
      </c>
      <c r="H17" s="65">
        <f>VLOOKUP($A17,'Return Data'!$B$7:$R$1700,12,0)</f>
        <v>-3.6772999999999998</v>
      </c>
      <c r="I17" s="66">
        <f t="shared" si="2"/>
        <v>24</v>
      </c>
      <c r="J17" s="65">
        <f>VLOOKUP($A17,'Return Data'!$B$7:$R$1700,13,0)</f>
        <v>-2.0442999999999998</v>
      </c>
      <c r="K17" s="66">
        <f t="shared" si="3"/>
        <v>26</v>
      </c>
      <c r="L17" s="65">
        <f>VLOOKUP($A17,'Return Data'!$B$7:$R$1700,17,0)</f>
        <v>-0.18609999999999999</v>
      </c>
      <c r="M17" s="66">
        <f t="shared" si="5"/>
        <v>13</v>
      </c>
      <c r="N17" s="65">
        <f>VLOOKUP($A17,'Return Data'!$B$7:$R$1700,14,0)</f>
        <v>1.4467000000000001</v>
      </c>
      <c r="O17" s="66">
        <f>RANK(N17,N$8:N$40,0)</f>
        <v>12</v>
      </c>
      <c r="P17" s="65">
        <f>VLOOKUP($A17,'Return Data'!$B$7:$R$1700,15,0)</f>
        <v>4.7793000000000001</v>
      </c>
      <c r="Q17" s="66">
        <f>RANK(P17,P$8:P$40,0)</f>
        <v>12</v>
      </c>
      <c r="R17" s="65">
        <f>VLOOKUP($A17,'Return Data'!$B$7:$R$1700,16,0)</f>
        <v>12.6036</v>
      </c>
      <c r="S17" s="67">
        <f t="shared" si="4"/>
        <v>7</v>
      </c>
    </row>
    <row r="18" spans="1:19" x14ac:dyDescent="0.3">
      <c r="A18" s="63" t="s">
        <v>501</v>
      </c>
      <c r="B18" s="64">
        <f>VLOOKUP($A18,'Return Data'!$B$7:$R$1700,3,0)</f>
        <v>44040</v>
      </c>
      <c r="C18" s="65">
        <f>VLOOKUP($A18,'Return Data'!$B$7:$R$1700,4,0)</f>
        <v>51.606999999999999</v>
      </c>
      <c r="D18" s="65">
        <f>VLOOKUP($A18,'Return Data'!$B$7:$R$1700,10,0)</f>
        <v>13.5068</v>
      </c>
      <c r="E18" s="66">
        <f t="shared" si="0"/>
        <v>9</v>
      </c>
      <c r="F18" s="65">
        <f>VLOOKUP($A18,'Return Data'!$B$7:$R$1700,11,0)</f>
        <v>-6.9204999999999997</v>
      </c>
      <c r="G18" s="66">
        <f t="shared" si="1"/>
        <v>22</v>
      </c>
      <c r="H18" s="65">
        <f>VLOOKUP($A18,'Return Data'!$B$7:$R$1700,12,0)</f>
        <v>-3.1109</v>
      </c>
      <c r="I18" s="66">
        <f t="shared" si="2"/>
        <v>23</v>
      </c>
      <c r="J18" s="65">
        <f>VLOOKUP($A18,'Return Data'!$B$7:$R$1700,13,0)</f>
        <v>-2.6356999999999999</v>
      </c>
      <c r="K18" s="66">
        <f t="shared" si="3"/>
        <v>27</v>
      </c>
      <c r="L18" s="65">
        <f>VLOOKUP($A18,'Return Data'!$B$7:$R$1700,17,0)</f>
        <v>-0.35460000000000003</v>
      </c>
      <c r="M18" s="66">
        <f t="shared" si="5"/>
        <v>15</v>
      </c>
      <c r="N18" s="65">
        <f>VLOOKUP($A18,'Return Data'!$B$7:$R$1700,14,0)</f>
        <v>-1.0661</v>
      </c>
      <c r="O18" s="66">
        <f>RANK(N18,N$8:N$40,0)</f>
        <v>23</v>
      </c>
      <c r="P18" s="65">
        <f>VLOOKUP($A18,'Return Data'!$B$7:$R$1700,15,0)</f>
        <v>3.3062</v>
      </c>
      <c r="Q18" s="66">
        <f>RANK(P18,P$8:P$40,0)</f>
        <v>19</v>
      </c>
      <c r="R18" s="65">
        <f>VLOOKUP($A18,'Return Data'!$B$7:$R$1700,16,0)</f>
        <v>11.3063</v>
      </c>
      <c r="S18" s="67">
        <f t="shared" si="4"/>
        <v>12</v>
      </c>
    </row>
    <row r="19" spans="1:19" x14ac:dyDescent="0.3">
      <c r="A19" s="63" t="s">
        <v>504</v>
      </c>
      <c r="B19" s="64">
        <f>VLOOKUP($A19,'Return Data'!$B$7:$R$1700,3,0)</f>
        <v>44040</v>
      </c>
      <c r="C19" s="65">
        <f>VLOOKUP($A19,'Return Data'!$B$7:$R$1700,4,0)</f>
        <v>11.1736</v>
      </c>
      <c r="D19" s="65">
        <f>VLOOKUP($A19,'Return Data'!$B$7:$R$1700,10,0)</f>
        <v>12.613300000000001</v>
      </c>
      <c r="E19" s="66">
        <f t="shared" si="0"/>
        <v>16</v>
      </c>
      <c r="F19" s="65">
        <f>VLOOKUP($A19,'Return Data'!$B$7:$R$1700,11,0)</f>
        <v>-3.734</v>
      </c>
      <c r="G19" s="66">
        <f t="shared" si="1"/>
        <v>10</v>
      </c>
      <c r="H19" s="65">
        <f>VLOOKUP($A19,'Return Data'!$B$7:$R$1700,12,0)</f>
        <v>1.8318000000000001</v>
      </c>
      <c r="I19" s="66">
        <f t="shared" si="2"/>
        <v>6</v>
      </c>
      <c r="J19" s="65">
        <f>VLOOKUP($A19,'Return Data'!$B$7:$R$1700,13,0)</f>
        <v>5.0822000000000003</v>
      </c>
      <c r="K19" s="66">
        <f t="shared" si="3"/>
        <v>10</v>
      </c>
      <c r="L19" s="65"/>
      <c r="M19" s="66"/>
      <c r="N19" s="65"/>
      <c r="O19" s="66"/>
      <c r="P19" s="65"/>
      <c r="Q19" s="66"/>
      <c r="R19" s="65">
        <f>VLOOKUP($A19,'Return Data'!$B$7:$R$1700,16,0)</f>
        <v>6.4809999999999999</v>
      </c>
      <c r="S19" s="67">
        <f t="shared" si="4"/>
        <v>26</v>
      </c>
    </row>
    <row r="20" spans="1:19" x14ac:dyDescent="0.3">
      <c r="A20" s="63" t="s">
        <v>505</v>
      </c>
      <c r="B20" s="64">
        <f>VLOOKUP($A20,'Return Data'!$B$7:$R$1700,3,0)</f>
        <v>44040</v>
      </c>
      <c r="C20" s="65">
        <f>VLOOKUP($A20,'Return Data'!$B$7:$R$1700,4,0)</f>
        <v>126.62</v>
      </c>
      <c r="D20" s="65">
        <f>VLOOKUP($A20,'Return Data'!$B$7:$R$1700,10,0)</f>
        <v>12.2319</v>
      </c>
      <c r="E20" s="66">
        <f t="shared" si="0"/>
        <v>19</v>
      </c>
      <c r="F20" s="65">
        <f>VLOOKUP($A20,'Return Data'!$B$7:$R$1700,11,0)</f>
        <v>-9.3175000000000008</v>
      </c>
      <c r="G20" s="66">
        <f t="shared" si="1"/>
        <v>31</v>
      </c>
      <c r="H20" s="65">
        <f>VLOOKUP($A20,'Return Data'!$B$7:$R$1700,12,0)</f>
        <v>-4.8041999999999998</v>
      </c>
      <c r="I20" s="66">
        <f t="shared" si="2"/>
        <v>29</v>
      </c>
      <c r="J20" s="65">
        <f>VLOOKUP($A20,'Return Data'!$B$7:$R$1700,13,0)</f>
        <v>-4.7469000000000001</v>
      </c>
      <c r="K20" s="66">
        <f t="shared" si="3"/>
        <v>31</v>
      </c>
      <c r="L20" s="65">
        <f>VLOOKUP($A20,'Return Data'!$B$7:$R$1700,17,0)</f>
        <v>-0.20019999999999999</v>
      </c>
      <c r="M20" s="66">
        <f>RANK(L20,L$8:L$40,0)</f>
        <v>14</v>
      </c>
      <c r="N20" s="65">
        <f>VLOOKUP($A20,'Return Data'!$B$7:$R$1700,14,0)</f>
        <v>1.4424999999999999</v>
      </c>
      <c r="O20" s="66">
        <f>RANK(N20,N$8:N$40,0)</f>
        <v>13</v>
      </c>
      <c r="P20" s="65">
        <f>VLOOKUP($A20,'Return Data'!$B$7:$R$1700,15,0)</f>
        <v>6.3841999999999999</v>
      </c>
      <c r="Q20" s="66">
        <f>RANK(P20,P$8:P$40,0)</f>
        <v>7</v>
      </c>
      <c r="R20" s="65">
        <f>VLOOKUP($A20,'Return Data'!$B$7:$R$1700,16,0)</f>
        <v>13.015499999999999</v>
      </c>
      <c r="S20" s="67">
        <f t="shared" si="4"/>
        <v>6</v>
      </c>
    </row>
    <row r="21" spans="1:19" x14ac:dyDescent="0.3">
      <c r="A21" s="63" t="s">
        <v>507</v>
      </c>
      <c r="B21" s="64">
        <f>VLOOKUP($A21,'Return Data'!$B$7:$R$1700,3,0)</f>
        <v>44040</v>
      </c>
      <c r="C21" s="65">
        <f>VLOOKUP($A21,'Return Data'!$B$7:$R$1700,4,0)</f>
        <v>11.4297</v>
      </c>
      <c r="D21" s="65">
        <f>VLOOKUP($A21,'Return Data'!$B$7:$R$1700,10,0)</f>
        <v>10.882899999999999</v>
      </c>
      <c r="E21" s="66">
        <f t="shared" si="0"/>
        <v>29</v>
      </c>
      <c r="F21" s="65">
        <f>VLOOKUP($A21,'Return Data'!$B$7:$R$1700,11,0)</f>
        <v>-1.7627999999999999</v>
      </c>
      <c r="G21" s="66">
        <f t="shared" si="1"/>
        <v>4</v>
      </c>
      <c r="H21" s="65">
        <f>VLOOKUP($A21,'Return Data'!$B$7:$R$1700,12,0)</f>
        <v>0.88439999999999996</v>
      </c>
      <c r="I21" s="66">
        <f t="shared" si="2"/>
        <v>8</v>
      </c>
      <c r="J21" s="65">
        <f>VLOOKUP($A21,'Return Data'!$B$7:$R$1700,13,0)</f>
        <v>5.3369999999999997</v>
      </c>
      <c r="K21" s="66">
        <f t="shared" si="3"/>
        <v>9</v>
      </c>
      <c r="L21" s="65">
        <f>VLOOKUP($A21,'Return Data'!$B$7:$R$1700,17,0)</f>
        <v>-3.0459000000000001</v>
      </c>
      <c r="M21" s="66">
        <f>RANK(L21,L$8:L$40,0)</f>
        <v>23</v>
      </c>
      <c r="N21" s="65">
        <f>VLOOKUP($A21,'Return Data'!$B$7:$R$1700,14,0)</f>
        <v>-0.15540000000000001</v>
      </c>
      <c r="O21" s="66">
        <f>RANK(N21,N$8:N$40,0)</f>
        <v>20</v>
      </c>
      <c r="P21" s="65"/>
      <c r="Q21" s="66"/>
      <c r="R21" s="65">
        <f>VLOOKUP($A21,'Return Data'!$B$7:$R$1700,16,0)</f>
        <v>3.6162999999999998</v>
      </c>
      <c r="S21" s="67">
        <f t="shared" si="4"/>
        <v>28</v>
      </c>
    </row>
    <row r="22" spans="1:19" x14ac:dyDescent="0.3">
      <c r="A22" s="63" t="s">
        <v>510</v>
      </c>
      <c r="B22" s="64">
        <f>VLOOKUP($A22,'Return Data'!$B$7:$R$1700,3,0)</f>
        <v>44040</v>
      </c>
      <c r="C22" s="65">
        <f>VLOOKUP($A22,'Return Data'!$B$7:$R$1700,4,0)</f>
        <v>10.77</v>
      </c>
      <c r="D22" s="65">
        <f>VLOOKUP($A22,'Return Data'!$B$7:$R$1700,10,0)</f>
        <v>10.8025</v>
      </c>
      <c r="E22" s="66">
        <f t="shared" si="0"/>
        <v>30</v>
      </c>
      <c r="F22" s="65">
        <f>VLOOKUP($A22,'Return Data'!$B$7:$R$1700,11,0)</f>
        <v>-9.5717999999999996</v>
      </c>
      <c r="G22" s="66">
        <f t="shared" si="1"/>
        <v>32</v>
      </c>
      <c r="H22" s="65">
        <f>VLOOKUP($A22,'Return Data'!$B$7:$R$1700,12,0)</f>
        <v>-5.6917999999999997</v>
      </c>
      <c r="I22" s="66">
        <f t="shared" si="2"/>
        <v>31</v>
      </c>
      <c r="J22" s="65">
        <f>VLOOKUP($A22,'Return Data'!$B$7:$R$1700,13,0)</f>
        <v>-3.1475</v>
      </c>
      <c r="K22" s="66">
        <f t="shared" si="3"/>
        <v>29</v>
      </c>
      <c r="L22" s="65">
        <f>VLOOKUP($A22,'Return Data'!$B$7:$R$1700,17,0)</f>
        <v>-4.2088999999999999</v>
      </c>
      <c r="M22" s="66">
        <f>RANK(L22,L$8:L$40,0)</f>
        <v>25</v>
      </c>
      <c r="N22" s="65">
        <f>VLOOKUP($A22,'Return Data'!$B$7:$R$1700,14,0)</f>
        <v>-1.3998999999999999</v>
      </c>
      <c r="O22" s="66">
        <f>RANK(N22,N$8:N$40,0)</f>
        <v>25</v>
      </c>
      <c r="P22" s="65"/>
      <c r="Q22" s="66"/>
      <c r="R22" s="65">
        <f>VLOOKUP($A22,'Return Data'!$B$7:$R$1700,16,0)</f>
        <v>2.0948000000000002</v>
      </c>
      <c r="S22" s="67">
        <f t="shared" si="4"/>
        <v>30</v>
      </c>
    </row>
    <row r="23" spans="1:19" x14ac:dyDescent="0.3">
      <c r="A23" s="63" t="s">
        <v>512</v>
      </c>
      <c r="B23" s="64">
        <f>VLOOKUP($A23,'Return Data'!$B$7:$R$1700,3,0)</f>
        <v>44040</v>
      </c>
      <c r="C23" s="65">
        <f>VLOOKUP($A23,'Return Data'!$B$7:$R$1700,4,0)</f>
        <v>10.260199999999999</v>
      </c>
      <c r="D23" s="65">
        <f>VLOOKUP($A23,'Return Data'!$B$7:$R$1700,10,0)</f>
        <v>10.971500000000001</v>
      </c>
      <c r="E23" s="66">
        <f t="shared" si="0"/>
        <v>28</v>
      </c>
      <c r="F23" s="65">
        <f>VLOOKUP($A23,'Return Data'!$B$7:$R$1700,11,0)</f>
        <v>-7.2850999999999999</v>
      </c>
      <c r="G23" s="66">
        <f t="shared" si="1"/>
        <v>24</v>
      </c>
      <c r="H23" s="65">
        <f>VLOOKUP($A23,'Return Data'!$B$7:$R$1700,12,0)</f>
        <v>-5.3574000000000002</v>
      </c>
      <c r="I23" s="66">
        <f t="shared" si="2"/>
        <v>30</v>
      </c>
      <c r="J23" s="65">
        <f>VLOOKUP($A23,'Return Data'!$B$7:$R$1700,13,0)</f>
        <v>-1.6741999999999999</v>
      </c>
      <c r="K23" s="66">
        <f t="shared" si="3"/>
        <v>24</v>
      </c>
      <c r="L23" s="65"/>
      <c r="M23" s="66"/>
      <c r="N23" s="65"/>
      <c r="O23" s="66"/>
      <c r="P23" s="65"/>
      <c r="Q23" s="66"/>
      <c r="R23" s="65">
        <f>VLOOKUP($A23,'Return Data'!$B$7:$R$1700,16,0)</f>
        <v>1.5936999999999999</v>
      </c>
      <c r="S23" s="67">
        <f t="shared" si="4"/>
        <v>32</v>
      </c>
    </row>
    <row r="24" spans="1:19" x14ac:dyDescent="0.3">
      <c r="A24" s="63" t="s">
        <v>514</v>
      </c>
      <c r="B24" s="64">
        <f>VLOOKUP($A24,'Return Data'!$B$7:$R$1700,3,0)</f>
        <v>44040</v>
      </c>
      <c r="C24" s="65">
        <f>VLOOKUP($A24,'Return Data'!$B$7:$R$1700,4,0)</f>
        <v>10.438800000000001</v>
      </c>
      <c r="D24" s="65">
        <f>VLOOKUP($A24,'Return Data'!$B$7:$R$1700,10,0)</f>
        <v>11.3995</v>
      </c>
      <c r="E24" s="66">
        <f t="shared" si="0"/>
        <v>21</v>
      </c>
      <c r="F24" s="65">
        <f>VLOOKUP($A24,'Return Data'!$B$7:$R$1700,11,0)</f>
        <v>-7.6269999999999998</v>
      </c>
      <c r="G24" s="66">
        <f t="shared" si="1"/>
        <v>25</v>
      </c>
      <c r="H24" s="65">
        <f>VLOOKUP($A24,'Return Data'!$B$7:$R$1700,12,0)</f>
        <v>-4.0956999999999999</v>
      </c>
      <c r="I24" s="66">
        <f t="shared" si="2"/>
        <v>27</v>
      </c>
      <c r="J24" s="65">
        <f>VLOOKUP($A24,'Return Data'!$B$7:$R$1700,13,0)</f>
        <v>2.7198000000000002</v>
      </c>
      <c r="K24" s="66">
        <f t="shared" si="3"/>
        <v>12</v>
      </c>
      <c r="L24" s="65"/>
      <c r="M24" s="66"/>
      <c r="N24" s="65"/>
      <c r="O24" s="66"/>
      <c r="P24" s="65"/>
      <c r="Q24" s="66"/>
      <c r="R24" s="65">
        <f>VLOOKUP($A24,'Return Data'!$B$7:$R$1700,16,0)</f>
        <v>2.0838999999999999</v>
      </c>
      <c r="S24" s="67">
        <f t="shared" si="4"/>
        <v>31</v>
      </c>
    </row>
    <row r="25" spans="1:19" x14ac:dyDescent="0.3">
      <c r="A25" s="63" t="s">
        <v>515</v>
      </c>
      <c r="B25" s="64">
        <f>VLOOKUP($A25,'Return Data'!$B$7:$R$1700,3,0)</f>
        <v>44040</v>
      </c>
      <c r="C25" s="65">
        <f>VLOOKUP($A25,'Return Data'!$B$7:$R$1700,4,0)</f>
        <v>134.91474435491199</v>
      </c>
      <c r="D25" s="65">
        <f>VLOOKUP($A25,'Return Data'!$B$7:$R$1700,10,0)</f>
        <v>30.559200000000001</v>
      </c>
      <c r="E25" s="66">
        <f t="shared" si="0"/>
        <v>1</v>
      </c>
      <c r="F25" s="65">
        <f>VLOOKUP($A25,'Return Data'!$B$7:$R$1700,11,0)</f>
        <v>9.5780999999999992</v>
      </c>
      <c r="G25" s="66">
        <f t="shared" si="1"/>
        <v>1</v>
      </c>
      <c r="H25" s="65">
        <f>VLOOKUP($A25,'Return Data'!$B$7:$R$1700,12,0)</f>
        <v>13.1767</v>
      </c>
      <c r="I25" s="66">
        <f t="shared" si="2"/>
        <v>1</v>
      </c>
      <c r="J25" s="65">
        <f>VLOOKUP($A25,'Return Data'!$B$7:$R$1700,13,0)</f>
        <v>14.9046</v>
      </c>
      <c r="K25" s="66">
        <f t="shared" si="3"/>
        <v>1</v>
      </c>
      <c r="L25" s="65">
        <f>VLOOKUP($A25,'Return Data'!$B$7:$R$1700,17,0)</f>
        <v>-0.66049999999999998</v>
      </c>
      <c r="M25" s="66">
        <f>RANK(L25,L$8:L$40,0)</f>
        <v>17</v>
      </c>
      <c r="N25" s="65">
        <f>VLOOKUP($A25,'Return Data'!$B$7:$R$1700,14,0)</f>
        <v>1.0548</v>
      </c>
      <c r="O25" s="66">
        <f>RANK(N25,N$8:N$40,0)</f>
        <v>15</v>
      </c>
      <c r="P25" s="65">
        <f>VLOOKUP($A25,'Return Data'!$B$7:$R$1700,15,0)</f>
        <v>3.5695999999999999</v>
      </c>
      <c r="Q25" s="66">
        <f>RANK(P25,P$8:P$40,0)</f>
        <v>18</v>
      </c>
      <c r="R25" s="65">
        <f>VLOOKUP($A25,'Return Data'!$B$7:$R$1700,16,0)</f>
        <v>10.8132</v>
      </c>
      <c r="S25" s="67">
        <f t="shared" si="4"/>
        <v>14</v>
      </c>
    </row>
    <row r="26" spans="1:19" x14ac:dyDescent="0.3">
      <c r="A26" s="63" t="s">
        <v>517</v>
      </c>
      <c r="B26" s="64">
        <f>VLOOKUP($A26,'Return Data'!$B$7:$R$1700,3,0)</f>
        <v>44040</v>
      </c>
      <c r="C26" s="65">
        <f>VLOOKUP($A26,'Return Data'!$B$7:$R$1700,4,0)</f>
        <v>98.000610179884802</v>
      </c>
      <c r="D26" s="65">
        <f>VLOOKUP($A26,'Return Data'!$B$7:$R$1700,10,0)</f>
        <v>14.5623</v>
      </c>
      <c r="E26" s="66">
        <f t="shared" si="0"/>
        <v>6</v>
      </c>
      <c r="F26" s="65">
        <f>VLOOKUP($A26,'Return Data'!$B$7:$R$1700,11,0)</f>
        <v>-8.6902000000000008</v>
      </c>
      <c r="G26" s="66">
        <f t="shared" si="1"/>
        <v>29</v>
      </c>
      <c r="H26" s="65">
        <f>VLOOKUP($A26,'Return Data'!$B$7:$R$1700,12,0)</f>
        <v>-2.3757999999999999</v>
      </c>
      <c r="I26" s="66">
        <f t="shared" si="2"/>
        <v>19</v>
      </c>
      <c r="J26" s="65">
        <f>VLOOKUP($A26,'Return Data'!$B$7:$R$1700,13,0)</f>
        <v>1.1693</v>
      </c>
      <c r="K26" s="66">
        <f t="shared" si="3"/>
        <v>18</v>
      </c>
      <c r="L26" s="65">
        <f>VLOOKUP($A26,'Return Data'!$B$7:$R$1700,17,0)</f>
        <v>0.58889999999999998</v>
      </c>
      <c r="M26" s="66">
        <f>RANK(L26,L$8:L$40,0)</f>
        <v>10</v>
      </c>
      <c r="N26" s="65">
        <f>VLOOKUP($A26,'Return Data'!$B$7:$R$1700,14,0)</f>
        <v>1.4258999999999999</v>
      </c>
      <c r="O26" s="66">
        <f>RANK(N26,N$8:N$40,0)</f>
        <v>14</v>
      </c>
      <c r="P26" s="65">
        <f>VLOOKUP($A26,'Return Data'!$B$7:$R$1700,15,0)</f>
        <v>5.7337999999999996</v>
      </c>
      <c r="Q26" s="66">
        <f>RANK(P26,P$8:P$40,0)</f>
        <v>8</v>
      </c>
      <c r="R26" s="65">
        <f>VLOOKUP($A26,'Return Data'!$B$7:$R$1700,16,0)</f>
        <v>11.664199999999999</v>
      </c>
      <c r="S26" s="67">
        <f t="shared" si="4"/>
        <v>9</v>
      </c>
    </row>
    <row r="27" spans="1:19" x14ac:dyDescent="0.3">
      <c r="A27" s="63" t="s">
        <v>520</v>
      </c>
      <c r="B27" s="64">
        <f>VLOOKUP($A27,'Return Data'!$B$7:$R$1700,3,0)</f>
        <v>44040</v>
      </c>
      <c r="C27" s="65">
        <f>VLOOKUP($A27,'Return Data'!$B$7:$R$1700,4,0)</f>
        <v>25.916</v>
      </c>
      <c r="D27" s="65">
        <f>VLOOKUP($A27,'Return Data'!$B$7:$R$1700,10,0)</f>
        <v>12.732200000000001</v>
      </c>
      <c r="E27" s="66">
        <f t="shared" si="0"/>
        <v>14</v>
      </c>
      <c r="F27" s="65">
        <f>VLOOKUP($A27,'Return Data'!$B$7:$R$1700,11,0)</f>
        <v>-5.8250999999999999</v>
      </c>
      <c r="G27" s="66">
        <f t="shared" si="1"/>
        <v>14</v>
      </c>
      <c r="H27" s="65">
        <f>VLOOKUP($A27,'Return Data'!$B$7:$R$1700,12,0)</f>
        <v>-2.2406999999999999</v>
      </c>
      <c r="I27" s="66">
        <f t="shared" si="2"/>
        <v>18</v>
      </c>
      <c r="J27" s="65">
        <f>VLOOKUP($A27,'Return Data'!$B$7:$R$1700,13,0)</f>
        <v>1.1711</v>
      </c>
      <c r="K27" s="66">
        <f t="shared" si="3"/>
        <v>17</v>
      </c>
      <c r="L27" s="65">
        <f>VLOOKUP($A27,'Return Data'!$B$7:$R$1700,17,0)</f>
        <v>-1.038</v>
      </c>
      <c r="M27" s="66">
        <f>RANK(L27,L$8:L$40,0)</f>
        <v>19</v>
      </c>
      <c r="N27" s="65">
        <f>VLOOKUP($A27,'Return Data'!$B$7:$R$1700,14,0)</f>
        <v>0.87880000000000003</v>
      </c>
      <c r="O27" s="66">
        <f>RANK(N27,N$8:N$40,0)</f>
        <v>16</v>
      </c>
      <c r="P27" s="65">
        <f>VLOOKUP($A27,'Return Data'!$B$7:$R$1700,15,0)</f>
        <v>5.6402999999999999</v>
      </c>
      <c r="Q27" s="66">
        <f>RANK(P27,P$8:P$40,0)</f>
        <v>9</v>
      </c>
      <c r="R27" s="65">
        <f>VLOOKUP($A27,'Return Data'!$B$7:$R$1700,16,0)</f>
        <v>10.5708</v>
      </c>
      <c r="S27" s="67">
        <f t="shared" si="4"/>
        <v>15</v>
      </c>
    </row>
    <row r="28" spans="1:19" x14ac:dyDescent="0.3">
      <c r="A28" s="63" t="s">
        <v>521</v>
      </c>
      <c r="B28" s="64">
        <f>VLOOKUP($A28,'Return Data'!$B$7:$R$1700,3,0)</f>
        <v>44040</v>
      </c>
      <c r="C28" s="65">
        <f>VLOOKUP($A28,'Return Data'!$B$7:$R$1700,4,0)</f>
        <v>102.1846</v>
      </c>
      <c r="D28" s="65">
        <f>VLOOKUP($A28,'Return Data'!$B$7:$R$1700,10,0)</f>
        <v>9.6297999999999995</v>
      </c>
      <c r="E28" s="66">
        <f t="shared" si="0"/>
        <v>32</v>
      </c>
      <c r="F28" s="65">
        <f>VLOOKUP($A28,'Return Data'!$B$7:$R$1700,11,0)</f>
        <v>-8.6967999999999996</v>
      </c>
      <c r="G28" s="66">
        <f t="shared" si="1"/>
        <v>30</v>
      </c>
      <c r="H28" s="65">
        <f>VLOOKUP($A28,'Return Data'!$B$7:$R$1700,12,0)</f>
        <v>-3.9144000000000001</v>
      </c>
      <c r="I28" s="66">
        <f t="shared" si="2"/>
        <v>26</v>
      </c>
      <c r="J28" s="65">
        <f>VLOOKUP($A28,'Return Data'!$B$7:$R$1700,13,0)</f>
        <v>0.48749999999999999</v>
      </c>
      <c r="K28" s="66">
        <f t="shared" si="3"/>
        <v>21</v>
      </c>
      <c r="L28" s="65">
        <f>VLOOKUP($A28,'Return Data'!$B$7:$R$1700,17,0)</f>
        <v>3.4756</v>
      </c>
      <c r="M28" s="66">
        <f>RANK(L28,L$8:L$40,0)</f>
        <v>6</v>
      </c>
      <c r="N28" s="65">
        <f>VLOOKUP($A28,'Return Data'!$B$7:$R$1700,14,0)</f>
        <v>2.9405999999999999</v>
      </c>
      <c r="O28" s="66">
        <f>RANK(N28,N$8:N$40,0)</f>
        <v>9</v>
      </c>
      <c r="P28" s="65">
        <f>VLOOKUP($A28,'Return Data'!$B$7:$R$1700,15,0)</f>
        <v>4.0861999999999998</v>
      </c>
      <c r="Q28" s="66">
        <f>RANK(P28,P$8:P$40,0)</f>
        <v>16</v>
      </c>
      <c r="R28" s="65">
        <f>VLOOKUP($A28,'Return Data'!$B$7:$R$1700,16,0)</f>
        <v>8.1708999999999996</v>
      </c>
      <c r="S28" s="67">
        <f t="shared" si="4"/>
        <v>22</v>
      </c>
    </row>
    <row r="29" spans="1:19" x14ac:dyDescent="0.3">
      <c r="A29" s="63" t="s">
        <v>524</v>
      </c>
      <c r="B29" s="64">
        <f>VLOOKUP($A29,'Return Data'!$B$7:$R$1700,3,0)</f>
        <v>44040</v>
      </c>
      <c r="C29" s="65">
        <f>VLOOKUP($A29,'Return Data'!$B$7:$R$1700,4,0)</f>
        <v>10.734999999999999</v>
      </c>
      <c r="D29" s="65">
        <f>VLOOKUP($A29,'Return Data'!$B$7:$R$1700,10,0)</f>
        <v>11.2424</v>
      </c>
      <c r="E29" s="66">
        <f t="shared" si="0"/>
        <v>25</v>
      </c>
      <c r="F29" s="65">
        <f>VLOOKUP($A29,'Return Data'!$B$7:$R$1700,11,0)</f>
        <v>-4.5583</v>
      </c>
      <c r="G29" s="66">
        <f t="shared" si="1"/>
        <v>11</v>
      </c>
      <c r="H29" s="65">
        <f>VLOOKUP($A29,'Return Data'!$B$7:$R$1700,12,0)</f>
        <v>3.0800000000000001E-2</v>
      </c>
      <c r="I29" s="66">
        <f t="shared" si="2"/>
        <v>11</v>
      </c>
      <c r="J29" s="65"/>
      <c r="K29" s="66"/>
      <c r="L29" s="65"/>
      <c r="M29" s="66"/>
      <c r="N29" s="65"/>
      <c r="O29" s="66"/>
      <c r="P29" s="65"/>
      <c r="Q29" s="66"/>
      <c r="R29" s="65">
        <f>VLOOKUP($A29,'Return Data'!$B$7:$R$1700,16,0)</f>
        <v>7.1471999999999998</v>
      </c>
      <c r="S29" s="67">
        <f t="shared" si="4"/>
        <v>25</v>
      </c>
    </row>
    <row r="30" spans="1:19" x14ac:dyDescent="0.3">
      <c r="A30" s="63" t="s">
        <v>527</v>
      </c>
      <c r="B30" s="64">
        <f>VLOOKUP($A30,'Return Data'!$B$7:$R$1700,3,0)</f>
        <v>44040</v>
      </c>
      <c r="C30" s="65">
        <f>VLOOKUP($A30,'Return Data'!$B$7:$R$1700,4,0)</f>
        <v>15.125</v>
      </c>
      <c r="D30" s="65">
        <f>VLOOKUP($A30,'Return Data'!$B$7:$R$1700,10,0)</f>
        <v>13.1264</v>
      </c>
      <c r="E30" s="66">
        <f t="shared" si="0"/>
        <v>12</v>
      </c>
      <c r="F30" s="65">
        <f>VLOOKUP($A30,'Return Data'!$B$7:$R$1700,11,0)</f>
        <v>-3.4533</v>
      </c>
      <c r="G30" s="66">
        <f t="shared" si="1"/>
        <v>9</v>
      </c>
      <c r="H30" s="65">
        <f>VLOOKUP($A30,'Return Data'!$B$7:$R$1700,12,0)</f>
        <v>1.4283999999999999</v>
      </c>
      <c r="I30" s="66">
        <f t="shared" si="2"/>
        <v>7</v>
      </c>
      <c r="J30" s="65">
        <f>VLOOKUP($A30,'Return Data'!$B$7:$R$1700,13,0)</f>
        <v>2.7164999999999999</v>
      </c>
      <c r="K30" s="66">
        <f t="shared" ref="K30:K40" si="7">RANK(J30,J$8:J$40,0)</f>
        <v>13</v>
      </c>
      <c r="L30" s="65">
        <f>VLOOKUP($A30,'Return Data'!$B$7:$R$1700,17,0)</f>
        <v>3.9626000000000001</v>
      </c>
      <c r="M30" s="66">
        <f>RANK(L30,L$8:L$40,0)</f>
        <v>4</v>
      </c>
      <c r="N30" s="65">
        <f>VLOOKUP($A30,'Return Data'!$B$7:$R$1700,14,0)</f>
        <v>5.2225999999999999</v>
      </c>
      <c r="O30" s="66">
        <f>RANK(N30,N$8:N$40,0)</f>
        <v>4</v>
      </c>
      <c r="P30" s="65"/>
      <c r="Q30" s="66"/>
      <c r="R30" s="65">
        <f>VLOOKUP($A30,'Return Data'!$B$7:$R$1700,16,0)</f>
        <v>8.6224000000000007</v>
      </c>
      <c r="S30" s="67">
        <f t="shared" si="4"/>
        <v>20</v>
      </c>
    </row>
    <row r="31" spans="1:19" x14ac:dyDescent="0.3">
      <c r="A31" s="63" t="s">
        <v>529</v>
      </c>
      <c r="B31" s="64">
        <f>VLOOKUP($A31,'Return Data'!$B$7:$R$1700,3,0)</f>
        <v>44040</v>
      </c>
      <c r="C31" s="65">
        <f>VLOOKUP($A31,'Return Data'!$B$7:$R$1700,4,0)</f>
        <v>11.387</v>
      </c>
      <c r="D31" s="65">
        <f>VLOOKUP($A31,'Return Data'!$B$7:$R$1700,10,0)</f>
        <v>11.307700000000001</v>
      </c>
      <c r="E31" s="66">
        <f t="shared" si="0"/>
        <v>23</v>
      </c>
      <c r="F31" s="65">
        <f>VLOOKUP($A31,'Return Data'!$B$7:$R$1700,11,0)</f>
        <v>-1.8395999999999999</v>
      </c>
      <c r="G31" s="66">
        <f t="shared" si="1"/>
        <v>5</v>
      </c>
      <c r="H31" s="65">
        <f>VLOOKUP($A31,'Return Data'!$B$7:$R$1700,12,0)</f>
        <v>0.16270000000000001</v>
      </c>
      <c r="I31" s="66">
        <f t="shared" si="2"/>
        <v>10</v>
      </c>
      <c r="J31" s="65">
        <f>VLOOKUP($A31,'Return Data'!$B$7:$R$1700,13,0)</f>
        <v>9.8145000000000007</v>
      </c>
      <c r="K31" s="66">
        <f t="shared" si="7"/>
        <v>2</v>
      </c>
      <c r="L31" s="65"/>
      <c r="M31" s="66"/>
      <c r="N31" s="65"/>
      <c r="O31" s="66"/>
      <c r="P31" s="65"/>
      <c r="Q31" s="66"/>
      <c r="R31" s="65">
        <f>VLOOKUP($A31,'Return Data'!$B$7:$R$1700,16,0)</f>
        <v>7.1878000000000002</v>
      </c>
      <c r="S31" s="67">
        <f t="shared" si="4"/>
        <v>24</v>
      </c>
    </row>
    <row r="32" spans="1:19" x14ac:dyDescent="0.3">
      <c r="A32" s="63" t="s">
        <v>530</v>
      </c>
      <c r="B32" s="64">
        <f>VLOOKUP($A32,'Return Data'!$B$7:$R$1700,3,0)</f>
        <v>44040</v>
      </c>
      <c r="C32" s="65">
        <f>VLOOKUP($A32,'Return Data'!$B$7:$R$1700,4,0)</f>
        <v>43.1038</v>
      </c>
      <c r="D32" s="65">
        <f>VLOOKUP($A32,'Return Data'!$B$7:$R$1700,10,0)</f>
        <v>14.6167</v>
      </c>
      <c r="E32" s="66">
        <f t="shared" si="0"/>
        <v>5</v>
      </c>
      <c r="F32" s="65">
        <f>VLOOKUP($A32,'Return Data'!$B$7:$R$1700,11,0)</f>
        <v>-21.012599999999999</v>
      </c>
      <c r="G32" s="66">
        <f t="shared" si="1"/>
        <v>33</v>
      </c>
      <c r="H32" s="65">
        <f>VLOOKUP($A32,'Return Data'!$B$7:$R$1700,12,0)</f>
        <v>-17.920000000000002</v>
      </c>
      <c r="I32" s="66">
        <f t="shared" si="2"/>
        <v>33</v>
      </c>
      <c r="J32" s="65">
        <f>VLOOKUP($A32,'Return Data'!$B$7:$R$1700,13,0)</f>
        <v>-17.775200000000002</v>
      </c>
      <c r="K32" s="66">
        <f t="shared" si="7"/>
        <v>32</v>
      </c>
      <c r="L32" s="65">
        <f>VLOOKUP($A32,'Return Data'!$B$7:$R$1700,17,0)</f>
        <v>-11.907</v>
      </c>
      <c r="M32" s="66">
        <f t="shared" ref="M32:M40" si="8">RANK(L32,L$8:L$40,0)</f>
        <v>27</v>
      </c>
      <c r="N32" s="65">
        <f>VLOOKUP($A32,'Return Data'!$B$7:$R$1700,14,0)</f>
        <v>-6.3110999999999997</v>
      </c>
      <c r="O32" s="66">
        <f t="shared" ref="O32:O40" si="9">RANK(N32,N$8:N$40,0)</f>
        <v>26</v>
      </c>
      <c r="P32" s="65">
        <f>VLOOKUP($A32,'Return Data'!$B$7:$R$1700,15,0)</f>
        <v>1.4193</v>
      </c>
      <c r="Q32" s="66">
        <f t="shared" ref="Q32:Q40" si="10">RANK(P32,P$8:P$40,0)</f>
        <v>21</v>
      </c>
      <c r="R32" s="65">
        <f>VLOOKUP($A32,'Return Data'!$B$7:$R$1700,16,0)</f>
        <v>10.129300000000001</v>
      </c>
      <c r="S32" s="67">
        <f t="shared" si="4"/>
        <v>18</v>
      </c>
    </row>
    <row r="33" spans="1:19" x14ac:dyDescent="0.3">
      <c r="A33" s="63" t="s">
        <v>536</v>
      </c>
      <c r="B33" s="64">
        <f>VLOOKUP($A33,'Return Data'!$B$7:$R$1700,3,0)</f>
        <v>44040</v>
      </c>
      <c r="C33" s="65">
        <f>VLOOKUP($A33,'Return Data'!$B$7:$R$1700,4,0)</f>
        <v>66.62</v>
      </c>
      <c r="D33" s="65">
        <f>VLOOKUP($A33,'Return Data'!$B$7:$R$1700,10,0)</f>
        <v>12.8005</v>
      </c>
      <c r="E33" s="66">
        <f t="shared" si="0"/>
        <v>13</v>
      </c>
      <c r="F33" s="65">
        <f>VLOOKUP($A33,'Return Data'!$B$7:$R$1700,11,0)</f>
        <v>-6.8251999999999997</v>
      </c>
      <c r="G33" s="66">
        <f t="shared" si="1"/>
        <v>20</v>
      </c>
      <c r="H33" s="65">
        <f>VLOOKUP($A33,'Return Data'!$B$7:$R$1700,12,0)</f>
        <v>-3.7561</v>
      </c>
      <c r="I33" s="66">
        <f t="shared" si="2"/>
        <v>25</v>
      </c>
      <c r="J33" s="65">
        <f>VLOOKUP($A33,'Return Data'!$B$7:$R$1700,13,0)</f>
        <v>0.22570000000000001</v>
      </c>
      <c r="K33" s="66">
        <f t="shared" si="7"/>
        <v>22</v>
      </c>
      <c r="L33" s="65">
        <f>VLOOKUP($A33,'Return Data'!$B$7:$R$1700,17,0)</f>
        <v>-1.3924000000000001</v>
      </c>
      <c r="M33" s="66">
        <f t="shared" si="8"/>
        <v>20</v>
      </c>
      <c r="N33" s="65">
        <f>VLOOKUP($A33,'Return Data'!$B$7:$R$1700,14,0)</f>
        <v>0.69440000000000002</v>
      </c>
      <c r="O33" s="66">
        <f t="shared" si="9"/>
        <v>17</v>
      </c>
      <c r="P33" s="65">
        <f>VLOOKUP($A33,'Return Data'!$B$7:$R$1700,15,0)</f>
        <v>2.7256</v>
      </c>
      <c r="Q33" s="66">
        <f t="shared" si="10"/>
        <v>20</v>
      </c>
      <c r="R33" s="65">
        <f>VLOOKUP($A33,'Return Data'!$B$7:$R$1700,16,0)</f>
        <v>12.1896</v>
      </c>
      <c r="S33" s="67">
        <f t="shared" si="4"/>
        <v>8</v>
      </c>
    </row>
    <row r="34" spans="1:19" x14ac:dyDescent="0.3">
      <c r="A34" s="63" t="s">
        <v>538</v>
      </c>
      <c r="B34" s="64">
        <f>VLOOKUP($A34,'Return Data'!$B$7:$R$1700,3,0)</f>
        <v>44040</v>
      </c>
      <c r="C34" s="65">
        <f>VLOOKUP($A34,'Return Data'!$B$7:$R$1700,4,0)</f>
        <v>75.02</v>
      </c>
      <c r="D34" s="65">
        <f>VLOOKUP($A34,'Return Data'!$B$7:$R$1700,10,0)</f>
        <v>13.135300000000001</v>
      </c>
      <c r="E34" s="66">
        <f t="shared" si="0"/>
        <v>11</v>
      </c>
      <c r="F34" s="65">
        <f>VLOOKUP($A34,'Return Data'!$B$7:$R$1700,11,0)</f>
        <v>-3.2</v>
      </c>
      <c r="G34" s="66">
        <f t="shared" si="1"/>
        <v>8</v>
      </c>
      <c r="H34" s="65">
        <f>VLOOKUP($A34,'Return Data'!$B$7:$R$1700,12,0)</f>
        <v>0.20030000000000001</v>
      </c>
      <c r="I34" s="66">
        <f t="shared" si="2"/>
        <v>9</v>
      </c>
      <c r="J34" s="65">
        <f>VLOOKUP($A34,'Return Data'!$B$7:$R$1700,13,0)</f>
        <v>1.1597</v>
      </c>
      <c r="K34" s="66">
        <f t="shared" si="7"/>
        <v>19</v>
      </c>
      <c r="L34" s="65">
        <f>VLOOKUP($A34,'Return Data'!$B$7:$R$1700,17,0)</f>
        <v>-0.93059999999999998</v>
      </c>
      <c r="M34" s="66">
        <f t="shared" si="8"/>
        <v>18</v>
      </c>
      <c r="N34" s="65">
        <f>VLOOKUP($A34,'Return Data'!$B$7:$R$1700,14,0)</f>
        <v>2.6911999999999998</v>
      </c>
      <c r="O34" s="66">
        <f t="shared" si="9"/>
        <v>11</v>
      </c>
      <c r="P34" s="65">
        <f>VLOOKUP($A34,'Return Data'!$B$7:$R$1700,15,0)</f>
        <v>8.0024999999999995</v>
      </c>
      <c r="Q34" s="66">
        <f t="shared" si="10"/>
        <v>1</v>
      </c>
      <c r="R34" s="65">
        <f>VLOOKUP($A34,'Return Data'!$B$7:$R$1700,16,0)</f>
        <v>10.3027</v>
      </c>
      <c r="S34" s="67">
        <f t="shared" si="4"/>
        <v>17</v>
      </c>
    </row>
    <row r="35" spans="1:19" x14ac:dyDescent="0.3">
      <c r="A35" s="63" t="s">
        <v>540</v>
      </c>
      <c r="B35" s="64">
        <f>VLOOKUP($A35,'Return Data'!$B$7:$R$1700,3,0)</f>
        <v>44040</v>
      </c>
      <c r="C35" s="65">
        <f>VLOOKUP($A35,'Return Data'!$B$7:$R$1700,4,0)</f>
        <v>144.65199999999999</v>
      </c>
      <c r="D35" s="65">
        <f>VLOOKUP($A35,'Return Data'!$B$7:$R$1700,10,0)</f>
        <v>21.131399999999999</v>
      </c>
      <c r="E35" s="66">
        <f t="shared" si="0"/>
        <v>2</v>
      </c>
      <c r="F35" s="65">
        <f>VLOOKUP($A35,'Return Data'!$B$7:$R$1700,11,0)</f>
        <v>1.2137</v>
      </c>
      <c r="G35" s="66">
        <f t="shared" si="1"/>
        <v>2</v>
      </c>
      <c r="H35" s="65">
        <f>VLOOKUP($A35,'Return Data'!$B$7:$R$1700,12,0)</f>
        <v>3.0148000000000001</v>
      </c>
      <c r="I35" s="66">
        <f t="shared" si="2"/>
        <v>4</v>
      </c>
      <c r="J35" s="65">
        <f>VLOOKUP($A35,'Return Data'!$B$7:$R$1700,13,0)</f>
        <v>5.4885999999999999</v>
      </c>
      <c r="K35" s="66">
        <f t="shared" si="7"/>
        <v>8</v>
      </c>
      <c r="L35" s="65">
        <f>VLOOKUP($A35,'Return Data'!$B$7:$R$1700,17,0)</f>
        <v>4.742</v>
      </c>
      <c r="M35" s="66">
        <f t="shared" si="8"/>
        <v>3</v>
      </c>
      <c r="N35" s="65">
        <f>VLOOKUP($A35,'Return Data'!$B$7:$R$1700,14,0)</f>
        <v>4.9661</v>
      </c>
      <c r="O35" s="66">
        <f t="shared" si="9"/>
        <v>5</v>
      </c>
      <c r="P35" s="65">
        <f>VLOOKUP($A35,'Return Data'!$B$7:$R$1700,15,0)</f>
        <v>7.7925000000000004</v>
      </c>
      <c r="Q35" s="66">
        <f t="shared" si="10"/>
        <v>3</v>
      </c>
      <c r="R35" s="65">
        <f>VLOOKUP($A35,'Return Data'!$B$7:$R$1700,16,0)</f>
        <v>14.789899999999999</v>
      </c>
      <c r="S35" s="67">
        <f t="shared" si="4"/>
        <v>3</v>
      </c>
    </row>
    <row r="36" spans="1:19" x14ac:dyDescent="0.3">
      <c r="A36" s="63" t="s">
        <v>543</v>
      </c>
      <c r="B36" s="64">
        <f>VLOOKUP($A36,'Return Data'!$B$7:$R$1700,3,0)</f>
        <v>44040</v>
      </c>
      <c r="C36" s="65">
        <f>VLOOKUP($A36,'Return Data'!$B$7:$R$1700,4,0)</f>
        <v>298.17759167008199</v>
      </c>
      <c r="D36" s="65">
        <f>VLOOKUP($A36,'Return Data'!$B$7:$R$1700,10,0)</f>
        <v>11.389099999999999</v>
      </c>
      <c r="E36" s="66">
        <f t="shared" si="0"/>
        <v>22</v>
      </c>
      <c r="F36" s="65">
        <f>VLOOKUP($A36,'Return Data'!$B$7:$R$1700,11,0)</f>
        <v>-6.2491000000000003</v>
      </c>
      <c r="G36" s="66">
        <f t="shared" si="1"/>
        <v>19</v>
      </c>
      <c r="H36" s="65">
        <f>VLOOKUP($A36,'Return Data'!$B$7:$R$1700,12,0)</f>
        <v>-1.4995000000000001</v>
      </c>
      <c r="I36" s="66">
        <f t="shared" si="2"/>
        <v>14</v>
      </c>
      <c r="J36" s="65">
        <f>VLOOKUP($A36,'Return Data'!$B$7:$R$1700,13,0)</f>
        <v>2.3805999999999998</v>
      </c>
      <c r="K36" s="66">
        <f t="shared" si="7"/>
        <v>14</v>
      </c>
      <c r="L36" s="65">
        <f>VLOOKUP($A36,'Return Data'!$B$7:$R$1700,17,0)</f>
        <v>3.5642</v>
      </c>
      <c r="M36" s="66">
        <f t="shared" si="8"/>
        <v>5</v>
      </c>
      <c r="N36" s="65">
        <f>VLOOKUP($A36,'Return Data'!$B$7:$R$1700,14,0)</f>
        <v>5.2458</v>
      </c>
      <c r="O36" s="66">
        <f t="shared" si="9"/>
        <v>3</v>
      </c>
      <c r="P36" s="65">
        <f>VLOOKUP($A36,'Return Data'!$B$7:$R$1700,15,0)</f>
        <v>7.5632999999999999</v>
      </c>
      <c r="Q36" s="66">
        <f t="shared" si="10"/>
        <v>4</v>
      </c>
      <c r="R36" s="65">
        <f>VLOOKUP($A36,'Return Data'!$B$7:$R$1700,16,0)</f>
        <v>14.8043</v>
      </c>
      <c r="S36" s="67">
        <f t="shared" si="4"/>
        <v>2</v>
      </c>
    </row>
    <row r="37" spans="1:19" x14ac:dyDescent="0.3">
      <c r="A37" s="63" t="s">
        <v>545</v>
      </c>
      <c r="B37" s="64">
        <f>VLOOKUP($A37,'Return Data'!$B$7:$R$1700,3,0)</f>
        <v>44040</v>
      </c>
      <c r="C37" s="65">
        <f>VLOOKUP($A37,'Return Data'!$B$7:$R$1700,4,0)</f>
        <v>17.021699999999999</v>
      </c>
      <c r="D37" s="65">
        <f>VLOOKUP($A37,'Return Data'!$B$7:$R$1700,10,0)</f>
        <v>12.5335</v>
      </c>
      <c r="E37" s="66">
        <f t="shared" si="0"/>
        <v>17</v>
      </c>
      <c r="F37" s="65">
        <f>VLOOKUP($A37,'Return Data'!$B$7:$R$1700,11,0)</f>
        <v>-3.0251999999999999</v>
      </c>
      <c r="G37" s="66">
        <f t="shared" si="1"/>
        <v>7</v>
      </c>
      <c r="H37" s="65">
        <f>VLOOKUP($A37,'Return Data'!$B$7:$R$1700,12,0)</f>
        <v>-1.7142999999999999</v>
      </c>
      <c r="I37" s="66">
        <f t="shared" si="2"/>
        <v>16</v>
      </c>
      <c r="J37" s="65">
        <f>VLOOKUP($A37,'Return Data'!$B$7:$R$1700,13,0)</f>
        <v>3.6625000000000001</v>
      </c>
      <c r="K37" s="66">
        <f t="shared" si="7"/>
        <v>11</v>
      </c>
      <c r="L37" s="65">
        <f>VLOOKUP($A37,'Return Data'!$B$7:$R$1700,17,0)</f>
        <v>1.351</v>
      </c>
      <c r="M37" s="66">
        <f t="shared" si="8"/>
        <v>9</v>
      </c>
      <c r="N37" s="65">
        <f>VLOOKUP($A37,'Return Data'!$B$7:$R$1700,14,0)</f>
        <v>3.1057000000000001</v>
      </c>
      <c r="O37" s="66">
        <f t="shared" si="9"/>
        <v>8</v>
      </c>
      <c r="P37" s="65">
        <f>VLOOKUP($A37,'Return Data'!$B$7:$R$1700,15,0)</f>
        <v>5.0937999999999999</v>
      </c>
      <c r="Q37" s="66">
        <f t="shared" si="10"/>
        <v>10</v>
      </c>
      <c r="R37" s="65">
        <f>VLOOKUP($A37,'Return Data'!$B$7:$R$1700,16,0)</f>
        <v>8.3427000000000007</v>
      </c>
      <c r="S37" s="67">
        <f t="shared" si="4"/>
        <v>21</v>
      </c>
    </row>
    <row r="38" spans="1:19" x14ac:dyDescent="0.3">
      <c r="A38" s="63" t="s">
        <v>546</v>
      </c>
      <c r="B38" s="64">
        <f>VLOOKUP($A38,'Return Data'!$B$7:$R$1700,3,0)</f>
        <v>44040</v>
      </c>
      <c r="C38" s="65">
        <f>VLOOKUP($A38,'Return Data'!$B$7:$R$1700,4,0)</f>
        <v>91.039500000000004</v>
      </c>
      <c r="D38" s="65">
        <f>VLOOKUP($A38,'Return Data'!$B$7:$R$1700,10,0)</f>
        <v>10.7836</v>
      </c>
      <c r="E38" s="66">
        <f t="shared" si="0"/>
        <v>31</v>
      </c>
      <c r="F38" s="65">
        <f>VLOOKUP($A38,'Return Data'!$B$7:$R$1700,11,0)</f>
        <v>-7.1318000000000001</v>
      </c>
      <c r="G38" s="66">
        <f t="shared" si="1"/>
        <v>23</v>
      </c>
      <c r="H38" s="65">
        <f>VLOOKUP($A38,'Return Data'!$B$7:$R$1700,12,0)</f>
        <v>-2.8069000000000002</v>
      </c>
      <c r="I38" s="66">
        <f t="shared" si="2"/>
        <v>22</v>
      </c>
      <c r="J38" s="65">
        <f>VLOOKUP($A38,'Return Data'!$B$7:$R$1700,13,0)</f>
        <v>1.5762</v>
      </c>
      <c r="K38" s="66">
        <f t="shared" si="7"/>
        <v>15</v>
      </c>
      <c r="L38" s="65">
        <f>VLOOKUP($A38,'Return Data'!$B$7:$R$1700,17,0)</f>
        <v>1.4073</v>
      </c>
      <c r="M38" s="66">
        <f t="shared" si="8"/>
        <v>8</v>
      </c>
      <c r="N38" s="65">
        <f>VLOOKUP($A38,'Return Data'!$B$7:$R$1700,14,0)</f>
        <v>4.3186</v>
      </c>
      <c r="O38" s="66">
        <f t="shared" si="9"/>
        <v>6</v>
      </c>
      <c r="P38" s="65">
        <f>VLOOKUP($A38,'Return Data'!$B$7:$R$1700,15,0)</f>
        <v>7.2720000000000002</v>
      </c>
      <c r="Q38" s="66">
        <f t="shared" si="10"/>
        <v>5</v>
      </c>
      <c r="R38" s="65">
        <f>VLOOKUP($A38,'Return Data'!$B$7:$R$1700,16,0)</f>
        <v>11.5959</v>
      </c>
      <c r="S38" s="67">
        <f t="shared" si="4"/>
        <v>10</v>
      </c>
    </row>
    <row r="39" spans="1:19" x14ac:dyDescent="0.3">
      <c r="A39" s="63" t="s">
        <v>549</v>
      </c>
      <c r="B39" s="64">
        <f>VLOOKUP($A39,'Return Data'!$B$7:$R$1700,3,0)</f>
        <v>44040</v>
      </c>
      <c r="C39" s="65">
        <f>VLOOKUP($A39,'Return Data'!$B$7:$R$1700,4,0)</f>
        <v>281.847470074662</v>
      </c>
      <c r="D39" s="65">
        <f>VLOOKUP($A39,'Return Data'!$B$7:$R$1700,10,0)</f>
        <v>14.0533</v>
      </c>
      <c r="E39" s="66">
        <f t="shared" si="0"/>
        <v>7</v>
      </c>
      <c r="F39" s="65">
        <f>VLOOKUP($A39,'Return Data'!$B$7:$R$1700,11,0)</f>
        <v>-6.1943000000000001</v>
      </c>
      <c r="G39" s="66">
        <f t="shared" si="1"/>
        <v>17</v>
      </c>
      <c r="H39" s="65">
        <f>VLOOKUP($A39,'Return Data'!$B$7:$R$1700,12,0)</f>
        <v>-2.6412</v>
      </c>
      <c r="I39" s="66">
        <f t="shared" si="2"/>
        <v>20</v>
      </c>
      <c r="J39" s="65">
        <f>VLOOKUP($A39,'Return Data'!$B$7:$R$1700,13,0)</f>
        <v>-1.7678</v>
      </c>
      <c r="K39" s="66">
        <f t="shared" si="7"/>
        <v>25</v>
      </c>
      <c r="L39" s="65">
        <f>VLOOKUP($A39,'Return Data'!$B$7:$R$1700,17,0)</f>
        <v>-0.37209999999999999</v>
      </c>
      <c r="M39" s="66">
        <f t="shared" si="8"/>
        <v>16</v>
      </c>
      <c r="N39" s="65">
        <f>VLOOKUP($A39,'Return Data'!$B$7:$R$1700,14,0)</f>
        <v>0.56430000000000002</v>
      </c>
      <c r="O39" s="66">
        <f t="shared" si="9"/>
        <v>18</v>
      </c>
      <c r="P39" s="65">
        <f>VLOOKUP($A39,'Return Data'!$B$7:$R$1700,15,0)</f>
        <v>3.9127999999999998</v>
      </c>
      <c r="Q39" s="66">
        <f t="shared" si="10"/>
        <v>17</v>
      </c>
      <c r="R39" s="65">
        <f>VLOOKUP($A39,'Return Data'!$B$7:$R$1700,16,0)</f>
        <v>14.397500000000001</v>
      </c>
      <c r="S39" s="67">
        <f t="shared" si="4"/>
        <v>4</v>
      </c>
    </row>
    <row r="40" spans="1:19" x14ac:dyDescent="0.3">
      <c r="A40" s="63" t="s">
        <v>551</v>
      </c>
      <c r="B40" s="64">
        <f>VLOOKUP($A40,'Return Data'!$B$7:$R$1700,3,0)</f>
        <v>44040</v>
      </c>
      <c r="C40" s="65">
        <f>VLOOKUP($A40,'Return Data'!$B$7:$R$1700,4,0)</f>
        <v>163.86450472471699</v>
      </c>
      <c r="D40" s="65">
        <f>VLOOKUP($A40,'Return Data'!$B$7:$R$1700,10,0)</f>
        <v>15.9961</v>
      </c>
      <c r="E40" s="66">
        <f t="shared" si="0"/>
        <v>3</v>
      </c>
      <c r="F40" s="65">
        <f>VLOOKUP($A40,'Return Data'!$B$7:$R$1700,11,0)</f>
        <v>-6.1947999999999999</v>
      </c>
      <c r="G40" s="66">
        <f t="shared" si="1"/>
        <v>18</v>
      </c>
      <c r="H40" s="65">
        <f>VLOOKUP($A40,'Return Data'!$B$7:$R$1700,12,0)</f>
        <v>-0.37969999999999998</v>
      </c>
      <c r="I40" s="66">
        <f t="shared" si="2"/>
        <v>12</v>
      </c>
      <c r="J40" s="65">
        <f>VLOOKUP($A40,'Return Data'!$B$7:$R$1700,13,0)</f>
        <v>-2.7149000000000001</v>
      </c>
      <c r="K40" s="66">
        <f t="shared" si="7"/>
        <v>28</v>
      </c>
      <c r="L40" s="65">
        <f>VLOOKUP($A40,'Return Data'!$B$7:$R$1700,17,0)</f>
        <v>-2.9517000000000002</v>
      </c>
      <c r="M40" s="66">
        <f t="shared" si="8"/>
        <v>22</v>
      </c>
      <c r="N40" s="65">
        <f>VLOOKUP($A40,'Return Data'!$B$7:$R$1700,14,0)</f>
        <v>-0.44990000000000002</v>
      </c>
      <c r="O40" s="66">
        <f t="shared" si="9"/>
        <v>21</v>
      </c>
      <c r="P40" s="65">
        <f>VLOOKUP($A40,'Return Data'!$B$7:$R$1700,15,0)</f>
        <v>4.6307999999999998</v>
      </c>
      <c r="Q40" s="66">
        <f t="shared" si="10"/>
        <v>13</v>
      </c>
      <c r="R40" s="65">
        <f>VLOOKUP($A40,'Return Data'!$B$7:$R$1700,16,0)</f>
        <v>11.549099999999999</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13.12982424242424</v>
      </c>
      <c r="E42" s="74"/>
      <c r="F42" s="75">
        <f>AVERAGE(F8:F40)</f>
        <v>-5.6160333333333332</v>
      </c>
      <c r="G42" s="74"/>
      <c r="H42" s="75">
        <f>AVERAGE(H8:H40)</f>
        <v>-1.6318363636363635</v>
      </c>
      <c r="I42" s="74"/>
      <c r="J42" s="75">
        <f>AVERAGE(J8:J40)</f>
        <v>1.8033750000000002</v>
      </c>
      <c r="K42" s="74"/>
      <c r="L42" s="75">
        <f>AVERAGE(L8:L40)</f>
        <v>-0.19720740740740741</v>
      </c>
      <c r="M42" s="74"/>
      <c r="N42" s="75">
        <f>AVERAGE(N8:N40)</f>
        <v>1.7309192307692309</v>
      </c>
      <c r="O42" s="74"/>
      <c r="P42" s="75">
        <f>AVERAGE(P8:P40)</f>
        <v>5.2754333333333339</v>
      </c>
      <c r="Q42" s="74"/>
      <c r="R42" s="75">
        <f>AVERAGE(R8:R40)</f>
        <v>9.2295878787878767</v>
      </c>
      <c r="S42" s="76"/>
    </row>
    <row r="43" spans="1:19" x14ac:dyDescent="0.3">
      <c r="A43" s="73" t="s">
        <v>28</v>
      </c>
      <c r="B43" s="74"/>
      <c r="C43" s="74"/>
      <c r="D43" s="75">
        <f>MIN(D8:D40)</f>
        <v>9.1891999999999996</v>
      </c>
      <c r="E43" s="74"/>
      <c r="F43" s="75">
        <f>MIN(F8:F40)</f>
        <v>-21.012599999999999</v>
      </c>
      <c r="G43" s="74"/>
      <c r="H43" s="75">
        <f>MIN(H8:H40)</f>
        <v>-17.920000000000002</v>
      </c>
      <c r="I43" s="74"/>
      <c r="J43" s="75">
        <f>MIN(J8:J40)</f>
        <v>-17.775200000000002</v>
      </c>
      <c r="K43" s="74"/>
      <c r="L43" s="75">
        <f>MIN(L8:L40)</f>
        <v>-11.907</v>
      </c>
      <c r="M43" s="74"/>
      <c r="N43" s="75">
        <f>MIN(N8:N40)</f>
        <v>-6.3110999999999997</v>
      </c>
      <c r="O43" s="74"/>
      <c r="P43" s="75">
        <f>MIN(P8:P40)</f>
        <v>1.4193</v>
      </c>
      <c r="Q43" s="74"/>
      <c r="R43" s="75">
        <f>MIN(R8:R40)</f>
        <v>0.95709999999999995</v>
      </c>
      <c r="S43" s="76"/>
    </row>
    <row r="44" spans="1:19" ht="15" thickBot="1" x14ac:dyDescent="0.35">
      <c r="A44" s="77" t="s">
        <v>29</v>
      </c>
      <c r="B44" s="78"/>
      <c r="C44" s="78"/>
      <c r="D44" s="79">
        <f>MAX(D8:D40)</f>
        <v>30.559200000000001</v>
      </c>
      <c r="E44" s="78"/>
      <c r="F44" s="79">
        <f>MAX(F8:F40)</f>
        <v>9.5780999999999992</v>
      </c>
      <c r="G44" s="78"/>
      <c r="H44" s="79">
        <f>MAX(H8:H40)</f>
        <v>13.1767</v>
      </c>
      <c r="I44" s="78"/>
      <c r="J44" s="79">
        <f>MAX(J8:J40)</f>
        <v>14.9046</v>
      </c>
      <c r="K44" s="78"/>
      <c r="L44" s="79">
        <f>MAX(L8:L40)</f>
        <v>7.0998999999999999</v>
      </c>
      <c r="M44" s="78"/>
      <c r="N44" s="79">
        <f>MAX(N8:N40)</f>
        <v>7.2359</v>
      </c>
      <c r="O44" s="78"/>
      <c r="P44" s="79">
        <f>MAX(P8:P40)</f>
        <v>8.0024999999999995</v>
      </c>
      <c r="Q44" s="78"/>
      <c r="R44" s="79">
        <f>MAX(R8:R40)</f>
        <v>18.140799999999999</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1665</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44040</v>
      </c>
      <c r="C8" s="65">
        <f>VLOOKUP($A8,'Return Data'!$B$7:$R$1700,4,0)</f>
        <v>53.75</v>
      </c>
      <c r="D8" s="65">
        <f>VLOOKUP($A8,'Return Data'!$B$7:$R$1700,10,0)</f>
        <v>21.085799999999999</v>
      </c>
      <c r="E8" s="66">
        <f>RANK(D8,D$8:D$10,0)</f>
        <v>1</v>
      </c>
      <c r="F8" s="65">
        <f>VLOOKUP($A8,'Return Data'!$B$7:$R$1700,11,0)</f>
        <v>-2.8205</v>
      </c>
      <c r="G8" s="66">
        <f>RANK(F8,F$8:F$10,0)</f>
        <v>1</v>
      </c>
      <c r="H8" s="65">
        <f>VLOOKUP($A8,'Return Data'!$B$7:$R$1700,12,0)</f>
        <v>4.3891999999999998</v>
      </c>
      <c r="I8" s="66">
        <f>RANK(H8,H$8:H$10,0)</f>
        <v>1</v>
      </c>
      <c r="J8" s="65">
        <f>VLOOKUP($A8,'Return Data'!$B$7:$R$1700,13,0)</f>
        <v>8.1488999999999994</v>
      </c>
      <c r="K8" s="66">
        <f>RANK(J8,J$8:J$10,0)</f>
        <v>1</v>
      </c>
      <c r="L8" s="65">
        <f>VLOOKUP($A8,'Return Data'!$B$7:$R$1700,17,0)</f>
        <v>1.3247</v>
      </c>
      <c r="M8" s="66">
        <f>RANK(L8,L$8:L$10,0)</f>
        <v>1</v>
      </c>
      <c r="N8" s="65">
        <f>VLOOKUP($A8,'Return Data'!$B$7:$R$1700,14,0)</f>
        <v>7.2676999999999996</v>
      </c>
      <c r="O8" s="66">
        <f>RANK(N8,N$8:N$10,0)</f>
        <v>1</v>
      </c>
      <c r="P8" s="65">
        <f>VLOOKUP($A8,'Return Data'!$B$7:$R$1700,15,0)</f>
        <v>10.4381</v>
      </c>
      <c r="Q8" s="66">
        <f>RANK(P8,P$8:P$10,0)</f>
        <v>1</v>
      </c>
      <c r="R8" s="65">
        <f>VLOOKUP($A8,'Return Data'!$B$7:$R$1700,16,0)</f>
        <v>15.984</v>
      </c>
      <c r="S8" s="67">
        <f>RANK(R8,R$8:R$10,0)</f>
        <v>1</v>
      </c>
    </row>
    <row r="9" spans="1:20" x14ac:dyDescent="0.3">
      <c r="A9" s="63" t="s">
        <v>619</v>
      </c>
      <c r="B9" s="64">
        <f>VLOOKUP($A9,'Return Data'!$B$7:$R$1700,3,0)</f>
        <v>44040</v>
      </c>
      <c r="C9" s="65">
        <f>VLOOKUP($A9,'Return Data'!$B$7:$R$1700,4,0)</f>
        <v>56.773000000000003</v>
      </c>
      <c r="D9" s="65">
        <f>VLOOKUP($A9,'Return Data'!$B$7:$R$1700,10,0)</f>
        <v>19.653099999999998</v>
      </c>
      <c r="E9" s="66">
        <f>RANK(D9,D$8:D$10,0)</f>
        <v>3</v>
      </c>
      <c r="F9" s="65">
        <f>VLOOKUP($A9,'Return Data'!$B$7:$R$1700,11,0)</f>
        <v>-8.0107999999999997</v>
      </c>
      <c r="G9" s="66">
        <f>RANK(F9,F$8:F$10,0)</f>
        <v>3</v>
      </c>
      <c r="H9" s="65">
        <f>VLOOKUP($A9,'Return Data'!$B$7:$R$1700,12,0)</f>
        <v>-2.2115999999999998</v>
      </c>
      <c r="I9" s="66">
        <f>RANK(H9,H$8:H$10,0)</f>
        <v>3</v>
      </c>
      <c r="J9" s="65">
        <f>VLOOKUP($A9,'Return Data'!$B$7:$R$1700,13,0)</f>
        <v>2.5672000000000001</v>
      </c>
      <c r="K9" s="66">
        <f>RANK(J9,J$8:J$10,0)</f>
        <v>2</v>
      </c>
      <c r="L9" s="65">
        <f>VLOOKUP($A9,'Return Data'!$B$7:$R$1700,17,0)</f>
        <v>0.99029999999999996</v>
      </c>
      <c r="M9" s="66">
        <f>RANK(L9,L$8:L$10,0)</f>
        <v>2</v>
      </c>
      <c r="N9" s="65">
        <f>VLOOKUP($A9,'Return Data'!$B$7:$R$1700,14,0)</f>
        <v>6.3482000000000003</v>
      </c>
      <c r="O9" s="66">
        <f>RANK(N9,N$8:N$10,0)</f>
        <v>2</v>
      </c>
      <c r="P9" s="65">
        <f>VLOOKUP($A9,'Return Data'!$B$7:$R$1700,15,0)</f>
        <v>9.0972000000000008</v>
      </c>
      <c r="Q9" s="66">
        <f>RANK(P9,P$8:P$10,0)</f>
        <v>2</v>
      </c>
      <c r="R9" s="65">
        <f>VLOOKUP($A9,'Return Data'!$B$7:$R$1700,16,0)</f>
        <v>12.3886</v>
      </c>
      <c r="S9" s="67">
        <f>RANK(R9,R$8:R$10,0)</f>
        <v>2</v>
      </c>
    </row>
    <row r="10" spans="1:20" x14ac:dyDescent="0.3">
      <c r="A10" s="63" t="s">
        <v>620</v>
      </c>
      <c r="B10" s="64">
        <f>VLOOKUP($A10,'Return Data'!$B$7:$R$1700,3,0)</f>
        <v>44040</v>
      </c>
      <c r="C10" s="65">
        <f>VLOOKUP($A10,'Return Data'!$B$7:$R$1700,4,0)</f>
        <v>30.144492399873101</v>
      </c>
      <c r="D10" s="65">
        <f>VLOOKUP($A10,'Return Data'!$B$7:$R$1700,10,0)</f>
        <v>20.568999999999999</v>
      </c>
      <c r="E10" s="66">
        <f>RANK(D10,D$8:D$10,0)</f>
        <v>2</v>
      </c>
      <c r="F10" s="65">
        <f>VLOOKUP($A10,'Return Data'!$B$7:$R$1700,11,0)</f>
        <v>-7.7901999999999996</v>
      </c>
      <c r="G10" s="66">
        <f>RANK(F10,F$8:F$10,0)</f>
        <v>2</v>
      </c>
      <c r="H10" s="65">
        <f>VLOOKUP($A10,'Return Data'!$B$7:$R$1700,12,0)</f>
        <v>-2.2101999999999999</v>
      </c>
      <c r="I10" s="66">
        <f>RANK(H10,H$8:H$10,0)</f>
        <v>2</v>
      </c>
      <c r="J10" s="65">
        <f>VLOOKUP($A10,'Return Data'!$B$7:$R$1700,13,0)</f>
        <v>-2.5565000000000002</v>
      </c>
      <c r="K10" s="66">
        <f>RANK(J10,J$8:J$10,0)</f>
        <v>3</v>
      </c>
      <c r="L10" s="65">
        <f>VLOOKUP($A10,'Return Data'!$B$7:$R$1700,17,0)</f>
        <v>-4.95</v>
      </c>
      <c r="M10" s="66">
        <f>RANK(L10,L$8:L$10,0)</f>
        <v>3</v>
      </c>
      <c r="N10" s="65">
        <f>VLOOKUP($A10,'Return Data'!$B$7:$R$1700,14,0)</f>
        <v>-3.0815000000000001</v>
      </c>
      <c r="O10" s="66">
        <f>RANK(N10,N$8:N$10,0)</f>
        <v>3</v>
      </c>
      <c r="P10" s="65">
        <f>VLOOKUP($A10,'Return Data'!$B$7:$R$1700,15,0)</f>
        <v>2.9319999999999999</v>
      </c>
      <c r="Q10" s="66">
        <f>RANK(P10,P$8:P$10,0)</f>
        <v>3</v>
      </c>
      <c r="R10" s="65">
        <f>VLOOKUP($A10,'Return Data'!$B$7:$R$1700,16,0)</f>
        <v>7.6220999999999997</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20.435966666666669</v>
      </c>
      <c r="E12" s="74"/>
      <c r="F12" s="75">
        <f>AVERAGE(F8:F10)</f>
        <v>-6.2071666666666658</v>
      </c>
      <c r="G12" s="74"/>
      <c r="H12" s="75">
        <f>AVERAGE(H8:H10)</f>
        <v>-1.0866666666666655E-2</v>
      </c>
      <c r="I12" s="74"/>
      <c r="J12" s="75">
        <f>AVERAGE(J8:J10)</f>
        <v>2.7198666666666664</v>
      </c>
      <c r="K12" s="74"/>
      <c r="L12" s="75">
        <f>AVERAGE(L8:L10)</f>
        <v>-0.87833333333333341</v>
      </c>
      <c r="M12" s="74"/>
      <c r="N12" s="75">
        <f>AVERAGE(N8:N10)</f>
        <v>3.5114666666666667</v>
      </c>
      <c r="O12" s="74"/>
      <c r="P12" s="75">
        <f>AVERAGE(P8:P10)</f>
        <v>7.4890999999999996</v>
      </c>
      <c r="Q12" s="74"/>
      <c r="R12" s="75">
        <f>AVERAGE(R8:R10)</f>
        <v>11.998233333333332</v>
      </c>
      <c r="S12" s="76"/>
    </row>
    <row r="13" spans="1:20" x14ac:dyDescent="0.3">
      <c r="A13" s="73" t="s">
        <v>28</v>
      </c>
      <c r="B13" s="74"/>
      <c r="C13" s="74"/>
      <c r="D13" s="75">
        <f>MIN(D8:D10)</f>
        <v>19.653099999999998</v>
      </c>
      <c r="E13" s="74"/>
      <c r="F13" s="75">
        <f>MIN(F8:F10)</f>
        <v>-8.0107999999999997</v>
      </c>
      <c r="G13" s="74"/>
      <c r="H13" s="75">
        <f>MIN(H8:H10)</f>
        <v>-2.2115999999999998</v>
      </c>
      <c r="I13" s="74"/>
      <c r="J13" s="75">
        <f>MIN(J8:J10)</f>
        <v>-2.5565000000000002</v>
      </c>
      <c r="K13" s="74"/>
      <c r="L13" s="75">
        <f>MIN(L8:L10)</f>
        <v>-4.95</v>
      </c>
      <c r="M13" s="74"/>
      <c r="N13" s="75">
        <f>MIN(N8:N10)</f>
        <v>-3.0815000000000001</v>
      </c>
      <c r="O13" s="74"/>
      <c r="P13" s="75">
        <f>MIN(P8:P10)</f>
        <v>2.9319999999999999</v>
      </c>
      <c r="Q13" s="74"/>
      <c r="R13" s="75">
        <f>MIN(R8:R10)</f>
        <v>7.6220999999999997</v>
      </c>
      <c r="S13" s="76"/>
    </row>
    <row r="14" spans="1:20" ht="15" thickBot="1" x14ac:dyDescent="0.35">
      <c r="A14" s="77" t="s">
        <v>29</v>
      </c>
      <c r="B14" s="78"/>
      <c r="C14" s="78"/>
      <c r="D14" s="79">
        <f>MAX(D8:D10)</f>
        <v>21.085799999999999</v>
      </c>
      <c r="E14" s="78"/>
      <c r="F14" s="79">
        <f>MAX(F8:F10)</f>
        <v>-2.8205</v>
      </c>
      <c r="G14" s="78"/>
      <c r="H14" s="79">
        <f>MAX(H8:H10)</f>
        <v>4.3891999999999998</v>
      </c>
      <c r="I14" s="78"/>
      <c r="J14" s="79">
        <f>MAX(J8:J10)</f>
        <v>8.1488999999999994</v>
      </c>
      <c r="K14" s="78"/>
      <c r="L14" s="79">
        <f>MAX(L8:L10)</f>
        <v>1.3247</v>
      </c>
      <c r="M14" s="78"/>
      <c r="N14" s="79">
        <f>MAX(N8:N10)</f>
        <v>7.2676999999999996</v>
      </c>
      <c r="O14" s="78"/>
      <c r="P14" s="79">
        <f>MAX(P8:P10)</f>
        <v>10.4381</v>
      </c>
      <c r="Q14" s="78"/>
      <c r="R14" s="79">
        <f>MAX(R8:R10)</f>
        <v>15.984</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44040</v>
      </c>
      <c r="C8" s="65">
        <f>VLOOKUP($A8,'Return Data'!$B$7:$R$1700,4,0)</f>
        <v>48.69</v>
      </c>
      <c r="D8" s="65">
        <f>VLOOKUP($A8,'Return Data'!$B$7:$R$1700,10,0)</f>
        <v>20.728999999999999</v>
      </c>
      <c r="E8" s="66">
        <f>RANK(D8,D$8:D$10,0)</f>
        <v>1</v>
      </c>
      <c r="F8" s="65">
        <f>VLOOKUP($A8,'Return Data'!$B$7:$R$1700,11,0)</f>
        <v>-3.3544999999999998</v>
      </c>
      <c r="G8" s="66">
        <f>RANK(F8,F$8:F$10,0)</f>
        <v>1</v>
      </c>
      <c r="H8" s="65">
        <f>VLOOKUP($A8,'Return Data'!$B$7:$R$1700,12,0)</f>
        <v>3.5297000000000001</v>
      </c>
      <c r="I8" s="66">
        <f>RANK(H8,H$8:H$10,0)</f>
        <v>1</v>
      </c>
      <c r="J8" s="65">
        <f>VLOOKUP($A8,'Return Data'!$B$7:$R$1700,13,0)</f>
        <v>6.9874999999999998</v>
      </c>
      <c r="K8" s="66">
        <f>RANK(J8,J$8:J$10,0)</f>
        <v>1</v>
      </c>
      <c r="L8" s="65">
        <f>VLOOKUP($A8,'Return Data'!$B$7:$R$1700,17,0)</f>
        <v>0.1951</v>
      </c>
      <c r="M8" s="66">
        <f>RANK(L8,L$8:L$10,0)</f>
        <v>1</v>
      </c>
      <c r="N8" s="65">
        <f>VLOOKUP($A8,'Return Data'!$B$7:$R$1700,14,0)</f>
        <v>5.9348999999999998</v>
      </c>
      <c r="O8" s="66">
        <f>RANK(N8,N$8:N$10,0)</f>
        <v>1</v>
      </c>
      <c r="P8" s="65">
        <f>VLOOKUP($A8,'Return Data'!$B$7:$R$1700,15,0)</f>
        <v>8.9245999999999999</v>
      </c>
      <c r="Q8" s="66">
        <f>RANK(P8,P$8:P$10,0)</f>
        <v>1</v>
      </c>
      <c r="R8" s="65">
        <f>VLOOKUP($A8,'Return Data'!$B$7:$R$1700,16,0)</f>
        <v>12.6317</v>
      </c>
      <c r="S8" s="67">
        <f>RANK(R8,R$8:R$10,0)</f>
        <v>2</v>
      </c>
    </row>
    <row r="9" spans="1:20" x14ac:dyDescent="0.3">
      <c r="A9" s="63" t="s">
        <v>618</v>
      </c>
      <c r="B9" s="64">
        <f>VLOOKUP($A9,'Return Data'!$B$7:$R$1700,3,0)</f>
        <v>44040</v>
      </c>
      <c r="C9" s="65">
        <f>VLOOKUP($A9,'Return Data'!$B$7:$R$1700,4,0)</f>
        <v>51.481999999999999</v>
      </c>
      <c r="D9" s="65">
        <f>VLOOKUP($A9,'Return Data'!$B$7:$R$1700,10,0)</f>
        <v>19.2486</v>
      </c>
      <c r="E9" s="66">
        <f>RANK(D9,D$8:D$10,0)</f>
        <v>3</v>
      </c>
      <c r="F9" s="65">
        <f>VLOOKUP($A9,'Return Data'!$B$7:$R$1700,11,0)</f>
        <v>-8.6144999999999996</v>
      </c>
      <c r="G9" s="66">
        <f>RANK(F9,F$8:F$10,0)</f>
        <v>3</v>
      </c>
      <c r="H9" s="65">
        <f>VLOOKUP($A9,'Return Data'!$B$7:$R$1700,12,0)</f>
        <v>-3.1856</v>
      </c>
      <c r="I9" s="66">
        <f>RANK(H9,H$8:H$10,0)</f>
        <v>3</v>
      </c>
      <c r="J9" s="65">
        <f>VLOOKUP($A9,'Return Data'!$B$7:$R$1700,13,0)</f>
        <v>1.1593</v>
      </c>
      <c r="K9" s="66">
        <f>RANK(J9,J$8:J$10,0)</f>
        <v>2</v>
      </c>
      <c r="L9" s="65">
        <f>VLOOKUP($A9,'Return Data'!$B$7:$R$1700,17,0)</f>
        <v>-0.37269999999999998</v>
      </c>
      <c r="M9" s="66">
        <f>RANK(L9,L$8:L$10,0)</f>
        <v>2</v>
      </c>
      <c r="N9" s="65">
        <f>VLOOKUP($A9,'Return Data'!$B$7:$R$1700,14,0)</f>
        <v>4.8956999999999997</v>
      </c>
      <c r="O9" s="66">
        <f>RANK(N9,N$8:N$10,0)</f>
        <v>2</v>
      </c>
      <c r="P9" s="65">
        <f>VLOOKUP($A9,'Return Data'!$B$7:$R$1700,15,0)</f>
        <v>7.4725000000000001</v>
      </c>
      <c r="Q9" s="66">
        <f>RANK(P9,P$8:P$10,0)</f>
        <v>2</v>
      </c>
      <c r="R9" s="65">
        <f>VLOOKUP($A9,'Return Data'!$B$7:$R$1700,16,0)</f>
        <v>11.5322</v>
      </c>
      <c r="S9" s="67">
        <f>RANK(R9,R$8:R$10,0)</f>
        <v>3</v>
      </c>
    </row>
    <row r="10" spans="1:20" x14ac:dyDescent="0.3">
      <c r="A10" s="63" t="s">
        <v>621</v>
      </c>
      <c r="B10" s="64">
        <f>VLOOKUP($A10,'Return Data'!$B$7:$R$1700,3,0)</f>
        <v>44040</v>
      </c>
      <c r="C10" s="65">
        <f>VLOOKUP($A10,'Return Data'!$B$7:$R$1700,4,0)</f>
        <v>250.36626276299799</v>
      </c>
      <c r="D10" s="65">
        <f>VLOOKUP($A10,'Return Data'!$B$7:$R$1700,10,0)</f>
        <v>20.3916</v>
      </c>
      <c r="E10" s="66">
        <f>RANK(D10,D$8:D$10,0)</f>
        <v>2</v>
      </c>
      <c r="F10" s="65">
        <f>VLOOKUP($A10,'Return Data'!$B$7:$R$1700,11,0)</f>
        <v>-8.0408000000000008</v>
      </c>
      <c r="G10" s="66">
        <f>RANK(F10,F$8:F$10,0)</f>
        <v>2</v>
      </c>
      <c r="H10" s="65">
        <f>VLOOKUP($A10,'Return Data'!$B$7:$R$1700,12,0)</f>
        <v>-2.6320000000000001</v>
      </c>
      <c r="I10" s="66">
        <f>RANK(H10,H$8:H$10,0)</f>
        <v>2</v>
      </c>
      <c r="J10" s="65">
        <f>VLOOKUP($A10,'Return Data'!$B$7:$R$1700,13,0)</f>
        <v>-3.1202999999999999</v>
      </c>
      <c r="K10" s="66">
        <f>RANK(J10,J$8:J$10,0)</f>
        <v>3</v>
      </c>
      <c r="L10" s="65">
        <f>VLOOKUP($A10,'Return Data'!$B$7:$R$1700,17,0)</f>
        <v>-5.5267999999999997</v>
      </c>
      <c r="M10" s="66">
        <f>RANK(L10,L$8:L$10,0)</f>
        <v>3</v>
      </c>
      <c r="N10" s="65">
        <f>VLOOKUP($A10,'Return Data'!$B$7:$R$1700,14,0)</f>
        <v>-3.7058</v>
      </c>
      <c r="O10" s="66">
        <f>RANK(N10,N$8:N$10,0)</f>
        <v>3</v>
      </c>
      <c r="P10" s="65">
        <f>VLOOKUP($A10,'Return Data'!$B$7:$R$1700,15,0)</f>
        <v>2.2610999999999999</v>
      </c>
      <c r="Q10" s="66">
        <f>RANK(P10,P$8:P$10,0)</f>
        <v>3</v>
      </c>
      <c r="R10" s="65">
        <f>VLOOKUP($A10,'Return Data'!$B$7:$R$1700,16,0)</f>
        <v>16.5059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20.123066666666663</v>
      </c>
      <c r="E12" s="74"/>
      <c r="F12" s="75">
        <f>AVERAGE(F8:F10)</f>
        <v>-6.6699333333333328</v>
      </c>
      <c r="G12" s="74"/>
      <c r="H12" s="75">
        <f>AVERAGE(H8:H10)</f>
        <v>-0.76263333333333339</v>
      </c>
      <c r="I12" s="74"/>
      <c r="J12" s="75">
        <f>AVERAGE(J8:J10)</f>
        <v>1.6754999999999995</v>
      </c>
      <c r="K12" s="74"/>
      <c r="L12" s="75">
        <f>AVERAGE(L8:L10)</f>
        <v>-1.9014666666666666</v>
      </c>
      <c r="M12" s="74"/>
      <c r="N12" s="75">
        <f>AVERAGE(N8:N10)</f>
        <v>2.3749333333333333</v>
      </c>
      <c r="O12" s="74"/>
      <c r="P12" s="75">
        <f>AVERAGE(P8:P10)</f>
        <v>6.2194000000000003</v>
      </c>
      <c r="Q12" s="74"/>
      <c r="R12" s="75">
        <f>AVERAGE(R8:R10)</f>
        <v>13.556599999999998</v>
      </c>
      <c r="S12" s="76"/>
    </row>
    <row r="13" spans="1:20" x14ac:dyDescent="0.3">
      <c r="A13" s="73" t="s">
        <v>28</v>
      </c>
      <c r="B13" s="74"/>
      <c r="C13" s="74"/>
      <c r="D13" s="75">
        <f>MIN(D8:D10)</f>
        <v>19.2486</v>
      </c>
      <c r="E13" s="74"/>
      <c r="F13" s="75">
        <f>MIN(F8:F10)</f>
        <v>-8.6144999999999996</v>
      </c>
      <c r="G13" s="74"/>
      <c r="H13" s="75">
        <f>MIN(H8:H10)</f>
        <v>-3.1856</v>
      </c>
      <c r="I13" s="74"/>
      <c r="J13" s="75">
        <f>MIN(J8:J10)</f>
        <v>-3.1202999999999999</v>
      </c>
      <c r="K13" s="74"/>
      <c r="L13" s="75">
        <f>MIN(L8:L10)</f>
        <v>-5.5267999999999997</v>
      </c>
      <c r="M13" s="74"/>
      <c r="N13" s="75">
        <f>MIN(N8:N10)</f>
        <v>-3.7058</v>
      </c>
      <c r="O13" s="74"/>
      <c r="P13" s="75">
        <f>MIN(P8:P10)</f>
        <v>2.2610999999999999</v>
      </c>
      <c r="Q13" s="74"/>
      <c r="R13" s="75">
        <f>MIN(R8:R10)</f>
        <v>11.5322</v>
      </c>
      <c r="S13" s="76"/>
    </row>
    <row r="14" spans="1:20" ht="15" thickBot="1" x14ac:dyDescent="0.35">
      <c r="A14" s="77" t="s">
        <v>29</v>
      </c>
      <c r="B14" s="78"/>
      <c r="C14" s="78"/>
      <c r="D14" s="79">
        <f>MAX(D8:D10)</f>
        <v>20.728999999999999</v>
      </c>
      <c r="E14" s="78"/>
      <c r="F14" s="79">
        <f>MAX(F8:F10)</f>
        <v>-3.3544999999999998</v>
      </c>
      <c r="G14" s="78"/>
      <c r="H14" s="79">
        <f>MAX(H8:H10)</f>
        <v>3.5297000000000001</v>
      </c>
      <c r="I14" s="78"/>
      <c r="J14" s="79">
        <f>MAX(J8:J10)</f>
        <v>6.9874999999999998</v>
      </c>
      <c r="K14" s="78"/>
      <c r="L14" s="79">
        <f>MAX(L8:L10)</f>
        <v>0.1951</v>
      </c>
      <c r="M14" s="78"/>
      <c r="N14" s="79">
        <f>MAX(N8:N10)</f>
        <v>5.9348999999999998</v>
      </c>
      <c r="O14" s="78"/>
      <c r="P14" s="79">
        <f>MAX(P8:P10)</f>
        <v>8.9245999999999999</v>
      </c>
      <c r="Q14" s="78"/>
      <c r="R14" s="79">
        <f>MAX(R8:R10)</f>
        <v>16.5059</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44040</v>
      </c>
      <c r="C8" s="65">
        <f>VLOOKUP($A8,'Return Data'!$B$7:$R$1700,4,0)</f>
        <v>166.19</v>
      </c>
      <c r="D8" s="65">
        <f>VLOOKUP($A8,'Return Data'!$B$7:$R$1700,10,0)</f>
        <v>19.7334</v>
      </c>
      <c r="E8" s="66">
        <f t="shared" ref="E8:E13" si="0">RANK(D8,D$8:D$13,0)</f>
        <v>3</v>
      </c>
      <c r="F8" s="65">
        <f>VLOOKUP($A8,'Return Data'!$B$7:$R$1700,11,0)</f>
        <v>-6.5034999999999998</v>
      </c>
      <c r="G8" s="66">
        <f t="shared" ref="G8:G13" si="1">RANK(F8,F$8:F$13,0)</f>
        <v>4</v>
      </c>
      <c r="H8" s="65">
        <f>VLOOKUP($A8,'Return Data'!$B$7:$R$1700,12,0)</f>
        <v>1.3725000000000001</v>
      </c>
      <c r="I8" s="66">
        <f t="shared" ref="I8:I13" si="2">RANK(H8,H$8:H$13,0)</f>
        <v>4</v>
      </c>
      <c r="J8" s="65">
        <f>VLOOKUP($A8,'Return Data'!$B$7:$R$1700,13,0)</f>
        <v>5.0903999999999998</v>
      </c>
      <c r="K8" s="66">
        <f t="shared" ref="K8:K13" si="3">RANK(J8,J$8:J$13,0)</f>
        <v>4</v>
      </c>
      <c r="L8" s="65">
        <f>VLOOKUP($A8,'Return Data'!$B$7:$R$1700,17,0)</f>
        <v>-3.5703999999999998</v>
      </c>
      <c r="M8" s="66">
        <f>RANK(L8,L$8:L$13,0)</f>
        <v>3</v>
      </c>
      <c r="N8" s="65">
        <f>VLOOKUP($A8,'Return Data'!$B$7:$R$1700,14,0)</f>
        <v>-2.3132999999999999</v>
      </c>
      <c r="O8" s="66">
        <f>RANK(N8,N$8:N$13,0)</f>
        <v>4</v>
      </c>
      <c r="P8" s="65">
        <f>VLOOKUP($A8,'Return Data'!$B$7:$R$1700,15,0)</f>
        <v>3.0566</v>
      </c>
      <c r="Q8" s="66">
        <f>RANK(P8,P$8:P$13,0)</f>
        <v>5</v>
      </c>
      <c r="R8" s="65">
        <f>VLOOKUP($A8,'Return Data'!$B$7:$R$1700,16,0)</f>
        <v>7.5918000000000001</v>
      </c>
      <c r="S8" s="67">
        <f t="shared" ref="S8:S13" si="4">RANK(R8,R$8:R$13,0)</f>
        <v>4</v>
      </c>
    </row>
    <row r="9" spans="1:20" x14ac:dyDescent="0.3">
      <c r="A9" s="63" t="s">
        <v>786</v>
      </c>
      <c r="B9" s="64">
        <f>VLOOKUP($A9,'Return Data'!$B$7:$R$1700,3,0)</f>
        <v>44040</v>
      </c>
      <c r="C9" s="65">
        <f>VLOOKUP($A9,'Return Data'!$B$7:$R$1700,4,0)</f>
        <v>15.28</v>
      </c>
      <c r="D9" s="65">
        <f>VLOOKUP($A9,'Return Data'!$B$7:$R$1700,10,0)</f>
        <v>21.850100000000001</v>
      </c>
      <c r="E9" s="66">
        <f t="shared" si="0"/>
        <v>1</v>
      </c>
      <c r="F9" s="65">
        <f>VLOOKUP($A9,'Return Data'!$B$7:$R$1700,11,0)</f>
        <v>-9.2096999999999998</v>
      </c>
      <c r="G9" s="66">
        <f t="shared" si="1"/>
        <v>6</v>
      </c>
      <c r="H9" s="65">
        <f>VLOOKUP($A9,'Return Data'!$B$7:$R$1700,12,0)</f>
        <v>-4.7975000000000003</v>
      </c>
      <c r="I9" s="66">
        <f t="shared" si="2"/>
        <v>6</v>
      </c>
      <c r="J9" s="65">
        <f>VLOOKUP($A9,'Return Data'!$B$7:$R$1700,13,0)</f>
        <v>-6.7724000000000002</v>
      </c>
      <c r="K9" s="66">
        <f t="shared" si="3"/>
        <v>6</v>
      </c>
      <c r="L9" s="65">
        <f>VLOOKUP($A9,'Return Data'!$B$7:$R$1700,17,0)</f>
        <v>-6.9637000000000002</v>
      </c>
      <c r="M9" s="66">
        <f>RANK(L9,L$8:L$13,0)</f>
        <v>5</v>
      </c>
      <c r="N9" s="65">
        <f>VLOOKUP($A9,'Return Data'!$B$7:$R$1700,14,0)</f>
        <v>-4.5804</v>
      </c>
      <c r="O9" s="66">
        <f>RANK(N9,N$8:N$13,0)</f>
        <v>5</v>
      </c>
      <c r="P9" s="65">
        <f>VLOOKUP($A9,'Return Data'!$B$7:$R$1700,15,0)</f>
        <v>4.6685999999999996</v>
      </c>
      <c r="Q9" s="66">
        <f>RANK(P9,P$8:P$13,0)</f>
        <v>4</v>
      </c>
      <c r="R9" s="65">
        <f>VLOOKUP($A9,'Return Data'!$B$7:$R$1700,16,0)</f>
        <v>7.0708000000000002</v>
      </c>
      <c r="S9" s="67">
        <f t="shared" si="4"/>
        <v>6</v>
      </c>
    </row>
    <row r="10" spans="1:20" x14ac:dyDescent="0.3">
      <c r="A10" s="63" t="s">
        <v>787</v>
      </c>
      <c r="B10" s="64">
        <f>VLOOKUP($A10,'Return Data'!$B$7:$R$1700,3,0)</f>
        <v>44040</v>
      </c>
      <c r="C10" s="65">
        <f>VLOOKUP($A10,'Return Data'!$B$7:$R$1700,4,0)</f>
        <v>11.23</v>
      </c>
      <c r="D10" s="65">
        <f>VLOOKUP($A10,'Return Data'!$B$7:$R$1700,10,0)</f>
        <v>17.223400000000002</v>
      </c>
      <c r="E10" s="66">
        <f t="shared" si="0"/>
        <v>5</v>
      </c>
      <c r="F10" s="65">
        <f>VLOOKUP($A10,'Return Data'!$B$7:$R$1700,11,0)</f>
        <v>-2.0070000000000001</v>
      </c>
      <c r="G10" s="66">
        <f t="shared" si="1"/>
        <v>2</v>
      </c>
      <c r="H10" s="65">
        <f>VLOOKUP($A10,'Return Data'!$B$7:$R$1700,12,0)</f>
        <v>4.7575000000000003</v>
      </c>
      <c r="I10" s="66">
        <f t="shared" si="2"/>
        <v>1</v>
      </c>
      <c r="J10" s="65">
        <f>VLOOKUP($A10,'Return Data'!$B$7:$R$1700,13,0)</f>
        <v>12.3</v>
      </c>
      <c r="K10" s="66">
        <f t="shared" si="3"/>
        <v>1</v>
      </c>
      <c r="L10" s="65"/>
      <c r="M10" s="66"/>
      <c r="N10" s="65"/>
      <c r="O10" s="66"/>
      <c r="P10" s="65"/>
      <c r="Q10" s="66"/>
      <c r="R10" s="65">
        <f>VLOOKUP($A10,'Return Data'!$B$7:$R$1700,16,0)</f>
        <v>7.5061999999999998</v>
      </c>
      <c r="S10" s="67">
        <f t="shared" si="4"/>
        <v>5</v>
      </c>
    </row>
    <row r="11" spans="1:20" x14ac:dyDescent="0.3">
      <c r="A11" s="63" t="s">
        <v>790</v>
      </c>
      <c r="B11" s="64">
        <f>VLOOKUP($A11,'Return Data'!$B$7:$R$1700,3,0)</f>
        <v>44040</v>
      </c>
      <c r="C11" s="65">
        <f>VLOOKUP($A11,'Return Data'!$B$7:$R$1700,4,0)</f>
        <v>56.02</v>
      </c>
      <c r="D11" s="65">
        <f>VLOOKUP($A11,'Return Data'!$B$7:$R$1700,10,0)</f>
        <v>16.465699999999998</v>
      </c>
      <c r="E11" s="66">
        <f t="shared" si="0"/>
        <v>6</v>
      </c>
      <c r="F11" s="65">
        <f>VLOOKUP($A11,'Return Data'!$B$7:$R$1700,11,0)</f>
        <v>-3.2637</v>
      </c>
      <c r="G11" s="66">
        <f t="shared" si="1"/>
        <v>3</v>
      </c>
      <c r="H11" s="65">
        <f>VLOOKUP($A11,'Return Data'!$B$7:$R$1700,12,0)</f>
        <v>2.4881000000000002</v>
      </c>
      <c r="I11" s="66">
        <f t="shared" si="2"/>
        <v>2</v>
      </c>
      <c r="J11" s="65">
        <f>VLOOKUP($A11,'Return Data'!$B$7:$R$1700,13,0)</f>
        <v>8.8190000000000008</v>
      </c>
      <c r="K11" s="66">
        <f t="shared" si="3"/>
        <v>2</v>
      </c>
      <c r="L11" s="65">
        <f>VLOOKUP($A11,'Return Data'!$B$7:$R$1700,17,0)</f>
        <v>1.1040000000000001</v>
      </c>
      <c r="M11" s="66">
        <f>RANK(L11,L$8:L$13,0)</f>
        <v>2</v>
      </c>
      <c r="N11" s="65">
        <f>VLOOKUP($A11,'Return Data'!$B$7:$R$1700,14,0)</f>
        <v>4.9175000000000004</v>
      </c>
      <c r="O11" s="66">
        <f>RANK(N11,N$8:N$13,0)</f>
        <v>1</v>
      </c>
      <c r="P11" s="65">
        <f>VLOOKUP($A11,'Return Data'!$B$7:$R$1700,15,0)</f>
        <v>8.9772999999999996</v>
      </c>
      <c r="Q11" s="66">
        <f>RANK(P11,P$8:P$13,0)</f>
        <v>1</v>
      </c>
      <c r="R11" s="65">
        <f>VLOOKUP($A11,'Return Data'!$B$7:$R$1700,16,0)</f>
        <v>10.408300000000001</v>
      </c>
      <c r="S11" s="67">
        <f t="shared" si="4"/>
        <v>1</v>
      </c>
    </row>
    <row r="12" spans="1:20" x14ac:dyDescent="0.3">
      <c r="A12" s="63" t="s">
        <v>792</v>
      </c>
      <c r="B12" s="64">
        <f>VLOOKUP($A12,'Return Data'!$B$7:$R$1700,3,0)</f>
        <v>44040</v>
      </c>
      <c r="C12" s="65">
        <f>VLOOKUP($A12,'Return Data'!$B$7:$R$1700,4,0)</f>
        <v>45.326900000000002</v>
      </c>
      <c r="D12" s="65">
        <f>VLOOKUP($A12,'Return Data'!$B$7:$R$1700,10,0)</f>
        <v>19.249300000000002</v>
      </c>
      <c r="E12" s="66">
        <f t="shared" si="0"/>
        <v>4</v>
      </c>
      <c r="F12" s="65">
        <f>VLOOKUP($A12,'Return Data'!$B$7:$R$1700,11,0)</f>
        <v>-8.7887000000000004</v>
      </c>
      <c r="G12" s="66">
        <f t="shared" si="1"/>
        <v>5</v>
      </c>
      <c r="H12" s="65">
        <f>VLOOKUP($A12,'Return Data'!$B$7:$R$1700,12,0)</f>
        <v>-3.5994000000000002</v>
      </c>
      <c r="I12" s="66">
        <f t="shared" si="2"/>
        <v>5</v>
      </c>
      <c r="J12" s="65">
        <f>VLOOKUP($A12,'Return Data'!$B$7:$R$1700,13,0)</f>
        <v>-3.8721000000000001</v>
      </c>
      <c r="K12" s="66">
        <f t="shared" si="3"/>
        <v>5</v>
      </c>
      <c r="L12" s="65">
        <f>VLOOKUP($A12,'Return Data'!$B$7:$R$1700,17,0)</f>
        <v>-4.5953999999999997</v>
      </c>
      <c r="M12" s="66">
        <f>RANK(L12,L$8:L$13,0)</f>
        <v>4</v>
      </c>
      <c r="N12" s="65">
        <f>VLOOKUP($A12,'Return Data'!$B$7:$R$1700,14,0)</f>
        <v>-0.109</v>
      </c>
      <c r="O12" s="66">
        <f>RANK(N12,N$8:N$13,0)</f>
        <v>3</v>
      </c>
      <c r="P12" s="65">
        <f>VLOOKUP($A12,'Return Data'!$B$7:$R$1700,15,0)</f>
        <v>5.9701000000000004</v>
      </c>
      <c r="Q12" s="66">
        <f>RANK(P12,P$8:P$13,0)</f>
        <v>3</v>
      </c>
      <c r="R12" s="65">
        <f>VLOOKUP($A12,'Return Data'!$B$7:$R$1700,16,0)</f>
        <v>9.1356999999999999</v>
      </c>
      <c r="S12" s="67">
        <f t="shared" si="4"/>
        <v>3</v>
      </c>
    </row>
    <row r="13" spans="1:20" x14ac:dyDescent="0.3">
      <c r="A13" s="63" t="s">
        <v>793</v>
      </c>
      <c r="B13" s="64">
        <f>VLOOKUP($A13,'Return Data'!$B$7:$R$1700,3,0)</f>
        <v>44040</v>
      </c>
      <c r="C13" s="65">
        <f>VLOOKUP($A13,'Return Data'!$B$7:$R$1700,4,0)</f>
        <v>68.858599999999996</v>
      </c>
      <c r="D13" s="65">
        <f>VLOOKUP($A13,'Return Data'!$B$7:$R$1700,10,0)</f>
        <v>20.521000000000001</v>
      </c>
      <c r="E13" s="66">
        <f t="shared" si="0"/>
        <v>2</v>
      </c>
      <c r="F13" s="65">
        <f>VLOOKUP($A13,'Return Data'!$B$7:$R$1700,11,0)</f>
        <v>-1.375</v>
      </c>
      <c r="G13" s="66">
        <f t="shared" si="1"/>
        <v>1</v>
      </c>
      <c r="H13" s="65">
        <f>VLOOKUP($A13,'Return Data'!$B$7:$R$1700,12,0)</f>
        <v>1.429</v>
      </c>
      <c r="I13" s="66">
        <f t="shared" si="2"/>
        <v>3</v>
      </c>
      <c r="J13" s="65">
        <f>VLOOKUP($A13,'Return Data'!$B$7:$R$1700,13,0)</f>
        <v>5.8006000000000002</v>
      </c>
      <c r="K13" s="66">
        <f t="shared" si="3"/>
        <v>3</v>
      </c>
      <c r="L13" s="65">
        <f>VLOOKUP($A13,'Return Data'!$B$7:$R$1700,17,0)</f>
        <v>1.6173</v>
      </c>
      <c r="M13" s="66">
        <f>RANK(L13,L$8:L$13,0)</f>
        <v>1</v>
      </c>
      <c r="N13" s="65">
        <f>VLOOKUP($A13,'Return Data'!$B$7:$R$1700,14,0)</f>
        <v>4.5871000000000004</v>
      </c>
      <c r="O13" s="66">
        <f>RANK(N13,N$8:N$13,0)</f>
        <v>2</v>
      </c>
      <c r="P13" s="65">
        <f>VLOOKUP($A13,'Return Data'!$B$7:$R$1700,15,0)</f>
        <v>7.1936999999999998</v>
      </c>
      <c r="Q13" s="66">
        <f>RANK(P13,P$8:P$13,0)</f>
        <v>2</v>
      </c>
      <c r="R13" s="65">
        <f>VLOOKUP($A13,'Return Data'!$B$7:$R$1700,16,0)</f>
        <v>9.4268999999999998</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19.173816666666667</v>
      </c>
      <c r="E15" s="74"/>
      <c r="F15" s="75">
        <f>AVERAGE(F8:F13)</f>
        <v>-5.1912666666666674</v>
      </c>
      <c r="G15" s="74"/>
      <c r="H15" s="75">
        <f>AVERAGE(H8:H13)</f>
        <v>0.27503333333333335</v>
      </c>
      <c r="I15" s="74"/>
      <c r="J15" s="75">
        <f>AVERAGE(J8:J13)</f>
        <v>3.560916666666667</v>
      </c>
      <c r="K15" s="74"/>
      <c r="L15" s="75">
        <f>AVERAGE(L8:L13)</f>
        <v>-2.4816399999999996</v>
      </c>
      <c r="M15" s="74"/>
      <c r="N15" s="75">
        <f>AVERAGE(N8:N13)</f>
        <v>0.50038000000000016</v>
      </c>
      <c r="O15" s="74"/>
      <c r="P15" s="75">
        <f>AVERAGE(P8:P13)</f>
        <v>5.9732600000000007</v>
      </c>
      <c r="Q15" s="74"/>
      <c r="R15" s="75">
        <f>AVERAGE(R8:R13)</f>
        <v>8.5232833333333335</v>
      </c>
      <c r="S15" s="76"/>
    </row>
    <row r="16" spans="1:20" x14ac:dyDescent="0.3">
      <c r="A16" s="73" t="s">
        <v>28</v>
      </c>
      <c r="B16" s="74"/>
      <c r="C16" s="74"/>
      <c r="D16" s="75">
        <f>MIN(D8:D13)</f>
        <v>16.465699999999998</v>
      </c>
      <c r="E16" s="74"/>
      <c r="F16" s="75">
        <f>MIN(F8:F13)</f>
        <v>-9.2096999999999998</v>
      </c>
      <c r="G16" s="74"/>
      <c r="H16" s="75">
        <f>MIN(H8:H13)</f>
        <v>-4.7975000000000003</v>
      </c>
      <c r="I16" s="74"/>
      <c r="J16" s="75">
        <f>MIN(J8:J13)</f>
        <v>-6.7724000000000002</v>
      </c>
      <c r="K16" s="74"/>
      <c r="L16" s="75">
        <f>MIN(L8:L13)</f>
        <v>-6.9637000000000002</v>
      </c>
      <c r="M16" s="74"/>
      <c r="N16" s="75">
        <f>MIN(N8:N13)</f>
        <v>-4.5804</v>
      </c>
      <c r="O16" s="74"/>
      <c r="P16" s="75">
        <f>MIN(P8:P13)</f>
        <v>3.0566</v>
      </c>
      <c r="Q16" s="74"/>
      <c r="R16" s="75">
        <f>MIN(R8:R13)</f>
        <v>7.0708000000000002</v>
      </c>
      <c r="S16" s="76"/>
    </row>
    <row r="17" spans="1:19" ht="15" thickBot="1" x14ac:dyDescent="0.35">
      <c r="A17" s="77" t="s">
        <v>29</v>
      </c>
      <c r="B17" s="78"/>
      <c r="C17" s="78"/>
      <c r="D17" s="79">
        <f>MAX(D8:D13)</f>
        <v>21.850100000000001</v>
      </c>
      <c r="E17" s="78"/>
      <c r="F17" s="79">
        <f>MAX(F8:F13)</f>
        <v>-1.375</v>
      </c>
      <c r="G17" s="78"/>
      <c r="H17" s="79">
        <f>MAX(H8:H13)</f>
        <v>4.7575000000000003</v>
      </c>
      <c r="I17" s="78"/>
      <c r="J17" s="79">
        <f>MAX(J8:J13)</f>
        <v>12.3</v>
      </c>
      <c r="K17" s="78"/>
      <c r="L17" s="79">
        <f>MAX(L8:L13)</f>
        <v>1.6173</v>
      </c>
      <c r="M17" s="78"/>
      <c r="N17" s="79">
        <f>MAX(N8:N13)</f>
        <v>4.9175000000000004</v>
      </c>
      <c r="O17" s="78"/>
      <c r="P17" s="79">
        <f>MAX(P8:P13)</f>
        <v>8.9772999999999996</v>
      </c>
      <c r="Q17" s="78"/>
      <c r="R17" s="79">
        <f>MAX(R8:R13)</f>
        <v>10.408300000000001</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44040</v>
      </c>
      <c r="C8" s="65">
        <f>VLOOKUP($A8,'Return Data'!$B$7:$R$1700,4,0)</f>
        <v>157.03</v>
      </c>
      <c r="D8" s="65">
        <f>VLOOKUP($A8,'Return Data'!$B$7:$R$1700,10,0)</f>
        <v>19.514399999999998</v>
      </c>
      <c r="E8" s="66">
        <f t="shared" ref="E8:E13" si="0">RANK(D8,D$8:D$13,0)</f>
        <v>3</v>
      </c>
      <c r="F8" s="65">
        <f>VLOOKUP($A8,'Return Data'!$B$7:$R$1700,11,0)</f>
        <v>-6.8845000000000001</v>
      </c>
      <c r="G8" s="66">
        <f t="shared" ref="G8:G13" si="1">RANK(F8,F$8:F$13,0)</f>
        <v>4</v>
      </c>
      <c r="H8" s="65">
        <f>VLOOKUP($A8,'Return Data'!$B$7:$R$1700,12,0)</f>
        <v>0.84770000000000001</v>
      </c>
      <c r="I8" s="66">
        <f t="shared" ref="I8:I13" si="2">RANK(H8,H$8:H$13,0)</f>
        <v>4</v>
      </c>
      <c r="J8" s="65">
        <f>VLOOKUP($A8,'Return Data'!$B$7:$R$1700,13,0)</f>
        <v>4.4151999999999996</v>
      </c>
      <c r="K8" s="66">
        <f t="shared" ref="K8:K13" si="3">RANK(J8,J$8:J$13,0)</f>
        <v>4</v>
      </c>
      <c r="L8" s="65">
        <f>VLOOKUP($A8,'Return Data'!$B$7:$R$1700,17,0)</f>
        <v>-4.2108999999999996</v>
      </c>
      <c r="M8" s="66">
        <f>RANK(L8,L$8:L$13,0)</f>
        <v>3</v>
      </c>
      <c r="N8" s="65">
        <f>VLOOKUP($A8,'Return Data'!$B$7:$R$1700,14,0)</f>
        <v>-3.0001000000000002</v>
      </c>
      <c r="O8" s="66">
        <f>RANK(N8,N$8:N$13,0)</f>
        <v>4</v>
      </c>
      <c r="P8" s="65">
        <f>VLOOKUP($A8,'Return Data'!$B$7:$R$1700,15,0)</f>
        <v>2.2877999999999998</v>
      </c>
      <c r="Q8" s="66">
        <f>RANK(P8,P$8:P$13,0)</f>
        <v>5</v>
      </c>
      <c r="R8" s="65">
        <f>VLOOKUP($A8,'Return Data'!$B$7:$R$1700,16,0)</f>
        <v>17.069500000000001</v>
      </c>
      <c r="S8" s="67">
        <f t="shared" ref="S8:S13" si="4">RANK(R8,R$8:R$13,0)</f>
        <v>1</v>
      </c>
    </row>
    <row r="9" spans="1:20" x14ac:dyDescent="0.3">
      <c r="A9" s="63" t="s">
        <v>785</v>
      </c>
      <c r="B9" s="64">
        <f>VLOOKUP($A9,'Return Data'!$B$7:$R$1700,3,0)</f>
        <v>44040</v>
      </c>
      <c r="C9" s="65">
        <f>VLOOKUP($A9,'Return Data'!$B$7:$R$1700,4,0)</f>
        <v>14.59</v>
      </c>
      <c r="D9" s="65">
        <f>VLOOKUP($A9,'Return Data'!$B$7:$R$1700,10,0)</f>
        <v>21.583300000000001</v>
      </c>
      <c r="E9" s="66">
        <f t="shared" si="0"/>
        <v>1</v>
      </c>
      <c r="F9" s="65">
        <f>VLOOKUP($A9,'Return Data'!$B$7:$R$1700,11,0)</f>
        <v>-9.6593999999999998</v>
      </c>
      <c r="G9" s="66">
        <f t="shared" si="1"/>
        <v>6</v>
      </c>
      <c r="H9" s="65">
        <f>VLOOKUP($A9,'Return Data'!$B$7:$R$1700,12,0)</f>
        <v>-5.4439000000000002</v>
      </c>
      <c r="I9" s="66">
        <f t="shared" si="2"/>
        <v>6</v>
      </c>
      <c r="J9" s="65">
        <f>VLOOKUP($A9,'Return Data'!$B$7:$R$1700,13,0)</f>
        <v>-7.5411999999999999</v>
      </c>
      <c r="K9" s="66">
        <f t="shared" si="3"/>
        <v>6</v>
      </c>
      <c r="L9" s="65">
        <f>VLOOKUP($A9,'Return Data'!$B$7:$R$1700,17,0)</f>
        <v>-7.7178000000000004</v>
      </c>
      <c r="M9" s="66">
        <f>RANK(L9,L$8:L$13,0)</f>
        <v>5</v>
      </c>
      <c r="N9" s="65">
        <f>VLOOKUP($A9,'Return Data'!$B$7:$R$1700,14,0)</f>
        <v>-5.3699000000000003</v>
      </c>
      <c r="O9" s="66">
        <f>RANK(N9,N$8:N$13,0)</f>
        <v>5</v>
      </c>
      <c r="P9" s="65">
        <f>VLOOKUP($A9,'Return Data'!$B$7:$R$1700,15,0)</f>
        <v>3.9123999999999999</v>
      </c>
      <c r="Q9" s="66">
        <f>RANK(P9,P$8:P$13,0)</f>
        <v>4</v>
      </c>
      <c r="R9" s="65">
        <f>VLOOKUP($A9,'Return Data'!$B$7:$R$1700,16,0)</f>
        <v>6.2765000000000004</v>
      </c>
      <c r="S9" s="67">
        <f t="shared" si="4"/>
        <v>5</v>
      </c>
    </row>
    <row r="10" spans="1:20" x14ac:dyDescent="0.3">
      <c r="A10" s="63" t="s">
        <v>788</v>
      </c>
      <c r="B10" s="64">
        <f>VLOOKUP($A10,'Return Data'!$B$7:$R$1700,3,0)</f>
        <v>44040</v>
      </c>
      <c r="C10" s="65">
        <f>VLOOKUP($A10,'Return Data'!$B$7:$R$1700,4,0)</f>
        <v>10.94</v>
      </c>
      <c r="D10" s="65">
        <f>VLOOKUP($A10,'Return Data'!$B$7:$R$1700,10,0)</f>
        <v>16.880299999999998</v>
      </c>
      <c r="E10" s="66">
        <f t="shared" si="0"/>
        <v>5</v>
      </c>
      <c r="F10" s="65">
        <f>VLOOKUP($A10,'Return Data'!$B$7:$R$1700,11,0)</f>
        <v>-2.5823999999999998</v>
      </c>
      <c r="G10" s="66">
        <f t="shared" si="1"/>
        <v>2</v>
      </c>
      <c r="H10" s="65">
        <f>VLOOKUP($A10,'Return Data'!$B$7:$R$1700,12,0)</f>
        <v>3.5985</v>
      </c>
      <c r="I10" s="66">
        <f t="shared" si="2"/>
        <v>1</v>
      </c>
      <c r="J10" s="65">
        <f>VLOOKUP($A10,'Return Data'!$B$7:$R$1700,13,0)</f>
        <v>10.6168</v>
      </c>
      <c r="K10" s="66">
        <f t="shared" si="3"/>
        <v>1</v>
      </c>
      <c r="L10" s="65"/>
      <c r="M10" s="66"/>
      <c r="N10" s="65"/>
      <c r="O10" s="66"/>
      <c r="P10" s="65"/>
      <c r="Q10" s="66"/>
      <c r="R10" s="65">
        <f>VLOOKUP($A10,'Return Data'!$B$7:$R$1700,16,0)</f>
        <v>5.7655000000000003</v>
      </c>
      <c r="S10" s="67">
        <f t="shared" si="4"/>
        <v>6</v>
      </c>
    </row>
    <row r="11" spans="1:20" x14ac:dyDescent="0.3">
      <c r="A11" s="63" t="s">
        <v>789</v>
      </c>
      <c r="B11" s="64">
        <f>VLOOKUP($A11,'Return Data'!$B$7:$R$1700,3,0)</f>
        <v>44040</v>
      </c>
      <c r="C11" s="65">
        <f>VLOOKUP($A11,'Return Data'!$B$7:$R$1700,4,0)</f>
        <v>53.83</v>
      </c>
      <c r="D11" s="65">
        <f>VLOOKUP($A11,'Return Data'!$B$7:$R$1700,10,0)</f>
        <v>16.288599999999999</v>
      </c>
      <c r="E11" s="66">
        <f t="shared" si="0"/>
        <v>6</v>
      </c>
      <c r="F11" s="65">
        <f>VLOOKUP($A11,'Return Data'!$B$7:$R$1700,11,0)</f>
        <v>-3.5131999999999999</v>
      </c>
      <c r="G11" s="66">
        <f t="shared" si="1"/>
        <v>3</v>
      </c>
      <c r="H11" s="65">
        <f>VLOOKUP($A11,'Return Data'!$B$7:$R$1700,12,0)</f>
        <v>2.0667</v>
      </c>
      <c r="I11" s="66">
        <f t="shared" si="2"/>
        <v>2</v>
      </c>
      <c r="J11" s="65">
        <f>VLOOKUP($A11,'Return Data'!$B$7:$R$1700,13,0)</f>
        <v>8.2010000000000005</v>
      </c>
      <c r="K11" s="66">
        <f t="shared" si="3"/>
        <v>2</v>
      </c>
      <c r="L11" s="65">
        <f>VLOOKUP($A11,'Return Data'!$B$7:$R$1700,17,0)</f>
        <v>0.41949999999999998</v>
      </c>
      <c r="M11" s="66">
        <f>RANK(L11,L$8:L$13,0)</f>
        <v>2</v>
      </c>
      <c r="N11" s="65">
        <f>VLOOKUP($A11,'Return Data'!$B$7:$R$1700,14,0)</f>
        <v>4.2980999999999998</v>
      </c>
      <c r="O11" s="66">
        <f>RANK(N11,N$8:N$13,0)</f>
        <v>1</v>
      </c>
      <c r="P11" s="65">
        <f>VLOOKUP($A11,'Return Data'!$B$7:$R$1700,15,0)</f>
        <v>8.4235000000000007</v>
      </c>
      <c r="Q11" s="66">
        <f>RANK(P11,P$8:P$13,0)</f>
        <v>1</v>
      </c>
      <c r="R11" s="65">
        <f>VLOOKUP($A11,'Return Data'!$B$7:$R$1700,16,0)</f>
        <v>11.245699999999999</v>
      </c>
      <c r="S11" s="67">
        <f t="shared" si="4"/>
        <v>3</v>
      </c>
    </row>
    <row r="12" spans="1:20" x14ac:dyDescent="0.3">
      <c r="A12" s="63" t="s">
        <v>791</v>
      </c>
      <c r="B12" s="64">
        <f>VLOOKUP($A12,'Return Data'!$B$7:$R$1700,3,0)</f>
        <v>44040</v>
      </c>
      <c r="C12" s="65">
        <f>VLOOKUP($A12,'Return Data'!$B$7:$R$1700,4,0)</f>
        <v>43.101500000000001</v>
      </c>
      <c r="D12" s="65">
        <f>VLOOKUP($A12,'Return Data'!$B$7:$R$1700,10,0)</f>
        <v>18.884</v>
      </c>
      <c r="E12" s="66">
        <f t="shared" si="0"/>
        <v>4</v>
      </c>
      <c r="F12" s="65">
        <f>VLOOKUP($A12,'Return Data'!$B$7:$R$1700,11,0)</f>
        <v>-9.3444000000000003</v>
      </c>
      <c r="G12" s="66">
        <f t="shared" si="1"/>
        <v>5</v>
      </c>
      <c r="H12" s="65">
        <f>VLOOKUP($A12,'Return Data'!$B$7:$R$1700,12,0)</f>
        <v>-4.4074999999999998</v>
      </c>
      <c r="I12" s="66">
        <f t="shared" si="2"/>
        <v>5</v>
      </c>
      <c r="J12" s="65">
        <f>VLOOKUP($A12,'Return Data'!$B$7:$R$1700,13,0)</f>
        <v>-4.84</v>
      </c>
      <c r="K12" s="66">
        <f t="shared" si="3"/>
        <v>5</v>
      </c>
      <c r="L12" s="65">
        <f>VLOOKUP($A12,'Return Data'!$B$7:$R$1700,17,0)</f>
        <v>-5.3605</v>
      </c>
      <c r="M12" s="66">
        <f>RANK(L12,L$8:L$13,0)</f>
        <v>4</v>
      </c>
      <c r="N12" s="65">
        <f>VLOOKUP($A12,'Return Data'!$B$7:$R$1700,14,0)</f>
        <v>-0.88109999999999999</v>
      </c>
      <c r="O12" s="66">
        <f>RANK(N12,N$8:N$13,0)</f>
        <v>3</v>
      </c>
      <c r="P12" s="65">
        <f>VLOOKUP($A12,'Return Data'!$B$7:$R$1700,15,0)</f>
        <v>5.1962999999999999</v>
      </c>
      <c r="Q12" s="66">
        <f>RANK(P12,P$8:P$13,0)</f>
        <v>3</v>
      </c>
      <c r="R12" s="65">
        <f>VLOOKUP($A12,'Return Data'!$B$7:$R$1700,16,0)</f>
        <v>10.832000000000001</v>
      </c>
      <c r="S12" s="67">
        <f t="shared" si="4"/>
        <v>4</v>
      </c>
    </row>
    <row r="13" spans="1:20" x14ac:dyDescent="0.3">
      <c r="A13" s="63" t="s">
        <v>794</v>
      </c>
      <c r="B13" s="64">
        <f>VLOOKUP($A13,'Return Data'!$B$7:$R$1700,3,0)</f>
        <v>44040</v>
      </c>
      <c r="C13" s="65">
        <f>VLOOKUP($A13,'Return Data'!$B$7:$R$1700,4,0)</f>
        <v>65.729200000000006</v>
      </c>
      <c r="D13" s="65">
        <f>VLOOKUP($A13,'Return Data'!$B$7:$R$1700,10,0)</f>
        <v>20.357600000000001</v>
      </c>
      <c r="E13" s="66">
        <f t="shared" si="0"/>
        <v>2</v>
      </c>
      <c r="F13" s="65">
        <f>VLOOKUP($A13,'Return Data'!$B$7:$R$1700,11,0)</f>
        <v>-1.6423000000000001</v>
      </c>
      <c r="G13" s="66">
        <f t="shared" si="1"/>
        <v>1</v>
      </c>
      <c r="H13" s="65">
        <f>VLOOKUP($A13,'Return Data'!$B$7:$R$1700,12,0)</f>
        <v>1.0145</v>
      </c>
      <c r="I13" s="66">
        <f t="shared" si="2"/>
        <v>3</v>
      </c>
      <c r="J13" s="65">
        <f>VLOOKUP($A13,'Return Data'!$B$7:$R$1700,13,0)</f>
        <v>5.2234999999999996</v>
      </c>
      <c r="K13" s="66">
        <f t="shared" si="3"/>
        <v>3</v>
      </c>
      <c r="L13" s="65">
        <f>VLOOKUP($A13,'Return Data'!$B$7:$R$1700,17,0)</f>
        <v>1.022</v>
      </c>
      <c r="M13" s="66">
        <f>RANK(L13,L$8:L$13,0)</f>
        <v>1</v>
      </c>
      <c r="N13" s="65">
        <f>VLOOKUP($A13,'Return Data'!$B$7:$R$1700,14,0)</f>
        <v>3.9588000000000001</v>
      </c>
      <c r="O13" s="66">
        <f>RANK(N13,N$8:N$13,0)</f>
        <v>2</v>
      </c>
      <c r="P13" s="65">
        <f>VLOOKUP($A13,'Return Data'!$B$7:$R$1700,15,0)</f>
        <v>6.5358999999999998</v>
      </c>
      <c r="Q13" s="66">
        <f>RANK(P13,P$8:P$13,0)</f>
        <v>2</v>
      </c>
      <c r="R13" s="65">
        <f>VLOOKUP($A13,'Return Data'!$B$7:$R$1700,16,0)</f>
        <v>13.145</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18.918033333333334</v>
      </c>
      <c r="E15" s="74"/>
      <c r="F15" s="75">
        <f>AVERAGE(F8:F13)</f>
        <v>-5.6043666666666674</v>
      </c>
      <c r="G15" s="74"/>
      <c r="H15" s="75">
        <f>AVERAGE(H8:H13)</f>
        <v>-0.38733333333333336</v>
      </c>
      <c r="I15" s="74"/>
      <c r="J15" s="75">
        <f>AVERAGE(J8:J13)</f>
        <v>2.6792166666666666</v>
      </c>
      <c r="K15" s="74"/>
      <c r="L15" s="75">
        <f>AVERAGE(L8:L13)</f>
        <v>-3.1695400000000005</v>
      </c>
      <c r="M15" s="74"/>
      <c r="N15" s="75">
        <f>AVERAGE(N8:N13)</f>
        <v>-0.19884000000000021</v>
      </c>
      <c r="O15" s="74"/>
      <c r="P15" s="75">
        <f>AVERAGE(P8:P13)</f>
        <v>5.2711799999999993</v>
      </c>
      <c r="Q15" s="74"/>
      <c r="R15" s="75">
        <f>AVERAGE(R8:R13)</f>
        <v>10.722366666666668</v>
      </c>
      <c r="S15" s="76"/>
    </row>
    <row r="16" spans="1:20" x14ac:dyDescent="0.3">
      <c r="A16" s="73" t="s">
        <v>28</v>
      </c>
      <c r="B16" s="74"/>
      <c r="C16" s="74"/>
      <c r="D16" s="75">
        <f>MIN(D8:D13)</f>
        <v>16.288599999999999</v>
      </c>
      <c r="E16" s="74"/>
      <c r="F16" s="75">
        <f>MIN(F8:F13)</f>
        <v>-9.6593999999999998</v>
      </c>
      <c r="G16" s="74"/>
      <c r="H16" s="75">
        <f>MIN(H8:H13)</f>
        <v>-5.4439000000000002</v>
      </c>
      <c r="I16" s="74"/>
      <c r="J16" s="75">
        <f>MIN(J8:J13)</f>
        <v>-7.5411999999999999</v>
      </c>
      <c r="K16" s="74"/>
      <c r="L16" s="75">
        <f>MIN(L8:L13)</f>
        <v>-7.7178000000000004</v>
      </c>
      <c r="M16" s="74"/>
      <c r="N16" s="75">
        <f>MIN(N8:N13)</f>
        <v>-5.3699000000000003</v>
      </c>
      <c r="O16" s="74"/>
      <c r="P16" s="75">
        <f>MIN(P8:P13)</f>
        <v>2.2877999999999998</v>
      </c>
      <c r="Q16" s="74"/>
      <c r="R16" s="75">
        <f>MIN(R8:R13)</f>
        <v>5.7655000000000003</v>
      </c>
      <c r="S16" s="76"/>
    </row>
    <row r="17" spans="1:19" ht="15" thickBot="1" x14ac:dyDescent="0.35">
      <c r="A17" s="77" t="s">
        <v>29</v>
      </c>
      <c r="B17" s="78"/>
      <c r="C17" s="78"/>
      <c r="D17" s="79">
        <f>MAX(D8:D13)</f>
        <v>21.583300000000001</v>
      </c>
      <c r="E17" s="78"/>
      <c r="F17" s="79">
        <f>MAX(F8:F13)</f>
        <v>-1.6423000000000001</v>
      </c>
      <c r="G17" s="78"/>
      <c r="H17" s="79">
        <f>MAX(H8:H13)</f>
        <v>3.5985</v>
      </c>
      <c r="I17" s="78"/>
      <c r="J17" s="79">
        <f>MAX(J8:J13)</f>
        <v>10.6168</v>
      </c>
      <c r="K17" s="78"/>
      <c r="L17" s="79">
        <f>MAX(L8:L13)</f>
        <v>1.022</v>
      </c>
      <c r="M17" s="78"/>
      <c r="N17" s="79">
        <f>MAX(N8:N13)</f>
        <v>4.2980999999999998</v>
      </c>
      <c r="O17" s="78"/>
      <c r="P17" s="79">
        <f>MAX(P8:P13)</f>
        <v>8.4235000000000007</v>
      </c>
      <c r="Q17" s="78"/>
      <c r="R17" s="79">
        <f>MAX(R8:R13)</f>
        <v>17.069500000000001</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44040</v>
      </c>
      <c r="C8" s="65">
        <f>VLOOKUP($A8,'Return Data'!$B$7:$R$1700,4,0)</f>
        <v>63.252499999999998</v>
      </c>
      <c r="D8" s="65">
        <f>VLOOKUP($A8,'Return Data'!$B$7:$R$1700,10,0)</f>
        <v>18.0518</v>
      </c>
      <c r="E8" s="66">
        <f t="shared" ref="E8:E29" si="0">RANK(D8,D$8:D$29,0)</f>
        <v>7</v>
      </c>
      <c r="F8" s="65">
        <f>VLOOKUP($A8,'Return Data'!$B$7:$R$1700,11,0)</f>
        <v>-6.7819000000000003</v>
      </c>
      <c r="G8" s="66">
        <f t="shared" ref="G8:G29" si="1">RANK(F8,F$8:F$29,0)</f>
        <v>11</v>
      </c>
      <c r="H8" s="65">
        <f>VLOOKUP($A8,'Return Data'!$B$7:$R$1700,12,0)</f>
        <v>-1.2020999999999999</v>
      </c>
      <c r="I8" s="66">
        <f t="shared" ref="I8:I27" si="2">RANK(H8,H$8:H$29,0)</f>
        <v>10</v>
      </c>
      <c r="J8" s="65">
        <f>VLOOKUP($A8,'Return Data'!$B$7:$R$1700,13,0)</f>
        <v>1.5697000000000001</v>
      </c>
      <c r="K8" s="66">
        <f t="shared" ref="K8:K18" si="3">RANK(J8,J$8:J$29,0)</f>
        <v>13</v>
      </c>
      <c r="L8" s="65">
        <f>VLOOKUP($A8,'Return Data'!$B$7:$R$1700,17,0)</f>
        <v>1.2556</v>
      </c>
      <c r="M8" s="66">
        <f t="shared" ref="M8:M18" si="4">RANK(L8,L$8:L$29,0)</f>
        <v>7</v>
      </c>
      <c r="N8" s="65">
        <f>VLOOKUP($A8,'Return Data'!$B$7:$R$1700,14,0)</f>
        <v>2.9557000000000002</v>
      </c>
      <c r="O8" s="66">
        <f>RANK(N8,N$8:N$29,0)</f>
        <v>8</v>
      </c>
      <c r="P8" s="65">
        <f>VLOOKUP($A8,'Return Data'!$B$7:$R$1700,15,0)</f>
        <v>7.2610999999999999</v>
      </c>
      <c r="Q8" s="66">
        <f>RANK(P8,P$8:P$29,0)</f>
        <v>9</v>
      </c>
      <c r="R8" s="65">
        <f>VLOOKUP($A8,'Return Data'!$B$7:$R$1700,16,0)</f>
        <v>12.3232</v>
      </c>
      <c r="S8" s="67">
        <f t="shared" ref="S8:S29" si="5">RANK(R8,R$8:R$29,0)</f>
        <v>8</v>
      </c>
    </row>
    <row r="9" spans="1:20" x14ac:dyDescent="0.3">
      <c r="A9" s="63" t="s">
        <v>840</v>
      </c>
      <c r="B9" s="64">
        <f>VLOOKUP($A9,'Return Data'!$B$7:$R$1700,3,0)</f>
        <v>44040</v>
      </c>
      <c r="C9" s="65">
        <f>VLOOKUP($A9,'Return Data'!$B$7:$R$1700,4,0)</f>
        <v>31.42</v>
      </c>
      <c r="D9" s="65">
        <f>VLOOKUP($A9,'Return Data'!$B$7:$R$1700,10,0)</f>
        <v>14.1715</v>
      </c>
      <c r="E9" s="66">
        <f t="shared" si="0"/>
        <v>15</v>
      </c>
      <c r="F9" s="65">
        <f>VLOOKUP($A9,'Return Data'!$B$7:$R$1700,11,0)</f>
        <v>-7.3975999999999997</v>
      </c>
      <c r="G9" s="66">
        <f t="shared" si="1"/>
        <v>12</v>
      </c>
      <c r="H9" s="65">
        <f>VLOOKUP($A9,'Return Data'!$B$7:$R$1700,12,0)</f>
        <v>-2.8448000000000002</v>
      </c>
      <c r="I9" s="66">
        <f t="shared" si="2"/>
        <v>13</v>
      </c>
      <c r="J9" s="65">
        <f>VLOOKUP($A9,'Return Data'!$B$7:$R$1700,13,0)</f>
        <v>5.5780000000000003</v>
      </c>
      <c r="K9" s="66">
        <f t="shared" si="3"/>
        <v>6</v>
      </c>
      <c r="L9" s="65">
        <f>VLOOKUP($A9,'Return Data'!$B$7:$R$1700,17,0)</f>
        <v>0.31890000000000002</v>
      </c>
      <c r="M9" s="66">
        <f t="shared" si="4"/>
        <v>8</v>
      </c>
      <c r="N9" s="65">
        <f>VLOOKUP($A9,'Return Data'!$B$7:$R$1700,14,0)</f>
        <v>7.27</v>
      </c>
      <c r="O9" s="66">
        <f>RANK(N9,N$8:N$29,0)</f>
        <v>2</v>
      </c>
      <c r="P9" s="65">
        <f>VLOOKUP($A9,'Return Data'!$B$7:$R$1700,15,0)</f>
        <v>10.9947</v>
      </c>
      <c r="Q9" s="66">
        <f>RANK(P9,P$8:P$29,0)</f>
        <v>2</v>
      </c>
      <c r="R9" s="65">
        <f>VLOOKUP($A9,'Return Data'!$B$7:$R$1700,16,0)</f>
        <v>13.980399999999999</v>
      </c>
      <c r="S9" s="67">
        <f t="shared" si="5"/>
        <v>2</v>
      </c>
    </row>
    <row r="10" spans="1:20" x14ac:dyDescent="0.3">
      <c r="A10" s="63" t="s">
        <v>842</v>
      </c>
      <c r="B10" s="64">
        <f>VLOOKUP($A10,'Return Data'!$B$7:$R$1700,3,0)</f>
        <v>44040</v>
      </c>
      <c r="C10" s="65">
        <f>VLOOKUP($A10,'Return Data'!$B$7:$R$1700,4,0)</f>
        <v>9.98</v>
      </c>
      <c r="D10" s="65">
        <f>VLOOKUP($A10,'Return Data'!$B$7:$R$1700,10,0)</f>
        <v>13.010999999999999</v>
      </c>
      <c r="E10" s="66">
        <f t="shared" si="0"/>
        <v>18</v>
      </c>
      <c r="F10" s="65">
        <f>VLOOKUP($A10,'Return Data'!$B$7:$R$1700,11,0)</f>
        <v>-7.5240999999999998</v>
      </c>
      <c r="G10" s="66">
        <f t="shared" si="1"/>
        <v>13</v>
      </c>
      <c r="H10" s="65">
        <f>VLOOKUP($A10,'Return Data'!$B$7:$R$1700,12,0)</f>
        <v>-1.3736999999999999</v>
      </c>
      <c r="I10" s="66">
        <f t="shared" si="2"/>
        <v>11</v>
      </c>
      <c r="J10" s="65">
        <f>VLOOKUP($A10,'Return Data'!$B$7:$R$1700,13,0)</f>
        <v>2.8548</v>
      </c>
      <c r="K10" s="66">
        <f t="shared" si="3"/>
        <v>10</v>
      </c>
      <c r="L10" s="65">
        <f>VLOOKUP($A10,'Return Data'!$B$7:$R$1700,17,0)</f>
        <v>-6.9900000000000004E-2</v>
      </c>
      <c r="M10" s="66">
        <f t="shared" si="4"/>
        <v>9</v>
      </c>
      <c r="N10" s="65"/>
      <c r="O10" s="66"/>
      <c r="P10" s="65"/>
      <c r="Q10" s="66"/>
      <c r="R10" s="65">
        <f>VLOOKUP($A10,'Return Data'!$B$7:$R$1700,16,0)</f>
        <v>-7.1199999999999999E-2</v>
      </c>
      <c r="S10" s="67">
        <f t="shared" si="5"/>
        <v>21</v>
      </c>
    </row>
    <row r="11" spans="1:20" x14ac:dyDescent="0.3">
      <c r="A11" s="63" t="s">
        <v>844</v>
      </c>
      <c r="B11" s="64">
        <f>VLOOKUP($A11,'Return Data'!$B$7:$R$1700,3,0)</f>
        <v>44040</v>
      </c>
      <c r="C11" s="65">
        <f>VLOOKUP($A11,'Return Data'!$B$7:$R$1700,4,0)</f>
        <v>24.135999999999999</v>
      </c>
      <c r="D11" s="65">
        <f>VLOOKUP($A11,'Return Data'!$B$7:$R$1700,10,0)</f>
        <v>19.0138</v>
      </c>
      <c r="E11" s="66">
        <f t="shared" si="0"/>
        <v>4</v>
      </c>
      <c r="F11" s="65">
        <f>VLOOKUP($A11,'Return Data'!$B$7:$R$1700,11,0)</f>
        <v>-11.593</v>
      </c>
      <c r="G11" s="66">
        <f t="shared" si="1"/>
        <v>19</v>
      </c>
      <c r="H11" s="65">
        <f>VLOOKUP($A11,'Return Data'!$B$7:$R$1700,12,0)</f>
        <v>-6.3407</v>
      </c>
      <c r="I11" s="66">
        <f t="shared" si="2"/>
        <v>18</v>
      </c>
      <c r="J11" s="65">
        <f>VLOOKUP($A11,'Return Data'!$B$7:$R$1700,13,0)</f>
        <v>2.0937999999999999</v>
      </c>
      <c r="K11" s="66">
        <f t="shared" si="3"/>
        <v>11</v>
      </c>
      <c r="L11" s="65">
        <f>VLOOKUP($A11,'Return Data'!$B$7:$R$1700,17,0)</f>
        <v>-0.30640000000000001</v>
      </c>
      <c r="M11" s="66">
        <f t="shared" si="4"/>
        <v>10</v>
      </c>
      <c r="N11" s="65">
        <f>VLOOKUP($A11,'Return Data'!$B$7:$R$1700,14,0)</f>
        <v>2.2185000000000001</v>
      </c>
      <c r="O11" s="66">
        <f>RANK(N11,N$8:N$29,0)</f>
        <v>11</v>
      </c>
      <c r="P11" s="65">
        <f>VLOOKUP($A11,'Return Data'!$B$7:$R$1700,15,0)</f>
        <v>5.8689999999999998</v>
      </c>
      <c r="Q11" s="66">
        <f>RANK(P11,P$8:P$29,0)</f>
        <v>12</v>
      </c>
      <c r="R11" s="65">
        <f>VLOOKUP($A11,'Return Data'!$B$7:$R$1700,16,0)</f>
        <v>10.8347</v>
      </c>
      <c r="S11" s="67">
        <f t="shared" si="5"/>
        <v>12</v>
      </c>
    </row>
    <row r="12" spans="1:20" x14ac:dyDescent="0.3">
      <c r="A12" s="63" t="s">
        <v>847</v>
      </c>
      <c r="B12" s="64">
        <f>VLOOKUP($A12,'Return Data'!$B$7:$R$1700,3,0)</f>
        <v>44040</v>
      </c>
      <c r="C12" s="65">
        <f>VLOOKUP($A12,'Return Data'!$B$7:$R$1700,4,0)</f>
        <v>39.400500000000001</v>
      </c>
      <c r="D12" s="65">
        <f>VLOOKUP($A12,'Return Data'!$B$7:$R$1700,10,0)</f>
        <v>14.4345</v>
      </c>
      <c r="E12" s="66">
        <f t="shared" si="0"/>
        <v>14</v>
      </c>
      <c r="F12" s="65">
        <f>VLOOKUP($A12,'Return Data'!$B$7:$R$1700,11,0)</f>
        <v>-14.4511</v>
      </c>
      <c r="G12" s="66">
        <f t="shared" si="1"/>
        <v>21</v>
      </c>
      <c r="H12" s="65">
        <f>VLOOKUP($A12,'Return Data'!$B$7:$R$1700,12,0)</f>
        <v>-7.8917999999999999</v>
      </c>
      <c r="I12" s="66">
        <f t="shared" si="2"/>
        <v>19</v>
      </c>
      <c r="J12" s="65">
        <f>VLOOKUP($A12,'Return Data'!$B$7:$R$1700,13,0)</f>
        <v>-9.3328000000000007</v>
      </c>
      <c r="K12" s="66">
        <f t="shared" si="3"/>
        <v>18</v>
      </c>
      <c r="L12" s="65">
        <f>VLOOKUP($A12,'Return Data'!$B$7:$R$1700,17,0)</f>
        <v>-2.3411</v>
      </c>
      <c r="M12" s="66">
        <f t="shared" si="4"/>
        <v>14</v>
      </c>
      <c r="N12" s="65">
        <f>VLOOKUP($A12,'Return Data'!$B$7:$R$1700,14,0)</f>
        <v>0.20519999999999999</v>
      </c>
      <c r="O12" s="66">
        <f>RANK(N12,N$8:N$29,0)</f>
        <v>12</v>
      </c>
      <c r="P12" s="65">
        <f>VLOOKUP($A12,'Return Data'!$B$7:$R$1700,15,0)</f>
        <v>5.2134999999999998</v>
      </c>
      <c r="Q12" s="66">
        <f>RANK(P12,P$8:P$29,0)</f>
        <v>14</v>
      </c>
      <c r="R12" s="65">
        <f>VLOOKUP($A12,'Return Data'!$B$7:$R$1700,16,0)</f>
        <v>13.9841</v>
      </c>
      <c r="S12" s="67">
        <f t="shared" si="5"/>
        <v>1</v>
      </c>
    </row>
    <row r="13" spans="1:20" x14ac:dyDescent="0.3">
      <c r="A13" s="63" t="s">
        <v>849</v>
      </c>
      <c r="B13" s="64">
        <f>VLOOKUP($A13,'Return Data'!$B$7:$R$1700,3,0)</f>
        <v>44040</v>
      </c>
      <c r="C13" s="65">
        <f>VLOOKUP($A13,'Return Data'!$B$7:$R$1700,4,0)</f>
        <v>71.528000000000006</v>
      </c>
      <c r="D13" s="65">
        <f>VLOOKUP($A13,'Return Data'!$B$7:$R$1700,10,0)</f>
        <v>16.0077</v>
      </c>
      <c r="E13" s="66">
        <f t="shared" si="0"/>
        <v>12</v>
      </c>
      <c r="F13" s="65">
        <f>VLOOKUP($A13,'Return Data'!$B$7:$R$1700,11,0)</f>
        <v>-12.5639</v>
      </c>
      <c r="G13" s="66">
        <f t="shared" si="1"/>
        <v>20</v>
      </c>
      <c r="H13" s="65">
        <f>VLOOKUP($A13,'Return Data'!$B$7:$R$1700,12,0)</f>
        <v>-10.757300000000001</v>
      </c>
      <c r="I13" s="66">
        <f t="shared" si="2"/>
        <v>20</v>
      </c>
      <c r="J13" s="65">
        <f>VLOOKUP($A13,'Return Data'!$B$7:$R$1700,13,0)</f>
        <v>-10.0786</v>
      </c>
      <c r="K13" s="66">
        <f t="shared" si="3"/>
        <v>19</v>
      </c>
      <c r="L13" s="65">
        <f>VLOOKUP($A13,'Return Data'!$B$7:$R$1700,17,0)</f>
        <v>-6.0103999999999997</v>
      </c>
      <c r="M13" s="66">
        <f t="shared" si="4"/>
        <v>16</v>
      </c>
      <c r="N13" s="65">
        <f>VLOOKUP($A13,'Return Data'!$B$7:$R$1700,14,0)</f>
        <v>-3.8227000000000002</v>
      </c>
      <c r="O13" s="66">
        <f>RANK(N13,N$8:N$29,0)</f>
        <v>15</v>
      </c>
      <c r="P13" s="65">
        <f>VLOOKUP($A13,'Return Data'!$B$7:$R$1700,15,0)</f>
        <v>3.1486000000000001</v>
      </c>
      <c r="Q13" s="66">
        <f>RANK(P13,P$8:P$29,0)</f>
        <v>15</v>
      </c>
      <c r="R13" s="65">
        <f>VLOOKUP($A13,'Return Data'!$B$7:$R$1700,16,0)</f>
        <v>8.0500000000000007</v>
      </c>
      <c r="S13" s="67">
        <f t="shared" si="5"/>
        <v>17</v>
      </c>
    </row>
    <row r="14" spans="1:20" x14ac:dyDescent="0.3">
      <c r="A14" s="63" t="s">
        <v>852</v>
      </c>
      <c r="B14" s="64">
        <f>VLOOKUP($A14,'Return Data'!$B$7:$R$1700,3,0)</f>
        <v>44040</v>
      </c>
      <c r="C14" s="65">
        <f>VLOOKUP($A14,'Return Data'!$B$7:$R$1700,4,0)</f>
        <v>32.67</v>
      </c>
      <c r="D14" s="65">
        <f>VLOOKUP($A14,'Return Data'!$B$7:$R$1700,10,0)</f>
        <v>23.0045</v>
      </c>
      <c r="E14" s="66">
        <f t="shared" si="0"/>
        <v>2</v>
      </c>
      <c r="F14" s="65">
        <f>VLOOKUP($A14,'Return Data'!$B$7:$R$1700,11,0)</f>
        <v>3.0274000000000001</v>
      </c>
      <c r="G14" s="66">
        <f t="shared" si="1"/>
        <v>1</v>
      </c>
      <c r="H14" s="65">
        <f>VLOOKUP($A14,'Return Data'!$B$7:$R$1700,12,0)</f>
        <v>8.0715000000000003</v>
      </c>
      <c r="I14" s="66">
        <f t="shared" si="2"/>
        <v>1</v>
      </c>
      <c r="J14" s="65">
        <f>VLOOKUP($A14,'Return Data'!$B$7:$R$1700,13,0)</f>
        <v>4.3769999999999998</v>
      </c>
      <c r="K14" s="66">
        <f t="shared" si="3"/>
        <v>7</v>
      </c>
      <c r="L14" s="65">
        <f>VLOOKUP($A14,'Return Data'!$B$7:$R$1700,17,0)</f>
        <v>1.3231999999999999</v>
      </c>
      <c r="M14" s="66">
        <f t="shared" si="4"/>
        <v>6</v>
      </c>
      <c r="N14" s="65">
        <f>VLOOKUP($A14,'Return Data'!$B$7:$R$1700,14,0)</f>
        <v>4.1079999999999997</v>
      </c>
      <c r="O14" s="66">
        <f>RANK(N14,N$8:N$29,0)</f>
        <v>7</v>
      </c>
      <c r="P14" s="65">
        <f>VLOOKUP($A14,'Return Data'!$B$7:$R$1700,15,0)</f>
        <v>7.1609999999999996</v>
      </c>
      <c r="Q14" s="66">
        <f>RANK(P14,P$8:P$29,0)</f>
        <v>10</v>
      </c>
      <c r="R14" s="65">
        <f>VLOOKUP($A14,'Return Data'!$B$7:$R$1700,16,0)</f>
        <v>10.517099999999999</v>
      </c>
      <c r="S14" s="67">
        <f t="shared" si="5"/>
        <v>14</v>
      </c>
    </row>
    <row r="15" spans="1:20" x14ac:dyDescent="0.3">
      <c r="A15" s="63" t="s">
        <v>853</v>
      </c>
      <c r="B15" s="64">
        <f>VLOOKUP($A15,'Return Data'!$B$7:$R$1700,3,0)</f>
        <v>44040</v>
      </c>
      <c r="C15" s="65">
        <f>VLOOKUP($A15,'Return Data'!$B$7:$R$1700,4,0)</f>
        <v>10.35</v>
      </c>
      <c r="D15" s="65">
        <f>VLOOKUP($A15,'Return Data'!$B$7:$R$1700,10,0)</f>
        <v>17.4801</v>
      </c>
      <c r="E15" s="66">
        <f t="shared" si="0"/>
        <v>10</v>
      </c>
      <c r="F15" s="65">
        <f>VLOOKUP($A15,'Return Data'!$B$7:$R$1700,11,0)</f>
        <v>-3.8104</v>
      </c>
      <c r="G15" s="66">
        <f t="shared" si="1"/>
        <v>3</v>
      </c>
      <c r="H15" s="65">
        <f>VLOOKUP($A15,'Return Data'!$B$7:$R$1700,12,0)</f>
        <v>-0.76700000000000002</v>
      </c>
      <c r="I15" s="66">
        <f t="shared" si="2"/>
        <v>8</v>
      </c>
      <c r="J15" s="65">
        <f>VLOOKUP($A15,'Return Data'!$B$7:$R$1700,13,0)</f>
        <v>4.1246999999999998</v>
      </c>
      <c r="K15" s="66">
        <f t="shared" si="3"/>
        <v>9</v>
      </c>
      <c r="L15" s="65">
        <f>VLOOKUP($A15,'Return Data'!$B$7:$R$1700,17,0)</f>
        <v>-0.99660000000000004</v>
      </c>
      <c r="M15" s="66">
        <f t="shared" si="4"/>
        <v>11</v>
      </c>
      <c r="N15" s="65"/>
      <c r="O15" s="66"/>
      <c r="P15" s="65"/>
      <c r="Q15" s="66"/>
      <c r="R15" s="65">
        <f>VLOOKUP($A15,'Return Data'!$B$7:$R$1700,16,0)</f>
        <v>1.2842</v>
      </c>
      <c r="S15" s="67">
        <f t="shared" si="5"/>
        <v>20</v>
      </c>
    </row>
    <row r="16" spans="1:20" x14ac:dyDescent="0.3">
      <c r="A16" s="63" t="s">
        <v>855</v>
      </c>
      <c r="B16" s="64">
        <f>VLOOKUP($A16,'Return Data'!$B$7:$R$1700,3,0)</f>
        <v>44040</v>
      </c>
      <c r="C16" s="65">
        <f>VLOOKUP($A16,'Return Data'!$B$7:$R$1700,4,0)</f>
        <v>41</v>
      </c>
      <c r="D16" s="65">
        <f>VLOOKUP($A16,'Return Data'!$B$7:$R$1700,10,0)</f>
        <v>21.987500000000001</v>
      </c>
      <c r="E16" s="66">
        <f t="shared" si="0"/>
        <v>3</v>
      </c>
      <c r="F16" s="65">
        <f>VLOOKUP($A16,'Return Data'!$B$7:$R$1700,11,0)</f>
        <v>-5.0486000000000004</v>
      </c>
      <c r="G16" s="66">
        <f t="shared" si="1"/>
        <v>7</v>
      </c>
      <c r="H16" s="65">
        <f>VLOOKUP($A16,'Return Data'!$B$7:$R$1700,12,0)</f>
        <v>3.0409999999999999</v>
      </c>
      <c r="I16" s="66">
        <f t="shared" si="2"/>
        <v>3</v>
      </c>
      <c r="J16" s="65">
        <f>VLOOKUP($A16,'Return Data'!$B$7:$R$1700,13,0)</f>
        <v>10.8108</v>
      </c>
      <c r="K16" s="66">
        <f t="shared" si="3"/>
        <v>2</v>
      </c>
      <c r="L16" s="65">
        <f>VLOOKUP($A16,'Return Data'!$B$7:$R$1700,17,0)</f>
        <v>-2.0512000000000001</v>
      </c>
      <c r="M16" s="66">
        <f t="shared" si="4"/>
        <v>13</v>
      </c>
      <c r="N16" s="65">
        <f>VLOOKUP($A16,'Return Data'!$B$7:$R$1700,14,0)</f>
        <v>2.2797000000000001</v>
      </c>
      <c r="O16" s="66">
        <f>RANK(N16,N$8:N$29,0)</f>
        <v>10</v>
      </c>
      <c r="P16" s="65">
        <f>VLOOKUP($A16,'Return Data'!$B$7:$R$1700,15,0)</f>
        <v>8.0295000000000005</v>
      </c>
      <c r="Q16" s="66">
        <f>RANK(P16,P$8:P$29,0)</f>
        <v>6</v>
      </c>
      <c r="R16" s="65">
        <f>VLOOKUP($A16,'Return Data'!$B$7:$R$1700,16,0)</f>
        <v>9.9534000000000002</v>
      </c>
      <c r="S16" s="67">
        <f t="shared" si="5"/>
        <v>16</v>
      </c>
    </row>
    <row r="17" spans="1:19" x14ac:dyDescent="0.3">
      <c r="A17" s="63" t="s">
        <v>857</v>
      </c>
      <c r="B17" s="64">
        <f>VLOOKUP($A17,'Return Data'!$B$7:$R$1700,3,0)</f>
        <v>44040</v>
      </c>
      <c r="C17" s="65">
        <f>VLOOKUP($A17,'Return Data'!$B$7:$R$1700,4,0)</f>
        <v>18.796199999999999</v>
      </c>
      <c r="D17" s="65">
        <f>VLOOKUP($A17,'Return Data'!$B$7:$R$1700,10,0)</f>
        <v>16.532299999999999</v>
      </c>
      <c r="E17" s="66">
        <f t="shared" si="0"/>
        <v>11</v>
      </c>
      <c r="F17" s="65">
        <f>VLOOKUP($A17,'Return Data'!$B$7:$R$1700,11,0)</f>
        <v>-5.8802000000000003</v>
      </c>
      <c r="G17" s="66">
        <f t="shared" si="1"/>
        <v>9</v>
      </c>
      <c r="H17" s="65">
        <f>VLOOKUP($A17,'Return Data'!$B$7:$R$1700,12,0)</f>
        <v>3.1476999999999999</v>
      </c>
      <c r="I17" s="66">
        <f t="shared" si="2"/>
        <v>2</v>
      </c>
      <c r="J17" s="65">
        <f>VLOOKUP($A17,'Return Data'!$B$7:$R$1700,13,0)</f>
        <v>9.8358000000000008</v>
      </c>
      <c r="K17" s="66">
        <f t="shared" si="3"/>
        <v>3</v>
      </c>
      <c r="L17" s="65">
        <f>VLOOKUP($A17,'Return Data'!$B$7:$R$1700,17,0)</f>
        <v>9.6975999999999996</v>
      </c>
      <c r="M17" s="66">
        <f t="shared" si="4"/>
        <v>1</v>
      </c>
      <c r="N17" s="65">
        <f>VLOOKUP($A17,'Return Data'!$B$7:$R$1700,14,0)</f>
        <v>7.9107000000000003</v>
      </c>
      <c r="O17" s="66">
        <f>RANK(N17,N$8:N$29,0)</f>
        <v>1</v>
      </c>
      <c r="P17" s="65">
        <f>VLOOKUP($A17,'Return Data'!$B$7:$R$1700,15,0)</f>
        <v>11.3193</v>
      </c>
      <c r="Q17" s="66">
        <f>RANK(P17,P$8:P$29,0)</f>
        <v>1</v>
      </c>
      <c r="R17" s="65">
        <f>VLOOKUP($A17,'Return Data'!$B$7:$R$1700,16,0)</f>
        <v>11.6044</v>
      </c>
      <c r="S17" s="67">
        <f t="shared" si="5"/>
        <v>9</v>
      </c>
    </row>
    <row r="18" spans="1:19" x14ac:dyDescent="0.3">
      <c r="A18" s="63" t="s">
        <v>860</v>
      </c>
      <c r="B18" s="64">
        <f>VLOOKUP($A18,'Return Data'!$B$7:$R$1700,3,0)</f>
        <v>44040</v>
      </c>
      <c r="C18" s="65">
        <f>VLOOKUP($A18,'Return Data'!$B$7:$R$1700,4,0)</f>
        <v>8.6008999999999993</v>
      </c>
      <c r="D18" s="65">
        <f>VLOOKUP($A18,'Return Data'!$B$7:$R$1700,10,0)</f>
        <v>10.9049</v>
      </c>
      <c r="E18" s="66">
        <f t="shared" si="0"/>
        <v>22</v>
      </c>
      <c r="F18" s="65">
        <f>VLOOKUP($A18,'Return Data'!$B$7:$R$1700,11,0)</f>
        <v>-17.470400000000001</v>
      </c>
      <c r="G18" s="66">
        <f t="shared" si="1"/>
        <v>22</v>
      </c>
      <c r="H18" s="65">
        <f>VLOOKUP($A18,'Return Data'!$B$7:$R$1700,12,0)</f>
        <v>-16.3231</v>
      </c>
      <c r="I18" s="66">
        <f t="shared" si="2"/>
        <v>21</v>
      </c>
      <c r="J18" s="65">
        <f>VLOOKUP($A18,'Return Data'!$B$7:$R$1700,13,0)</f>
        <v>-6.9729999999999999</v>
      </c>
      <c r="K18" s="66">
        <f t="shared" si="3"/>
        <v>17</v>
      </c>
      <c r="L18" s="65">
        <f>VLOOKUP($A18,'Return Data'!$B$7:$R$1700,17,0)</f>
        <v>-6.6208999999999998</v>
      </c>
      <c r="M18" s="66">
        <f t="shared" si="4"/>
        <v>17</v>
      </c>
      <c r="N18" s="65">
        <f>VLOOKUP($A18,'Return Data'!$B$7:$R$1700,14,0)</f>
        <v>-0.75290000000000001</v>
      </c>
      <c r="O18" s="66">
        <f>RANK(N18,N$8:N$29,0)</f>
        <v>13</v>
      </c>
      <c r="P18" s="65">
        <f>VLOOKUP($A18,'Return Data'!$B$7:$R$1700,15,0)</f>
        <v>7.2752999999999997</v>
      </c>
      <c r="Q18" s="66">
        <f>RANK(P18,P$8:P$29,0)</f>
        <v>8</v>
      </c>
      <c r="R18" s="65">
        <f>VLOOKUP($A18,'Return Data'!$B$7:$R$1700,16,0)</f>
        <v>11.058999999999999</v>
      </c>
      <c r="S18" s="67">
        <f t="shared" si="5"/>
        <v>11</v>
      </c>
    </row>
    <row r="19" spans="1:19" x14ac:dyDescent="0.3">
      <c r="A19" s="63" t="s">
        <v>861</v>
      </c>
      <c r="B19" s="64">
        <f>VLOOKUP($A19,'Return Data'!$B$7:$R$1700,3,0)</f>
        <v>44040</v>
      </c>
      <c r="C19" s="65">
        <f>VLOOKUP($A19,'Return Data'!$B$7:$R$1700,4,0)</f>
        <v>10.435</v>
      </c>
      <c r="D19" s="65">
        <f>VLOOKUP($A19,'Return Data'!$B$7:$R$1700,10,0)</f>
        <v>17.710100000000001</v>
      </c>
      <c r="E19" s="66">
        <f t="shared" si="0"/>
        <v>9</v>
      </c>
      <c r="F19" s="65">
        <f>VLOOKUP($A19,'Return Data'!$B$7:$R$1700,11,0)</f>
        <v>-7.5894000000000004</v>
      </c>
      <c r="G19" s="66">
        <f t="shared" si="1"/>
        <v>15</v>
      </c>
      <c r="H19" s="65">
        <f>VLOOKUP($A19,'Return Data'!$B$7:$R$1700,12,0)</f>
        <v>-0.87390000000000001</v>
      </c>
      <c r="I19" s="66">
        <f t="shared" si="2"/>
        <v>9</v>
      </c>
      <c r="J19" s="65"/>
      <c r="K19" s="66"/>
      <c r="L19" s="65"/>
      <c r="M19" s="66"/>
      <c r="N19" s="65"/>
      <c r="O19" s="66"/>
      <c r="P19" s="65"/>
      <c r="Q19" s="66"/>
      <c r="R19" s="65">
        <f>VLOOKUP($A19,'Return Data'!$B$7:$R$1700,16,0)</f>
        <v>4.1973000000000003</v>
      </c>
      <c r="S19" s="67">
        <f t="shared" si="5"/>
        <v>19</v>
      </c>
    </row>
    <row r="20" spans="1:19" x14ac:dyDescent="0.3">
      <c r="A20" s="63" t="s">
        <v>863</v>
      </c>
      <c r="B20" s="64">
        <f>VLOOKUP($A20,'Return Data'!$B$7:$R$1700,3,0)</f>
        <v>44040</v>
      </c>
      <c r="C20" s="65">
        <f>VLOOKUP($A20,'Return Data'!$B$7:$R$1700,4,0)</f>
        <v>11.081</v>
      </c>
      <c r="D20" s="65">
        <f>VLOOKUP($A20,'Return Data'!$B$7:$R$1700,10,0)</f>
        <v>12.0991</v>
      </c>
      <c r="E20" s="66">
        <f t="shared" si="0"/>
        <v>20</v>
      </c>
      <c r="F20" s="65">
        <f>VLOOKUP($A20,'Return Data'!$B$7:$R$1700,11,0)</f>
        <v>-6.4341999999999997</v>
      </c>
      <c r="G20" s="66">
        <f t="shared" si="1"/>
        <v>10</v>
      </c>
      <c r="H20" s="65">
        <f>VLOOKUP($A20,'Return Data'!$B$7:$R$1700,12,0)</f>
        <v>-1.9380999999999999</v>
      </c>
      <c r="I20" s="66">
        <f t="shared" si="2"/>
        <v>12</v>
      </c>
      <c r="J20" s="65">
        <f>VLOOKUP($A20,'Return Data'!$B$7:$R$1700,13,0)</f>
        <v>4.1839000000000004</v>
      </c>
      <c r="K20" s="66">
        <f t="shared" ref="K20:K27" si="6">RANK(J20,J$8:J$29,0)</f>
        <v>8</v>
      </c>
      <c r="L20" s="65"/>
      <c r="M20" s="66"/>
      <c r="N20" s="65"/>
      <c r="O20" s="66"/>
      <c r="P20" s="65"/>
      <c r="Q20" s="66"/>
      <c r="R20" s="65">
        <f>VLOOKUP($A20,'Return Data'!$B$7:$R$1700,16,0)</f>
        <v>6.1173999999999999</v>
      </c>
      <c r="S20" s="67">
        <f t="shared" si="5"/>
        <v>18</v>
      </c>
    </row>
    <row r="21" spans="1:19" x14ac:dyDescent="0.3">
      <c r="A21" s="63" t="s">
        <v>865</v>
      </c>
      <c r="B21" s="64">
        <f>VLOOKUP($A21,'Return Data'!$B$7:$R$1700,3,0)</f>
        <v>44040</v>
      </c>
      <c r="C21" s="65">
        <f>VLOOKUP($A21,'Return Data'!$B$7:$R$1700,4,0)</f>
        <v>11.673</v>
      </c>
      <c r="D21" s="65">
        <f>VLOOKUP($A21,'Return Data'!$B$7:$R$1700,10,0)</f>
        <v>23.445399999999999</v>
      </c>
      <c r="E21" s="66">
        <f t="shared" si="0"/>
        <v>1</v>
      </c>
      <c r="F21" s="65">
        <f>VLOOKUP($A21,'Return Data'!$B$7:$R$1700,11,0)</f>
        <v>-4.0444000000000004</v>
      </c>
      <c r="G21" s="66">
        <f t="shared" si="1"/>
        <v>5</v>
      </c>
      <c r="H21" s="65">
        <f>VLOOKUP($A21,'Return Data'!$B$7:$R$1700,12,0)</f>
        <v>2.3946999999999998</v>
      </c>
      <c r="I21" s="66">
        <f t="shared" si="2"/>
        <v>5</v>
      </c>
      <c r="J21" s="65">
        <f>VLOOKUP($A21,'Return Data'!$B$7:$R$1700,13,0)</f>
        <v>12.164899999999999</v>
      </c>
      <c r="K21" s="66">
        <f t="shared" si="6"/>
        <v>1</v>
      </c>
      <c r="L21" s="65"/>
      <c r="M21" s="66"/>
      <c r="N21" s="65"/>
      <c r="O21" s="66"/>
      <c r="P21" s="65"/>
      <c r="Q21" s="66"/>
      <c r="R21" s="65">
        <f>VLOOKUP($A21,'Return Data'!$B$7:$R$1700,16,0)</f>
        <v>13.6592</v>
      </c>
      <c r="S21" s="67">
        <f t="shared" si="5"/>
        <v>4</v>
      </c>
    </row>
    <row r="22" spans="1:19" x14ac:dyDescent="0.3">
      <c r="A22" s="63" t="s">
        <v>867</v>
      </c>
      <c r="B22" s="64">
        <f>VLOOKUP($A22,'Return Data'!$B$7:$R$1700,3,0)</f>
        <v>44040</v>
      </c>
      <c r="C22" s="65">
        <f>VLOOKUP($A22,'Return Data'!$B$7:$R$1700,4,0)</f>
        <v>25.369499999999999</v>
      </c>
      <c r="D22" s="65">
        <f>VLOOKUP($A22,'Return Data'!$B$7:$R$1700,10,0)</f>
        <v>14.001799999999999</v>
      </c>
      <c r="E22" s="66">
        <f t="shared" si="0"/>
        <v>17</v>
      </c>
      <c r="F22" s="65">
        <f>VLOOKUP($A22,'Return Data'!$B$7:$R$1700,11,0)</f>
        <v>-4.5387000000000004</v>
      </c>
      <c r="G22" s="66">
        <f t="shared" si="1"/>
        <v>6</v>
      </c>
      <c r="H22" s="65">
        <f>VLOOKUP($A22,'Return Data'!$B$7:$R$1700,12,0)</f>
        <v>-0.62870000000000004</v>
      </c>
      <c r="I22" s="66">
        <f t="shared" si="2"/>
        <v>7</v>
      </c>
      <c r="J22" s="65">
        <f>VLOOKUP($A22,'Return Data'!$B$7:$R$1700,13,0)</f>
        <v>9.6102000000000007</v>
      </c>
      <c r="K22" s="66">
        <f t="shared" si="6"/>
        <v>4</v>
      </c>
      <c r="L22" s="65">
        <f>VLOOKUP($A22,'Return Data'!$B$7:$R$1700,17,0)</f>
        <v>2.5306999999999999</v>
      </c>
      <c r="M22" s="66">
        <f t="shared" ref="M22:M27" si="7">RANK(L22,L$8:L$29,0)</f>
        <v>4</v>
      </c>
      <c r="N22" s="65">
        <f>VLOOKUP($A22,'Return Data'!$B$7:$R$1700,14,0)</f>
        <v>5.1524000000000001</v>
      </c>
      <c r="O22" s="66">
        <f t="shared" ref="O22:O27" si="8">RANK(N22,N$8:N$29,0)</f>
        <v>5</v>
      </c>
      <c r="P22" s="65">
        <f>VLOOKUP($A22,'Return Data'!$B$7:$R$1700,15,0)</f>
        <v>8.0922999999999998</v>
      </c>
      <c r="Q22" s="66">
        <f t="shared" ref="Q22:Q27" si="9">RANK(P22,P$8:P$29,0)</f>
        <v>4</v>
      </c>
      <c r="R22" s="65">
        <f>VLOOKUP($A22,'Return Data'!$B$7:$R$1700,16,0)</f>
        <v>13.7752</v>
      </c>
      <c r="S22" s="67">
        <f t="shared" si="5"/>
        <v>3</v>
      </c>
    </row>
    <row r="23" spans="1:19" x14ac:dyDescent="0.3">
      <c r="A23" s="63" t="s">
        <v>870</v>
      </c>
      <c r="B23" s="64">
        <f>VLOOKUP($A23,'Return Data'!$B$7:$R$1700,3,0)</f>
        <v>44040</v>
      </c>
      <c r="C23" s="65">
        <f>VLOOKUP($A23,'Return Data'!$B$7:$R$1700,4,0)</f>
        <v>45.4163</v>
      </c>
      <c r="D23" s="65">
        <f>VLOOKUP($A23,'Return Data'!$B$7:$R$1700,10,0)</f>
        <v>18.206700000000001</v>
      </c>
      <c r="E23" s="66">
        <f t="shared" si="0"/>
        <v>5</v>
      </c>
      <c r="F23" s="65">
        <f>VLOOKUP($A23,'Return Data'!$B$7:$R$1700,11,0)</f>
        <v>-10.7666</v>
      </c>
      <c r="G23" s="66">
        <f t="shared" si="1"/>
        <v>18</v>
      </c>
      <c r="H23" s="65">
        <f>VLOOKUP($A23,'Return Data'!$B$7:$R$1700,12,0)</f>
        <v>-3.7307000000000001</v>
      </c>
      <c r="I23" s="66">
        <f t="shared" si="2"/>
        <v>16</v>
      </c>
      <c r="J23" s="65">
        <f>VLOOKUP($A23,'Return Data'!$B$7:$R$1700,13,0)</f>
        <v>-4.8667999999999996</v>
      </c>
      <c r="K23" s="66">
        <f t="shared" si="6"/>
        <v>16</v>
      </c>
      <c r="L23" s="65">
        <f>VLOOKUP($A23,'Return Data'!$B$7:$R$1700,17,0)</f>
        <v>-4.391</v>
      </c>
      <c r="M23" s="66">
        <f t="shared" si="7"/>
        <v>15</v>
      </c>
      <c r="N23" s="65">
        <f>VLOOKUP($A23,'Return Data'!$B$7:$R$1700,14,0)</f>
        <v>-1.1282000000000001</v>
      </c>
      <c r="O23" s="66">
        <f t="shared" si="8"/>
        <v>14</v>
      </c>
      <c r="P23" s="65">
        <f>VLOOKUP($A23,'Return Data'!$B$7:$R$1700,15,0)</f>
        <v>5.4131999999999998</v>
      </c>
      <c r="Q23" s="66">
        <f t="shared" si="9"/>
        <v>13</v>
      </c>
      <c r="R23" s="65">
        <f>VLOOKUP($A23,'Return Data'!$B$7:$R$1700,16,0)</f>
        <v>13.5985</v>
      </c>
      <c r="S23" s="67">
        <f t="shared" si="5"/>
        <v>5</v>
      </c>
    </row>
    <row r="24" spans="1:19" x14ac:dyDescent="0.3">
      <c r="A24" s="63" t="s">
        <v>872</v>
      </c>
      <c r="B24" s="64">
        <f>VLOOKUP($A24,'Return Data'!$B$7:$R$1700,3,0)</f>
        <v>44040</v>
      </c>
      <c r="C24" s="65">
        <f>VLOOKUP($A24,'Return Data'!$B$7:$R$1700,4,0)</f>
        <v>70.2</v>
      </c>
      <c r="D24" s="65">
        <f>VLOOKUP($A24,'Return Data'!$B$7:$R$1700,10,0)</f>
        <v>12.9162</v>
      </c>
      <c r="E24" s="66">
        <f t="shared" si="0"/>
        <v>19</v>
      </c>
      <c r="F24" s="65">
        <f>VLOOKUP($A24,'Return Data'!$B$7:$R$1700,11,0)</f>
        <v>-4.0065999999999997</v>
      </c>
      <c r="G24" s="66">
        <f t="shared" si="1"/>
        <v>4</v>
      </c>
      <c r="H24" s="65">
        <f>VLOOKUP($A24,'Return Data'!$B$7:$R$1700,12,0)</f>
        <v>2.1537000000000002</v>
      </c>
      <c r="I24" s="66">
        <f t="shared" si="2"/>
        <v>6</v>
      </c>
      <c r="J24" s="65">
        <f>VLOOKUP($A24,'Return Data'!$B$7:$R$1700,13,0)</f>
        <v>9.0061999999999998</v>
      </c>
      <c r="K24" s="66">
        <f t="shared" si="6"/>
        <v>5</v>
      </c>
      <c r="L24" s="65">
        <f>VLOOKUP($A24,'Return Data'!$B$7:$R$1700,17,0)</f>
        <v>3.2568000000000001</v>
      </c>
      <c r="M24" s="66">
        <f t="shared" si="7"/>
        <v>2</v>
      </c>
      <c r="N24" s="65">
        <f>VLOOKUP($A24,'Return Data'!$B$7:$R$1700,14,0)</f>
        <v>5.1174999999999997</v>
      </c>
      <c r="O24" s="66">
        <f t="shared" si="8"/>
        <v>6</v>
      </c>
      <c r="P24" s="65">
        <f>VLOOKUP($A24,'Return Data'!$B$7:$R$1700,15,0)</f>
        <v>8.0527999999999995</v>
      </c>
      <c r="Q24" s="66">
        <f t="shared" si="9"/>
        <v>5</v>
      </c>
      <c r="R24" s="65">
        <f>VLOOKUP($A24,'Return Data'!$B$7:$R$1700,16,0)</f>
        <v>11.3886</v>
      </c>
      <c r="S24" s="67">
        <f t="shared" si="5"/>
        <v>10</v>
      </c>
    </row>
    <row r="25" spans="1:19" x14ac:dyDescent="0.3">
      <c r="A25" s="63" t="s">
        <v>874</v>
      </c>
      <c r="B25" s="64">
        <f>VLOOKUP($A25,'Return Data'!$B$7:$R$1700,3,0)</f>
        <v>44040</v>
      </c>
      <c r="C25" s="65">
        <f>VLOOKUP($A25,'Return Data'!$B$7:$R$1700,4,0)</f>
        <v>31.1694</v>
      </c>
      <c r="D25" s="65">
        <f>VLOOKUP($A25,'Return Data'!$B$7:$R$1700,10,0)</f>
        <v>15.0014</v>
      </c>
      <c r="E25" s="66">
        <f t="shared" si="0"/>
        <v>13</v>
      </c>
      <c r="F25" s="65">
        <f>VLOOKUP($A25,'Return Data'!$B$7:$R$1700,11,0)</f>
        <v>-5.5369999999999999</v>
      </c>
      <c r="G25" s="66">
        <f t="shared" si="1"/>
        <v>8</v>
      </c>
      <c r="H25" s="65">
        <f>VLOOKUP($A25,'Return Data'!$B$7:$R$1700,12,0)</f>
        <v>-3.8148</v>
      </c>
      <c r="I25" s="66">
        <f t="shared" si="2"/>
        <v>17</v>
      </c>
      <c r="J25" s="65">
        <f>VLOOKUP($A25,'Return Data'!$B$7:$R$1700,13,0)</f>
        <v>-0.15440000000000001</v>
      </c>
      <c r="K25" s="66">
        <f t="shared" si="6"/>
        <v>15</v>
      </c>
      <c r="L25" s="65">
        <f>VLOOKUP($A25,'Return Data'!$B$7:$R$1700,17,0)</f>
        <v>-1.7643</v>
      </c>
      <c r="M25" s="66">
        <f t="shared" si="7"/>
        <v>12</v>
      </c>
      <c r="N25" s="65">
        <f>VLOOKUP($A25,'Return Data'!$B$7:$R$1700,14,0)</f>
        <v>2.7204000000000002</v>
      </c>
      <c r="O25" s="66">
        <f t="shared" si="8"/>
        <v>9</v>
      </c>
      <c r="P25" s="65">
        <f>VLOOKUP($A25,'Return Data'!$B$7:$R$1700,15,0)</f>
        <v>6.7023000000000001</v>
      </c>
      <c r="Q25" s="66">
        <f t="shared" si="9"/>
        <v>11</v>
      </c>
      <c r="R25" s="65">
        <f>VLOOKUP($A25,'Return Data'!$B$7:$R$1700,16,0)</f>
        <v>12.7196</v>
      </c>
      <c r="S25" s="67">
        <f t="shared" si="5"/>
        <v>6</v>
      </c>
    </row>
    <row r="26" spans="1:19" x14ac:dyDescent="0.3">
      <c r="A26" s="63" t="s">
        <v>875</v>
      </c>
      <c r="B26" s="64">
        <f>VLOOKUP($A26,'Return Data'!$B$7:$R$1700,3,0)</f>
        <v>44040</v>
      </c>
      <c r="C26" s="65">
        <f>VLOOKUP($A26,'Return Data'!$B$7:$R$1700,4,0)</f>
        <v>151.29400000000001</v>
      </c>
      <c r="D26" s="65">
        <f>VLOOKUP($A26,'Return Data'!$B$7:$R$1700,10,0)</f>
        <v>11.6861</v>
      </c>
      <c r="E26" s="66">
        <f t="shared" si="0"/>
        <v>21</v>
      </c>
      <c r="F26" s="65">
        <f>VLOOKUP($A26,'Return Data'!$B$7:$R$1700,11,0)</f>
        <v>-9.6387999999999998</v>
      </c>
      <c r="G26" s="66">
        <f t="shared" si="1"/>
        <v>17</v>
      </c>
      <c r="H26" s="65">
        <f>VLOOKUP($A26,'Return Data'!$B$7:$R$1700,12,0)</f>
        <v>-3.1919</v>
      </c>
      <c r="I26" s="66">
        <f t="shared" si="2"/>
        <v>15</v>
      </c>
      <c r="J26" s="65">
        <f>VLOOKUP($A26,'Return Data'!$B$7:$R$1700,13,0)</f>
        <v>1.9916</v>
      </c>
      <c r="K26" s="66">
        <f t="shared" si="6"/>
        <v>12</v>
      </c>
      <c r="L26" s="65">
        <f>VLOOKUP($A26,'Return Data'!$B$7:$R$1700,17,0)</f>
        <v>2.9563000000000001</v>
      </c>
      <c r="M26" s="66">
        <f t="shared" si="7"/>
        <v>3</v>
      </c>
      <c r="N26" s="65">
        <f>VLOOKUP($A26,'Return Data'!$B$7:$R$1700,14,0)</f>
        <v>7.1284000000000001</v>
      </c>
      <c r="O26" s="66">
        <f t="shared" si="8"/>
        <v>3</v>
      </c>
      <c r="P26" s="65">
        <f>VLOOKUP($A26,'Return Data'!$B$7:$R$1700,15,0)</f>
        <v>10.394399999999999</v>
      </c>
      <c r="Q26" s="66">
        <f t="shared" si="9"/>
        <v>3</v>
      </c>
      <c r="R26" s="65">
        <f>VLOOKUP($A26,'Return Data'!$B$7:$R$1700,16,0)</f>
        <v>12.627700000000001</v>
      </c>
      <c r="S26" s="67">
        <f t="shared" si="5"/>
        <v>7</v>
      </c>
    </row>
    <row r="27" spans="1:19" x14ac:dyDescent="0.3">
      <c r="A27" s="63" t="s">
        <v>878</v>
      </c>
      <c r="B27" s="64">
        <f>VLOOKUP($A27,'Return Data'!$B$7:$R$1700,3,0)</f>
        <v>44040</v>
      </c>
      <c r="C27" s="65">
        <f>VLOOKUP($A27,'Return Data'!$B$7:$R$1700,4,0)</f>
        <v>188.58420000000001</v>
      </c>
      <c r="D27" s="65">
        <f>VLOOKUP($A27,'Return Data'!$B$7:$R$1700,10,0)</f>
        <v>14.142899999999999</v>
      </c>
      <c r="E27" s="66">
        <f t="shared" si="0"/>
        <v>16</v>
      </c>
      <c r="F27" s="65">
        <f>VLOOKUP($A27,'Return Data'!$B$7:$R$1700,11,0)</f>
        <v>-7.5831999999999997</v>
      </c>
      <c r="G27" s="66">
        <f t="shared" si="1"/>
        <v>14</v>
      </c>
      <c r="H27" s="65">
        <f>VLOOKUP($A27,'Return Data'!$B$7:$R$1700,12,0)</f>
        <v>-3.1880999999999999</v>
      </c>
      <c r="I27" s="66">
        <f t="shared" si="2"/>
        <v>14</v>
      </c>
      <c r="J27" s="65">
        <f>VLOOKUP($A27,'Return Data'!$B$7:$R$1700,13,0)</f>
        <v>0.75739999999999996</v>
      </c>
      <c r="K27" s="66">
        <f t="shared" si="6"/>
        <v>14</v>
      </c>
      <c r="L27" s="65">
        <f>VLOOKUP($A27,'Return Data'!$B$7:$R$1700,17,0)</f>
        <v>1.3605</v>
      </c>
      <c r="M27" s="66">
        <f t="shared" si="7"/>
        <v>5</v>
      </c>
      <c r="N27" s="65">
        <f>VLOOKUP($A27,'Return Data'!$B$7:$R$1700,14,0)</f>
        <v>5.6475</v>
      </c>
      <c r="O27" s="66">
        <f t="shared" si="8"/>
        <v>4</v>
      </c>
      <c r="P27" s="65">
        <f>VLOOKUP($A27,'Return Data'!$B$7:$R$1700,15,0)</f>
        <v>7.7224000000000004</v>
      </c>
      <c r="Q27" s="66">
        <f t="shared" si="9"/>
        <v>7</v>
      </c>
      <c r="R27" s="65">
        <f>VLOOKUP($A27,'Return Data'!$B$7:$R$1700,16,0)</f>
        <v>10.0383</v>
      </c>
      <c r="S27" s="67">
        <f t="shared" si="5"/>
        <v>15</v>
      </c>
    </row>
    <row r="28" spans="1:19" x14ac:dyDescent="0.3">
      <c r="A28" s="63" t="s">
        <v>879</v>
      </c>
      <c r="B28" s="64">
        <f>VLOOKUP($A28,'Return Data'!$B$7:$R$1700,3,0)</f>
        <v>44040</v>
      </c>
      <c r="C28" s="65">
        <f>VLOOKUP($A28,'Return Data'!$B$7:$R$1700,4,0)</f>
        <v>9.2302999999999997</v>
      </c>
      <c r="D28" s="65">
        <f>VLOOKUP($A28,'Return Data'!$B$7:$R$1700,10,0)</f>
        <v>17.7544</v>
      </c>
      <c r="E28" s="66">
        <f t="shared" si="0"/>
        <v>8</v>
      </c>
      <c r="F28" s="65">
        <f>VLOOKUP($A28,'Return Data'!$B$7:$R$1700,11,0)</f>
        <v>-8.7401</v>
      </c>
      <c r="G28" s="66">
        <f t="shared" si="1"/>
        <v>16</v>
      </c>
      <c r="H28" s="65"/>
      <c r="I28" s="66"/>
      <c r="J28" s="65"/>
      <c r="K28" s="66"/>
      <c r="L28" s="65"/>
      <c r="M28" s="66"/>
      <c r="N28" s="65"/>
      <c r="O28" s="66"/>
      <c r="P28" s="65"/>
      <c r="Q28" s="66"/>
      <c r="R28" s="65">
        <f>VLOOKUP($A28,'Return Data'!$B$7:$R$1700,16,0)</f>
        <v>-7.6970000000000001</v>
      </c>
      <c r="S28" s="67">
        <f t="shared" si="5"/>
        <v>22</v>
      </c>
    </row>
    <row r="29" spans="1:19" x14ac:dyDescent="0.3">
      <c r="A29" s="63" t="s">
        <v>881</v>
      </c>
      <c r="B29" s="64">
        <f>VLOOKUP($A29,'Return Data'!$B$7:$R$1700,3,0)</f>
        <v>44040</v>
      </c>
      <c r="C29" s="65">
        <f>VLOOKUP($A29,'Return Data'!$B$7:$R$1700,4,0)</f>
        <v>11.06</v>
      </c>
      <c r="D29" s="65">
        <f>VLOOKUP($A29,'Return Data'!$B$7:$R$1700,10,0)</f>
        <v>18.162400000000002</v>
      </c>
      <c r="E29" s="66">
        <f t="shared" si="0"/>
        <v>6</v>
      </c>
      <c r="F29" s="65">
        <f>VLOOKUP($A29,'Return Data'!$B$7:$R$1700,11,0)</f>
        <v>-3.6585000000000001</v>
      </c>
      <c r="G29" s="66">
        <f t="shared" si="1"/>
        <v>2</v>
      </c>
      <c r="H29" s="65">
        <f>VLOOKUP($A29,'Return Data'!$B$7:$R$1700,12,0)</f>
        <v>2.5023</v>
      </c>
      <c r="I29" s="66">
        <f>RANK(H29,H$8:H$29,0)</f>
        <v>4</v>
      </c>
      <c r="J29" s="65"/>
      <c r="K29" s="66"/>
      <c r="L29" s="65"/>
      <c r="M29" s="66"/>
      <c r="N29" s="65"/>
      <c r="O29" s="66"/>
      <c r="P29" s="65"/>
      <c r="Q29" s="66"/>
      <c r="R29" s="65">
        <f>VLOOKUP($A29,'Return Data'!$B$7:$R$1700,16,0)</f>
        <v>10.6</v>
      </c>
      <c r="S29" s="67">
        <f t="shared" si="5"/>
        <v>13</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16.351186363636362</v>
      </c>
      <c r="E31" s="74"/>
      <c r="F31" s="75">
        <f>AVERAGE(F8:F29)</f>
        <v>-7.3650590909090932</v>
      </c>
      <c r="G31" s="74"/>
      <c r="H31" s="75">
        <f>AVERAGE(H8:H29)</f>
        <v>-2.0740857142857143</v>
      </c>
      <c r="I31" s="74"/>
      <c r="J31" s="75">
        <f>AVERAGE(J8:J29)</f>
        <v>2.5027999999999997</v>
      </c>
      <c r="K31" s="74"/>
      <c r="L31" s="75">
        <f>AVERAGE(L8:L29)</f>
        <v>-0.1089529411764706</v>
      </c>
      <c r="M31" s="74"/>
      <c r="N31" s="75">
        <f>AVERAGE(N8:N29)</f>
        <v>3.1340133333333333</v>
      </c>
      <c r="O31" s="74"/>
      <c r="P31" s="75">
        <f>AVERAGE(P8:P29)</f>
        <v>7.5099599999999986</v>
      </c>
      <c r="Q31" s="74"/>
      <c r="R31" s="75">
        <f>AVERAGE(R8:R29)</f>
        <v>9.29745909090909</v>
      </c>
      <c r="S31" s="76"/>
    </row>
    <row r="32" spans="1:19" x14ac:dyDescent="0.3">
      <c r="A32" s="73" t="s">
        <v>28</v>
      </c>
      <c r="B32" s="74"/>
      <c r="C32" s="74"/>
      <c r="D32" s="75">
        <f>MIN(D8:D29)</f>
        <v>10.9049</v>
      </c>
      <c r="E32" s="74"/>
      <c r="F32" s="75">
        <f>MIN(F8:F29)</f>
        <v>-17.470400000000001</v>
      </c>
      <c r="G32" s="74"/>
      <c r="H32" s="75">
        <f>MIN(H8:H29)</f>
        <v>-16.3231</v>
      </c>
      <c r="I32" s="74"/>
      <c r="J32" s="75">
        <f>MIN(J8:J29)</f>
        <v>-10.0786</v>
      </c>
      <c r="K32" s="74"/>
      <c r="L32" s="75">
        <f>MIN(L8:L29)</f>
        <v>-6.6208999999999998</v>
      </c>
      <c r="M32" s="74"/>
      <c r="N32" s="75">
        <f>MIN(N8:N29)</f>
        <v>-3.8227000000000002</v>
      </c>
      <c r="O32" s="74"/>
      <c r="P32" s="75">
        <f>MIN(P8:P29)</f>
        <v>3.1486000000000001</v>
      </c>
      <c r="Q32" s="74"/>
      <c r="R32" s="75">
        <f>MIN(R8:R29)</f>
        <v>-7.6970000000000001</v>
      </c>
      <c r="S32" s="76"/>
    </row>
    <row r="33" spans="1:19" ht="15" thickBot="1" x14ac:dyDescent="0.35">
      <c r="A33" s="77" t="s">
        <v>29</v>
      </c>
      <c r="B33" s="78"/>
      <c r="C33" s="78"/>
      <c r="D33" s="79">
        <f>MAX(D8:D29)</f>
        <v>23.445399999999999</v>
      </c>
      <c r="E33" s="78"/>
      <c r="F33" s="79">
        <f>MAX(F8:F29)</f>
        <v>3.0274000000000001</v>
      </c>
      <c r="G33" s="78"/>
      <c r="H33" s="79">
        <f>MAX(H8:H29)</f>
        <v>8.0715000000000003</v>
      </c>
      <c r="I33" s="78"/>
      <c r="J33" s="79">
        <f>MAX(J8:J29)</f>
        <v>12.164899999999999</v>
      </c>
      <c r="K33" s="78"/>
      <c r="L33" s="79">
        <f>MAX(L8:L29)</f>
        <v>9.6975999999999996</v>
      </c>
      <c r="M33" s="78"/>
      <c r="N33" s="79">
        <f>MAX(N8:N29)</f>
        <v>7.9107000000000003</v>
      </c>
      <c r="O33" s="78"/>
      <c r="P33" s="79">
        <f>MAX(P8:P29)</f>
        <v>11.3193</v>
      </c>
      <c r="Q33" s="78"/>
      <c r="R33" s="79">
        <f>MAX(R8:R29)</f>
        <v>13.9841</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44040</v>
      </c>
      <c r="C8" s="65">
        <f>VLOOKUP($A8,'Return Data'!$B$7:$R$1700,4,0)</f>
        <v>58.8339</v>
      </c>
      <c r="D8" s="65">
        <f>VLOOKUP($A8,'Return Data'!$B$7:$R$1700,10,0)</f>
        <v>17.763400000000001</v>
      </c>
      <c r="E8" s="66">
        <f t="shared" ref="E8:E29" si="0">RANK(D8,D$8:D$29,0)</f>
        <v>7</v>
      </c>
      <c r="F8" s="65">
        <f>VLOOKUP($A8,'Return Data'!$B$7:$R$1700,11,0)</f>
        <v>-7.1919000000000004</v>
      </c>
      <c r="G8" s="66">
        <f t="shared" ref="G8:G29" si="1">RANK(F8,F$8:F$29,0)</f>
        <v>11</v>
      </c>
      <c r="H8" s="65">
        <f>VLOOKUP($A8,'Return Data'!$B$7:$R$1700,12,0)</f>
        <v>-1.8577999999999999</v>
      </c>
      <c r="I8" s="66">
        <f t="shared" ref="I8:I27" si="2">RANK(H8,H$8:H$29,0)</f>
        <v>9</v>
      </c>
      <c r="J8" s="65">
        <f>VLOOKUP($A8,'Return Data'!$B$7:$R$1700,13,0)</f>
        <v>0.67179999999999995</v>
      </c>
      <c r="K8" s="66">
        <f t="shared" ref="K8:K18" si="3">RANK(J8,J$8:J$29,0)</f>
        <v>13</v>
      </c>
      <c r="L8" s="65">
        <f>VLOOKUP($A8,'Return Data'!$B$7:$R$1700,17,0)</f>
        <v>0.35749999999999998</v>
      </c>
      <c r="M8" s="66">
        <f t="shared" ref="M8:M18" si="4">RANK(L8,L$8:L$29,0)</f>
        <v>6</v>
      </c>
      <c r="N8" s="65">
        <f>VLOOKUP($A8,'Return Data'!$B$7:$R$1700,14,0)</f>
        <v>1.9255</v>
      </c>
      <c r="O8" s="66">
        <f>RANK(N8,N$8:N$29,0)</f>
        <v>8</v>
      </c>
      <c r="P8" s="65">
        <f>VLOOKUP($A8,'Return Data'!$B$7:$R$1700,15,0)</f>
        <v>6.1410999999999998</v>
      </c>
      <c r="Q8" s="66">
        <f>RANK(P8,P$8:P$29,0)</f>
        <v>9</v>
      </c>
      <c r="R8" s="65">
        <f>VLOOKUP($A8,'Return Data'!$B$7:$R$1700,16,0)</f>
        <v>12.7478</v>
      </c>
      <c r="S8" s="67">
        <f t="shared" ref="S8:S29" si="5">RANK(R8,R$8:R$29,0)</f>
        <v>5</v>
      </c>
    </row>
    <row r="9" spans="1:20" x14ac:dyDescent="0.3">
      <c r="A9" s="63" t="s">
        <v>841</v>
      </c>
      <c r="B9" s="64">
        <f>VLOOKUP($A9,'Return Data'!$B$7:$R$1700,3,0)</f>
        <v>44040</v>
      </c>
      <c r="C9" s="65">
        <f>VLOOKUP($A9,'Return Data'!$B$7:$R$1700,4,0)</f>
        <v>28.67</v>
      </c>
      <c r="D9" s="65">
        <f>VLOOKUP($A9,'Return Data'!$B$7:$R$1700,10,0)</f>
        <v>13.860200000000001</v>
      </c>
      <c r="E9" s="66">
        <f t="shared" si="0"/>
        <v>16</v>
      </c>
      <c r="F9" s="65">
        <f>VLOOKUP($A9,'Return Data'!$B$7:$R$1700,11,0)</f>
        <v>-7.8727999999999998</v>
      </c>
      <c r="G9" s="66">
        <f t="shared" si="1"/>
        <v>12</v>
      </c>
      <c r="H9" s="65">
        <f>VLOOKUP($A9,'Return Data'!$B$7:$R$1700,12,0)</f>
        <v>-3.6625999999999999</v>
      </c>
      <c r="I9" s="66">
        <f t="shared" si="2"/>
        <v>13</v>
      </c>
      <c r="J9" s="65">
        <f>VLOOKUP($A9,'Return Data'!$B$7:$R$1700,13,0)</f>
        <v>4.3304</v>
      </c>
      <c r="K9" s="66">
        <f t="shared" si="3"/>
        <v>6</v>
      </c>
      <c r="L9" s="65">
        <f>VLOOKUP($A9,'Return Data'!$B$7:$R$1700,17,0)</f>
        <v>-0.92610000000000003</v>
      </c>
      <c r="M9" s="66">
        <f t="shared" si="4"/>
        <v>8</v>
      </c>
      <c r="N9" s="65">
        <f>VLOOKUP($A9,'Return Data'!$B$7:$R$1700,14,0)</f>
        <v>5.9824999999999999</v>
      </c>
      <c r="O9" s="66">
        <f>RANK(N9,N$8:N$29,0)</f>
        <v>3</v>
      </c>
      <c r="P9" s="65">
        <f>VLOOKUP($A9,'Return Data'!$B$7:$R$1700,15,0)</f>
        <v>9.6725999999999992</v>
      </c>
      <c r="Q9" s="66">
        <f>RANK(P9,P$8:P$29,0)</f>
        <v>2</v>
      </c>
      <c r="R9" s="65">
        <f>VLOOKUP($A9,'Return Data'!$B$7:$R$1700,16,0)</f>
        <v>13.914199999999999</v>
      </c>
      <c r="S9" s="67">
        <f t="shared" si="5"/>
        <v>3</v>
      </c>
    </row>
    <row r="10" spans="1:20" x14ac:dyDescent="0.3">
      <c r="A10" s="63" t="s">
        <v>843</v>
      </c>
      <c r="B10" s="64">
        <f>VLOOKUP($A10,'Return Data'!$B$7:$R$1700,3,0)</f>
        <v>44040</v>
      </c>
      <c r="C10" s="65">
        <f>VLOOKUP($A10,'Return Data'!$B$7:$R$1700,4,0)</f>
        <v>9.6020000000000003</v>
      </c>
      <c r="D10" s="65">
        <f>VLOOKUP($A10,'Return Data'!$B$7:$R$1700,10,0)</f>
        <v>12.6334</v>
      </c>
      <c r="E10" s="66">
        <f t="shared" si="0"/>
        <v>19</v>
      </c>
      <c r="F10" s="65">
        <f>VLOOKUP($A10,'Return Data'!$B$7:$R$1700,11,0)</f>
        <v>-8.1762999999999995</v>
      </c>
      <c r="G10" s="66">
        <f t="shared" si="1"/>
        <v>14</v>
      </c>
      <c r="H10" s="65">
        <f>VLOOKUP($A10,'Return Data'!$B$7:$R$1700,12,0)</f>
        <v>-2.4186999999999999</v>
      </c>
      <c r="I10" s="66">
        <f t="shared" si="2"/>
        <v>11</v>
      </c>
      <c r="J10" s="65">
        <f>VLOOKUP($A10,'Return Data'!$B$7:$R$1700,13,0)</f>
        <v>1.4581999999999999</v>
      </c>
      <c r="K10" s="66">
        <f t="shared" si="3"/>
        <v>10</v>
      </c>
      <c r="L10" s="65">
        <f>VLOOKUP($A10,'Return Data'!$B$7:$R$1700,17,0)</f>
        <v>-1.3782000000000001</v>
      </c>
      <c r="M10" s="66">
        <f t="shared" si="4"/>
        <v>10</v>
      </c>
      <c r="N10" s="65"/>
      <c r="O10" s="66"/>
      <c r="P10" s="65"/>
      <c r="Q10" s="66"/>
      <c r="R10" s="65">
        <f>VLOOKUP($A10,'Return Data'!$B$7:$R$1700,16,0)</f>
        <v>-1.4343999999999999</v>
      </c>
      <c r="S10" s="67">
        <f t="shared" si="5"/>
        <v>20</v>
      </c>
    </row>
    <row r="11" spans="1:20" x14ac:dyDescent="0.3">
      <c r="A11" s="63" t="s">
        <v>845</v>
      </c>
      <c r="B11" s="64">
        <f>VLOOKUP($A11,'Return Data'!$B$7:$R$1700,3,0)</f>
        <v>44040</v>
      </c>
      <c r="C11" s="65">
        <f>VLOOKUP($A11,'Return Data'!$B$7:$R$1700,4,0)</f>
        <v>22.783000000000001</v>
      </c>
      <c r="D11" s="65">
        <f>VLOOKUP($A11,'Return Data'!$B$7:$R$1700,10,0)</f>
        <v>18.686199999999999</v>
      </c>
      <c r="E11" s="66">
        <f t="shared" si="0"/>
        <v>4</v>
      </c>
      <c r="F11" s="65">
        <f>VLOOKUP($A11,'Return Data'!$B$7:$R$1700,11,0)</f>
        <v>-12.0755</v>
      </c>
      <c r="G11" s="66">
        <f t="shared" si="1"/>
        <v>19</v>
      </c>
      <c r="H11" s="65">
        <f>VLOOKUP($A11,'Return Data'!$B$7:$R$1700,12,0)</f>
        <v>-7.1105</v>
      </c>
      <c r="I11" s="66">
        <f t="shared" si="2"/>
        <v>18</v>
      </c>
      <c r="J11" s="65">
        <f>VLOOKUP($A11,'Return Data'!$B$7:$R$1700,13,0)</f>
        <v>0.99299999999999999</v>
      </c>
      <c r="K11" s="66">
        <f t="shared" si="3"/>
        <v>11</v>
      </c>
      <c r="L11" s="65">
        <f>VLOOKUP($A11,'Return Data'!$B$7:$R$1700,17,0)</f>
        <v>-1.3362000000000001</v>
      </c>
      <c r="M11" s="66">
        <f t="shared" si="4"/>
        <v>9</v>
      </c>
      <c r="N11" s="65">
        <f>VLOOKUP($A11,'Return Data'!$B$7:$R$1700,14,0)</f>
        <v>1.2574000000000001</v>
      </c>
      <c r="O11" s="66">
        <f>RANK(N11,N$8:N$29,0)</f>
        <v>10</v>
      </c>
      <c r="P11" s="65">
        <f>VLOOKUP($A11,'Return Data'!$B$7:$R$1700,15,0)</f>
        <v>4.9733000000000001</v>
      </c>
      <c r="Q11" s="66">
        <f>RANK(P11,P$8:P$29,0)</f>
        <v>12</v>
      </c>
      <c r="R11" s="65">
        <f>VLOOKUP($A11,'Return Data'!$B$7:$R$1700,16,0)</f>
        <v>8.4596999999999998</v>
      </c>
      <c r="S11" s="67">
        <f t="shared" si="5"/>
        <v>16</v>
      </c>
    </row>
    <row r="12" spans="1:20" x14ac:dyDescent="0.3">
      <c r="A12" s="63" t="s">
        <v>846</v>
      </c>
      <c r="B12" s="64">
        <f>VLOOKUP($A12,'Return Data'!$B$7:$R$1700,3,0)</f>
        <v>44040</v>
      </c>
      <c r="C12" s="65">
        <f>VLOOKUP($A12,'Return Data'!$B$7:$R$1700,4,0)</f>
        <v>36.416699999999999</v>
      </c>
      <c r="D12" s="65">
        <f>VLOOKUP($A12,'Return Data'!$B$7:$R$1700,10,0)</f>
        <v>14.1976</v>
      </c>
      <c r="E12" s="66">
        <f t="shared" si="0"/>
        <v>14</v>
      </c>
      <c r="F12" s="65">
        <f>VLOOKUP($A12,'Return Data'!$B$7:$R$1700,11,0)</f>
        <v>-14.8088</v>
      </c>
      <c r="G12" s="66">
        <f t="shared" si="1"/>
        <v>21</v>
      </c>
      <c r="H12" s="65">
        <f>VLOOKUP($A12,'Return Data'!$B$7:$R$1700,12,0)</f>
        <v>-8.4863</v>
      </c>
      <c r="I12" s="66">
        <f t="shared" si="2"/>
        <v>19</v>
      </c>
      <c r="J12" s="65">
        <f>VLOOKUP($A12,'Return Data'!$B$7:$R$1700,13,0)</f>
        <v>-10.11</v>
      </c>
      <c r="K12" s="66">
        <f t="shared" si="3"/>
        <v>18</v>
      </c>
      <c r="L12" s="65">
        <f>VLOOKUP($A12,'Return Data'!$B$7:$R$1700,17,0)</f>
        <v>-3.2646999999999999</v>
      </c>
      <c r="M12" s="66">
        <f t="shared" si="4"/>
        <v>13</v>
      </c>
      <c r="N12" s="65">
        <f>VLOOKUP($A12,'Return Data'!$B$7:$R$1700,14,0)</f>
        <v>-0.8004</v>
      </c>
      <c r="O12" s="66">
        <f>RANK(N12,N$8:N$29,0)</f>
        <v>12</v>
      </c>
      <c r="P12" s="65">
        <f>VLOOKUP($A12,'Return Data'!$B$7:$R$1700,15,0)</f>
        <v>4.0555000000000003</v>
      </c>
      <c r="Q12" s="66">
        <f>RANK(P12,P$8:P$29,0)</f>
        <v>14</v>
      </c>
      <c r="R12" s="65">
        <f>VLOOKUP($A12,'Return Data'!$B$7:$R$1700,16,0)</f>
        <v>10.439</v>
      </c>
      <c r="S12" s="67">
        <f t="shared" si="5"/>
        <v>10</v>
      </c>
    </row>
    <row r="13" spans="1:20" x14ac:dyDescent="0.3">
      <c r="A13" s="63" t="s">
        <v>848</v>
      </c>
      <c r="B13" s="64">
        <f>VLOOKUP($A13,'Return Data'!$B$7:$R$1700,3,0)</f>
        <v>44040</v>
      </c>
      <c r="C13" s="65">
        <f>VLOOKUP($A13,'Return Data'!$B$7:$R$1700,4,0)</f>
        <v>67.015000000000001</v>
      </c>
      <c r="D13" s="65">
        <f>VLOOKUP($A13,'Return Data'!$B$7:$R$1700,10,0)</f>
        <v>15.736700000000001</v>
      </c>
      <c r="E13" s="66">
        <f t="shared" si="0"/>
        <v>12</v>
      </c>
      <c r="F13" s="65">
        <f>VLOOKUP($A13,'Return Data'!$B$7:$R$1700,11,0)</f>
        <v>-12.98</v>
      </c>
      <c r="G13" s="66">
        <f t="shared" si="1"/>
        <v>20</v>
      </c>
      <c r="H13" s="65">
        <f>VLOOKUP($A13,'Return Data'!$B$7:$R$1700,12,0)</f>
        <v>-11.3781</v>
      </c>
      <c r="I13" s="66">
        <f t="shared" si="2"/>
        <v>20</v>
      </c>
      <c r="J13" s="65">
        <f>VLOOKUP($A13,'Return Data'!$B$7:$R$1700,13,0)</f>
        <v>-10.8902</v>
      </c>
      <c r="K13" s="66">
        <f t="shared" si="3"/>
        <v>19</v>
      </c>
      <c r="L13" s="65">
        <f>VLOOKUP($A13,'Return Data'!$B$7:$R$1700,17,0)</f>
        <v>-6.8369999999999997</v>
      </c>
      <c r="M13" s="66">
        <f t="shared" si="4"/>
        <v>16</v>
      </c>
      <c r="N13" s="65">
        <f>VLOOKUP($A13,'Return Data'!$B$7:$R$1700,14,0)</f>
        <v>-4.7302</v>
      </c>
      <c r="O13" s="66">
        <f>RANK(N13,N$8:N$29,0)</f>
        <v>15</v>
      </c>
      <c r="P13" s="65">
        <f>VLOOKUP($A13,'Return Data'!$B$7:$R$1700,15,0)</f>
        <v>2.1</v>
      </c>
      <c r="Q13" s="66">
        <f>RANK(P13,P$8:P$29,0)</f>
        <v>15</v>
      </c>
      <c r="R13" s="65">
        <f>VLOOKUP($A13,'Return Data'!$B$7:$R$1700,16,0)</f>
        <v>12.7339</v>
      </c>
      <c r="S13" s="67">
        <f t="shared" si="5"/>
        <v>6</v>
      </c>
    </row>
    <row r="14" spans="1:20" x14ac:dyDescent="0.3">
      <c r="A14" s="63" t="s">
        <v>851</v>
      </c>
      <c r="B14" s="64">
        <f>VLOOKUP($A14,'Return Data'!$B$7:$R$1700,3,0)</f>
        <v>44040</v>
      </c>
      <c r="C14" s="65">
        <f>VLOOKUP($A14,'Return Data'!$B$7:$R$1700,4,0)</f>
        <v>30.3</v>
      </c>
      <c r="D14" s="65">
        <f>VLOOKUP($A14,'Return Data'!$B$7:$R$1700,10,0)</f>
        <v>22.622399999999999</v>
      </c>
      <c r="E14" s="66">
        <f t="shared" si="0"/>
        <v>2</v>
      </c>
      <c r="F14" s="65">
        <f>VLOOKUP($A14,'Return Data'!$B$7:$R$1700,11,0)</f>
        <v>2.4687000000000001</v>
      </c>
      <c r="G14" s="66">
        <f t="shared" si="1"/>
        <v>1</v>
      </c>
      <c r="H14" s="65">
        <f>VLOOKUP($A14,'Return Data'!$B$7:$R$1700,12,0)</f>
        <v>7.2565999999999997</v>
      </c>
      <c r="I14" s="66">
        <f t="shared" si="2"/>
        <v>1</v>
      </c>
      <c r="J14" s="65">
        <f>VLOOKUP($A14,'Return Data'!$B$7:$R$1700,13,0)</f>
        <v>3.3071999999999999</v>
      </c>
      <c r="K14" s="66">
        <f t="shared" si="3"/>
        <v>7</v>
      </c>
      <c r="L14" s="65">
        <f>VLOOKUP($A14,'Return Data'!$B$7:$R$1700,17,0)</f>
        <v>0.28089999999999998</v>
      </c>
      <c r="M14" s="66">
        <f t="shared" si="4"/>
        <v>7</v>
      </c>
      <c r="N14" s="65">
        <f>VLOOKUP($A14,'Return Data'!$B$7:$R$1700,14,0)</f>
        <v>3.0453000000000001</v>
      </c>
      <c r="O14" s="66">
        <f>RANK(N14,N$8:N$29,0)</f>
        <v>7</v>
      </c>
      <c r="P14" s="65">
        <f>VLOOKUP($A14,'Return Data'!$B$7:$R$1700,15,0)</f>
        <v>5.9577</v>
      </c>
      <c r="Q14" s="66">
        <f>RANK(P14,P$8:P$29,0)</f>
        <v>10</v>
      </c>
      <c r="R14" s="65">
        <f>VLOOKUP($A14,'Return Data'!$B$7:$R$1700,16,0)</f>
        <v>10.4284</v>
      </c>
      <c r="S14" s="67">
        <f t="shared" si="5"/>
        <v>11</v>
      </c>
    </row>
    <row r="15" spans="1:20" x14ac:dyDescent="0.3">
      <c r="A15" s="63" t="s">
        <v>854</v>
      </c>
      <c r="B15" s="64">
        <f>VLOOKUP($A15,'Return Data'!$B$7:$R$1700,3,0)</f>
        <v>44040</v>
      </c>
      <c r="C15" s="65">
        <f>VLOOKUP($A15,'Return Data'!$B$7:$R$1700,4,0)</f>
        <v>9.85</v>
      </c>
      <c r="D15" s="65">
        <f>VLOOKUP($A15,'Return Data'!$B$7:$R$1700,10,0)</f>
        <v>17.122499999999999</v>
      </c>
      <c r="E15" s="66">
        <f t="shared" si="0"/>
        <v>10</v>
      </c>
      <c r="F15" s="65">
        <f>VLOOKUP($A15,'Return Data'!$B$7:$R$1700,11,0)</f>
        <v>-4.1829000000000001</v>
      </c>
      <c r="G15" s="66">
        <f t="shared" si="1"/>
        <v>3</v>
      </c>
      <c r="H15" s="65">
        <f>VLOOKUP($A15,'Return Data'!$B$7:$R$1700,12,0)</f>
        <v>-1.4014</v>
      </c>
      <c r="I15" s="66">
        <f t="shared" si="2"/>
        <v>7</v>
      </c>
      <c r="J15" s="65">
        <f>VLOOKUP($A15,'Return Data'!$B$7:$R$1700,13,0)</f>
        <v>3.1414</v>
      </c>
      <c r="K15" s="66">
        <f t="shared" si="3"/>
        <v>8</v>
      </c>
      <c r="L15" s="65">
        <f>VLOOKUP($A15,'Return Data'!$B$7:$R$1700,17,0)</f>
        <v>-2.5326</v>
      </c>
      <c r="M15" s="66">
        <f t="shared" si="4"/>
        <v>11</v>
      </c>
      <c r="N15" s="65"/>
      <c r="O15" s="66"/>
      <c r="P15" s="65"/>
      <c r="Q15" s="66"/>
      <c r="R15" s="65">
        <f>VLOOKUP($A15,'Return Data'!$B$7:$R$1700,16,0)</f>
        <v>-0.55900000000000005</v>
      </c>
      <c r="S15" s="67">
        <f t="shared" si="5"/>
        <v>19</v>
      </c>
    </row>
    <row r="16" spans="1:20" x14ac:dyDescent="0.3">
      <c r="A16" s="63" t="s">
        <v>856</v>
      </c>
      <c r="B16" s="64">
        <f>VLOOKUP($A16,'Return Data'!$B$7:$R$1700,3,0)</f>
        <v>44040</v>
      </c>
      <c r="C16" s="65">
        <f>VLOOKUP($A16,'Return Data'!$B$7:$R$1700,4,0)</f>
        <v>37.18</v>
      </c>
      <c r="D16" s="65">
        <f>VLOOKUP($A16,'Return Data'!$B$7:$R$1700,10,0)</f>
        <v>21.582699999999999</v>
      </c>
      <c r="E16" s="66">
        <f t="shared" si="0"/>
        <v>3</v>
      </c>
      <c r="F16" s="65">
        <f>VLOOKUP($A16,'Return Data'!$B$7:$R$1700,11,0)</f>
        <v>-5.6824000000000003</v>
      </c>
      <c r="G16" s="66">
        <f t="shared" si="1"/>
        <v>7</v>
      </c>
      <c r="H16" s="65">
        <f>VLOOKUP($A16,'Return Data'!$B$7:$R$1700,12,0)</f>
        <v>2.0026999999999999</v>
      </c>
      <c r="I16" s="66">
        <f t="shared" si="2"/>
        <v>3</v>
      </c>
      <c r="J16" s="65">
        <f>VLOOKUP($A16,'Return Data'!$B$7:$R$1700,13,0)</f>
        <v>9.3208000000000002</v>
      </c>
      <c r="K16" s="66">
        <f t="shared" si="3"/>
        <v>2</v>
      </c>
      <c r="L16" s="65">
        <f>VLOOKUP($A16,'Return Data'!$B$7:$R$1700,17,0)</f>
        <v>-3.3626999999999998</v>
      </c>
      <c r="M16" s="66">
        <f t="shared" si="4"/>
        <v>14</v>
      </c>
      <c r="N16" s="65">
        <f>VLOOKUP($A16,'Return Data'!$B$7:$R$1700,14,0)</f>
        <v>0.70850000000000002</v>
      </c>
      <c r="O16" s="66">
        <f>RANK(N16,N$8:N$29,0)</f>
        <v>11</v>
      </c>
      <c r="P16" s="65">
        <f>VLOOKUP($A16,'Return Data'!$B$7:$R$1700,15,0)</f>
        <v>6.3449999999999998</v>
      </c>
      <c r="Q16" s="66">
        <f>RANK(P16,P$8:P$29,0)</f>
        <v>7</v>
      </c>
      <c r="R16" s="65">
        <f>VLOOKUP($A16,'Return Data'!$B$7:$R$1700,16,0)</f>
        <v>9.5632999999999999</v>
      </c>
      <c r="S16" s="67">
        <f t="shared" si="5"/>
        <v>15</v>
      </c>
    </row>
    <row r="17" spans="1:19" x14ac:dyDescent="0.3">
      <c r="A17" s="63" t="s">
        <v>858</v>
      </c>
      <c r="B17" s="64">
        <f>VLOOKUP($A17,'Return Data'!$B$7:$R$1700,3,0)</f>
        <v>44040</v>
      </c>
      <c r="C17" s="65">
        <f>VLOOKUP($A17,'Return Data'!$B$7:$R$1700,4,0)</f>
        <v>17.4617</v>
      </c>
      <c r="D17" s="65">
        <f>VLOOKUP($A17,'Return Data'!$B$7:$R$1700,10,0)</f>
        <v>16.1326</v>
      </c>
      <c r="E17" s="66">
        <f t="shared" si="0"/>
        <v>11</v>
      </c>
      <c r="F17" s="65">
        <f>VLOOKUP($A17,'Return Data'!$B$7:$R$1700,11,0)</f>
        <v>-6.53</v>
      </c>
      <c r="G17" s="66">
        <f t="shared" si="1"/>
        <v>9</v>
      </c>
      <c r="H17" s="65">
        <f>VLOOKUP($A17,'Return Data'!$B$7:$R$1700,12,0)</f>
        <v>2.0411999999999999</v>
      </c>
      <c r="I17" s="66">
        <f t="shared" si="2"/>
        <v>2</v>
      </c>
      <c r="J17" s="65">
        <f>VLOOKUP($A17,'Return Data'!$B$7:$R$1700,13,0)</f>
        <v>8.2539999999999996</v>
      </c>
      <c r="K17" s="66">
        <f t="shared" si="3"/>
        <v>3</v>
      </c>
      <c r="L17" s="65">
        <f>VLOOKUP($A17,'Return Data'!$B$7:$R$1700,17,0)</f>
        <v>8.0911000000000008</v>
      </c>
      <c r="M17" s="66">
        <f t="shared" si="4"/>
        <v>1</v>
      </c>
      <c r="N17" s="65">
        <f>VLOOKUP($A17,'Return Data'!$B$7:$R$1700,14,0)</f>
        <v>6.3121</v>
      </c>
      <c r="O17" s="66">
        <f>RANK(N17,N$8:N$29,0)</f>
        <v>1</v>
      </c>
      <c r="P17" s="65">
        <f>VLOOKUP($A17,'Return Data'!$B$7:$R$1700,15,0)</f>
        <v>9.8973999999999993</v>
      </c>
      <c r="Q17" s="66">
        <f>RANK(P17,P$8:P$29,0)</f>
        <v>1</v>
      </c>
      <c r="R17" s="65">
        <f>VLOOKUP($A17,'Return Data'!$B$7:$R$1700,16,0)</f>
        <v>10.1836</v>
      </c>
      <c r="S17" s="67">
        <f t="shared" si="5"/>
        <v>12</v>
      </c>
    </row>
    <row r="18" spans="1:19" x14ac:dyDescent="0.3">
      <c r="A18" s="63" t="s">
        <v>859</v>
      </c>
      <c r="B18" s="64">
        <f>VLOOKUP($A18,'Return Data'!$B$7:$R$1700,3,0)</f>
        <v>44040</v>
      </c>
      <c r="C18" s="65">
        <f>VLOOKUP($A18,'Return Data'!$B$7:$R$1700,4,0)</f>
        <v>7.7990000000000004</v>
      </c>
      <c r="D18" s="65">
        <f>VLOOKUP($A18,'Return Data'!$B$7:$R$1700,10,0)</f>
        <v>10.5206</v>
      </c>
      <c r="E18" s="66">
        <f t="shared" si="0"/>
        <v>22</v>
      </c>
      <c r="F18" s="65">
        <f>VLOOKUP($A18,'Return Data'!$B$7:$R$1700,11,0)</f>
        <v>-18.133600000000001</v>
      </c>
      <c r="G18" s="66">
        <f t="shared" si="1"/>
        <v>22</v>
      </c>
      <c r="H18" s="65">
        <f>VLOOKUP($A18,'Return Data'!$B$7:$R$1700,12,0)</f>
        <v>-17.393999999999998</v>
      </c>
      <c r="I18" s="66">
        <f t="shared" si="2"/>
        <v>21</v>
      </c>
      <c r="J18" s="65">
        <f>VLOOKUP($A18,'Return Data'!$B$7:$R$1700,13,0)</f>
        <v>-8.5847999999999995</v>
      </c>
      <c r="K18" s="66">
        <f t="shared" si="3"/>
        <v>17</v>
      </c>
      <c r="L18" s="65">
        <f>VLOOKUP($A18,'Return Data'!$B$7:$R$1700,17,0)</f>
        <v>-8.2032000000000007</v>
      </c>
      <c r="M18" s="66">
        <f t="shared" si="4"/>
        <v>17</v>
      </c>
      <c r="N18" s="65">
        <f>VLOOKUP($A18,'Return Data'!$B$7:$R$1700,14,0)</f>
        <v>-2.1431</v>
      </c>
      <c r="O18" s="66">
        <f>RANK(N18,N$8:N$29,0)</f>
        <v>14</v>
      </c>
      <c r="P18" s="65">
        <f>VLOOKUP($A18,'Return Data'!$B$7:$R$1700,15,0)</f>
        <v>5.6562999999999999</v>
      </c>
      <c r="Q18" s="66">
        <f>RANK(P18,P$8:P$29,0)</f>
        <v>11</v>
      </c>
      <c r="R18" s="65">
        <f>VLOOKUP($A18,'Return Data'!$B$7:$R$1700,16,0)</f>
        <v>-1.9839</v>
      </c>
      <c r="S18" s="67">
        <f t="shared" si="5"/>
        <v>21</v>
      </c>
    </row>
    <row r="19" spans="1:19" x14ac:dyDescent="0.3">
      <c r="A19" s="63" t="s">
        <v>862</v>
      </c>
      <c r="B19" s="64">
        <f>VLOOKUP($A19,'Return Data'!$B$7:$R$1700,3,0)</f>
        <v>44040</v>
      </c>
      <c r="C19" s="65">
        <f>VLOOKUP($A19,'Return Data'!$B$7:$R$1700,4,0)</f>
        <v>10.246</v>
      </c>
      <c r="D19" s="65">
        <f>VLOOKUP($A19,'Return Data'!$B$7:$R$1700,10,0)</f>
        <v>17.2043</v>
      </c>
      <c r="E19" s="66">
        <f t="shared" si="0"/>
        <v>9</v>
      </c>
      <c r="F19" s="65">
        <f>VLOOKUP($A19,'Return Data'!$B$7:$R$1700,11,0)</f>
        <v>-8.3870000000000005</v>
      </c>
      <c r="G19" s="66">
        <f t="shared" si="1"/>
        <v>15</v>
      </c>
      <c r="H19" s="65">
        <f>VLOOKUP($A19,'Return Data'!$B$7:$R$1700,12,0)</f>
        <v>-2.1861999999999999</v>
      </c>
      <c r="I19" s="66">
        <f t="shared" si="2"/>
        <v>10</v>
      </c>
      <c r="J19" s="65"/>
      <c r="K19" s="66"/>
      <c r="L19" s="65"/>
      <c r="M19" s="66"/>
      <c r="N19" s="65"/>
      <c r="O19" s="66"/>
      <c r="P19" s="65"/>
      <c r="Q19" s="66"/>
      <c r="R19" s="65">
        <f>VLOOKUP($A19,'Return Data'!$B$7:$R$1700,16,0)</f>
        <v>2.3744000000000001</v>
      </c>
      <c r="S19" s="67">
        <f t="shared" si="5"/>
        <v>18</v>
      </c>
    </row>
    <row r="20" spans="1:19" x14ac:dyDescent="0.3">
      <c r="A20" s="63" t="s">
        <v>864</v>
      </c>
      <c r="B20" s="64">
        <f>VLOOKUP($A20,'Return Data'!$B$7:$R$1700,3,0)</f>
        <v>44040</v>
      </c>
      <c r="C20" s="65">
        <f>VLOOKUP($A20,'Return Data'!$B$7:$R$1700,4,0)</f>
        <v>10.872</v>
      </c>
      <c r="D20" s="65">
        <f>VLOOKUP($A20,'Return Data'!$B$7:$R$1700,10,0)</f>
        <v>11.7829</v>
      </c>
      <c r="E20" s="66">
        <f t="shared" si="0"/>
        <v>20</v>
      </c>
      <c r="F20" s="65">
        <f>VLOOKUP($A20,'Return Data'!$B$7:$R$1700,11,0)</f>
        <v>-6.9656000000000002</v>
      </c>
      <c r="G20" s="66">
        <f t="shared" si="1"/>
        <v>10</v>
      </c>
      <c r="H20" s="65">
        <f>VLOOKUP($A20,'Return Data'!$B$7:$R$1700,12,0)</f>
        <v>-2.7896999999999998</v>
      </c>
      <c r="I20" s="66">
        <f t="shared" si="2"/>
        <v>12</v>
      </c>
      <c r="J20" s="65">
        <f>VLOOKUP($A20,'Return Data'!$B$7:$R$1700,13,0)</f>
        <v>2.9935999999999998</v>
      </c>
      <c r="K20" s="66">
        <f t="shared" ref="K20:K27" si="6">RANK(J20,J$8:J$29,0)</f>
        <v>9</v>
      </c>
      <c r="L20" s="65"/>
      <c r="M20" s="66"/>
      <c r="N20" s="65"/>
      <c r="O20" s="66"/>
      <c r="P20" s="65"/>
      <c r="Q20" s="66"/>
      <c r="R20" s="65">
        <f>VLOOKUP($A20,'Return Data'!$B$7:$R$1700,16,0)</f>
        <v>4.9550000000000001</v>
      </c>
      <c r="S20" s="67">
        <f t="shared" si="5"/>
        <v>17</v>
      </c>
    </row>
    <row r="21" spans="1:19" x14ac:dyDescent="0.3">
      <c r="A21" s="63" t="s">
        <v>866</v>
      </c>
      <c r="B21" s="64">
        <f>VLOOKUP($A21,'Return Data'!$B$7:$R$1700,3,0)</f>
        <v>44040</v>
      </c>
      <c r="C21" s="65">
        <f>VLOOKUP($A21,'Return Data'!$B$7:$R$1700,4,0)</f>
        <v>11.436999999999999</v>
      </c>
      <c r="D21" s="65">
        <f>VLOOKUP($A21,'Return Data'!$B$7:$R$1700,10,0)</f>
        <v>22.938800000000001</v>
      </c>
      <c r="E21" s="66">
        <f t="shared" si="0"/>
        <v>1</v>
      </c>
      <c r="F21" s="65">
        <f>VLOOKUP($A21,'Return Data'!$B$7:$R$1700,11,0)</f>
        <v>-4.8026999999999997</v>
      </c>
      <c r="G21" s="66">
        <f t="shared" si="1"/>
        <v>5</v>
      </c>
      <c r="H21" s="65">
        <f>VLOOKUP($A21,'Return Data'!$B$7:$R$1700,12,0)</f>
        <v>1.1317999999999999</v>
      </c>
      <c r="I21" s="66">
        <f t="shared" si="2"/>
        <v>6</v>
      </c>
      <c r="J21" s="65">
        <f>VLOOKUP($A21,'Return Data'!$B$7:$R$1700,13,0)</f>
        <v>10.299899999999999</v>
      </c>
      <c r="K21" s="66">
        <f t="shared" si="6"/>
        <v>1</v>
      </c>
      <c r="L21" s="65"/>
      <c r="M21" s="66"/>
      <c r="N21" s="65"/>
      <c r="O21" s="66"/>
      <c r="P21" s="65"/>
      <c r="Q21" s="66"/>
      <c r="R21" s="65">
        <f>VLOOKUP($A21,'Return Data'!$B$7:$R$1700,16,0)</f>
        <v>11.7539</v>
      </c>
      <c r="S21" s="67">
        <f t="shared" si="5"/>
        <v>8</v>
      </c>
    </row>
    <row r="22" spans="1:19" x14ac:dyDescent="0.3">
      <c r="A22" s="63" t="s">
        <v>868</v>
      </c>
      <c r="B22" s="64">
        <f>VLOOKUP($A22,'Return Data'!$B$7:$R$1700,3,0)</f>
        <v>44040</v>
      </c>
      <c r="C22" s="65">
        <f>VLOOKUP($A22,'Return Data'!$B$7:$R$1700,4,0)</f>
        <v>23.005700000000001</v>
      </c>
      <c r="D22" s="65">
        <f>VLOOKUP($A22,'Return Data'!$B$7:$R$1700,10,0)</f>
        <v>13.6106</v>
      </c>
      <c r="E22" s="66">
        <f t="shared" si="0"/>
        <v>17</v>
      </c>
      <c r="F22" s="65">
        <f>VLOOKUP($A22,'Return Data'!$B$7:$R$1700,11,0)</f>
        <v>-5.1772999999999998</v>
      </c>
      <c r="G22" s="66">
        <f t="shared" si="1"/>
        <v>6</v>
      </c>
      <c r="H22" s="65">
        <f>VLOOKUP($A22,'Return Data'!$B$7:$R$1700,12,0)</f>
        <v>-1.5992999999999999</v>
      </c>
      <c r="I22" s="66">
        <f t="shared" si="2"/>
        <v>8</v>
      </c>
      <c r="J22" s="65">
        <f>VLOOKUP($A22,'Return Data'!$B$7:$R$1700,13,0)</f>
        <v>8.2462999999999997</v>
      </c>
      <c r="K22" s="66">
        <f t="shared" si="6"/>
        <v>5</v>
      </c>
      <c r="L22" s="65">
        <f>VLOOKUP($A22,'Return Data'!$B$7:$R$1700,17,0)</f>
        <v>1.2942</v>
      </c>
      <c r="M22" s="66">
        <f t="shared" ref="M22:M27" si="7">RANK(L22,L$8:L$29,0)</f>
        <v>4</v>
      </c>
      <c r="N22" s="65">
        <f>VLOOKUP($A22,'Return Data'!$B$7:$R$1700,14,0)</f>
        <v>3.8285999999999998</v>
      </c>
      <c r="O22" s="66">
        <f t="shared" ref="O22:O27" si="8">RANK(N22,N$8:N$29,0)</f>
        <v>6</v>
      </c>
      <c r="P22" s="65">
        <f>VLOOKUP($A22,'Return Data'!$B$7:$R$1700,15,0)</f>
        <v>6.6950000000000003</v>
      </c>
      <c r="Q22" s="66">
        <f t="shared" ref="Q22:Q27" si="9">RANK(P22,P$8:P$29,0)</f>
        <v>6</v>
      </c>
      <c r="R22" s="65">
        <f>VLOOKUP($A22,'Return Data'!$B$7:$R$1700,16,0)</f>
        <v>12.2431</v>
      </c>
      <c r="S22" s="67">
        <f t="shared" si="5"/>
        <v>7</v>
      </c>
    </row>
    <row r="23" spans="1:19" x14ac:dyDescent="0.3">
      <c r="A23" s="63" t="s">
        <v>869</v>
      </c>
      <c r="B23" s="64">
        <f>VLOOKUP($A23,'Return Data'!$B$7:$R$1700,3,0)</f>
        <v>44040</v>
      </c>
      <c r="C23" s="65">
        <f>VLOOKUP($A23,'Return Data'!$B$7:$R$1700,4,0)</f>
        <v>42.716900000000003</v>
      </c>
      <c r="D23" s="65">
        <f>VLOOKUP($A23,'Return Data'!$B$7:$R$1700,10,0)</f>
        <v>18.026</v>
      </c>
      <c r="E23" s="66">
        <f t="shared" si="0"/>
        <v>5</v>
      </c>
      <c r="F23" s="65">
        <f>VLOOKUP($A23,'Return Data'!$B$7:$R$1700,11,0)</f>
        <v>-11.0687</v>
      </c>
      <c r="G23" s="66">
        <f t="shared" si="1"/>
        <v>18</v>
      </c>
      <c r="H23" s="65">
        <f>VLOOKUP($A23,'Return Data'!$B$7:$R$1700,12,0)</f>
        <v>-4.2206999999999999</v>
      </c>
      <c r="I23" s="66">
        <f t="shared" si="2"/>
        <v>16</v>
      </c>
      <c r="J23" s="65">
        <f>VLOOKUP($A23,'Return Data'!$B$7:$R$1700,13,0)</f>
        <v>-5.4938000000000002</v>
      </c>
      <c r="K23" s="66">
        <f t="shared" si="6"/>
        <v>16</v>
      </c>
      <c r="L23" s="65">
        <f>VLOOKUP($A23,'Return Data'!$B$7:$R$1700,17,0)</f>
        <v>-5.0403000000000002</v>
      </c>
      <c r="M23" s="66">
        <f t="shared" si="7"/>
        <v>15</v>
      </c>
      <c r="N23" s="65">
        <f>VLOOKUP($A23,'Return Data'!$B$7:$R$1700,14,0)</f>
        <v>-1.9289000000000001</v>
      </c>
      <c r="O23" s="66">
        <f t="shared" si="8"/>
        <v>13</v>
      </c>
      <c r="P23" s="65">
        <f>VLOOKUP($A23,'Return Data'!$B$7:$R$1700,15,0)</f>
        <v>4.5083000000000002</v>
      </c>
      <c r="Q23" s="66">
        <f t="shared" si="9"/>
        <v>13</v>
      </c>
      <c r="R23" s="65">
        <f>VLOOKUP($A23,'Return Data'!$B$7:$R$1700,16,0)</f>
        <v>11.2697</v>
      </c>
      <c r="S23" s="67">
        <f t="shared" si="5"/>
        <v>9</v>
      </c>
    </row>
    <row r="24" spans="1:19" x14ac:dyDescent="0.3">
      <c r="A24" s="63" t="s">
        <v>871</v>
      </c>
      <c r="B24" s="64">
        <f>VLOOKUP($A24,'Return Data'!$B$7:$R$1700,3,0)</f>
        <v>44040</v>
      </c>
      <c r="C24" s="65">
        <f>VLOOKUP($A24,'Return Data'!$B$7:$R$1700,4,0)</f>
        <v>66.650000000000006</v>
      </c>
      <c r="D24" s="65">
        <f>VLOOKUP($A24,'Return Data'!$B$7:$R$1700,10,0)</f>
        <v>12.698700000000001</v>
      </c>
      <c r="E24" s="66">
        <f t="shared" si="0"/>
        <v>18</v>
      </c>
      <c r="F24" s="65">
        <f>VLOOKUP($A24,'Return Data'!$B$7:$R$1700,11,0)</f>
        <v>-4.3621999999999996</v>
      </c>
      <c r="G24" s="66">
        <f t="shared" si="1"/>
        <v>4</v>
      </c>
      <c r="H24" s="65">
        <f>VLOOKUP($A24,'Return Data'!$B$7:$R$1700,12,0)</f>
        <v>1.5696000000000001</v>
      </c>
      <c r="I24" s="66">
        <f t="shared" si="2"/>
        <v>5</v>
      </c>
      <c r="J24" s="65">
        <f>VLOOKUP($A24,'Return Data'!$B$7:$R$1700,13,0)</f>
        <v>8.2507999999999999</v>
      </c>
      <c r="K24" s="66">
        <f t="shared" si="6"/>
        <v>4</v>
      </c>
      <c r="L24" s="65">
        <f>VLOOKUP($A24,'Return Data'!$B$7:$R$1700,17,0)</f>
        <v>2.5240999999999998</v>
      </c>
      <c r="M24" s="66">
        <f t="shared" si="7"/>
        <v>2</v>
      </c>
      <c r="N24" s="65">
        <f>VLOOKUP($A24,'Return Data'!$B$7:$R$1700,14,0)</f>
        <v>4.3326000000000002</v>
      </c>
      <c r="O24" s="66">
        <f t="shared" si="8"/>
        <v>5</v>
      </c>
      <c r="P24" s="65">
        <f>VLOOKUP($A24,'Return Data'!$B$7:$R$1700,15,0)</f>
        <v>7.2733999999999996</v>
      </c>
      <c r="Q24" s="66">
        <f t="shared" si="9"/>
        <v>4</v>
      </c>
      <c r="R24" s="65">
        <f>VLOOKUP($A24,'Return Data'!$B$7:$R$1700,16,0)</f>
        <v>13.7529</v>
      </c>
      <c r="S24" s="67">
        <f t="shared" si="5"/>
        <v>4</v>
      </c>
    </row>
    <row r="25" spans="1:19" x14ac:dyDescent="0.3">
      <c r="A25" s="63" t="s">
        <v>873</v>
      </c>
      <c r="B25" s="64">
        <f>VLOOKUP($A25,'Return Data'!$B$7:$R$1700,3,0)</f>
        <v>44040</v>
      </c>
      <c r="C25" s="65">
        <f>VLOOKUP($A25,'Return Data'!$B$7:$R$1700,4,0)</f>
        <v>30.710100000000001</v>
      </c>
      <c r="D25" s="65">
        <f>VLOOKUP($A25,'Return Data'!$B$7:$R$1700,10,0)</f>
        <v>14.5075</v>
      </c>
      <c r="E25" s="66">
        <f t="shared" si="0"/>
        <v>13</v>
      </c>
      <c r="F25" s="65">
        <f>VLOOKUP($A25,'Return Data'!$B$7:$R$1700,11,0)</f>
        <v>-6.1139999999999999</v>
      </c>
      <c r="G25" s="66">
        <f t="shared" si="1"/>
        <v>8</v>
      </c>
      <c r="H25" s="65">
        <f>VLOOKUP($A25,'Return Data'!$B$7:$R$1700,12,0)</f>
        <v>-4.8273999999999999</v>
      </c>
      <c r="I25" s="66">
        <f t="shared" si="2"/>
        <v>17</v>
      </c>
      <c r="J25" s="65">
        <f>VLOOKUP($A25,'Return Data'!$B$7:$R$1700,13,0)</f>
        <v>-1.6319999999999999</v>
      </c>
      <c r="K25" s="66">
        <f t="shared" si="6"/>
        <v>15</v>
      </c>
      <c r="L25" s="65">
        <f>VLOOKUP($A25,'Return Data'!$B$7:$R$1700,17,0)</f>
        <v>-2.8369</v>
      </c>
      <c r="M25" s="66">
        <f t="shared" si="7"/>
        <v>12</v>
      </c>
      <c r="N25" s="65">
        <f>VLOOKUP($A25,'Return Data'!$B$7:$R$1700,14,0)</f>
        <v>1.8463000000000001</v>
      </c>
      <c r="O25" s="66">
        <f t="shared" si="8"/>
        <v>9</v>
      </c>
      <c r="P25" s="65">
        <f>VLOOKUP($A25,'Return Data'!$B$7:$R$1700,15,0)</f>
        <v>6.1547000000000001</v>
      </c>
      <c r="Q25" s="66">
        <f t="shared" si="9"/>
        <v>8</v>
      </c>
      <c r="R25" s="65">
        <f>VLOOKUP($A25,'Return Data'!$B$7:$R$1700,16,0)</f>
        <v>9.8034999999999997</v>
      </c>
      <c r="S25" s="67">
        <f t="shared" si="5"/>
        <v>13</v>
      </c>
    </row>
    <row r="26" spans="1:19" x14ac:dyDescent="0.3">
      <c r="A26" s="63" t="s">
        <v>876</v>
      </c>
      <c r="B26" s="64">
        <f>VLOOKUP($A26,'Return Data'!$B$7:$R$1700,3,0)</f>
        <v>44040</v>
      </c>
      <c r="C26" s="65">
        <f>VLOOKUP($A26,'Return Data'!$B$7:$R$1700,4,0)</f>
        <v>141.2373</v>
      </c>
      <c r="D26" s="65">
        <f>VLOOKUP($A26,'Return Data'!$B$7:$R$1700,10,0)</f>
        <v>11.3758</v>
      </c>
      <c r="E26" s="66">
        <f t="shared" si="0"/>
        <v>21</v>
      </c>
      <c r="F26" s="65">
        <f>VLOOKUP($A26,'Return Data'!$B$7:$R$1700,11,0)</f>
        <v>-10.1275</v>
      </c>
      <c r="G26" s="66">
        <f t="shared" si="1"/>
        <v>17</v>
      </c>
      <c r="H26" s="65">
        <f>VLOOKUP($A26,'Return Data'!$B$7:$R$1700,12,0)</f>
        <v>-3.9742999999999999</v>
      </c>
      <c r="I26" s="66">
        <f t="shared" si="2"/>
        <v>15</v>
      </c>
      <c r="J26" s="65">
        <f>VLOOKUP($A26,'Return Data'!$B$7:$R$1700,13,0)</f>
        <v>0.91180000000000005</v>
      </c>
      <c r="K26" s="66">
        <f t="shared" si="6"/>
        <v>12</v>
      </c>
      <c r="L26" s="65">
        <f>VLOOKUP($A26,'Return Data'!$B$7:$R$1700,17,0)</f>
        <v>1.9292</v>
      </c>
      <c r="M26" s="66">
        <f t="shared" si="7"/>
        <v>3</v>
      </c>
      <c r="N26" s="65">
        <f>VLOOKUP($A26,'Return Data'!$B$7:$R$1700,14,0)</f>
        <v>6.0510999999999999</v>
      </c>
      <c r="O26" s="66">
        <f t="shared" si="8"/>
        <v>2</v>
      </c>
      <c r="P26" s="65">
        <f>VLOOKUP($A26,'Return Data'!$B$7:$R$1700,15,0)</f>
        <v>9.3475999999999999</v>
      </c>
      <c r="Q26" s="66">
        <f t="shared" si="9"/>
        <v>3</v>
      </c>
      <c r="R26" s="65">
        <f>VLOOKUP($A26,'Return Data'!$B$7:$R$1700,16,0)</f>
        <v>18.2378</v>
      </c>
      <c r="S26" s="67">
        <f t="shared" si="5"/>
        <v>1</v>
      </c>
    </row>
    <row r="27" spans="1:19" x14ac:dyDescent="0.3">
      <c r="A27" s="63" t="s">
        <v>877</v>
      </c>
      <c r="B27" s="64">
        <f>VLOOKUP($A27,'Return Data'!$B$7:$R$1700,3,0)</f>
        <v>44040</v>
      </c>
      <c r="C27" s="65">
        <f>VLOOKUP($A27,'Return Data'!$B$7:$R$1700,4,0)</f>
        <v>178.69649999999999</v>
      </c>
      <c r="D27" s="65">
        <f>VLOOKUP($A27,'Return Data'!$B$7:$R$1700,10,0)</f>
        <v>13.874499999999999</v>
      </c>
      <c r="E27" s="66">
        <f t="shared" si="0"/>
        <v>15</v>
      </c>
      <c r="F27" s="65">
        <f>VLOOKUP($A27,'Return Data'!$B$7:$R$1700,11,0)</f>
        <v>-7.9978999999999996</v>
      </c>
      <c r="G27" s="66">
        <f t="shared" si="1"/>
        <v>13</v>
      </c>
      <c r="H27" s="65">
        <f>VLOOKUP($A27,'Return Data'!$B$7:$R$1700,12,0)</f>
        <v>-3.8111999999999999</v>
      </c>
      <c r="I27" s="66">
        <f t="shared" si="2"/>
        <v>14</v>
      </c>
      <c r="J27" s="65">
        <f>VLOOKUP($A27,'Return Data'!$B$7:$R$1700,13,0)</f>
        <v>-6.93E-2</v>
      </c>
      <c r="K27" s="66">
        <f t="shared" si="6"/>
        <v>14</v>
      </c>
      <c r="L27" s="65">
        <f>VLOOKUP($A27,'Return Data'!$B$7:$R$1700,17,0)</f>
        <v>0.43709999999999999</v>
      </c>
      <c r="M27" s="66">
        <f t="shared" si="7"/>
        <v>5</v>
      </c>
      <c r="N27" s="65">
        <f>VLOOKUP($A27,'Return Data'!$B$7:$R$1700,14,0)</f>
        <v>4.4318999999999997</v>
      </c>
      <c r="O27" s="66">
        <f t="shared" si="8"/>
        <v>4</v>
      </c>
      <c r="P27" s="65">
        <f>VLOOKUP($A27,'Return Data'!$B$7:$R$1700,15,0)</f>
        <v>6.8479000000000001</v>
      </c>
      <c r="Q27" s="66">
        <f t="shared" si="9"/>
        <v>5</v>
      </c>
      <c r="R27" s="65">
        <f>VLOOKUP($A27,'Return Data'!$B$7:$R$1700,16,0)</f>
        <v>17.3627</v>
      </c>
      <c r="S27" s="67">
        <f t="shared" si="5"/>
        <v>2</v>
      </c>
    </row>
    <row r="28" spans="1:19" x14ac:dyDescent="0.3">
      <c r="A28" s="63" t="s">
        <v>880</v>
      </c>
      <c r="B28" s="64">
        <f>VLOOKUP($A28,'Return Data'!$B$7:$R$1700,3,0)</f>
        <v>44040</v>
      </c>
      <c r="C28" s="65">
        <f>VLOOKUP($A28,'Return Data'!$B$7:$R$1700,4,0)</f>
        <v>9.0937999999999999</v>
      </c>
      <c r="D28" s="65">
        <f>VLOOKUP($A28,'Return Data'!$B$7:$R$1700,10,0)</f>
        <v>17.2486</v>
      </c>
      <c r="E28" s="66">
        <f t="shared" si="0"/>
        <v>8</v>
      </c>
      <c r="F28" s="65">
        <f>VLOOKUP($A28,'Return Data'!$B$7:$R$1700,11,0)</f>
        <v>-9.8481000000000005</v>
      </c>
      <c r="G28" s="66">
        <f t="shared" si="1"/>
        <v>16</v>
      </c>
      <c r="H28" s="65"/>
      <c r="I28" s="66"/>
      <c r="J28" s="65"/>
      <c r="K28" s="66"/>
      <c r="L28" s="65"/>
      <c r="M28" s="66"/>
      <c r="N28" s="65"/>
      <c r="O28" s="66"/>
      <c r="P28" s="65"/>
      <c r="Q28" s="66"/>
      <c r="R28" s="65">
        <f>VLOOKUP($A28,'Return Data'!$B$7:$R$1700,16,0)</f>
        <v>-9.0619999999999994</v>
      </c>
      <c r="S28" s="67">
        <f t="shared" si="5"/>
        <v>22</v>
      </c>
    </row>
    <row r="29" spans="1:19" x14ac:dyDescent="0.3">
      <c r="A29" s="63" t="s">
        <v>882</v>
      </c>
      <c r="B29" s="64">
        <f>VLOOKUP($A29,'Return Data'!$B$7:$R$1700,3,0)</f>
        <v>44040</v>
      </c>
      <c r="C29" s="65">
        <f>VLOOKUP($A29,'Return Data'!$B$7:$R$1700,4,0)</f>
        <v>10.96</v>
      </c>
      <c r="D29" s="65">
        <f>VLOOKUP($A29,'Return Data'!$B$7:$R$1700,10,0)</f>
        <v>17.849499999999999</v>
      </c>
      <c r="E29" s="66">
        <f t="shared" si="0"/>
        <v>6</v>
      </c>
      <c r="F29" s="65">
        <f>VLOOKUP($A29,'Return Data'!$B$7:$R$1700,11,0)</f>
        <v>-4.0279999999999996</v>
      </c>
      <c r="G29" s="66">
        <f t="shared" si="1"/>
        <v>2</v>
      </c>
      <c r="H29" s="65">
        <f>VLOOKUP($A29,'Return Data'!$B$7:$R$1700,12,0)</f>
        <v>1.8587</v>
      </c>
      <c r="I29" s="66">
        <f>RANK(H29,H$8:H$29,0)</f>
        <v>4</v>
      </c>
      <c r="J29" s="65"/>
      <c r="K29" s="66"/>
      <c r="L29" s="65"/>
      <c r="M29" s="66"/>
      <c r="N29" s="65"/>
      <c r="O29" s="66"/>
      <c r="P29" s="65"/>
      <c r="Q29" s="66"/>
      <c r="R29" s="65">
        <f>VLOOKUP($A29,'Return Data'!$B$7:$R$1700,16,0)</f>
        <v>9.6</v>
      </c>
      <c r="S29" s="67">
        <f t="shared" si="5"/>
        <v>14</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15.998886363636361</v>
      </c>
      <c r="E31" s="74"/>
      <c r="F31" s="75">
        <f>AVERAGE(F8:F29)</f>
        <v>-7.911113636363635</v>
      </c>
      <c r="G31" s="74"/>
      <c r="H31" s="75">
        <f>AVERAGE(H8:H29)</f>
        <v>-2.9170285714285713</v>
      </c>
      <c r="I31" s="74"/>
      <c r="J31" s="75">
        <f>AVERAGE(J8:J29)</f>
        <v>1.3367947368421054</v>
      </c>
      <c r="K31" s="74"/>
      <c r="L31" s="75">
        <f>AVERAGE(L8:L29)</f>
        <v>-1.22375294117647</v>
      </c>
      <c r="M31" s="74"/>
      <c r="N31" s="75">
        <f>AVERAGE(N8:N29)</f>
        <v>2.0079466666666668</v>
      </c>
      <c r="O31" s="74"/>
      <c r="P31" s="75">
        <f>AVERAGE(P8:P29)</f>
        <v>6.3750533333333328</v>
      </c>
      <c r="Q31" s="74"/>
      <c r="R31" s="75">
        <f>AVERAGE(R8:R29)</f>
        <v>8.4901636363636346</v>
      </c>
      <c r="S31" s="76"/>
    </row>
    <row r="32" spans="1:19" x14ac:dyDescent="0.3">
      <c r="A32" s="73" t="s">
        <v>28</v>
      </c>
      <c r="B32" s="74"/>
      <c r="C32" s="74"/>
      <c r="D32" s="75">
        <f>MIN(D8:D29)</f>
        <v>10.5206</v>
      </c>
      <c r="E32" s="74"/>
      <c r="F32" s="75">
        <f>MIN(F8:F29)</f>
        <v>-18.133600000000001</v>
      </c>
      <c r="G32" s="74"/>
      <c r="H32" s="75">
        <f>MIN(H8:H29)</f>
        <v>-17.393999999999998</v>
      </c>
      <c r="I32" s="74"/>
      <c r="J32" s="75">
        <f>MIN(J8:J29)</f>
        <v>-10.8902</v>
      </c>
      <c r="K32" s="74"/>
      <c r="L32" s="75">
        <f>MIN(L8:L29)</f>
        <v>-8.2032000000000007</v>
      </c>
      <c r="M32" s="74"/>
      <c r="N32" s="75">
        <f>MIN(N8:N29)</f>
        <v>-4.7302</v>
      </c>
      <c r="O32" s="74"/>
      <c r="P32" s="75">
        <f>MIN(P8:P29)</f>
        <v>2.1</v>
      </c>
      <c r="Q32" s="74"/>
      <c r="R32" s="75">
        <f>MIN(R8:R29)</f>
        <v>-9.0619999999999994</v>
      </c>
      <c r="S32" s="76"/>
    </row>
    <row r="33" spans="1:19" ht="15" thickBot="1" x14ac:dyDescent="0.35">
      <c r="A33" s="77" t="s">
        <v>29</v>
      </c>
      <c r="B33" s="78"/>
      <c r="C33" s="78"/>
      <c r="D33" s="79">
        <f>MAX(D8:D29)</f>
        <v>22.938800000000001</v>
      </c>
      <c r="E33" s="78"/>
      <c r="F33" s="79">
        <f>MAX(F8:F29)</f>
        <v>2.4687000000000001</v>
      </c>
      <c r="G33" s="78"/>
      <c r="H33" s="79">
        <f>MAX(H8:H29)</f>
        <v>7.2565999999999997</v>
      </c>
      <c r="I33" s="78"/>
      <c r="J33" s="79">
        <f>MAX(J8:J29)</f>
        <v>10.299899999999999</v>
      </c>
      <c r="K33" s="78"/>
      <c r="L33" s="79">
        <f>MAX(L8:L29)</f>
        <v>8.0911000000000008</v>
      </c>
      <c r="M33" s="78"/>
      <c r="N33" s="79">
        <f>MAX(N8:N29)</f>
        <v>6.3121</v>
      </c>
      <c r="O33" s="78"/>
      <c r="P33" s="79">
        <f>MAX(P8:P29)</f>
        <v>9.8973999999999993</v>
      </c>
      <c r="Q33" s="78"/>
      <c r="R33" s="79">
        <f>MAX(R8:R29)</f>
        <v>18.2378</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44040</v>
      </c>
      <c r="C8" s="65">
        <f>VLOOKUP($A8,'Return Data'!$B$7:$R$1700,4,0)</f>
        <v>27.994700000000002</v>
      </c>
      <c r="D8" s="65">
        <f>VLOOKUP($A8,'Return Data'!$B$7:$R$1700,10,0)</f>
        <v>17.374300000000002</v>
      </c>
      <c r="E8" s="66">
        <f t="shared" ref="E8:E30" si="0">RANK(D8,D$8:D$30,0)</f>
        <v>12</v>
      </c>
      <c r="F8" s="65">
        <f>VLOOKUP($A8,'Return Data'!$B$7:$R$1700,11,0)</f>
        <v>-20.7331</v>
      </c>
      <c r="G8" s="66">
        <f t="shared" ref="G8:G18" si="1">RANK(F8,F$8:F$30,0)</f>
        <v>21</v>
      </c>
      <c r="H8" s="65">
        <f>VLOOKUP($A8,'Return Data'!$B$7:$R$1700,12,0)</f>
        <v>-12.587300000000001</v>
      </c>
      <c r="I8" s="66">
        <f t="shared" ref="I8:I18" si="2">RANK(H8,H$8:H$30,0)</f>
        <v>18</v>
      </c>
      <c r="J8" s="65">
        <f>VLOOKUP($A8,'Return Data'!$B$7:$R$1700,13,0)</f>
        <v>-15.1431</v>
      </c>
      <c r="K8" s="66">
        <f t="shared" ref="K8:K18" si="3">RANK(J8,J$8:J$30,0)</f>
        <v>21</v>
      </c>
      <c r="L8" s="65">
        <f>VLOOKUP($A8,'Return Data'!$B$7:$R$1700,17,0)</f>
        <v>-16.819900000000001</v>
      </c>
      <c r="M8" s="66">
        <f>RANK(L8,L$8:L$30,0)</f>
        <v>15</v>
      </c>
      <c r="N8" s="65">
        <f>VLOOKUP($A8,'Return Data'!$B$7:$R$1700,14,0)</f>
        <v>-10.9968</v>
      </c>
      <c r="O8" s="66">
        <f>RANK(N8,N$8:N$30,0)</f>
        <v>14</v>
      </c>
      <c r="P8" s="65">
        <f>VLOOKUP($A8,'Return Data'!$B$7:$R$1700,15,0)</f>
        <v>2.0301</v>
      </c>
      <c r="Q8" s="66">
        <f>RANK(P8,P$8:P$30,0)</f>
        <v>12</v>
      </c>
      <c r="R8" s="65">
        <f>VLOOKUP($A8,'Return Data'!$B$7:$R$1700,16,0)</f>
        <v>10.3569</v>
      </c>
      <c r="S8" s="67">
        <f t="shared" ref="S8:S30" si="4">RANK(R8,R$8:R$30,0)</f>
        <v>9</v>
      </c>
    </row>
    <row r="9" spans="1:20" x14ac:dyDescent="0.3">
      <c r="A9" s="63" t="s">
        <v>1542</v>
      </c>
      <c r="B9" s="64">
        <f>VLOOKUP($A9,'Return Data'!$B$7:$R$1700,3,0)</f>
        <v>44040</v>
      </c>
      <c r="C9" s="65">
        <f>VLOOKUP($A9,'Return Data'!$B$7:$R$1700,4,0)</f>
        <v>31.67</v>
      </c>
      <c r="D9" s="65">
        <f>VLOOKUP($A9,'Return Data'!$B$7:$R$1700,10,0)</f>
        <v>10.8894</v>
      </c>
      <c r="E9" s="66">
        <f t="shared" si="0"/>
        <v>23</v>
      </c>
      <c r="F9" s="65">
        <f>VLOOKUP($A9,'Return Data'!$B$7:$R$1700,11,0)</f>
        <v>-14.544</v>
      </c>
      <c r="G9" s="66">
        <f t="shared" si="1"/>
        <v>13</v>
      </c>
      <c r="H9" s="65">
        <f>VLOOKUP($A9,'Return Data'!$B$7:$R$1700,12,0)</f>
        <v>-4.952</v>
      </c>
      <c r="I9" s="66">
        <f t="shared" si="2"/>
        <v>13</v>
      </c>
      <c r="J9" s="65">
        <f>VLOOKUP($A9,'Return Data'!$B$7:$R$1700,13,0)</f>
        <v>5.9905999999999997</v>
      </c>
      <c r="K9" s="66">
        <f t="shared" si="3"/>
        <v>8</v>
      </c>
      <c r="L9" s="65">
        <f>VLOOKUP($A9,'Return Data'!$B$7:$R$1700,17,0)</f>
        <v>5.3811999999999998</v>
      </c>
      <c r="M9" s="66">
        <f>RANK(L9,L$8:L$30,0)</f>
        <v>1</v>
      </c>
      <c r="N9" s="65">
        <f>VLOOKUP($A9,'Return Data'!$B$7:$R$1700,14,0)</f>
        <v>5.6393000000000004</v>
      </c>
      <c r="O9" s="66">
        <f>RANK(N9,N$8:N$30,0)</f>
        <v>1</v>
      </c>
      <c r="P9" s="65">
        <f>VLOOKUP($A9,'Return Data'!$B$7:$R$1700,15,0)</f>
        <v>9.4106000000000005</v>
      </c>
      <c r="Q9" s="66">
        <f>RANK(P9,P$8:P$30,0)</f>
        <v>2</v>
      </c>
      <c r="R9" s="65">
        <f>VLOOKUP($A9,'Return Data'!$B$7:$R$1700,16,0)</f>
        <v>18.8796</v>
      </c>
      <c r="S9" s="67">
        <f t="shared" si="4"/>
        <v>2</v>
      </c>
    </row>
    <row r="10" spans="1:20" x14ac:dyDescent="0.3">
      <c r="A10" s="63" t="s">
        <v>1544</v>
      </c>
      <c r="B10" s="64">
        <f>VLOOKUP($A10,'Return Data'!$B$7:$R$1700,3,0)</f>
        <v>44040</v>
      </c>
      <c r="C10" s="65">
        <f>VLOOKUP($A10,'Return Data'!$B$7:$R$1700,4,0)</f>
        <v>11.68</v>
      </c>
      <c r="D10" s="65">
        <f>VLOOKUP($A10,'Return Data'!$B$7:$R$1700,10,0)</f>
        <v>14.8476</v>
      </c>
      <c r="E10" s="66">
        <f t="shared" si="0"/>
        <v>17</v>
      </c>
      <c r="F10" s="65">
        <f>VLOOKUP($A10,'Return Data'!$B$7:$R$1700,11,0)</f>
        <v>-0.59570000000000001</v>
      </c>
      <c r="G10" s="66">
        <f t="shared" si="1"/>
        <v>2</v>
      </c>
      <c r="H10" s="65">
        <f>VLOOKUP($A10,'Return Data'!$B$7:$R$1700,12,0)</f>
        <v>12.9594</v>
      </c>
      <c r="I10" s="66">
        <f t="shared" si="2"/>
        <v>2</v>
      </c>
      <c r="J10" s="65">
        <f>VLOOKUP($A10,'Return Data'!$B$7:$R$1700,13,0)</f>
        <v>18.578700000000001</v>
      </c>
      <c r="K10" s="66">
        <f t="shared" si="3"/>
        <v>1</v>
      </c>
      <c r="L10" s="65"/>
      <c r="M10" s="66"/>
      <c r="N10" s="65"/>
      <c r="O10" s="66"/>
      <c r="P10" s="65"/>
      <c r="Q10" s="66"/>
      <c r="R10" s="65">
        <f>VLOOKUP($A10,'Return Data'!$B$7:$R$1700,16,0)</f>
        <v>10.1378</v>
      </c>
      <c r="S10" s="67">
        <f t="shared" si="4"/>
        <v>11</v>
      </c>
    </row>
    <row r="11" spans="1:20" x14ac:dyDescent="0.3">
      <c r="A11" s="63" t="s">
        <v>1546</v>
      </c>
      <c r="B11" s="64">
        <f>VLOOKUP($A11,'Return Data'!$B$7:$R$1700,3,0)</f>
        <v>44040</v>
      </c>
      <c r="C11" s="65">
        <f>VLOOKUP($A11,'Return Data'!$B$7:$R$1700,4,0)</f>
        <v>10.210000000000001</v>
      </c>
      <c r="D11" s="65">
        <f>VLOOKUP($A11,'Return Data'!$B$7:$R$1700,10,0)</f>
        <v>21.115100000000002</v>
      </c>
      <c r="E11" s="66">
        <f t="shared" si="0"/>
        <v>3</v>
      </c>
      <c r="F11" s="65">
        <f>VLOOKUP($A11,'Return Data'!$B$7:$R$1700,11,0)</f>
        <v>-4.2214</v>
      </c>
      <c r="G11" s="66">
        <f t="shared" si="1"/>
        <v>4</v>
      </c>
      <c r="H11" s="65">
        <f>VLOOKUP($A11,'Return Data'!$B$7:$R$1700,12,0)</f>
        <v>8.6170000000000009</v>
      </c>
      <c r="I11" s="66">
        <f t="shared" si="2"/>
        <v>3</v>
      </c>
      <c r="J11" s="65">
        <f>VLOOKUP($A11,'Return Data'!$B$7:$R$1700,13,0)</f>
        <v>8.9648000000000003</v>
      </c>
      <c r="K11" s="66">
        <f t="shared" si="3"/>
        <v>5</v>
      </c>
      <c r="L11" s="65"/>
      <c r="M11" s="66"/>
      <c r="N11" s="65"/>
      <c r="O11" s="66"/>
      <c r="P11" s="65"/>
      <c r="Q11" s="66"/>
      <c r="R11" s="65">
        <f>VLOOKUP($A11,'Return Data'!$B$7:$R$1700,16,0)</f>
        <v>1.4442999999999999</v>
      </c>
      <c r="S11" s="67">
        <f t="shared" si="4"/>
        <v>21</v>
      </c>
    </row>
    <row r="12" spans="1:20" x14ac:dyDescent="0.3">
      <c r="A12" s="63" t="s">
        <v>1548</v>
      </c>
      <c r="B12" s="64">
        <f>VLOOKUP($A12,'Return Data'!$B$7:$R$1700,3,0)</f>
        <v>44040</v>
      </c>
      <c r="C12" s="65">
        <f>VLOOKUP($A12,'Return Data'!$B$7:$R$1700,4,0)</f>
        <v>54.128999999999998</v>
      </c>
      <c r="D12" s="65">
        <f>VLOOKUP($A12,'Return Data'!$B$7:$R$1700,10,0)</f>
        <v>19.849900000000002</v>
      </c>
      <c r="E12" s="66">
        <f t="shared" si="0"/>
        <v>7</v>
      </c>
      <c r="F12" s="65">
        <f>VLOOKUP($A12,'Return Data'!$B$7:$R$1700,11,0)</f>
        <v>-10.986700000000001</v>
      </c>
      <c r="G12" s="66">
        <f t="shared" si="1"/>
        <v>6</v>
      </c>
      <c r="H12" s="65">
        <f>VLOOKUP($A12,'Return Data'!$B$7:$R$1700,12,0)</f>
        <v>1.5458000000000001</v>
      </c>
      <c r="I12" s="66">
        <f t="shared" si="2"/>
        <v>6</v>
      </c>
      <c r="J12" s="65">
        <f>VLOOKUP($A12,'Return Data'!$B$7:$R$1700,13,0)</f>
        <v>3.6775000000000002</v>
      </c>
      <c r="K12" s="66">
        <f t="shared" si="3"/>
        <v>11</v>
      </c>
      <c r="L12" s="65">
        <f>VLOOKUP($A12,'Return Data'!$B$7:$R$1700,17,0)</f>
        <v>-4.6981000000000002</v>
      </c>
      <c r="M12" s="66">
        <f>RANK(L12,L$8:L$30,0)</f>
        <v>5</v>
      </c>
      <c r="N12" s="65">
        <f>VLOOKUP($A12,'Return Data'!$B$7:$R$1700,14,0)</f>
        <v>-5.1238000000000001</v>
      </c>
      <c r="O12" s="66">
        <f>RANK(N12,N$8:N$30,0)</f>
        <v>9</v>
      </c>
      <c r="P12" s="65">
        <f>VLOOKUP($A12,'Return Data'!$B$7:$R$1700,15,0)</f>
        <v>5.0427</v>
      </c>
      <c r="Q12" s="66">
        <f>RANK(P12,P$8:P$30,0)</f>
        <v>7</v>
      </c>
      <c r="R12" s="65">
        <f>VLOOKUP($A12,'Return Data'!$B$7:$R$1700,16,0)</f>
        <v>16.045999999999999</v>
      </c>
      <c r="S12" s="67">
        <f t="shared" si="4"/>
        <v>4</v>
      </c>
    </row>
    <row r="13" spans="1:20" x14ac:dyDescent="0.3">
      <c r="A13" s="63" t="s">
        <v>1550</v>
      </c>
      <c r="B13" s="64">
        <f>VLOOKUP($A13,'Return Data'!$B$7:$R$1700,3,0)</f>
        <v>44040</v>
      </c>
      <c r="C13" s="65">
        <f>VLOOKUP($A13,'Return Data'!$B$7:$R$1700,4,0)</f>
        <v>11.13</v>
      </c>
      <c r="D13" s="65">
        <f>VLOOKUP($A13,'Return Data'!$B$7:$R$1700,10,0)</f>
        <v>16.997800000000002</v>
      </c>
      <c r="E13" s="66">
        <f t="shared" si="0"/>
        <v>13</v>
      </c>
      <c r="F13" s="65">
        <f>VLOOKUP($A13,'Return Data'!$B$7:$R$1700,11,0)</f>
        <v>-8.7928999999999995</v>
      </c>
      <c r="G13" s="66">
        <f t="shared" si="1"/>
        <v>5</v>
      </c>
      <c r="H13" s="65">
        <f>VLOOKUP($A13,'Return Data'!$B$7:$R$1700,12,0)</f>
        <v>2.3919000000000001</v>
      </c>
      <c r="I13" s="66">
        <f t="shared" si="2"/>
        <v>5</v>
      </c>
      <c r="J13" s="65">
        <f>VLOOKUP($A13,'Return Data'!$B$7:$R$1700,13,0)</f>
        <v>9.1069999999999993</v>
      </c>
      <c r="K13" s="66">
        <f t="shared" si="3"/>
        <v>4</v>
      </c>
      <c r="L13" s="65"/>
      <c r="M13" s="66"/>
      <c r="N13" s="65"/>
      <c r="O13" s="66"/>
      <c r="P13" s="65"/>
      <c r="Q13" s="66"/>
      <c r="R13" s="65">
        <f>VLOOKUP($A13,'Return Data'!$B$7:$R$1700,16,0)</f>
        <v>7.5480999999999998</v>
      </c>
      <c r="S13" s="67">
        <f t="shared" si="4"/>
        <v>14</v>
      </c>
    </row>
    <row r="14" spans="1:20" x14ac:dyDescent="0.3">
      <c r="A14" s="63" t="s">
        <v>1553</v>
      </c>
      <c r="B14" s="64">
        <f>VLOOKUP($A14,'Return Data'!$B$7:$R$1700,3,0)</f>
        <v>44040</v>
      </c>
      <c r="C14" s="65">
        <f>VLOOKUP($A14,'Return Data'!$B$7:$R$1700,4,0)</f>
        <v>45.064700000000002</v>
      </c>
      <c r="D14" s="65">
        <f>VLOOKUP($A14,'Return Data'!$B$7:$R$1700,10,0)</f>
        <v>14.3249</v>
      </c>
      <c r="E14" s="66">
        <f t="shared" si="0"/>
        <v>19</v>
      </c>
      <c r="F14" s="65">
        <f>VLOOKUP($A14,'Return Data'!$B$7:$R$1700,11,0)</f>
        <v>-20.336300000000001</v>
      </c>
      <c r="G14" s="66">
        <f t="shared" si="1"/>
        <v>19</v>
      </c>
      <c r="H14" s="65">
        <f>VLOOKUP($A14,'Return Data'!$B$7:$R$1700,12,0)</f>
        <v>-13.788600000000001</v>
      </c>
      <c r="I14" s="66">
        <f t="shared" si="2"/>
        <v>20</v>
      </c>
      <c r="J14" s="65">
        <f>VLOOKUP($A14,'Return Data'!$B$7:$R$1700,13,0)</f>
        <v>-14.326599999999999</v>
      </c>
      <c r="K14" s="66">
        <f t="shared" si="3"/>
        <v>20</v>
      </c>
      <c r="L14" s="65">
        <f>VLOOKUP($A14,'Return Data'!$B$7:$R$1700,17,0)</f>
        <v>-13.9335</v>
      </c>
      <c r="M14" s="66">
        <f>RANK(L14,L$8:L$30,0)</f>
        <v>13</v>
      </c>
      <c r="N14" s="65">
        <f>VLOOKUP($A14,'Return Data'!$B$7:$R$1700,14,0)</f>
        <v>-8.0667000000000009</v>
      </c>
      <c r="O14" s="66">
        <f>RANK(N14,N$8:N$30,0)</f>
        <v>13</v>
      </c>
      <c r="P14" s="65">
        <f>VLOOKUP($A14,'Return Data'!$B$7:$R$1700,15,0)</f>
        <v>2.4020999999999999</v>
      </c>
      <c r="Q14" s="66">
        <f>RANK(P14,P$8:P$30,0)</f>
        <v>10</v>
      </c>
      <c r="R14" s="65">
        <f>VLOOKUP($A14,'Return Data'!$B$7:$R$1700,16,0)</f>
        <v>13.557399999999999</v>
      </c>
      <c r="S14" s="67">
        <f t="shared" si="4"/>
        <v>5</v>
      </c>
    </row>
    <row r="15" spans="1:20" x14ac:dyDescent="0.3">
      <c r="A15" s="63" t="s">
        <v>1554</v>
      </c>
      <c r="B15" s="64">
        <f>VLOOKUP($A15,'Return Data'!$B$7:$R$1700,3,0)</f>
        <v>44040</v>
      </c>
      <c r="C15" s="65">
        <f>VLOOKUP($A15,'Return Data'!$B$7:$R$1700,4,0)</f>
        <v>36.286000000000001</v>
      </c>
      <c r="D15" s="65">
        <f>VLOOKUP($A15,'Return Data'!$B$7:$R$1700,10,0)</f>
        <v>18.018599999999999</v>
      </c>
      <c r="E15" s="66">
        <f t="shared" si="0"/>
        <v>10</v>
      </c>
      <c r="F15" s="65">
        <f>VLOOKUP($A15,'Return Data'!$B$7:$R$1700,11,0)</f>
        <v>-17.520600000000002</v>
      </c>
      <c r="G15" s="66">
        <f t="shared" si="1"/>
        <v>17</v>
      </c>
      <c r="H15" s="65">
        <f>VLOOKUP($A15,'Return Data'!$B$7:$R$1700,12,0)</f>
        <v>-12.7677</v>
      </c>
      <c r="I15" s="66">
        <f t="shared" si="2"/>
        <v>19</v>
      </c>
      <c r="J15" s="65">
        <f>VLOOKUP($A15,'Return Data'!$B$7:$R$1700,13,0)</f>
        <v>-13.479100000000001</v>
      </c>
      <c r="K15" s="66">
        <f t="shared" si="3"/>
        <v>19</v>
      </c>
      <c r="L15" s="65">
        <f>VLOOKUP($A15,'Return Data'!$B$7:$R$1700,17,0)</f>
        <v>-12.303699999999999</v>
      </c>
      <c r="M15" s="66">
        <f>RANK(L15,L$8:L$30,0)</f>
        <v>11</v>
      </c>
      <c r="N15" s="65">
        <f>VLOOKUP($A15,'Return Data'!$B$7:$R$1700,14,0)</f>
        <v>-2.9941</v>
      </c>
      <c r="O15" s="66">
        <f>RANK(N15,N$8:N$30,0)</f>
        <v>6</v>
      </c>
      <c r="P15" s="65">
        <f>VLOOKUP($A15,'Return Data'!$B$7:$R$1700,15,0)</f>
        <v>6.2354000000000003</v>
      </c>
      <c r="Q15" s="66">
        <f>RANK(P15,P$8:P$30,0)</f>
        <v>5</v>
      </c>
      <c r="R15" s="65">
        <f>VLOOKUP($A15,'Return Data'!$B$7:$R$1700,16,0)</f>
        <v>11.4991</v>
      </c>
      <c r="S15" s="67">
        <f t="shared" si="4"/>
        <v>8</v>
      </c>
    </row>
    <row r="16" spans="1:20" x14ac:dyDescent="0.3">
      <c r="A16" s="63" t="s">
        <v>1557</v>
      </c>
      <c r="B16" s="64">
        <f>VLOOKUP($A16,'Return Data'!$B$7:$R$1700,3,0)</f>
        <v>44040</v>
      </c>
      <c r="C16" s="65">
        <f>VLOOKUP($A16,'Return Data'!$B$7:$R$1700,4,0)</f>
        <v>43.415199999999999</v>
      </c>
      <c r="D16" s="65">
        <f>VLOOKUP($A16,'Return Data'!$B$7:$R$1700,10,0)</f>
        <v>20.844200000000001</v>
      </c>
      <c r="E16" s="66">
        <f t="shared" si="0"/>
        <v>5</v>
      </c>
      <c r="F16" s="65">
        <f>VLOOKUP($A16,'Return Data'!$B$7:$R$1700,11,0)</f>
        <v>-13.633900000000001</v>
      </c>
      <c r="G16" s="66">
        <f t="shared" si="1"/>
        <v>12</v>
      </c>
      <c r="H16" s="65">
        <f>VLOOKUP($A16,'Return Data'!$B$7:$R$1700,12,0)</f>
        <v>-6.2901999999999996</v>
      </c>
      <c r="I16" s="66">
        <f t="shared" si="2"/>
        <v>14</v>
      </c>
      <c r="J16" s="65">
        <f>VLOOKUP($A16,'Return Data'!$B$7:$R$1700,13,0)</f>
        <v>-6.5236000000000001</v>
      </c>
      <c r="K16" s="66">
        <f t="shared" si="3"/>
        <v>15</v>
      </c>
      <c r="L16" s="65">
        <f>VLOOKUP($A16,'Return Data'!$B$7:$R$1700,17,0)</f>
        <v>-11.97</v>
      </c>
      <c r="M16" s="66">
        <f>RANK(L16,L$8:L$30,0)</f>
        <v>10</v>
      </c>
      <c r="N16" s="65">
        <f>VLOOKUP($A16,'Return Data'!$B$7:$R$1700,14,0)</f>
        <v>-7.9865000000000004</v>
      </c>
      <c r="O16" s="66">
        <f>RANK(N16,N$8:N$30,0)</f>
        <v>12</v>
      </c>
      <c r="P16" s="65">
        <f>VLOOKUP($A16,'Return Data'!$B$7:$R$1700,15,0)</f>
        <v>0.75319999999999998</v>
      </c>
      <c r="Q16" s="66">
        <f>RANK(P16,P$8:P$30,0)</f>
        <v>13</v>
      </c>
      <c r="R16" s="65">
        <f>VLOOKUP($A16,'Return Data'!$B$7:$R$1700,16,0)</f>
        <v>10.2811</v>
      </c>
      <c r="S16" s="67">
        <f t="shared" si="4"/>
        <v>10</v>
      </c>
    </row>
    <row r="17" spans="1:19" x14ac:dyDescent="0.3">
      <c r="A17" s="63" t="s">
        <v>1559</v>
      </c>
      <c r="B17" s="64">
        <f>VLOOKUP($A17,'Return Data'!$B$7:$R$1700,3,0)</f>
        <v>44040</v>
      </c>
      <c r="C17" s="65">
        <f>VLOOKUP($A17,'Return Data'!$B$7:$R$1700,4,0)</f>
        <v>23.8</v>
      </c>
      <c r="D17" s="65">
        <f>VLOOKUP($A17,'Return Data'!$B$7:$R$1700,10,0)</f>
        <v>21.058</v>
      </c>
      <c r="E17" s="66">
        <f t="shared" si="0"/>
        <v>4</v>
      </c>
      <c r="F17" s="65">
        <f>VLOOKUP($A17,'Return Data'!$B$7:$R$1700,11,0)</f>
        <v>-17.447099999999999</v>
      </c>
      <c r="G17" s="66">
        <f t="shared" si="1"/>
        <v>16</v>
      </c>
      <c r="H17" s="65">
        <f>VLOOKUP($A17,'Return Data'!$B$7:$R$1700,12,0)</f>
        <v>-7.4649999999999999</v>
      </c>
      <c r="I17" s="66">
        <f t="shared" si="2"/>
        <v>15</v>
      </c>
      <c r="J17" s="65">
        <f>VLOOKUP($A17,'Return Data'!$B$7:$R$1700,13,0)</f>
        <v>-6.2253999999999996</v>
      </c>
      <c r="K17" s="66">
        <f t="shared" si="3"/>
        <v>14</v>
      </c>
      <c r="L17" s="65">
        <f>VLOOKUP($A17,'Return Data'!$B$7:$R$1700,17,0)</f>
        <v>-4.7500999999999998</v>
      </c>
      <c r="M17" s="66">
        <f>RANK(L17,L$8:L$30,0)</f>
        <v>6</v>
      </c>
      <c r="N17" s="65">
        <f>VLOOKUP($A17,'Return Data'!$B$7:$R$1700,14,0)</f>
        <v>-4.1496000000000004</v>
      </c>
      <c r="O17" s="66">
        <f>RANK(N17,N$8:N$30,0)</f>
        <v>8</v>
      </c>
      <c r="P17" s="65">
        <f>VLOOKUP($A17,'Return Data'!$B$7:$R$1700,15,0)</f>
        <v>2.5028000000000001</v>
      </c>
      <c r="Q17" s="66">
        <f>RANK(P17,P$8:P$30,0)</f>
        <v>9</v>
      </c>
      <c r="R17" s="65">
        <f>VLOOKUP($A17,'Return Data'!$B$7:$R$1700,16,0)</f>
        <v>9.1196999999999999</v>
      </c>
      <c r="S17" s="67">
        <f t="shared" si="4"/>
        <v>13</v>
      </c>
    </row>
    <row r="18" spans="1:19" x14ac:dyDescent="0.3">
      <c r="A18" s="63" t="s">
        <v>1561</v>
      </c>
      <c r="B18" s="64">
        <f>VLOOKUP($A18,'Return Data'!$B$7:$R$1700,3,0)</f>
        <v>44040</v>
      </c>
      <c r="C18" s="65">
        <f>VLOOKUP($A18,'Return Data'!$B$7:$R$1700,4,0)</f>
        <v>8.48</v>
      </c>
      <c r="D18" s="65">
        <f>VLOOKUP($A18,'Return Data'!$B$7:$R$1700,10,0)</f>
        <v>12.1693</v>
      </c>
      <c r="E18" s="66">
        <f t="shared" si="0"/>
        <v>22</v>
      </c>
      <c r="F18" s="65">
        <f>VLOOKUP($A18,'Return Data'!$B$7:$R$1700,11,0)</f>
        <v>-16.6175</v>
      </c>
      <c r="G18" s="66">
        <f t="shared" si="1"/>
        <v>15</v>
      </c>
      <c r="H18" s="65">
        <f>VLOOKUP($A18,'Return Data'!$B$7:$R$1700,12,0)</f>
        <v>-9.9787999999999997</v>
      </c>
      <c r="I18" s="66">
        <f t="shared" si="2"/>
        <v>17</v>
      </c>
      <c r="J18" s="65">
        <f>VLOOKUP($A18,'Return Data'!$B$7:$R$1700,13,0)</f>
        <v>-6.8132000000000001</v>
      </c>
      <c r="K18" s="66">
        <f t="shared" si="3"/>
        <v>17</v>
      </c>
      <c r="L18" s="65">
        <f>VLOOKUP($A18,'Return Data'!$B$7:$R$1700,17,0)</f>
        <v>-10.2339</v>
      </c>
      <c r="M18" s="66">
        <f>RANK(L18,L$8:L$30,0)</f>
        <v>9</v>
      </c>
      <c r="N18" s="65">
        <f>VLOOKUP($A18,'Return Data'!$B$7:$R$1700,14,0)</f>
        <v>-5.5312000000000001</v>
      </c>
      <c r="O18" s="66">
        <f>RANK(N18,N$8:N$30,0)</f>
        <v>10</v>
      </c>
      <c r="P18" s="65"/>
      <c r="Q18" s="66"/>
      <c r="R18" s="65">
        <f>VLOOKUP($A18,'Return Data'!$B$7:$R$1700,16,0)</f>
        <v>-5.1729000000000003</v>
      </c>
      <c r="S18" s="67">
        <f t="shared" si="4"/>
        <v>22</v>
      </c>
    </row>
    <row r="19" spans="1:19" x14ac:dyDescent="0.3">
      <c r="A19" s="63" t="s">
        <v>1562</v>
      </c>
      <c r="B19" s="64">
        <f>VLOOKUP($A19,'Return Data'!$B$7:$R$1700,3,0)</f>
        <v>44040</v>
      </c>
      <c r="C19" s="65">
        <f>VLOOKUP($A19,'Return Data'!$B$7:$R$1700,4,0)</f>
        <v>10.71</v>
      </c>
      <c r="D19" s="65">
        <f>VLOOKUP($A19,'Return Data'!$B$7:$R$1700,10,0)</f>
        <v>16.160499999999999</v>
      </c>
      <c r="E19" s="66">
        <f t="shared" si="0"/>
        <v>14</v>
      </c>
      <c r="F19" s="65"/>
      <c r="G19" s="66"/>
      <c r="H19" s="65"/>
      <c r="I19" s="66"/>
      <c r="J19" s="65"/>
      <c r="K19" s="66"/>
      <c r="L19" s="65"/>
      <c r="M19" s="66"/>
      <c r="N19" s="65"/>
      <c r="O19" s="66"/>
      <c r="P19" s="65"/>
      <c r="Q19" s="66"/>
      <c r="R19" s="65">
        <f>VLOOKUP($A19,'Return Data'!$B$7:$R$1700,16,0)</f>
        <v>7.1</v>
      </c>
      <c r="S19" s="67">
        <f t="shared" si="4"/>
        <v>15</v>
      </c>
    </row>
    <row r="20" spans="1:19" x14ac:dyDescent="0.3">
      <c r="A20" s="63" t="s">
        <v>1564</v>
      </c>
      <c r="B20" s="64">
        <f>VLOOKUP($A20,'Return Data'!$B$7:$R$1700,3,0)</f>
        <v>44040</v>
      </c>
      <c r="C20" s="65">
        <f>VLOOKUP($A20,'Return Data'!$B$7:$R$1700,4,0)</f>
        <v>10.54</v>
      </c>
      <c r="D20" s="65">
        <f>VLOOKUP($A20,'Return Data'!$B$7:$R$1700,10,0)</f>
        <v>14.8148</v>
      </c>
      <c r="E20" s="66">
        <f t="shared" si="0"/>
        <v>18</v>
      </c>
      <c r="F20" s="65">
        <f>VLOOKUP($A20,'Return Data'!$B$7:$R$1700,11,0)</f>
        <v>-11.428599999999999</v>
      </c>
      <c r="G20" s="66">
        <f>RANK(F20,F$8:F$30,0)</f>
        <v>9</v>
      </c>
      <c r="H20" s="65">
        <f>VLOOKUP($A20,'Return Data'!$B$7:$R$1700,12,0)</f>
        <v>0.86119999999999997</v>
      </c>
      <c r="I20" s="66">
        <f>RANK(H20,H$8:H$30,0)</f>
        <v>7</v>
      </c>
      <c r="J20" s="65">
        <f>VLOOKUP($A20,'Return Data'!$B$7:$R$1700,13,0)</f>
        <v>8.2135999999999996</v>
      </c>
      <c r="K20" s="66">
        <f>RANK(J20,J$8:J$30,0)</f>
        <v>6</v>
      </c>
      <c r="L20" s="65"/>
      <c r="M20" s="66"/>
      <c r="N20" s="65"/>
      <c r="O20" s="66"/>
      <c r="P20" s="65"/>
      <c r="Q20" s="66"/>
      <c r="R20" s="65">
        <f>VLOOKUP($A20,'Return Data'!$B$7:$R$1700,16,0)</f>
        <v>3.0594000000000001</v>
      </c>
      <c r="S20" s="67">
        <f t="shared" si="4"/>
        <v>19</v>
      </c>
    </row>
    <row r="21" spans="1:19" x14ac:dyDescent="0.3">
      <c r="A21" s="63" t="s">
        <v>1566</v>
      </c>
      <c r="B21" s="64">
        <f>VLOOKUP($A21,'Return Data'!$B$7:$R$1700,3,0)</f>
        <v>44040</v>
      </c>
      <c r="C21" s="65">
        <f>VLOOKUP($A21,'Return Data'!$B$7:$R$1700,4,0)</f>
        <v>8.5916999999999994</v>
      </c>
      <c r="D21" s="65">
        <f>VLOOKUP($A21,'Return Data'!$B$7:$R$1700,10,0)</f>
        <v>17.643000000000001</v>
      </c>
      <c r="E21" s="66">
        <f t="shared" si="0"/>
        <v>11</v>
      </c>
      <c r="F21" s="65"/>
      <c r="G21" s="66"/>
      <c r="H21" s="65"/>
      <c r="I21" s="66"/>
      <c r="J21" s="65"/>
      <c r="K21" s="66"/>
      <c r="L21" s="65"/>
      <c r="M21" s="66"/>
      <c r="N21" s="65"/>
      <c r="O21" s="66"/>
      <c r="P21" s="65"/>
      <c r="Q21" s="66"/>
      <c r="R21" s="65">
        <f>VLOOKUP($A21,'Return Data'!$B$7:$R$1700,16,0)</f>
        <v>-14.083</v>
      </c>
      <c r="S21" s="67">
        <f t="shared" si="4"/>
        <v>23</v>
      </c>
    </row>
    <row r="22" spans="1:19" x14ac:dyDescent="0.3">
      <c r="A22" s="63" t="s">
        <v>1569</v>
      </c>
      <c r="B22" s="64">
        <f>VLOOKUP($A22,'Return Data'!$B$7:$R$1700,3,0)</f>
        <v>44040</v>
      </c>
      <c r="C22" s="65">
        <f>VLOOKUP($A22,'Return Data'!$B$7:$R$1700,4,0)</f>
        <v>74.366</v>
      </c>
      <c r="D22" s="65">
        <f>VLOOKUP($A22,'Return Data'!$B$7:$R$1700,10,0)</f>
        <v>18.466200000000001</v>
      </c>
      <c r="E22" s="66">
        <f t="shared" si="0"/>
        <v>9</v>
      </c>
      <c r="F22" s="65">
        <f>VLOOKUP($A22,'Return Data'!$B$7:$R$1700,11,0)</f>
        <v>-14.6562</v>
      </c>
      <c r="G22" s="66">
        <f t="shared" ref="G22:G30" si="5">RANK(F22,F$8:F$30,0)</f>
        <v>14</v>
      </c>
      <c r="H22" s="65">
        <f>VLOOKUP($A22,'Return Data'!$B$7:$R$1700,12,0)</f>
        <v>-2.5424000000000002</v>
      </c>
      <c r="I22" s="66">
        <f t="shared" ref="I22:I30" si="6">RANK(H22,H$8:H$30,0)</f>
        <v>11</v>
      </c>
      <c r="J22" s="65">
        <f>VLOOKUP($A22,'Return Data'!$B$7:$R$1700,13,0)</f>
        <v>3.1356999999999999</v>
      </c>
      <c r="K22" s="66">
        <f t="shared" ref="K22:K30" si="7">RANK(J22,J$8:J$30,0)</f>
        <v>12</v>
      </c>
      <c r="L22" s="65">
        <f>VLOOKUP($A22,'Return Data'!$B$7:$R$1700,17,0)</f>
        <v>-3.1677</v>
      </c>
      <c r="M22" s="66">
        <f>RANK(L22,L$8:L$30,0)</f>
        <v>4</v>
      </c>
      <c r="N22" s="65">
        <f>VLOOKUP($A22,'Return Data'!$B$7:$R$1700,14,0)</f>
        <v>-1.6548</v>
      </c>
      <c r="O22" s="66">
        <f>RANK(N22,N$8:N$30,0)</f>
        <v>5</v>
      </c>
      <c r="P22" s="65">
        <f>VLOOKUP($A22,'Return Data'!$B$7:$R$1700,15,0)</f>
        <v>6.2770000000000001</v>
      </c>
      <c r="Q22" s="66">
        <f>RANK(P22,P$8:P$30,0)</f>
        <v>4</v>
      </c>
      <c r="R22" s="65">
        <f>VLOOKUP($A22,'Return Data'!$B$7:$R$1700,16,0)</f>
        <v>12.522600000000001</v>
      </c>
      <c r="S22" s="67">
        <f t="shared" si="4"/>
        <v>6</v>
      </c>
    </row>
    <row r="23" spans="1:19" x14ac:dyDescent="0.3">
      <c r="A23" s="63" t="s">
        <v>1570</v>
      </c>
      <c r="B23" s="64">
        <f>VLOOKUP($A23,'Return Data'!$B$7:$R$1700,3,0)</f>
        <v>44040</v>
      </c>
      <c r="C23" s="65">
        <f>VLOOKUP($A23,'Return Data'!$B$7:$R$1700,4,0)</f>
        <v>20.027999999999999</v>
      </c>
      <c r="D23" s="65">
        <f>VLOOKUP($A23,'Return Data'!$B$7:$R$1700,10,0)</f>
        <v>15.7956</v>
      </c>
      <c r="E23" s="66">
        <f t="shared" si="0"/>
        <v>15</v>
      </c>
      <c r="F23" s="65">
        <f>VLOOKUP($A23,'Return Data'!$B$7:$R$1700,11,0)</f>
        <v>-20.353100000000001</v>
      </c>
      <c r="G23" s="66">
        <f t="shared" si="5"/>
        <v>20</v>
      </c>
      <c r="H23" s="65">
        <f>VLOOKUP($A23,'Return Data'!$B$7:$R$1700,12,0)</f>
        <v>-14.171799999999999</v>
      </c>
      <c r="I23" s="66">
        <f t="shared" si="6"/>
        <v>21</v>
      </c>
      <c r="J23" s="65">
        <f>VLOOKUP($A23,'Return Data'!$B$7:$R$1700,13,0)</f>
        <v>-13.204800000000001</v>
      </c>
      <c r="K23" s="66">
        <f t="shared" si="7"/>
        <v>18</v>
      </c>
      <c r="L23" s="65">
        <f>VLOOKUP($A23,'Return Data'!$B$7:$R$1700,17,0)</f>
        <v>-14.042899999999999</v>
      </c>
      <c r="M23" s="66">
        <f>RANK(L23,L$8:L$30,0)</f>
        <v>14</v>
      </c>
      <c r="N23" s="65">
        <f>VLOOKUP($A23,'Return Data'!$B$7:$R$1700,14,0)</f>
        <v>-7.2716000000000003</v>
      </c>
      <c r="O23" s="66">
        <f>RANK(N23,N$8:N$30,0)</f>
        <v>11</v>
      </c>
      <c r="P23" s="65">
        <f>VLOOKUP($A23,'Return Data'!$B$7:$R$1700,15,0)</f>
        <v>5.9848999999999997</v>
      </c>
      <c r="Q23" s="66">
        <f>RANK(P23,P$8:P$30,0)</f>
        <v>6</v>
      </c>
      <c r="R23" s="65">
        <f>VLOOKUP($A23,'Return Data'!$B$7:$R$1700,16,0)</f>
        <v>11.8208</v>
      </c>
      <c r="S23" s="67">
        <f t="shared" si="4"/>
        <v>7</v>
      </c>
    </row>
    <row r="24" spans="1:19" x14ac:dyDescent="0.3">
      <c r="A24" s="63" t="s">
        <v>1573</v>
      </c>
      <c r="B24" s="64">
        <f>VLOOKUP($A24,'Return Data'!$B$7:$R$1700,3,0)</f>
        <v>44040</v>
      </c>
      <c r="C24" s="65">
        <f>VLOOKUP($A24,'Return Data'!$B$7:$R$1700,4,0)</f>
        <v>38.851100000000002</v>
      </c>
      <c r="D24" s="65">
        <f>VLOOKUP($A24,'Return Data'!$B$7:$R$1700,10,0)</f>
        <v>18.607199999999999</v>
      </c>
      <c r="E24" s="66">
        <f t="shared" si="0"/>
        <v>8</v>
      </c>
      <c r="F24" s="65">
        <f>VLOOKUP($A24,'Return Data'!$B$7:$R$1700,11,0)</f>
        <v>-12.6463</v>
      </c>
      <c r="G24" s="66">
        <f t="shared" si="5"/>
        <v>10</v>
      </c>
      <c r="H24" s="65">
        <f>VLOOKUP($A24,'Return Data'!$B$7:$R$1700,12,0)</f>
        <v>-2.6735000000000002</v>
      </c>
      <c r="I24" s="66">
        <f t="shared" si="6"/>
        <v>12</v>
      </c>
      <c r="J24" s="65">
        <f>VLOOKUP($A24,'Return Data'!$B$7:$R$1700,13,0)</f>
        <v>0.35749999999999998</v>
      </c>
      <c r="K24" s="66">
        <f t="shared" si="7"/>
        <v>13</v>
      </c>
      <c r="L24" s="65">
        <f>VLOOKUP($A24,'Return Data'!$B$7:$R$1700,17,0)</f>
        <v>-6.2267999999999999</v>
      </c>
      <c r="M24" s="66">
        <f>RANK(L24,L$8:L$30,0)</f>
        <v>8</v>
      </c>
      <c r="N24" s="65">
        <f>VLOOKUP($A24,'Return Data'!$B$7:$R$1700,14,0)</f>
        <v>-1.4504999999999999</v>
      </c>
      <c r="O24" s="66">
        <f>RANK(N24,N$8:N$30,0)</f>
        <v>4</v>
      </c>
      <c r="P24" s="65">
        <f>VLOOKUP($A24,'Return Data'!$B$7:$R$1700,15,0)</f>
        <v>8.5958000000000006</v>
      </c>
      <c r="Q24" s="66">
        <f>RANK(P24,P$8:P$30,0)</f>
        <v>3</v>
      </c>
      <c r="R24" s="65">
        <f>VLOOKUP($A24,'Return Data'!$B$7:$R$1700,16,0)</f>
        <v>18.134399999999999</v>
      </c>
      <c r="S24" s="67">
        <f t="shared" si="4"/>
        <v>3</v>
      </c>
    </row>
    <row r="25" spans="1:19" x14ac:dyDescent="0.3">
      <c r="A25" s="63" t="s">
        <v>1574</v>
      </c>
      <c r="B25" s="64">
        <f>VLOOKUP($A25,'Return Data'!$B$7:$R$1700,3,0)</f>
        <v>44040</v>
      </c>
      <c r="C25" s="65">
        <f>VLOOKUP($A25,'Return Data'!$B$7:$R$1700,4,0)</f>
        <v>10.78</v>
      </c>
      <c r="D25" s="65">
        <f>VLOOKUP($A25,'Return Data'!$B$7:$R$1700,10,0)</f>
        <v>21.8079</v>
      </c>
      <c r="E25" s="66">
        <f t="shared" si="0"/>
        <v>2</v>
      </c>
      <c r="F25" s="65">
        <f>VLOOKUP($A25,'Return Data'!$B$7:$R$1700,11,0)</f>
        <v>-3.8359000000000001</v>
      </c>
      <c r="G25" s="66">
        <f t="shared" si="5"/>
        <v>3</v>
      </c>
      <c r="H25" s="65">
        <f>VLOOKUP($A25,'Return Data'!$B$7:$R$1700,12,0)</f>
        <v>8.1243999999999996</v>
      </c>
      <c r="I25" s="66">
        <f t="shared" si="6"/>
        <v>4</v>
      </c>
      <c r="J25" s="65">
        <f>VLOOKUP($A25,'Return Data'!$B$7:$R$1700,13,0)</f>
        <v>11.825699999999999</v>
      </c>
      <c r="K25" s="66">
        <f t="shared" si="7"/>
        <v>3</v>
      </c>
      <c r="L25" s="65"/>
      <c r="M25" s="66"/>
      <c r="N25" s="65"/>
      <c r="O25" s="66"/>
      <c r="P25" s="65"/>
      <c r="Q25" s="66"/>
      <c r="R25" s="65">
        <f>VLOOKUP($A25,'Return Data'!$B$7:$R$1700,16,0)</f>
        <v>6.3986999999999998</v>
      </c>
      <c r="S25" s="67">
        <f t="shared" si="4"/>
        <v>16</v>
      </c>
    </row>
    <row r="26" spans="1:19" x14ac:dyDescent="0.3">
      <c r="A26" s="63" t="s">
        <v>1577</v>
      </c>
      <c r="B26" s="64">
        <f>VLOOKUP($A26,'Return Data'!$B$7:$R$1700,3,0)</f>
        <v>44040</v>
      </c>
      <c r="C26" s="65">
        <f>VLOOKUP($A26,'Return Data'!$B$7:$R$1700,4,0)</f>
        <v>49.101999999999997</v>
      </c>
      <c r="D26" s="65">
        <f>VLOOKUP($A26,'Return Data'!$B$7:$R$1700,10,0)</f>
        <v>40.9527</v>
      </c>
      <c r="E26" s="66">
        <f t="shared" si="0"/>
        <v>1</v>
      </c>
      <c r="F26" s="65">
        <f>VLOOKUP($A26,'Return Data'!$B$7:$R$1700,11,0)</f>
        <v>8.6586999999999996</v>
      </c>
      <c r="G26" s="66">
        <f t="shared" si="5"/>
        <v>1</v>
      </c>
      <c r="H26" s="65">
        <f>VLOOKUP($A26,'Return Data'!$B$7:$R$1700,12,0)</f>
        <v>21.467099999999999</v>
      </c>
      <c r="I26" s="66">
        <f t="shared" si="6"/>
        <v>1</v>
      </c>
      <c r="J26" s="65">
        <f>VLOOKUP($A26,'Return Data'!$B$7:$R$1700,13,0)</f>
        <v>14.304500000000001</v>
      </c>
      <c r="K26" s="66">
        <f t="shared" si="7"/>
        <v>2</v>
      </c>
      <c r="L26" s="65">
        <f>VLOOKUP($A26,'Return Data'!$B$7:$R$1700,17,0)</f>
        <v>-2.6537000000000002</v>
      </c>
      <c r="M26" s="66">
        <f>RANK(L26,L$8:L$30,0)</f>
        <v>3</v>
      </c>
      <c r="N26" s="65">
        <f>VLOOKUP($A26,'Return Data'!$B$7:$R$1700,14,0)</f>
        <v>-1.0309999999999999</v>
      </c>
      <c r="O26" s="66">
        <f>RANK(N26,N$8:N$30,0)</f>
        <v>3</v>
      </c>
      <c r="P26" s="65">
        <f>VLOOKUP($A26,'Return Data'!$B$7:$R$1700,15,0)</f>
        <v>2.6402999999999999</v>
      </c>
      <c r="Q26" s="66">
        <f>RANK(P26,P$8:P$30,0)</f>
        <v>8</v>
      </c>
      <c r="R26" s="65">
        <f>VLOOKUP($A26,'Return Data'!$B$7:$R$1700,16,0)</f>
        <v>4.9377000000000004</v>
      </c>
      <c r="S26" s="67">
        <f t="shared" si="4"/>
        <v>18</v>
      </c>
    </row>
    <row r="27" spans="1:19" x14ac:dyDescent="0.3">
      <c r="A27" s="63" t="s">
        <v>1578</v>
      </c>
      <c r="B27" s="64">
        <f>VLOOKUP($A27,'Return Data'!$B$7:$R$1700,3,0)</f>
        <v>44040</v>
      </c>
      <c r="C27" s="65">
        <f>VLOOKUP($A27,'Return Data'!$B$7:$R$1700,4,0)</f>
        <v>55.236199999999997</v>
      </c>
      <c r="D27" s="65">
        <f>VLOOKUP($A27,'Return Data'!$B$7:$R$1700,10,0)</f>
        <v>14.057</v>
      </c>
      <c r="E27" s="66">
        <f t="shared" si="0"/>
        <v>20</v>
      </c>
      <c r="F27" s="65">
        <f>VLOOKUP($A27,'Return Data'!$B$7:$R$1700,11,0)</f>
        <v>-11.0365</v>
      </c>
      <c r="G27" s="66">
        <f t="shared" si="5"/>
        <v>7</v>
      </c>
      <c r="H27" s="65">
        <f>VLOOKUP($A27,'Return Data'!$B$7:$R$1700,12,0)</f>
        <v>-2.0232000000000001</v>
      </c>
      <c r="I27" s="66">
        <f t="shared" si="6"/>
        <v>10</v>
      </c>
      <c r="J27" s="65">
        <f>VLOOKUP($A27,'Return Data'!$B$7:$R$1700,13,0)</f>
        <v>5.0744999999999996</v>
      </c>
      <c r="K27" s="66">
        <f t="shared" si="7"/>
        <v>9</v>
      </c>
      <c r="L27" s="65">
        <f>VLOOKUP($A27,'Return Data'!$B$7:$R$1700,17,0)</f>
        <v>-0.5524</v>
      </c>
      <c r="M27" s="66">
        <f>RANK(L27,L$8:L$30,0)</f>
        <v>2</v>
      </c>
      <c r="N27" s="65">
        <f>VLOOKUP($A27,'Return Data'!$B$7:$R$1700,14,0)</f>
        <v>4.3682999999999996</v>
      </c>
      <c r="O27" s="66">
        <f>RANK(N27,N$8:N$30,0)</f>
        <v>2</v>
      </c>
      <c r="P27" s="65">
        <f>VLOOKUP($A27,'Return Data'!$B$7:$R$1700,15,0)</f>
        <v>10.8172</v>
      </c>
      <c r="Q27" s="66">
        <f>RANK(P27,P$8:P$30,0)</f>
        <v>1</v>
      </c>
      <c r="R27" s="65">
        <f>VLOOKUP($A27,'Return Data'!$B$7:$R$1700,16,0)</f>
        <v>21.3154</v>
      </c>
      <c r="S27" s="67">
        <f t="shared" si="4"/>
        <v>1</v>
      </c>
    </row>
    <row r="28" spans="1:19" x14ac:dyDescent="0.3">
      <c r="A28" s="63" t="s">
        <v>1581</v>
      </c>
      <c r="B28" s="64">
        <f>VLOOKUP($A28,'Return Data'!$B$7:$R$1700,3,0)</f>
        <v>44040</v>
      </c>
      <c r="C28" s="65">
        <f>VLOOKUP($A28,'Return Data'!$B$7:$R$1700,4,0)</f>
        <v>70.330699999999993</v>
      </c>
      <c r="D28" s="65">
        <f>VLOOKUP($A28,'Return Data'!$B$7:$R$1700,10,0)</f>
        <v>15.213699999999999</v>
      </c>
      <c r="E28" s="66">
        <f t="shared" si="0"/>
        <v>16</v>
      </c>
      <c r="F28" s="65">
        <f>VLOOKUP($A28,'Return Data'!$B$7:$R$1700,11,0)</f>
        <v>-17.756399999999999</v>
      </c>
      <c r="G28" s="66">
        <f t="shared" si="5"/>
        <v>18</v>
      </c>
      <c r="H28" s="65">
        <f>VLOOKUP($A28,'Return Data'!$B$7:$R$1700,12,0)</f>
        <v>-8.4478000000000009</v>
      </c>
      <c r="I28" s="66">
        <f t="shared" si="6"/>
        <v>16</v>
      </c>
      <c r="J28" s="65">
        <f>VLOOKUP($A28,'Return Data'!$B$7:$R$1700,13,0)</f>
        <v>-6.7914000000000003</v>
      </c>
      <c r="K28" s="66">
        <f t="shared" si="7"/>
        <v>16</v>
      </c>
      <c r="L28" s="65">
        <f>VLOOKUP($A28,'Return Data'!$B$7:$R$1700,17,0)</f>
        <v>-12.549899999999999</v>
      </c>
      <c r="M28" s="66">
        <f>RANK(L28,L$8:L$30,0)</f>
        <v>12</v>
      </c>
      <c r="N28" s="65">
        <f>VLOOKUP($A28,'Return Data'!$B$7:$R$1700,14,0)</f>
        <v>-11.1854</v>
      </c>
      <c r="O28" s="66">
        <f>RANK(N28,N$8:N$30,0)</f>
        <v>15</v>
      </c>
      <c r="P28" s="65">
        <f>VLOOKUP($A28,'Return Data'!$B$7:$R$1700,15,0)</f>
        <v>-0.75390000000000001</v>
      </c>
      <c r="Q28" s="66">
        <f>RANK(P28,P$8:P$30,0)</f>
        <v>14</v>
      </c>
      <c r="R28" s="65">
        <f>VLOOKUP($A28,'Return Data'!$B$7:$R$1700,16,0)</f>
        <v>9.8518000000000008</v>
      </c>
      <c r="S28" s="67">
        <f t="shared" si="4"/>
        <v>12</v>
      </c>
    </row>
    <row r="29" spans="1:19" x14ac:dyDescent="0.3">
      <c r="A29" s="63" t="s">
        <v>1582</v>
      </c>
      <c r="B29" s="64">
        <f>VLOOKUP($A29,'Return Data'!$B$7:$R$1700,3,0)</f>
        <v>44040</v>
      </c>
      <c r="C29" s="65">
        <f>VLOOKUP($A29,'Return Data'!$B$7:$R$1700,4,0)</f>
        <v>10.307499999999999</v>
      </c>
      <c r="D29" s="65">
        <f>VLOOKUP($A29,'Return Data'!$B$7:$R$1700,10,0)</f>
        <v>20.705200000000001</v>
      </c>
      <c r="E29" s="66">
        <f t="shared" si="0"/>
        <v>6</v>
      </c>
      <c r="F29" s="65">
        <f>VLOOKUP($A29,'Return Data'!$B$7:$R$1700,11,0)</f>
        <v>-11.330299999999999</v>
      </c>
      <c r="G29" s="66">
        <f t="shared" si="5"/>
        <v>8</v>
      </c>
      <c r="H29" s="65">
        <f>VLOOKUP($A29,'Return Data'!$B$7:$R$1700,12,0)</f>
        <v>0.25480000000000003</v>
      </c>
      <c r="I29" s="66">
        <f t="shared" si="6"/>
        <v>8</v>
      </c>
      <c r="J29" s="65">
        <f>VLOOKUP($A29,'Return Data'!$B$7:$R$1700,13,0)</f>
        <v>3.8246000000000002</v>
      </c>
      <c r="K29" s="66">
        <f t="shared" si="7"/>
        <v>10</v>
      </c>
      <c r="L29" s="65"/>
      <c r="M29" s="66"/>
      <c r="N29" s="65"/>
      <c r="O29" s="66"/>
      <c r="P29" s="65"/>
      <c r="Q29" s="66"/>
      <c r="R29" s="65">
        <f>VLOOKUP($A29,'Return Data'!$B$7:$R$1700,16,0)</f>
        <v>1.7874000000000001</v>
      </c>
      <c r="S29" s="67">
        <f t="shared" si="4"/>
        <v>20</v>
      </c>
    </row>
    <row r="30" spans="1:19" x14ac:dyDescent="0.3">
      <c r="A30" s="63" t="s">
        <v>1584</v>
      </c>
      <c r="B30" s="64">
        <f>VLOOKUP($A30,'Return Data'!$B$7:$R$1700,3,0)</f>
        <v>44040</v>
      </c>
      <c r="C30" s="65">
        <f>VLOOKUP($A30,'Return Data'!$B$7:$R$1700,4,0)</f>
        <v>13.97</v>
      </c>
      <c r="D30" s="65">
        <f>VLOOKUP($A30,'Return Data'!$B$7:$R$1700,10,0)</f>
        <v>13.392899999999999</v>
      </c>
      <c r="E30" s="66">
        <f t="shared" si="0"/>
        <v>21</v>
      </c>
      <c r="F30" s="65">
        <f>VLOOKUP($A30,'Return Data'!$B$7:$R$1700,11,0)</f>
        <v>-13.2837</v>
      </c>
      <c r="G30" s="66">
        <f t="shared" si="5"/>
        <v>11</v>
      </c>
      <c r="H30" s="65">
        <f>VLOOKUP($A30,'Return Data'!$B$7:$R$1700,12,0)</f>
        <v>-0.92200000000000004</v>
      </c>
      <c r="I30" s="66">
        <f t="shared" si="6"/>
        <v>9</v>
      </c>
      <c r="J30" s="65">
        <f>VLOOKUP($A30,'Return Data'!$B$7:$R$1700,13,0)</f>
        <v>7.1318999999999999</v>
      </c>
      <c r="K30" s="66">
        <f t="shared" si="7"/>
        <v>7</v>
      </c>
      <c r="L30" s="65">
        <f>VLOOKUP($A30,'Return Data'!$B$7:$R$1700,17,0)</f>
        <v>-5.4749999999999996</v>
      </c>
      <c r="M30" s="66">
        <f>RANK(L30,L$8:L$30,0)</f>
        <v>7</v>
      </c>
      <c r="N30" s="65">
        <f>VLOOKUP($A30,'Return Data'!$B$7:$R$1700,14,0)</f>
        <v>-3.2770000000000001</v>
      </c>
      <c r="O30" s="66">
        <f>RANK(N30,N$8:N$30,0)</f>
        <v>7</v>
      </c>
      <c r="P30" s="65">
        <f>VLOOKUP($A30,'Return Data'!$B$7:$R$1700,15,0)</f>
        <v>2.0350000000000001</v>
      </c>
      <c r="Q30" s="66">
        <f>RANK(P30,P$8:P$30,0)</f>
        <v>11</v>
      </c>
      <c r="R30" s="65">
        <f>VLOOKUP($A30,'Return Data'!$B$7:$R$1700,16,0)</f>
        <v>5.5989000000000004</v>
      </c>
      <c r="S30" s="67">
        <f t="shared" si="4"/>
        <v>17</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18.048078260869563</v>
      </c>
      <c r="E32" s="74"/>
      <c r="F32" s="75">
        <f>AVERAGE(F8:F30)</f>
        <v>-12.052261904761904</v>
      </c>
      <c r="G32" s="74"/>
      <c r="H32" s="75">
        <f>AVERAGE(H8:H30)</f>
        <v>-2.0185095238095232</v>
      </c>
      <c r="I32" s="74"/>
      <c r="J32" s="75">
        <f>AVERAGE(J8:J30)</f>
        <v>0.84187619047619056</v>
      </c>
      <c r="K32" s="74"/>
      <c r="L32" s="75">
        <f>AVERAGE(L8:L30)</f>
        <v>-7.5997599999999998</v>
      </c>
      <c r="M32" s="74"/>
      <c r="N32" s="75">
        <f>AVERAGE(N8:N30)</f>
        <v>-4.0474266666666674</v>
      </c>
      <c r="O32" s="74"/>
      <c r="P32" s="75">
        <f>AVERAGE(P8:P30)</f>
        <v>4.569514285714285</v>
      </c>
      <c r="Q32" s="74"/>
      <c r="R32" s="75">
        <f>AVERAGE(R8:R30)</f>
        <v>8.3539652173913037</v>
      </c>
      <c r="S32" s="76"/>
    </row>
    <row r="33" spans="1:19" x14ac:dyDescent="0.3">
      <c r="A33" s="73" t="s">
        <v>28</v>
      </c>
      <c r="B33" s="74"/>
      <c r="C33" s="74"/>
      <c r="D33" s="75">
        <f>MIN(D8:D30)</f>
        <v>10.8894</v>
      </c>
      <c r="E33" s="74"/>
      <c r="F33" s="75">
        <f>MIN(F8:F30)</f>
        <v>-20.7331</v>
      </c>
      <c r="G33" s="74"/>
      <c r="H33" s="75">
        <f>MIN(H8:H30)</f>
        <v>-14.171799999999999</v>
      </c>
      <c r="I33" s="74"/>
      <c r="J33" s="75">
        <f>MIN(J8:J30)</f>
        <v>-15.1431</v>
      </c>
      <c r="K33" s="74"/>
      <c r="L33" s="75">
        <f>MIN(L8:L30)</f>
        <v>-16.819900000000001</v>
      </c>
      <c r="M33" s="74"/>
      <c r="N33" s="75">
        <f>MIN(N8:N30)</f>
        <v>-11.1854</v>
      </c>
      <c r="O33" s="74"/>
      <c r="P33" s="75">
        <f>MIN(P8:P30)</f>
        <v>-0.75390000000000001</v>
      </c>
      <c r="Q33" s="74"/>
      <c r="R33" s="75">
        <f>MIN(R8:R30)</f>
        <v>-14.083</v>
      </c>
      <c r="S33" s="76"/>
    </row>
    <row r="34" spans="1:19" ht="15" thickBot="1" x14ac:dyDescent="0.35">
      <c r="A34" s="77" t="s">
        <v>29</v>
      </c>
      <c r="B34" s="78"/>
      <c r="C34" s="78"/>
      <c r="D34" s="79">
        <f>MAX(D8:D30)</f>
        <v>40.9527</v>
      </c>
      <c r="E34" s="78"/>
      <c r="F34" s="79">
        <f>MAX(F8:F30)</f>
        <v>8.6586999999999996</v>
      </c>
      <c r="G34" s="78"/>
      <c r="H34" s="79">
        <f>MAX(H8:H30)</f>
        <v>21.467099999999999</v>
      </c>
      <c r="I34" s="78"/>
      <c r="J34" s="79">
        <f>MAX(J8:J30)</f>
        <v>18.578700000000001</v>
      </c>
      <c r="K34" s="78"/>
      <c r="L34" s="79">
        <f>MAX(L8:L30)</f>
        <v>5.3811999999999998</v>
      </c>
      <c r="M34" s="78"/>
      <c r="N34" s="79">
        <f>MAX(N8:N30)</f>
        <v>5.6393000000000004</v>
      </c>
      <c r="O34" s="78"/>
      <c r="P34" s="79">
        <f>MAX(P8:P30)</f>
        <v>10.8172</v>
      </c>
      <c r="Q34" s="78"/>
      <c r="R34" s="79">
        <f>MAX(R8:R30)</f>
        <v>21.3154</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44040</v>
      </c>
      <c r="C8" s="65">
        <f>VLOOKUP($A8,'Return Data'!$B$7:$R$1700,4,0)</f>
        <v>25.959499999999998</v>
      </c>
      <c r="D8" s="65">
        <f>VLOOKUP($A8,'Return Data'!$B$7:$R$1700,10,0)</f>
        <v>16.9816</v>
      </c>
      <c r="E8" s="66">
        <f t="shared" ref="E8:E30" si="0">RANK(D8,D$8:D$30,0)</f>
        <v>12</v>
      </c>
      <c r="F8" s="65">
        <f>VLOOKUP($A8,'Return Data'!$B$7:$R$1700,11,0)</f>
        <v>-21.212599999999998</v>
      </c>
      <c r="G8" s="66">
        <f t="shared" ref="G8:G18" si="1">RANK(F8,F$8:F$30,0)</f>
        <v>21</v>
      </c>
      <c r="H8" s="65">
        <f>VLOOKUP($A8,'Return Data'!$B$7:$R$1700,12,0)</f>
        <v>-13.363799999999999</v>
      </c>
      <c r="I8" s="66">
        <f t="shared" ref="I8:I18" si="2">RANK(H8,H$8:H$30,0)</f>
        <v>18</v>
      </c>
      <c r="J8" s="65">
        <f>VLOOKUP($A8,'Return Data'!$B$7:$R$1700,13,0)</f>
        <v>-16.136299999999999</v>
      </c>
      <c r="K8" s="66">
        <f t="shared" ref="K8:K18" si="3">RANK(J8,J$8:J$30,0)</f>
        <v>21</v>
      </c>
      <c r="L8" s="65">
        <f>VLOOKUP($A8,'Return Data'!$B$7:$R$1700,17,0)</f>
        <v>-17.7896</v>
      </c>
      <c r="M8" s="66">
        <f>RANK(L8,L$8:L$30,0)</f>
        <v>15</v>
      </c>
      <c r="N8" s="65">
        <f>VLOOKUP($A8,'Return Data'!$B$7:$R$1700,14,0)</f>
        <v>-12.0686</v>
      </c>
      <c r="O8" s="66">
        <f>RANK(N8,N$8:N$30,0)</f>
        <v>15</v>
      </c>
      <c r="P8" s="65">
        <f>VLOOKUP($A8,'Return Data'!$B$7:$R$1700,15,0)</f>
        <v>0.92659999999999998</v>
      </c>
      <c r="Q8" s="66">
        <f>RANK(P8,P$8:P$30,0)</f>
        <v>12</v>
      </c>
      <c r="R8" s="65">
        <f>VLOOKUP($A8,'Return Data'!$B$7:$R$1700,16,0)</f>
        <v>7.4149000000000003</v>
      </c>
      <c r="S8" s="67">
        <f t="shared" ref="S8:S30" si="4">RANK(R8,R$8:R$30,0)</f>
        <v>12</v>
      </c>
    </row>
    <row r="9" spans="1:20" x14ac:dyDescent="0.3">
      <c r="A9" s="63" t="s">
        <v>1543</v>
      </c>
      <c r="B9" s="64">
        <f>VLOOKUP($A9,'Return Data'!$B$7:$R$1700,3,0)</f>
        <v>44040</v>
      </c>
      <c r="C9" s="65">
        <f>VLOOKUP($A9,'Return Data'!$B$7:$R$1700,4,0)</f>
        <v>29.27</v>
      </c>
      <c r="D9" s="65">
        <f>VLOOKUP($A9,'Return Data'!$B$7:$R$1700,10,0)</f>
        <v>10.411199999999999</v>
      </c>
      <c r="E9" s="66">
        <f t="shared" si="0"/>
        <v>23</v>
      </c>
      <c r="F9" s="65">
        <f>VLOOKUP($A9,'Return Data'!$B$7:$R$1700,11,0)</f>
        <v>-15.2822</v>
      </c>
      <c r="G9" s="66">
        <f t="shared" si="1"/>
        <v>14</v>
      </c>
      <c r="H9" s="65">
        <f>VLOOKUP($A9,'Return Data'!$B$7:$R$1700,12,0)</f>
        <v>-6.1558000000000002</v>
      </c>
      <c r="I9" s="66">
        <f t="shared" si="2"/>
        <v>13</v>
      </c>
      <c r="J9" s="65">
        <f>VLOOKUP($A9,'Return Data'!$B$7:$R$1700,13,0)</f>
        <v>4.3121999999999998</v>
      </c>
      <c r="K9" s="66">
        <f t="shared" si="3"/>
        <v>8</v>
      </c>
      <c r="L9" s="65">
        <f>VLOOKUP($A9,'Return Data'!$B$7:$R$1700,17,0)</f>
        <v>3.9731000000000001</v>
      </c>
      <c r="M9" s="66">
        <f>RANK(L9,L$8:L$30,0)</f>
        <v>1</v>
      </c>
      <c r="N9" s="65">
        <f>VLOOKUP($A9,'Return Data'!$B$7:$R$1700,14,0)</f>
        <v>4.3055000000000003</v>
      </c>
      <c r="O9" s="66">
        <f>RANK(N9,N$8:N$30,0)</f>
        <v>1</v>
      </c>
      <c r="P9" s="65">
        <f>VLOOKUP($A9,'Return Data'!$B$7:$R$1700,15,0)</f>
        <v>8.1003000000000007</v>
      </c>
      <c r="Q9" s="66">
        <f>RANK(P9,P$8:P$30,0)</f>
        <v>2</v>
      </c>
      <c r="R9" s="65">
        <f>VLOOKUP($A9,'Return Data'!$B$7:$R$1700,16,0)</f>
        <v>17.482399999999998</v>
      </c>
      <c r="S9" s="67">
        <f t="shared" si="4"/>
        <v>1</v>
      </c>
    </row>
    <row r="10" spans="1:20" x14ac:dyDescent="0.3">
      <c r="A10" s="63" t="s">
        <v>1545</v>
      </c>
      <c r="B10" s="64">
        <f>VLOOKUP($A10,'Return Data'!$B$7:$R$1700,3,0)</f>
        <v>44040</v>
      </c>
      <c r="C10" s="65">
        <f>VLOOKUP($A10,'Return Data'!$B$7:$R$1700,4,0)</f>
        <v>11.33</v>
      </c>
      <c r="D10" s="65">
        <f>VLOOKUP($A10,'Return Data'!$B$7:$R$1700,10,0)</f>
        <v>14.213699999999999</v>
      </c>
      <c r="E10" s="66">
        <f t="shared" si="0"/>
        <v>18</v>
      </c>
      <c r="F10" s="65">
        <f>VLOOKUP($A10,'Return Data'!$B$7:$R$1700,11,0)</f>
        <v>-1.5639000000000001</v>
      </c>
      <c r="G10" s="66">
        <f t="shared" si="1"/>
        <v>2</v>
      </c>
      <c r="H10" s="65">
        <f>VLOOKUP($A10,'Return Data'!$B$7:$R$1700,12,0)</f>
        <v>11.2967</v>
      </c>
      <c r="I10" s="66">
        <f t="shared" si="2"/>
        <v>2</v>
      </c>
      <c r="J10" s="65">
        <f>VLOOKUP($A10,'Return Data'!$B$7:$R$1700,13,0)</f>
        <v>16.324400000000001</v>
      </c>
      <c r="K10" s="66">
        <f t="shared" si="3"/>
        <v>1</v>
      </c>
      <c r="L10" s="65"/>
      <c r="M10" s="66"/>
      <c r="N10" s="65"/>
      <c r="O10" s="66"/>
      <c r="P10" s="65"/>
      <c r="Q10" s="66"/>
      <c r="R10" s="65">
        <f>VLOOKUP($A10,'Return Data'!$B$7:$R$1700,16,0)</f>
        <v>8.0738000000000003</v>
      </c>
      <c r="S10" s="67">
        <f t="shared" si="4"/>
        <v>11</v>
      </c>
    </row>
    <row r="11" spans="1:20" x14ac:dyDescent="0.3">
      <c r="A11" s="63" t="s">
        <v>1547</v>
      </c>
      <c r="B11" s="64">
        <f>VLOOKUP($A11,'Return Data'!$B$7:$R$1700,3,0)</f>
        <v>44040</v>
      </c>
      <c r="C11" s="65">
        <f>VLOOKUP($A11,'Return Data'!$B$7:$R$1700,4,0)</f>
        <v>9.9499999999999993</v>
      </c>
      <c r="D11" s="65">
        <f>VLOOKUP($A11,'Return Data'!$B$7:$R$1700,10,0)</f>
        <v>20.46</v>
      </c>
      <c r="E11" s="66">
        <f t="shared" si="0"/>
        <v>4</v>
      </c>
      <c r="F11" s="65">
        <f>VLOOKUP($A11,'Return Data'!$B$7:$R$1700,11,0)</f>
        <v>-5.0572999999999997</v>
      </c>
      <c r="G11" s="66">
        <f t="shared" si="1"/>
        <v>4</v>
      </c>
      <c r="H11" s="65">
        <f>VLOOKUP($A11,'Return Data'!$B$7:$R$1700,12,0)</f>
        <v>7.2198000000000002</v>
      </c>
      <c r="I11" s="66">
        <f t="shared" si="2"/>
        <v>3</v>
      </c>
      <c r="J11" s="65">
        <f>VLOOKUP($A11,'Return Data'!$B$7:$R$1700,13,0)</f>
        <v>6.9892000000000003</v>
      </c>
      <c r="K11" s="66">
        <f t="shared" si="3"/>
        <v>5</v>
      </c>
      <c r="L11" s="65"/>
      <c r="M11" s="66"/>
      <c r="N11" s="65"/>
      <c r="O11" s="66"/>
      <c r="P11" s="65"/>
      <c r="Q11" s="66"/>
      <c r="R11" s="65">
        <f>VLOOKUP($A11,'Return Data'!$B$7:$R$1700,16,0)</f>
        <v>-0.3453</v>
      </c>
      <c r="S11" s="67">
        <f t="shared" si="4"/>
        <v>21</v>
      </c>
    </row>
    <row r="12" spans="1:20" x14ac:dyDescent="0.3">
      <c r="A12" s="63" t="s">
        <v>1549</v>
      </c>
      <c r="B12" s="64">
        <f>VLOOKUP($A12,'Return Data'!$B$7:$R$1700,3,0)</f>
        <v>44040</v>
      </c>
      <c r="C12" s="65">
        <f>VLOOKUP($A12,'Return Data'!$B$7:$R$1700,4,0)</f>
        <v>51.48</v>
      </c>
      <c r="D12" s="65">
        <f>VLOOKUP($A12,'Return Data'!$B$7:$R$1700,10,0)</f>
        <v>19.570799999999998</v>
      </c>
      <c r="E12" s="66">
        <f t="shared" si="0"/>
        <v>7</v>
      </c>
      <c r="F12" s="65">
        <f>VLOOKUP($A12,'Return Data'!$B$7:$R$1700,11,0)</f>
        <v>-11.3896</v>
      </c>
      <c r="G12" s="66">
        <f t="shared" si="1"/>
        <v>6</v>
      </c>
      <c r="H12" s="65">
        <f>VLOOKUP($A12,'Return Data'!$B$7:$R$1700,12,0)</f>
        <v>0.86209999999999998</v>
      </c>
      <c r="I12" s="66">
        <f t="shared" si="2"/>
        <v>6</v>
      </c>
      <c r="J12" s="65">
        <f>VLOOKUP($A12,'Return Data'!$B$7:$R$1700,13,0)</f>
        <v>2.7565</v>
      </c>
      <c r="K12" s="66">
        <f t="shared" si="3"/>
        <v>10</v>
      </c>
      <c r="L12" s="65">
        <f>VLOOKUP($A12,'Return Data'!$B$7:$R$1700,17,0)</f>
        <v>-5.4757999999999996</v>
      </c>
      <c r="M12" s="66">
        <f>RANK(L12,L$8:L$30,0)</f>
        <v>5</v>
      </c>
      <c r="N12" s="65">
        <f>VLOOKUP($A12,'Return Data'!$B$7:$R$1700,14,0)</f>
        <v>-5.7548000000000004</v>
      </c>
      <c r="O12" s="66">
        <f>RANK(N12,N$8:N$30,0)</f>
        <v>9</v>
      </c>
      <c r="P12" s="65">
        <f>VLOOKUP($A12,'Return Data'!$B$7:$R$1700,15,0)</f>
        <v>4.3491</v>
      </c>
      <c r="Q12" s="66">
        <f>RANK(P12,P$8:P$30,0)</f>
        <v>7</v>
      </c>
      <c r="R12" s="65">
        <f>VLOOKUP($A12,'Return Data'!$B$7:$R$1700,16,0)</f>
        <v>13.2904</v>
      </c>
      <c r="S12" s="67">
        <f t="shared" si="4"/>
        <v>4</v>
      </c>
    </row>
    <row r="13" spans="1:20" x14ac:dyDescent="0.3">
      <c r="A13" s="63" t="s">
        <v>1551</v>
      </c>
      <c r="B13" s="64">
        <f>VLOOKUP($A13,'Return Data'!$B$7:$R$1700,3,0)</f>
        <v>44040</v>
      </c>
      <c r="C13" s="65">
        <f>VLOOKUP($A13,'Return Data'!$B$7:$R$1700,4,0)</f>
        <v>10.882</v>
      </c>
      <c r="D13" s="65">
        <f>VLOOKUP($A13,'Return Data'!$B$7:$R$1700,10,0)</f>
        <v>16.534600000000001</v>
      </c>
      <c r="E13" s="66">
        <f t="shared" si="0"/>
        <v>13</v>
      </c>
      <c r="F13" s="65">
        <f>VLOOKUP($A13,'Return Data'!$B$7:$R$1700,11,0)</f>
        <v>-9.5052000000000003</v>
      </c>
      <c r="G13" s="66">
        <f t="shared" si="1"/>
        <v>5</v>
      </c>
      <c r="H13" s="65">
        <f>VLOOKUP($A13,'Return Data'!$B$7:$R$1700,12,0)</f>
        <v>1.1808000000000001</v>
      </c>
      <c r="I13" s="66">
        <f t="shared" si="2"/>
        <v>5</v>
      </c>
      <c r="J13" s="65">
        <f>VLOOKUP($A13,'Return Data'!$B$7:$R$1700,13,0)</f>
        <v>7.4023000000000003</v>
      </c>
      <c r="K13" s="66">
        <f t="shared" si="3"/>
        <v>4</v>
      </c>
      <c r="L13" s="65"/>
      <c r="M13" s="66"/>
      <c r="N13" s="65"/>
      <c r="O13" s="66"/>
      <c r="P13" s="65"/>
      <c r="Q13" s="66"/>
      <c r="R13" s="65">
        <f>VLOOKUP($A13,'Return Data'!$B$7:$R$1700,16,0)</f>
        <v>5.9134000000000002</v>
      </c>
      <c r="S13" s="67">
        <f t="shared" si="4"/>
        <v>16</v>
      </c>
    </row>
    <row r="14" spans="1:20" x14ac:dyDescent="0.3">
      <c r="A14" s="63" t="s">
        <v>1552</v>
      </c>
      <c r="B14" s="64">
        <f>VLOOKUP($A14,'Return Data'!$B$7:$R$1700,3,0)</f>
        <v>44040</v>
      </c>
      <c r="C14" s="65">
        <f>VLOOKUP($A14,'Return Data'!$B$7:$R$1700,4,0)</f>
        <v>41.5107</v>
      </c>
      <c r="D14" s="65">
        <f>VLOOKUP($A14,'Return Data'!$B$7:$R$1700,10,0)</f>
        <v>14.076700000000001</v>
      </c>
      <c r="E14" s="66">
        <f t="shared" si="0"/>
        <v>19</v>
      </c>
      <c r="F14" s="65">
        <f>VLOOKUP($A14,'Return Data'!$B$7:$R$1700,11,0)</f>
        <v>-20.684699999999999</v>
      </c>
      <c r="G14" s="66">
        <f t="shared" si="1"/>
        <v>19</v>
      </c>
      <c r="H14" s="65">
        <f>VLOOKUP($A14,'Return Data'!$B$7:$R$1700,12,0)</f>
        <v>-14.364800000000001</v>
      </c>
      <c r="I14" s="66">
        <f t="shared" si="2"/>
        <v>20</v>
      </c>
      <c r="J14" s="65">
        <f>VLOOKUP($A14,'Return Data'!$B$7:$R$1700,13,0)</f>
        <v>-15.0951</v>
      </c>
      <c r="K14" s="66">
        <f t="shared" si="3"/>
        <v>20</v>
      </c>
      <c r="L14" s="65">
        <f>VLOOKUP($A14,'Return Data'!$B$7:$R$1700,17,0)</f>
        <v>-14.789400000000001</v>
      </c>
      <c r="M14" s="66">
        <f>RANK(L14,L$8:L$30,0)</f>
        <v>13</v>
      </c>
      <c r="N14" s="65">
        <f>VLOOKUP($A14,'Return Data'!$B$7:$R$1700,14,0)</f>
        <v>-9.0538000000000007</v>
      </c>
      <c r="O14" s="66">
        <f>RANK(N14,N$8:N$30,0)</f>
        <v>13</v>
      </c>
      <c r="P14" s="65">
        <f>VLOOKUP($A14,'Return Data'!$B$7:$R$1700,15,0)</f>
        <v>1.2239</v>
      </c>
      <c r="Q14" s="66">
        <f>RANK(P14,P$8:P$30,0)</f>
        <v>10</v>
      </c>
      <c r="R14" s="65">
        <f>VLOOKUP($A14,'Return Data'!$B$7:$R$1700,16,0)</f>
        <v>10.278600000000001</v>
      </c>
      <c r="S14" s="67">
        <f t="shared" si="4"/>
        <v>9</v>
      </c>
    </row>
    <row r="15" spans="1:20" x14ac:dyDescent="0.3">
      <c r="A15" s="63" t="s">
        <v>1555</v>
      </c>
      <c r="B15" s="64">
        <f>VLOOKUP($A15,'Return Data'!$B$7:$R$1700,3,0)</f>
        <v>44040</v>
      </c>
      <c r="C15" s="65">
        <f>VLOOKUP($A15,'Return Data'!$B$7:$R$1700,4,0)</f>
        <v>33.441000000000003</v>
      </c>
      <c r="D15" s="65">
        <f>VLOOKUP($A15,'Return Data'!$B$7:$R$1700,10,0)</f>
        <v>17.712700000000002</v>
      </c>
      <c r="E15" s="66">
        <f t="shared" si="0"/>
        <v>10</v>
      </c>
      <c r="F15" s="65">
        <f>VLOOKUP($A15,'Return Data'!$B$7:$R$1700,11,0)</f>
        <v>-17.934200000000001</v>
      </c>
      <c r="G15" s="66">
        <f t="shared" si="1"/>
        <v>16</v>
      </c>
      <c r="H15" s="65">
        <f>VLOOKUP($A15,'Return Data'!$B$7:$R$1700,12,0)</f>
        <v>-13.4415</v>
      </c>
      <c r="I15" s="66">
        <f t="shared" si="2"/>
        <v>19</v>
      </c>
      <c r="J15" s="65">
        <f>VLOOKUP($A15,'Return Data'!$B$7:$R$1700,13,0)</f>
        <v>-14.368</v>
      </c>
      <c r="K15" s="66">
        <f t="shared" si="3"/>
        <v>19</v>
      </c>
      <c r="L15" s="65">
        <f>VLOOKUP($A15,'Return Data'!$B$7:$R$1700,17,0)</f>
        <v>-13.333399999999999</v>
      </c>
      <c r="M15" s="66">
        <f>RANK(L15,L$8:L$30,0)</f>
        <v>11</v>
      </c>
      <c r="N15" s="65">
        <f>VLOOKUP($A15,'Return Data'!$B$7:$R$1700,14,0)</f>
        <v>-4.1904000000000003</v>
      </c>
      <c r="O15" s="66">
        <f>RANK(N15,N$8:N$30,0)</f>
        <v>7</v>
      </c>
      <c r="P15" s="65">
        <f>VLOOKUP($A15,'Return Data'!$B$7:$R$1700,15,0)</f>
        <v>4.9303999999999997</v>
      </c>
      <c r="Q15" s="66">
        <f>RANK(P15,P$8:P$30,0)</f>
        <v>5</v>
      </c>
      <c r="R15" s="65">
        <f>VLOOKUP($A15,'Return Data'!$B$7:$R$1700,16,0)</f>
        <v>10.2895</v>
      </c>
      <c r="S15" s="67">
        <f t="shared" si="4"/>
        <v>8</v>
      </c>
    </row>
    <row r="16" spans="1:20" x14ac:dyDescent="0.3">
      <c r="A16" s="63" t="s">
        <v>1556</v>
      </c>
      <c r="B16" s="64">
        <f>VLOOKUP($A16,'Return Data'!$B$7:$R$1700,3,0)</f>
        <v>44040</v>
      </c>
      <c r="C16" s="65">
        <f>VLOOKUP($A16,'Return Data'!$B$7:$R$1700,4,0)</f>
        <v>40.697400000000002</v>
      </c>
      <c r="D16" s="65">
        <f>VLOOKUP($A16,'Return Data'!$B$7:$R$1700,10,0)</f>
        <v>20.421500000000002</v>
      </c>
      <c r="E16" s="66">
        <f t="shared" si="0"/>
        <v>5</v>
      </c>
      <c r="F16" s="65">
        <f>VLOOKUP($A16,'Return Data'!$B$7:$R$1700,11,0)</f>
        <v>-14.2516</v>
      </c>
      <c r="G16" s="66">
        <f t="shared" si="1"/>
        <v>12</v>
      </c>
      <c r="H16" s="65">
        <f>VLOOKUP($A16,'Return Data'!$B$7:$R$1700,12,0)</f>
        <v>-7.2891000000000004</v>
      </c>
      <c r="I16" s="66">
        <f t="shared" si="2"/>
        <v>14</v>
      </c>
      <c r="J16" s="65">
        <f>VLOOKUP($A16,'Return Data'!$B$7:$R$1700,13,0)</f>
        <v>-7.8297999999999996</v>
      </c>
      <c r="K16" s="66">
        <f t="shared" si="3"/>
        <v>16</v>
      </c>
      <c r="L16" s="65">
        <f>VLOOKUP($A16,'Return Data'!$B$7:$R$1700,17,0)</f>
        <v>-12.974600000000001</v>
      </c>
      <c r="M16" s="66">
        <f>RANK(L16,L$8:L$30,0)</f>
        <v>10</v>
      </c>
      <c r="N16" s="65">
        <f>VLOOKUP($A16,'Return Data'!$B$7:$R$1700,14,0)</f>
        <v>-8.9182000000000006</v>
      </c>
      <c r="O16" s="66">
        <f>RANK(N16,N$8:N$30,0)</f>
        <v>12</v>
      </c>
      <c r="P16" s="65">
        <f>VLOOKUP($A16,'Return Data'!$B$7:$R$1700,15,0)</f>
        <v>-0.15740000000000001</v>
      </c>
      <c r="Q16" s="66">
        <f>RANK(P16,P$8:P$30,0)</f>
        <v>13</v>
      </c>
      <c r="R16" s="65">
        <f>VLOOKUP($A16,'Return Data'!$B$7:$R$1700,16,0)</f>
        <v>9.6720000000000006</v>
      </c>
      <c r="S16" s="67">
        <f t="shared" si="4"/>
        <v>10</v>
      </c>
    </row>
    <row r="17" spans="1:19" x14ac:dyDescent="0.3">
      <c r="A17" s="63" t="s">
        <v>1558</v>
      </c>
      <c r="B17" s="64">
        <f>VLOOKUP($A17,'Return Data'!$B$7:$R$1700,3,0)</f>
        <v>44040</v>
      </c>
      <c r="C17" s="65">
        <f>VLOOKUP($A17,'Return Data'!$B$7:$R$1700,4,0)</f>
        <v>22.55</v>
      </c>
      <c r="D17" s="65">
        <f>VLOOKUP($A17,'Return Data'!$B$7:$R$1700,10,0)</f>
        <v>20.523800000000001</v>
      </c>
      <c r="E17" s="66">
        <f t="shared" si="0"/>
        <v>3</v>
      </c>
      <c r="F17" s="65">
        <f>VLOOKUP($A17,'Return Data'!$B$7:$R$1700,11,0)</f>
        <v>-18.1191</v>
      </c>
      <c r="G17" s="66">
        <f t="shared" si="1"/>
        <v>17</v>
      </c>
      <c r="H17" s="65">
        <f>VLOOKUP($A17,'Return Data'!$B$7:$R$1700,12,0)</f>
        <v>-8.5192999999999994</v>
      </c>
      <c r="I17" s="66">
        <f t="shared" si="2"/>
        <v>15</v>
      </c>
      <c r="J17" s="65">
        <f>VLOOKUP($A17,'Return Data'!$B$7:$R$1700,13,0)</f>
        <v>-7.5819999999999999</v>
      </c>
      <c r="K17" s="66">
        <f t="shared" si="3"/>
        <v>14</v>
      </c>
      <c r="L17" s="65">
        <f>VLOOKUP($A17,'Return Data'!$B$7:$R$1700,17,0)</f>
        <v>-5.9093999999999998</v>
      </c>
      <c r="M17" s="66">
        <f>RANK(L17,L$8:L$30,0)</f>
        <v>6</v>
      </c>
      <c r="N17" s="65">
        <f>VLOOKUP($A17,'Return Data'!$B$7:$R$1700,14,0)</f>
        <v>-5.1140999999999996</v>
      </c>
      <c r="O17" s="66">
        <f>RANK(N17,N$8:N$30,0)</f>
        <v>8</v>
      </c>
      <c r="P17" s="65">
        <f>VLOOKUP($A17,'Return Data'!$B$7:$R$1700,15,0)</f>
        <v>1.6856</v>
      </c>
      <c r="Q17" s="66">
        <f>RANK(P17,P$8:P$30,0)</f>
        <v>9</v>
      </c>
      <c r="R17" s="65">
        <f>VLOOKUP($A17,'Return Data'!$B$7:$R$1700,16,0)</f>
        <v>6.5660999999999996</v>
      </c>
      <c r="S17" s="67">
        <f t="shared" si="4"/>
        <v>14</v>
      </c>
    </row>
    <row r="18" spans="1:19" x14ac:dyDescent="0.3">
      <c r="A18" s="63" t="s">
        <v>1560</v>
      </c>
      <c r="B18" s="64">
        <f>VLOOKUP($A18,'Return Data'!$B$7:$R$1700,3,0)</f>
        <v>44040</v>
      </c>
      <c r="C18" s="65">
        <f>VLOOKUP($A18,'Return Data'!$B$7:$R$1700,4,0)</f>
        <v>7.97</v>
      </c>
      <c r="D18" s="65">
        <f>VLOOKUP($A18,'Return Data'!$B$7:$R$1700,10,0)</f>
        <v>11.7812</v>
      </c>
      <c r="E18" s="66">
        <f t="shared" si="0"/>
        <v>22</v>
      </c>
      <c r="F18" s="65">
        <f>VLOOKUP($A18,'Return Data'!$B$7:$R$1700,11,0)</f>
        <v>-17.0656</v>
      </c>
      <c r="G18" s="66">
        <f t="shared" si="1"/>
        <v>15</v>
      </c>
      <c r="H18" s="65">
        <f>VLOOKUP($A18,'Return Data'!$B$7:$R$1700,12,0)</f>
        <v>-10.6502</v>
      </c>
      <c r="I18" s="66">
        <f t="shared" si="2"/>
        <v>17</v>
      </c>
      <c r="J18" s="65">
        <f>VLOOKUP($A18,'Return Data'!$B$7:$R$1700,13,0)</f>
        <v>-7.8613</v>
      </c>
      <c r="K18" s="66">
        <f t="shared" si="3"/>
        <v>17</v>
      </c>
      <c r="L18" s="65">
        <f>VLOOKUP($A18,'Return Data'!$B$7:$R$1700,17,0)</f>
        <v>-11.6181</v>
      </c>
      <c r="M18" s="66">
        <f>RANK(L18,L$8:L$30,0)</f>
        <v>9</v>
      </c>
      <c r="N18" s="65">
        <f>VLOOKUP($A18,'Return Data'!$B$7:$R$1700,14,0)</f>
        <v>-7.3704999999999998</v>
      </c>
      <c r="O18" s="66">
        <f>RANK(N18,N$8:N$30,0)</f>
        <v>10</v>
      </c>
      <c r="P18" s="65"/>
      <c r="Q18" s="66"/>
      <c r="R18" s="65">
        <f>VLOOKUP($A18,'Return Data'!$B$7:$R$1700,16,0)</f>
        <v>-7.0488999999999997</v>
      </c>
      <c r="S18" s="67">
        <f t="shared" si="4"/>
        <v>22</v>
      </c>
    </row>
    <row r="19" spans="1:19" x14ac:dyDescent="0.3">
      <c r="A19" s="63" t="s">
        <v>1563</v>
      </c>
      <c r="B19" s="64">
        <f>VLOOKUP($A19,'Return Data'!$B$7:$R$1700,3,0)</f>
        <v>44040</v>
      </c>
      <c r="C19" s="65">
        <f>VLOOKUP($A19,'Return Data'!$B$7:$R$1700,4,0)</f>
        <v>10.63</v>
      </c>
      <c r="D19" s="65">
        <f>VLOOKUP($A19,'Return Data'!$B$7:$R$1700,10,0)</f>
        <v>15.6692</v>
      </c>
      <c r="E19" s="66">
        <f t="shared" si="0"/>
        <v>14</v>
      </c>
      <c r="F19" s="65"/>
      <c r="G19" s="66"/>
      <c r="H19" s="65"/>
      <c r="I19" s="66"/>
      <c r="J19" s="65"/>
      <c r="K19" s="66"/>
      <c r="L19" s="65"/>
      <c r="M19" s="66"/>
      <c r="N19" s="65"/>
      <c r="O19" s="66"/>
      <c r="P19" s="65"/>
      <c r="Q19" s="66"/>
      <c r="R19" s="65">
        <f>VLOOKUP($A19,'Return Data'!$B$7:$R$1700,16,0)</f>
        <v>6.3</v>
      </c>
      <c r="S19" s="67">
        <f t="shared" si="4"/>
        <v>15</v>
      </c>
    </row>
    <row r="20" spans="1:19" x14ac:dyDescent="0.3">
      <c r="A20" s="63" t="s">
        <v>1565</v>
      </c>
      <c r="B20" s="64">
        <f>VLOOKUP($A20,'Return Data'!$B$7:$R$1700,3,0)</f>
        <v>44040</v>
      </c>
      <c r="C20" s="65">
        <f>VLOOKUP($A20,'Return Data'!$B$7:$R$1700,4,0)</f>
        <v>10.25</v>
      </c>
      <c r="D20" s="65">
        <f>VLOOKUP($A20,'Return Data'!$B$7:$R$1700,10,0)</f>
        <v>14.2698</v>
      </c>
      <c r="E20" s="66">
        <f t="shared" si="0"/>
        <v>17</v>
      </c>
      <c r="F20" s="65">
        <f>VLOOKUP($A20,'Return Data'!$B$7:$R$1700,11,0)</f>
        <v>-12.092599999999999</v>
      </c>
      <c r="G20" s="66">
        <f>RANK(F20,F$8:F$30,0)</f>
        <v>8</v>
      </c>
      <c r="H20" s="65">
        <f>VLOOKUP($A20,'Return Data'!$B$7:$R$1700,12,0)</f>
        <v>-0.2918</v>
      </c>
      <c r="I20" s="66">
        <f>RANK(H20,H$8:H$30,0)</f>
        <v>7</v>
      </c>
      <c r="J20" s="65">
        <f>VLOOKUP($A20,'Return Data'!$B$7:$R$1700,13,0)</f>
        <v>6.5488999999999997</v>
      </c>
      <c r="K20" s="66">
        <f>RANK(J20,J$8:J$30,0)</f>
        <v>6</v>
      </c>
      <c r="L20" s="65"/>
      <c r="M20" s="66"/>
      <c r="N20" s="65"/>
      <c r="O20" s="66"/>
      <c r="P20" s="65"/>
      <c r="Q20" s="66"/>
      <c r="R20" s="65">
        <f>VLOOKUP($A20,'Return Data'!$B$7:$R$1700,16,0)</f>
        <v>1.4249000000000001</v>
      </c>
      <c r="S20" s="67">
        <f t="shared" si="4"/>
        <v>19</v>
      </c>
    </row>
    <row r="21" spans="1:19" x14ac:dyDescent="0.3">
      <c r="A21" s="63" t="s">
        <v>1567</v>
      </c>
      <c r="B21" s="64">
        <f>VLOOKUP($A21,'Return Data'!$B$7:$R$1700,3,0)</f>
        <v>44040</v>
      </c>
      <c r="C21" s="65">
        <f>VLOOKUP($A21,'Return Data'!$B$7:$R$1700,4,0)</f>
        <v>8.5071999999999992</v>
      </c>
      <c r="D21" s="65">
        <f>VLOOKUP($A21,'Return Data'!$B$7:$R$1700,10,0)</f>
        <v>16.985700000000001</v>
      </c>
      <c r="E21" s="66">
        <f t="shared" si="0"/>
        <v>11</v>
      </c>
      <c r="F21" s="65"/>
      <c r="G21" s="66"/>
      <c r="H21" s="65"/>
      <c r="I21" s="66"/>
      <c r="J21" s="65"/>
      <c r="K21" s="66"/>
      <c r="L21" s="65"/>
      <c r="M21" s="66"/>
      <c r="N21" s="65"/>
      <c r="O21" s="66"/>
      <c r="P21" s="65"/>
      <c r="Q21" s="66"/>
      <c r="R21" s="65">
        <f>VLOOKUP($A21,'Return Data'!$B$7:$R$1700,16,0)</f>
        <v>-14.928000000000001</v>
      </c>
      <c r="S21" s="67">
        <f t="shared" si="4"/>
        <v>23</v>
      </c>
    </row>
    <row r="22" spans="1:19" x14ac:dyDescent="0.3">
      <c r="A22" s="63" t="s">
        <v>1568</v>
      </c>
      <c r="B22" s="64">
        <f>VLOOKUP($A22,'Return Data'!$B$7:$R$1700,3,0)</f>
        <v>44040</v>
      </c>
      <c r="C22" s="65">
        <f>VLOOKUP($A22,'Return Data'!$B$7:$R$1700,4,0)</f>
        <v>67.641000000000005</v>
      </c>
      <c r="D22" s="65">
        <f>VLOOKUP($A22,'Return Data'!$B$7:$R$1700,10,0)</f>
        <v>18.049199999999999</v>
      </c>
      <c r="E22" s="66">
        <f t="shared" si="0"/>
        <v>9</v>
      </c>
      <c r="F22" s="65">
        <f>VLOOKUP($A22,'Return Data'!$B$7:$R$1700,11,0)</f>
        <v>-15.257</v>
      </c>
      <c r="G22" s="66">
        <f t="shared" ref="G22:G30" si="5">RANK(F22,F$8:F$30,0)</f>
        <v>13</v>
      </c>
      <c r="H22" s="65">
        <f>VLOOKUP($A22,'Return Data'!$B$7:$R$1700,12,0)</f>
        <v>-3.5600999999999998</v>
      </c>
      <c r="I22" s="66">
        <f t="shared" ref="I22:I30" si="6">RANK(H22,H$8:H$30,0)</f>
        <v>12</v>
      </c>
      <c r="J22" s="65">
        <f>VLOOKUP($A22,'Return Data'!$B$7:$R$1700,13,0)</f>
        <v>1.7097</v>
      </c>
      <c r="K22" s="66">
        <f t="shared" ref="K22:K30" si="7">RANK(J22,J$8:J$30,0)</f>
        <v>12</v>
      </c>
      <c r="L22" s="65">
        <f>VLOOKUP($A22,'Return Data'!$B$7:$R$1700,17,0)</f>
        <v>-4.4419000000000004</v>
      </c>
      <c r="M22" s="66">
        <f>RANK(L22,L$8:L$30,0)</f>
        <v>4</v>
      </c>
      <c r="N22" s="65">
        <f>VLOOKUP($A22,'Return Data'!$B$7:$R$1700,14,0)</f>
        <v>-2.9432</v>
      </c>
      <c r="O22" s="66">
        <f>RANK(N22,N$8:N$30,0)</f>
        <v>5</v>
      </c>
      <c r="P22" s="65">
        <f>VLOOKUP($A22,'Return Data'!$B$7:$R$1700,15,0)</f>
        <v>4.7732000000000001</v>
      </c>
      <c r="Q22" s="66">
        <f>RANK(P22,P$8:P$30,0)</f>
        <v>6</v>
      </c>
      <c r="R22" s="65">
        <f>VLOOKUP($A22,'Return Data'!$B$7:$R$1700,16,0)</f>
        <v>13.1866</v>
      </c>
      <c r="S22" s="67">
        <f t="shared" si="4"/>
        <v>5</v>
      </c>
    </row>
    <row r="23" spans="1:19" x14ac:dyDescent="0.3">
      <c r="A23" s="63" t="s">
        <v>1571</v>
      </c>
      <c r="B23" s="64">
        <f>VLOOKUP($A23,'Return Data'!$B$7:$R$1700,3,0)</f>
        <v>44040</v>
      </c>
      <c r="C23" s="65">
        <f>VLOOKUP($A23,'Return Data'!$B$7:$R$1700,4,0)</f>
        <v>18.984999999999999</v>
      </c>
      <c r="D23" s="65">
        <f>VLOOKUP($A23,'Return Data'!$B$7:$R$1700,10,0)</f>
        <v>15.4735</v>
      </c>
      <c r="E23" s="66">
        <f t="shared" si="0"/>
        <v>15</v>
      </c>
      <c r="F23" s="65">
        <f>VLOOKUP($A23,'Return Data'!$B$7:$R$1700,11,0)</f>
        <v>-20.81</v>
      </c>
      <c r="G23" s="66">
        <f t="shared" si="5"/>
        <v>20</v>
      </c>
      <c r="H23" s="65">
        <f>VLOOKUP($A23,'Return Data'!$B$7:$R$1700,12,0)</f>
        <v>-14.930300000000001</v>
      </c>
      <c r="I23" s="66">
        <f t="shared" si="6"/>
        <v>21</v>
      </c>
      <c r="J23" s="65">
        <f>VLOOKUP($A23,'Return Data'!$B$7:$R$1700,13,0)</f>
        <v>-14.2037</v>
      </c>
      <c r="K23" s="66">
        <f t="shared" si="7"/>
        <v>18</v>
      </c>
      <c r="L23" s="65">
        <f>VLOOKUP($A23,'Return Data'!$B$7:$R$1700,17,0)</f>
        <v>-15.0045</v>
      </c>
      <c r="M23" s="66">
        <f>RANK(L23,L$8:L$30,0)</f>
        <v>14</v>
      </c>
      <c r="N23" s="65">
        <f>VLOOKUP($A23,'Return Data'!$B$7:$R$1700,14,0)</f>
        <v>-8.2233999999999998</v>
      </c>
      <c r="O23" s="66">
        <f>RANK(N23,N$8:N$30,0)</f>
        <v>11</v>
      </c>
      <c r="P23" s="65">
        <f>VLOOKUP($A23,'Return Data'!$B$7:$R$1700,15,0)</f>
        <v>5.0328999999999997</v>
      </c>
      <c r="Q23" s="66">
        <f>RANK(P23,P$8:P$30,0)</f>
        <v>4</v>
      </c>
      <c r="R23" s="65">
        <f>VLOOKUP($A23,'Return Data'!$B$7:$R$1700,16,0)</f>
        <v>10.8629</v>
      </c>
      <c r="S23" s="67">
        <f t="shared" si="4"/>
        <v>7</v>
      </c>
    </row>
    <row r="24" spans="1:19" x14ac:dyDescent="0.3">
      <c r="A24" s="63" t="s">
        <v>1572</v>
      </c>
      <c r="B24" s="64">
        <f>VLOOKUP($A24,'Return Data'!$B$7:$R$1700,3,0)</f>
        <v>44040</v>
      </c>
      <c r="C24" s="65">
        <f>VLOOKUP($A24,'Return Data'!$B$7:$R$1700,4,0)</f>
        <v>36.1524</v>
      </c>
      <c r="D24" s="65">
        <f>VLOOKUP($A24,'Return Data'!$B$7:$R$1700,10,0)</f>
        <v>18.3307</v>
      </c>
      <c r="E24" s="66">
        <f t="shared" si="0"/>
        <v>8</v>
      </c>
      <c r="F24" s="65">
        <f>VLOOKUP($A24,'Return Data'!$B$7:$R$1700,11,0)</f>
        <v>-13.023099999999999</v>
      </c>
      <c r="G24" s="66">
        <f t="shared" si="5"/>
        <v>10</v>
      </c>
      <c r="H24" s="65">
        <f>VLOOKUP($A24,'Return Data'!$B$7:$R$1700,12,0)</f>
        <v>-3.3037999999999998</v>
      </c>
      <c r="I24" s="66">
        <f t="shared" si="6"/>
        <v>11</v>
      </c>
      <c r="J24" s="65">
        <f>VLOOKUP($A24,'Return Data'!$B$7:$R$1700,13,0)</f>
        <v>-0.49840000000000001</v>
      </c>
      <c r="K24" s="66">
        <f t="shared" si="7"/>
        <v>13</v>
      </c>
      <c r="L24" s="65">
        <f>VLOOKUP($A24,'Return Data'!$B$7:$R$1700,17,0)</f>
        <v>-7.1124000000000001</v>
      </c>
      <c r="M24" s="66">
        <f>RANK(L24,L$8:L$30,0)</f>
        <v>8</v>
      </c>
      <c r="N24" s="65">
        <f>VLOOKUP($A24,'Return Data'!$B$7:$R$1700,14,0)</f>
        <v>-2.4857999999999998</v>
      </c>
      <c r="O24" s="66">
        <f>RANK(N24,N$8:N$30,0)</f>
        <v>4</v>
      </c>
      <c r="P24" s="65">
        <f>VLOOKUP($A24,'Return Data'!$B$7:$R$1700,15,0)</f>
        <v>7.4492000000000003</v>
      </c>
      <c r="Q24" s="66">
        <f>RANK(P24,P$8:P$30,0)</f>
        <v>3</v>
      </c>
      <c r="R24" s="65">
        <f>VLOOKUP($A24,'Return Data'!$B$7:$R$1700,16,0)</f>
        <v>13.9047</v>
      </c>
      <c r="S24" s="67">
        <f t="shared" si="4"/>
        <v>3</v>
      </c>
    </row>
    <row r="25" spans="1:19" x14ac:dyDescent="0.3">
      <c r="A25" s="63" t="s">
        <v>1575</v>
      </c>
      <c r="B25" s="64">
        <f>VLOOKUP($A25,'Return Data'!$B$7:$R$1700,3,0)</f>
        <v>44040</v>
      </c>
      <c r="C25" s="65">
        <f>VLOOKUP($A25,'Return Data'!$B$7:$R$1700,4,0)</f>
        <v>10.55</v>
      </c>
      <c r="D25" s="65">
        <f>VLOOKUP($A25,'Return Data'!$B$7:$R$1700,10,0)</f>
        <v>21.264399999999998</v>
      </c>
      <c r="E25" s="66">
        <f t="shared" si="0"/>
        <v>2</v>
      </c>
      <c r="F25" s="65">
        <f>VLOOKUP($A25,'Return Data'!$B$7:$R$1700,11,0)</f>
        <v>-4.6112000000000002</v>
      </c>
      <c r="G25" s="66">
        <f t="shared" si="5"/>
        <v>3</v>
      </c>
      <c r="H25" s="65">
        <f>VLOOKUP($A25,'Return Data'!$B$7:$R$1700,12,0)</f>
        <v>6.6734</v>
      </c>
      <c r="I25" s="66">
        <f t="shared" si="6"/>
        <v>4</v>
      </c>
      <c r="J25" s="65">
        <f>VLOOKUP($A25,'Return Data'!$B$7:$R$1700,13,0)</f>
        <v>9.7814999999999994</v>
      </c>
      <c r="K25" s="66">
        <f t="shared" si="7"/>
        <v>3</v>
      </c>
      <c r="L25" s="65"/>
      <c r="M25" s="66"/>
      <c r="N25" s="65"/>
      <c r="O25" s="66"/>
      <c r="P25" s="65"/>
      <c r="Q25" s="66"/>
      <c r="R25" s="65">
        <f>VLOOKUP($A25,'Return Data'!$B$7:$R$1700,16,0)</f>
        <v>4.5206</v>
      </c>
      <c r="S25" s="67">
        <f t="shared" si="4"/>
        <v>18</v>
      </c>
    </row>
    <row r="26" spans="1:19" x14ac:dyDescent="0.3">
      <c r="A26" s="63" t="s">
        <v>1576</v>
      </c>
      <c r="B26" s="64">
        <f>VLOOKUP($A26,'Return Data'!$B$7:$R$1700,3,0)</f>
        <v>44040</v>
      </c>
      <c r="C26" s="65">
        <f>VLOOKUP($A26,'Return Data'!$B$7:$R$1700,4,0)</f>
        <v>54.138210413450501</v>
      </c>
      <c r="D26" s="65">
        <f>VLOOKUP($A26,'Return Data'!$B$7:$R$1700,10,0)</f>
        <v>40.654600000000002</v>
      </c>
      <c r="E26" s="66">
        <f t="shared" si="0"/>
        <v>1</v>
      </c>
      <c r="F26" s="65">
        <f>VLOOKUP($A26,'Return Data'!$B$7:$R$1700,11,0)</f>
        <v>8.3981999999999992</v>
      </c>
      <c r="G26" s="66">
        <f t="shared" si="5"/>
        <v>1</v>
      </c>
      <c r="H26" s="65">
        <f>VLOOKUP($A26,'Return Data'!$B$7:$R$1700,12,0)</f>
        <v>21.145199999999999</v>
      </c>
      <c r="I26" s="66">
        <f t="shared" si="6"/>
        <v>1</v>
      </c>
      <c r="J26" s="65">
        <f>VLOOKUP($A26,'Return Data'!$B$7:$R$1700,13,0)</f>
        <v>13.9643</v>
      </c>
      <c r="K26" s="66">
        <f t="shared" si="7"/>
        <v>2</v>
      </c>
      <c r="L26" s="65">
        <f>VLOOKUP($A26,'Return Data'!$B$7:$R$1700,17,0)</f>
        <v>-3.0074999999999998</v>
      </c>
      <c r="M26" s="66">
        <f>RANK(L26,L$8:L$30,0)</f>
        <v>3</v>
      </c>
      <c r="N26" s="65">
        <f>VLOOKUP($A26,'Return Data'!$B$7:$R$1700,14,0)</f>
        <v>-1.3722000000000001</v>
      </c>
      <c r="O26" s="66">
        <f>RANK(N26,N$8:N$30,0)</f>
        <v>3</v>
      </c>
      <c r="P26" s="65">
        <f>VLOOKUP($A26,'Return Data'!$B$7:$R$1700,15,0)</f>
        <v>2.4289000000000001</v>
      </c>
      <c r="Q26" s="66">
        <f>RANK(P26,P$8:P$30,0)</f>
        <v>8</v>
      </c>
      <c r="R26" s="65">
        <f>VLOOKUP($A26,'Return Data'!$B$7:$R$1700,16,0)</f>
        <v>7.3552</v>
      </c>
      <c r="S26" s="67">
        <f t="shared" si="4"/>
        <v>13</v>
      </c>
    </row>
    <row r="27" spans="1:19" x14ac:dyDescent="0.3">
      <c r="A27" s="63" t="s">
        <v>1579</v>
      </c>
      <c r="B27" s="64">
        <f>VLOOKUP($A27,'Return Data'!$B$7:$R$1700,3,0)</f>
        <v>44040</v>
      </c>
      <c r="C27" s="65">
        <f>VLOOKUP($A27,'Return Data'!$B$7:$R$1700,4,0)</f>
        <v>50.7179</v>
      </c>
      <c r="D27" s="65">
        <f>VLOOKUP($A27,'Return Data'!$B$7:$R$1700,10,0)</f>
        <v>13.6752</v>
      </c>
      <c r="E27" s="66">
        <f t="shared" si="0"/>
        <v>20</v>
      </c>
      <c r="F27" s="65">
        <f>VLOOKUP($A27,'Return Data'!$B$7:$R$1700,11,0)</f>
        <v>-11.606299999999999</v>
      </c>
      <c r="G27" s="66">
        <f t="shared" si="5"/>
        <v>7</v>
      </c>
      <c r="H27" s="65">
        <f>VLOOKUP($A27,'Return Data'!$B$7:$R$1700,12,0)</f>
        <v>-2.9740000000000002</v>
      </c>
      <c r="I27" s="66">
        <f t="shared" si="6"/>
        <v>10</v>
      </c>
      <c r="J27" s="65">
        <f>VLOOKUP($A27,'Return Data'!$B$7:$R$1700,13,0)</f>
        <v>3.7328999999999999</v>
      </c>
      <c r="K27" s="66">
        <f t="shared" si="7"/>
        <v>9</v>
      </c>
      <c r="L27" s="65">
        <f>VLOOKUP($A27,'Return Data'!$B$7:$R$1700,17,0)</f>
        <v>-1.7797000000000001</v>
      </c>
      <c r="M27" s="66">
        <f>RANK(L27,L$8:L$30,0)</f>
        <v>2</v>
      </c>
      <c r="N27" s="65">
        <f>VLOOKUP($A27,'Return Data'!$B$7:$R$1700,14,0)</f>
        <v>3.1244999999999998</v>
      </c>
      <c r="O27" s="66">
        <f>RANK(N27,N$8:N$30,0)</f>
        <v>2</v>
      </c>
      <c r="P27" s="65">
        <f>VLOOKUP($A27,'Return Data'!$B$7:$R$1700,15,0)</f>
        <v>9.4677000000000007</v>
      </c>
      <c r="Q27" s="66">
        <f>RANK(P27,P$8:P$30,0)</f>
        <v>1</v>
      </c>
      <c r="R27" s="65">
        <f>VLOOKUP($A27,'Return Data'!$B$7:$R$1700,16,0)</f>
        <v>16.078199999999999</v>
      </c>
      <c r="S27" s="67">
        <f t="shared" si="4"/>
        <v>2</v>
      </c>
    </row>
    <row r="28" spans="1:19" x14ac:dyDescent="0.3">
      <c r="A28" s="63" t="s">
        <v>1580</v>
      </c>
      <c r="B28" s="64">
        <f>VLOOKUP($A28,'Return Data'!$B$7:$R$1700,3,0)</f>
        <v>44040</v>
      </c>
      <c r="C28" s="65">
        <f>VLOOKUP($A28,'Return Data'!$B$7:$R$1700,4,0)</f>
        <v>67.093599999999995</v>
      </c>
      <c r="D28" s="65">
        <f>VLOOKUP($A28,'Return Data'!$B$7:$R$1700,10,0)</f>
        <v>14.9392</v>
      </c>
      <c r="E28" s="66">
        <f t="shared" si="0"/>
        <v>16</v>
      </c>
      <c r="F28" s="65">
        <f>VLOOKUP($A28,'Return Data'!$B$7:$R$1700,11,0)</f>
        <v>-18.137599999999999</v>
      </c>
      <c r="G28" s="66">
        <f t="shared" si="5"/>
        <v>18</v>
      </c>
      <c r="H28" s="65">
        <f>VLOOKUP($A28,'Return Data'!$B$7:$R$1700,12,0)</f>
        <v>-9.0843000000000007</v>
      </c>
      <c r="I28" s="66">
        <f t="shared" si="6"/>
        <v>16</v>
      </c>
      <c r="J28" s="65">
        <f>VLOOKUP($A28,'Return Data'!$B$7:$R$1700,13,0)</f>
        <v>-7.6673999999999998</v>
      </c>
      <c r="K28" s="66">
        <f t="shared" si="7"/>
        <v>15</v>
      </c>
      <c r="L28" s="65">
        <f>VLOOKUP($A28,'Return Data'!$B$7:$R$1700,17,0)</f>
        <v>-13.3355</v>
      </c>
      <c r="M28" s="66">
        <f>RANK(L28,L$8:L$30,0)</f>
        <v>12</v>
      </c>
      <c r="N28" s="65">
        <f>VLOOKUP($A28,'Return Data'!$B$7:$R$1700,14,0)</f>
        <v>-11.9412</v>
      </c>
      <c r="O28" s="66">
        <f>RANK(N28,N$8:N$30,0)</f>
        <v>14</v>
      </c>
      <c r="P28" s="65">
        <f>VLOOKUP($A28,'Return Data'!$B$7:$R$1700,15,0)</f>
        <v>-1.4229000000000001</v>
      </c>
      <c r="Q28" s="66">
        <f>RANK(P28,P$8:P$30,0)</f>
        <v>14</v>
      </c>
      <c r="R28" s="65">
        <f>VLOOKUP($A28,'Return Data'!$B$7:$R$1700,16,0)</f>
        <v>13.104699999999999</v>
      </c>
      <c r="S28" s="67">
        <f t="shared" si="4"/>
        <v>6</v>
      </c>
    </row>
    <row r="29" spans="1:19" x14ac:dyDescent="0.3">
      <c r="A29" s="63" t="s">
        <v>1583</v>
      </c>
      <c r="B29" s="64">
        <f>VLOOKUP($A29,'Return Data'!$B$7:$R$1700,3,0)</f>
        <v>44040</v>
      </c>
      <c r="C29" s="65">
        <f>VLOOKUP($A29,'Return Data'!$B$7:$R$1700,4,0)</f>
        <v>9.9634</v>
      </c>
      <c r="D29" s="65">
        <f>VLOOKUP($A29,'Return Data'!$B$7:$R$1700,10,0)</f>
        <v>20.206099999999999</v>
      </c>
      <c r="E29" s="66">
        <f t="shared" si="0"/>
        <v>6</v>
      </c>
      <c r="F29" s="65">
        <f>VLOOKUP($A29,'Return Data'!$B$7:$R$1700,11,0)</f>
        <v>-12.1502</v>
      </c>
      <c r="G29" s="66">
        <f t="shared" si="5"/>
        <v>9</v>
      </c>
      <c r="H29" s="65">
        <f>VLOOKUP($A29,'Return Data'!$B$7:$R$1700,12,0)</f>
        <v>-1.1234</v>
      </c>
      <c r="I29" s="66">
        <f t="shared" si="6"/>
        <v>8</v>
      </c>
      <c r="J29" s="65">
        <f>VLOOKUP($A29,'Return Data'!$B$7:$R$1700,13,0)</f>
        <v>1.9107000000000001</v>
      </c>
      <c r="K29" s="66">
        <f t="shared" si="7"/>
        <v>11</v>
      </c>
      <c r="L29" s="65"/>
      <c r="M29" s="66"/>
      <c r="N29" s="65"/>
      <c r="O29" s="66"/>
      <c r="P29" s="65"/>
      <c r="Q29" s="66"/>
      <c r="R29" s="65">
        <f>VLOOKUP($A29,'Return Data'!$B$7:$R$1700,16,0)</f>
        <v>-0.2142</v>
      </c>
      <c r="S29" s="67">
        <f t="shared" si="4"/>
        <v>20</v>
      </c>
    </row>
    <row r="30" spans="1:19" x14ac:dyDescent="0.3">
      <c r="A30" s="63" t="s">
        <v>1585</v>
      </c>
      <c r="B30" s="64">
        <f>VLOOKUP($A30,'Return Data'!$B$7:$R$1700,3,0)</f>
        <v>44040</v>
      </c>
      <c r="C30" s="65">
        <f>VLOOKUP($A30,'Return Data'!$B$7:$R$1700,4,0)</f>
        <v>13.31</v>
      </c>
      <c r="D30" s="65">
        <f>VLOOKUP($A30,'Return Data'!$B$7:$R$1700,10,0)</f>
        <v>13.180300000000001</v>
      </c>
      <c r="E30" s="66">
        <f t="shared" si="0"/>
        <v>21</v>
      </c>
      <c r="F30" s="65">
        <f>VLOOKUP($A30,'Return Data'!$B$7:$R$1700,11,0)</f>
        <v>-13.5153</v>
      </c>
      <c r="G30" s="66">
        <f t="shared" si="5"/>
        <v>11</v>
      </c>
      <c r="H30" s="65">
        <f>VLOOKUP($A30,'Return Data'!$B$7:$R$1700,12,0)</f>
        <v>-1.4074</v>
      </c>
      <c r="I30" s="66">
        <f t="shared" si="6"/>
        <v>9</v>
      </c>
      <c r="J30" s="65">
        <f>VLOOKUP($A30,'Return Data'!$B$7:$R$1700,13,0)</f>
        <v>6.3948999999999998</v>
      </c>
      <c r="K30" s="66">
        <f t="shared" si="7"/>
        <v>7</v>
      </c>
      <c r="L30" s="65">
        <f>VLOOKUP($A30,'Return Data'!$B$7:$R$1700,17,0)</f>
        <v>-6.0358000000000001</v>
      </c>
      <c r="M30" s="66">
        <f>RANK(L30,L$8:L$30,0)</f>
        <v>7</v>
      </c>
      <c r="N30" s="65">
        <f>VLOOKUP($A30,'Return Data'!$B$7:$R$1700,14,0)</f>
        <v>-3.9239999999999999</v>
      </c>
      <c r="O30" s="66">
        <f>RANK(N30,N$8:N$30,0)</f>
        <v>6</v>
      </c>
      <c r="P30" s="65">
        <f>VLOOKUP($A30,'Return Data'!$B$7:$R$1700,15,0)</f>
        <v>1.1977</v>
      </c>
      <c r="Q30" s="66">
        <f>RANK(P30,P$8:P$30,0)</f>
        <v>11</v>
      </c>
      <c r="R30" s="65">
        <f>VLOOKUP($A30,'Return Data'!$B$7:$R$1700,16,0)</f>
        <v>4.7694000000000001</v>
      </c>
      <c r="S30" s="67">
        <f t="shared" si="4"/>
        <v>17</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17.625465217391305</v>
      </c>
      <c r="E32" s="74"/>
      <c r="F32" s="75">
        <f>AVERAGE(F8:F30)</f>
        <v>-12.612909523809524</v>
      </c>
      <c r="G32" s="74"/>
      <c r="H32" s="75">
        <f>AVERAGE(H8:H30)</f>
        <v>-2.9562666666666666</v>
      </c>
      <c r="I32" s="74"/>
      <c r="J32" s="75">
        <f>AVERAGE(J8:J30)</f>
        <v>-0.44830952380952338</v>
      </c>
      <c r="K32" s="74"/>
      <c r="L32" s="75">
        <f>AVERAGE(L8:L30)</f>
        <v>-8.5756333333333323</v>
      </c>
      <c r="M32" s="74"/>
      <c r="N32" s="75">
        <f>AVERAGE(N8:N30)</f>
        <v>-5.0620133333333337</v>
      </c>
      <c r="O32" s="74"/>
      <c r="P32" s="75">
        <f>AVERAGE(P8:P30)</f>
        <v>3.5703714285714283</v>
      </c>
      <c r="Q32" s="74"/>
      <c r="R32" s="75">
        <f>AVERAGE(R8:R30)</f>
        <v>6.8674739130434777</v>
      </c>
      <c r="S32" s="76"/>
    </row>
    <row r="33" spans="1:19" x14ac:dyDescent="0.3">
      <c r="A33" s="73" t="s">
        <v>28</v>
      </c>
      <c r="B33" s="74"/>
      <c r="C33" s="74"/>
      <c r="D33" s="75">
        <f>MIN(D8:D30)</f>
        <v>10.411199999999999</v>
      </c>
      <c r="E33" s="74"/>
      <c r="F33" s="75">
        <f>MIN(F8:F30)</f>
        <v>-21.212599999999998</v>
      </c>
      <c r="G33" s="74"/>
      <c r="H33" s="75">
        <f>MIN(H8:H30)</f>
        <v>-14.930300000000001</v>
      </c>
      <c r="I33" s="74"/>
      <c r="J33" s="75">
        <f>MIN(J8:J30)</f>
        <v>-16.136299999999999</v>
      </c>
      <c r="K33" s="74"/>
      <c r="L33" s="75">
        <f>MIN(L8:L30)</f>
        <v>-17.7896</v>
      </c>
      <c r="M33" s="74"/>
      <c r="N33" s="75">
        <f>MIN(N8:N30)</f>
        <v>-12.0686</v>
      </c>
      <c r="O33" s="74"/>
      <c r="P33" s="75">
        <f>MIN(P8:P30)</f>
        <v>-1.4229000000000001</v>
      </c>
      <c r="Q33" s="74"/>
      <c r="R33" s="75">
        <f>MIN(R8:R30)</f>
        <v>-14.928000000000001</v>
      </c>
      <c r="S33" s="76"/>
    </row>
    <row r="34" spans="1:19" ht="15" thickBot="1" x14ac:dyDescent="0.35">
      <c r="A34" s="77" t="s">
        <v>29</v>
      </c>
      <c r="B34" s="78"/>
      <c r="C34" s="78"/>
      <c r="D34" s="79">
        <f>MAX(D8:D30)</f>
        <v>40.654600000000002</v>
      </c>
      <c r="E34" s="78"/>
      <c r="F34" s="79">
        <f>MAX(F8:F30)</f>
        <v>8.3981999999999992</v>
      </c>
      <c r="G34" s="78"/>
      <c r="H34" s="79">
        <f>MAX(H8:H30)</f>
        <v>21.145199999999999</v>
      </c>
      <c r="I34" s="78"/>
      <c r="J34" s="79">
        <f>MAX(J8:J30)</f>
        <v>16.324400000000001</v>
      </c>
      <c r="K34" s="78"/>
      <c r="L34" s="79">
        <f>MAX(L8:L30)</f>
        <v>3.9731000000000001</v>
      </c>
      <c r="M34" s="78"/>
      <c r="N34" s="79">
        <f>MAX(N8:N30)</f>
        <v>4.3055000000000003</v>
      </c>
      <c r="O34" s="78"/>
      <c r="P34" s="79">
        <f>MAX(P8:P30)</f>
        <v>9.4677000000000007</v>
      </c>
      <c r="Q34" s="78"/>
      <c r="R34" s="79">
        <f>MAX(R8:R30)</f>
        <v>17.482399999999998</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9" t="s">
        <v>347</v>
      </c>
    </row>
    <row r="3" spans="1:19" ht="15" thickBot="1" x14ac:dyDescent="0.35">
      <c r="A3" s="150"/>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row>
    <row r="6" spans="1:19" s="12" customFormat="1"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44040</v>
      </c>
      <c r="C8" s="65">
        <f>VLOOKUP($A8,'Return Data'!$B$7:$R$1700,4,0)</f>
        <v>43.553100000000001</v>
      </c>
      <c r="D8" s="65">
        <f>VLOOKUP($A8,'Return Data'!$B$7:$R$1700,10,0)</f>
        <v>12.489699999999999</v>
      </c>
      <c r="E8" s="66">
        <f>RANK(D8,D$8:D$23,0)</f>
        <v>16</v>
      </c>
      <c r="F8" s="65">
        <f>VLOOKUP($A8,'Return Data'!$B$7:$R$1700,11,0)</f>
        <v>-15.4427</v>
      </c>
      <c r="G8" s="66">
        <f>RANK(F8,F$8:F$23,0)</f>
        <v>14</v>
      </c>
      <c r="H8" s="65">
        <f>VLOOKUP($A8,'Return Data'!$B$7:$R$1700,12,0)</f>
        <v>-11.3795</v>
      </c>
      <c r="I8" s="66">
        <f>RANK(H8,H$8:H$23,0)</f>
        <v>15</v>
      </c>
      <c r="J8" s="65">
        <f>VLOOKUP($A8,'Return Data'!$B$7:$R$1700,13,0)</f>
        <v>-12.2011</v>
      </c>
      <c r="K8" s="66">
        <f>RANK(J8,J$8:J$23,0)</f>
        <v>15</v>
      </c>
      <c r="L8" s="65">
        <f>VLOOKUP($A8,'Return Data'!$B$7:$R$1700,17,0)</f>
        <v>-14.729699999999999</v>
      </c>
      <c r="M8" s="66">
        <f>RANK(L8,L$8:L$23,0)</f>
        <v>12</v>
      </c>
      <c r="N8" s="65">
        <f>VLOOKUP($A8,'Return Data'!$B$7:$R$1700,14,0)</f>
        <v>-8.6605000000000008</v>
      </c>
      <c r="O8" s="66">
        <f>RANK(N8,N$8:N$23,0)</f>
        <v>12</v>
      </c>
      <c r="P8" s="65">
        <f>VLOOKUP($A8,'Return Data'!$B$7:$R$1700,15,0)</f>
        <v>1.7069000000000001</v>
      </c>
      <c r="Q8" s="66">
        <f>RANK(P8,P$8:P$23,0)</f>
        <v>11</v>
      </c>
      <c r="R8" s="65">
        <f>VLOOKUP($A8,'Return Data'!$B$7:$R$1700,16,0)</f>
        <v>12.0159</v>
      </c>
      <c r="S8" s="67">
        <f>RANK(R8,R$8:R$23,0)</f>
        <v>5</v>
      </c>
    </row>
    <row r="9" spans="1:19" s="68" customFormat="1" x14ac:dyDescent="0.3">
      <c r="A9" s="63" t="s">
        <v>12</v>
      </c>
      <c r="B9" s="64">
        <f>VLOOKUP($A9,'Return Data'!$B$7:$R$1700,3,0)</f>
        <v>44040</v>
      </c>
      <c r="C9" s="65">
        <f>VLOOKUP($A9,'Return Data'!$B$7:$R$1700,4,0)</f>
        <v>276.38</v>
      </c>
      <c r="D9" s="65">
        <f>VLOOKUP($A9,'Return Data'!$B$7:$R$1700,10,0)</f>
        <v>19.6554</v>
      </c>
      <c r="E9" s="66">
        <f t="shared" ref="E9:E23" si="0">RANK(D9,D$8:D$23,0)</f>
        <v>5</v>
      </c>
      <c r="F9" s="65">
        <f>VLOOKUP($A9,'Return Data'!$B$7:$R$1700,11,0)</f>
        <v>-9.6529000000000007</v>
      </c>
      <c r="G9" s="66">
        <f t="shared" ref="G9:I9" si="1">RANK(F9,F$8:F$23,0)</f>
        <v>6</v>
      </c>
      <c r="H9" s="65">
        <f>VLOOKUP($A9,'Return Data'!$B$7:$R$1700,12,0)</f>
        <v>-4.6295000000000002</v>
      </c>
      <c r="I9" s="66">
        <f t="shared" si="1"/>
        <v>7</v>
      </c>
      <c r="J9" s="65">
        <f>VLOOKUP($A9,'Return Data'!$B$7:$R$1700,13,0)</f>
        <v>-5.4264000000000001</v>
      </c>
      <c r="K9" s="66">
        <f t="shared" ref="K9" si="2">RANK(J9,J$8:J$23,0)</f>
        <v>12</v>
      </c>
      <c r="L9" s="65">
        <f>VLOOKUP($A9,'Return Data'!$B$7:$R$1700,17,0)</f>
        <v>-6.0716000000000001</v>
      </c>
      <c r="M9" s="66">
        <f t="shared" ref="M9" si="3">RANK(L9,L$8:L$23,0)</f>
        <v>8</v>
      </c>
      <c r="N9" s="65">
        <f>VLOOKUP($A9,'Return Data'!$B$7:$R$1700,14,0)</f>
        <v>0.1898</v>
      </c>
      <c r="O9" s="66">
        <f>RANK(N9,N$8:N$23,0)</f>
        <v>5</v>
      </c>
      <c r="P9" s="65">
        <f>VLOOKUP($A9,'Return Data'!$B$7:$R$1700,15,0)</f>
        <v>6.2103000000000002</v>
      </c>
      <c r="Q9" s="66">
        <f t="shared" ref="Q9:S23" si="4">RANK(P9,P$8:P$23,0)</f>
        <v>4</v>
      </c>
      <c r="R9" s="65">
        <f>VLOOKUP($A9,'Return Data'!$B$7:$R$1700,16,0)</f>
        <v>12.0395</v>
      </c>
      <c r="S9" s="67">
        <f t="shared" si="4"/>
        <v>4</v>
      </c>
    </row>
    <row r="10" spans="1:19" s="68" customFormat="1" x14ac:dyDescent="0.3">
      <c r="A10" s="63" t="s">
        <v>13</v>
      </c>
      <c r="B10" s="64">
        <f>VLOOKUP($A10,'Return Data'!$B$7:$R$1700,3,0)</f>
        <v>44040</v>
      </c>
      <c r="C10" s="65">
        <f>VLOOKUP($A10,'Return Data'!$B$7:$R$1700,4,0)</f>
        <v>153.47</v>
      </c>
      <c r="D10" s="65">
        <f>VLOOKUP($A10,'Return Data'!$B$7:$R$1700,10,0)</f>
        <v>23.447600000000001</v>
      </c>
      <c r="E10" s="66">
        <f t="shared" si="0"/>
        <v>1</v>
      </c>
      <c r="F10" s="65">
        <f>VLOOKUP($A10,'Return Data'!$B$7:$R$1700,11,0)</f>
        <v>-0.85919999999999996</v>
      </c>
      <c r="G10" s="66">
        <f t="shared" ref="G10:I10" si="5">RANK(F10,F$8:F$23,0)</f>
        <v>1</v>
      </c>
      <c r="H10" s="65">
        <f>VLOOKUP($A10,'Return Data'!$B$7:$R$1700,12,0)</f>
        <v>5.1597</v>
      </c>
      <c r="I10" s="66">
        <f t="shared" si="5"/>
        <v>1</v>
      </c>
      <c r="J10" s="65">
        <f>VLOOKUP($A10,'Return Data'!$B$7:$R$1700,13,0)</f>
        <v>1.7571000000000001</v>
      </c>
      <c r="K10" s="66">
        <f t="shared" ref="K10" si="6">RANK(J10,J$8:J$23,0)</f>
        <v>4</v>
      </c>
      <c r="L10" s="65">
        <f>VLOOKUP($A10,'Return Data'!$B$7:$R$1700,17,0)</f>
        <v>-0.3619</v>
      </c>
      <c r="M10" s="66">
        <f t="shared" ref="M10" si="7">RANK(L10,L$8:L$23,0)</f>
        <v>1</v>
      </c>
      <c r="N10" s="65">
        <f>VLOOKUP($A10,'Return Data'!$B$7:$R$1700,14,0)</f>
        <v>2.274</v>
      </c>
      <c r="O10" s="66">
        <f>RANK(N10,N$8:N$23,0)</f>
        <v>2</v>
      </c>
      <c r="P10" s="65">
        <f>VLOOKUP($A10,'Return Data'!$B$7:$R$1700,15,0)</f>
        <v>5.4123999999999999</v>
      </c>
      <c r="Q10" s="66">
        <f t="shared" si="4"/>
        <v>6</v>
      </c>
      <c r="R10" s="65">
        <f>VLOOKUP($A10,'Return Data'!$B$7:$R$1700,16,0)</f>
        <v>13.696199999999999</v>
      </c>
      <c r="S10" s="67">
        <f t="shared" si="4"/>
        <v>3</v>
      </c>
    </row>
    <row r="11" spans="1:19" s="68" customFormat="1" x14ac:dyDescent="0.3">
      <c r="A11" s="63" t="s">
        <v>14</v>
      </c>
      <c r="B11" s="64">
        <f>VLOOKUP($A11,'Return Data'!$B$7:$R$1700,3,0)</f>
        <v>44040</v>
      </c>
      <c r="C11" s="65">
        <f>VLOOKUP($A11,'Return Data'!$B$7:$R$1700,4,0)</f>
        <v>9.8699999999999992</v>
      </c>
      <c r="D11" s="65">
        <f>VLOOKUP($A11,'Return Data'!$B$7:$R$1700,10,0)</f>
        <v>13.318</v>
      </c>
      <c r="E11" s="66">
        <f t="shared" si="0"/>
        <v>13</v>
      </c>
      <c r="F11" s="65">
        <f>VLOOKUP($A11,'Return Data'!$B$7:$R$1700,11,0)</f>
        <v>-10.435600000000001</v>
      </c>
      <c r="G11" s="66">
        <f t="shared" ref="G11:I11" si="8">RANK(F11,F$8:F$23,0)</f>
        <v>10</v>
      </c>
      <c r="H11" s="65">
        <f>VLOOKUP($A11,'Return Data'!$B$7:$R$1700,12,0)</f>
        <v>-4.8216000000000001</v>
      </c>
      <c r="I11" s="66">
        <f t="shared" si="8"/>
        <v>8</v>
      </c>
      <c r="J11" s="65">
        <f>VLOOKUP($A11,'Return Data'!$B$7:$R$1700,13,0)</f>
        <v>-3.7073</v>
      </c>
      <c r="K11" s="66">
        <f t="shared" ref="K11" si="9">RANK(J11,J$8:J$23,0)</f>
        <v>11</v>
      </c>
      <c r="L11" s="65"/>
      <c r="M11" s="66"/>
      <c r="N11" s="65"/>
      <c r="O11" s="66"/>
      <c r="P11" s="65"/>
      <c r="Q11" s="66"/>
      <c r="R11" s="65">
        <f>VLOOKUP($A11,'Return Data'!$B$7:$R$1700,16,0)</f>
        <v>-0.67230000000000001</v>
      </c>
      <c r="S11" s="67">
        <f t="shared" si="4"/>
        <v>14</v>
      </c>
    </row>
    <row r="12" spans="1:19" s="68" customFormat="1" x14ac:dyDescent="0.3">
      <c r="A12" s="63" t="s">
        <v>15</v>
      </c>
      <c r="B12" s="64">
        <f>VLOOKUP($A12,'Return Data'!$B$7:$R$1700,3,0)</f>
        <v>44040</v>
      </c>
      <c r="C12" s="65">
        <f>VLOOKUP($A12,'Return Data'!$B$7:$R$1700,4,0)</f>
        <v>42.57</v>
      </c>
      <c r="D12" s="65">
        <f>VLOOKUP($A12,'Return Data'!$B$7:$R$1700,10,0)</f>
        <v>19.143599999999999</v>
      </c>
      <c r="E12" s="66">
        <f t="shared" si="0"/>
        <v>7</v>
      </c>
      <c r="F12" s="65">
        <f>VLOOKUP($A12,'Return Data'!$B$7:$R$1700,11,0)</f>
        <v>-20.325700000000001</v>
      </c>
      <c r="G12" s="66">
        <f t="shared" ref="G12:I12" si="10">RANK(F12,F$8:F$23,0)</f>
        <v>16</v>
      </c>
      <c r="H12" s="65">
        <f>VLOOKUP($A12,'Return Data'!$B$7:$R$1700,12,0)</f>
        <v>-12.8735</v>
      </c>
      <c r="I12" s="66">
        <f t="shared" si="10"/>
        <v>16</v>
      </c>
      <c r="J12" s="65">
        <f>VLOOKUP($A12,'Return Data'!$B$7:$R$1700,13,0)</f>
        <v>-13.7386</v>
      </c>
      <c r="K12" s="66">
        <f t="shared" ref="K12" si="11">RANK(J12,J$8:J$23,0)</f>
        <v>16</v>
      </c>
      <c r="L12" s="65">
        <f>VLOOKUP($A12,'Return Data'!$B$7:$R$1700,17,0)</f>
        <v>-13.6286</v>
      </c>
      <c r="M12" s="66">
        <f t="shared" ref="M12" si="12">RANK(L12,L$8:L$23,0)</f>
        <v>11</v>
      </c>
      <c r="N12" s="65">
        <f>VLOOKUP($A12,'Return Data'!$B$7:$R$1700,14,0)</f>
        <v>-6.8080999999999996</v>
      </c>
      <c r="O12" s="66">
        <f t="shared" ref="O12:O18" si="13">RANK(N12,N$8:N$23,0)</f>
        <v>11</v>
      </c>
      <c r="P12" s="65">
        <f>VLOOKUP($A12,'Return Data'!$B$7:$R$1700,15,0)</f>
        <v>2.6147999999999998</v>
      </c>
      <c r="Q12" s="66">
        <f t="shared" si="4"/>
        <v>9</v>
      </c>
      <c r="R12" s="65">
        <f>VLOOKUP($A12,'Return Data'!$B$7:$R$1700,16,0)</f>
        <v>9.1762999999999995</v>
      </c>
      <c r="S12" s="67">
        <f t="shared" si="4"/>
        <v>10</v>
      </c>
    </row>
    <row r="13" spans="1:19" s="68" customFormat="1" x14ac:dyDescent="0.3">
      <c r="A13" s="63" t="s">
        <v>16</v>
      </c>
      <c r="B13" s="64">
        <f>VLOOKUP($A13,'Return Data'!$B$7:$R$1700,3,0)</f>
        <v>44040</v>
      </c>
      <c r="C13" s="65">
        <f>VLOOKUP($A13,'Return Data'!$B$7:$R$1700,4,0)</f>
        <v>11.7254</v>
      </c>
      <c r="D13" s="65">
        <f>VLOOKUP($A13,'Return Data'!$B$7:$R$1700,10,0)</f>
        <v>13.1883</v>
      </c>
      <c r="E13" s="66">
        <f t="shared" si="0"/>
        <v>15</v>
      </c>
      <c r="F13" s="65">
        <f>VLOOKUP($A13,'Return Data'!$B$7:$R$1700,11,0)</f>
        <v>-10.1591</v>
      </c>
      <c r="G13" s="66">
        <f t="shared" ref="G13:I13" si="14">RANK(F13,F$8:F$23,0)</f>
        <v>9</v>
      </c>
      <c r="H13" s="65">
        <f>VLOOKUP($A13,'Return Data'!$B$7:$R$1700,12,0)</f>
        <v>-3.8231999999999999</v>
      </c>
      <c r="I13" s="66">
        <f t="shared" si="14"/>
        <v>6</v>
      </c>
      <c r="J13" s="65">
        <f>VLOOKUP($A13,'Return Data'!$B$7:$R$1700,13,0)</f>
        <v>-1.0139</v>
      </c>
      <c r="K13" s="66">
        <f t="shared" ref="K13" si="15">RANK(J13,J$8:J$23,0)</f>
        <v>8</v>
      </c>
      <c r="L13" s="65">
        <f>VLOOKUP($A13,'Return Data'!$B$7:$R$1700,17,0)</f>
        <v>-6.3273000000000001</v>
      </c>
      <c r="M13" s="66">
        <f t="shared" ref="M13" si="16">RANK(L13,L$8:L$23,0)</f>
        <v>9</v>
      </c>
      <c r="N13" s="65">
        <f>VLOOKUP($A13,'Return Data'!$B$7:$R$1700,14,0)</f>
        <v>-5.3757999999999999</v>
      </c>
      <c r="O13" s="66">
        <f t="shared" si="13"/>
        <v>9</v>
      </c>
      <c r="P13" s="65"/>
      <c r="Q13" s="66"/>
      <c r="R13" s="65">
        <f>VLOOKUP($A13,'Return Data'!$B$7:$R$1700,16,0)</f>
        <v>3.3064</v>
      </c>
      <c r="S13" s="67">
        <f t="shared" si="4"/>
        <v>13</v>
      </c>
    </row>
    <row r="14" spans="1:19" s="68" customFormat="1" x14ac:dyDescent="0.3">
      <c r="A14" s="63" t="s">
        <v>17</v>
      </c>
      <c r="B14" s="64">
        <f>VLOOKUP($A14,'Return Data'!$B$7:$R$1700,3,0)</f>
        <v>44040</v>
      </c>
      <c r="C14" s="65">
        <f>VLOOKUP($A14,'Return Data'!$B$7:$R$1700,4,0)</f>
        <v>32.502099999999999</v>
      </c>
      <c r="D14" s="65">
        <f>VLOOKUP($A14,'Return Data'!$B$7:$R$1700,10,0)</f>
        <v>17.977499999999999</v>
      </c>
      <c r="E14" s="66">
        <f t="shared" si="0"/>
        <v>10</v>
      </c>
      <c r="F14" s="65">
        <f>VLOOKUP($A14,'Return Data'!$B$7:$R$1700,11,0)</f>
        <v>-12.157</v>
      </c>
      <c r="G14" s="66">
        <f t="shared" ref="G14:I14" si="17">RANK(F14,F$8:F$23,0)</f>
        <v>13</v>
      </c>
      <c r="H14" s="65">
        <f>VLOOKUP($A14,'Return Data'!$B$7:$R$1700,12,0)</f>
        <v>-8.01</v>
      </c>
      <c r="I14" s="66">
        <f t="shared" si="17"/>
        <v>13</v>
      </c>
      <c r="J14" s="65">
        <f>VLOOKUP($A14,'Return Data'!$B$7:$R$1700,13,0)</f>
        <v>0.44159999999999999</v>
      </c>
      <c r="K14" s="66">
        <f t="shared" ref="K14" si="18">RANK(J14,J$8:J$23,0)</f>
        <v>6</v>
      </c>
      <c r="L14" s="65">
        <f>VLOOKUP($A14,'Return Data'!$B$7:$R$1700,17,0)</f>
        <v>-2.8437000000000001</v>
      </c>
      <c r="M14" s="66">
        <f t="shared" ref="M14" si="19">RANK(L14,L$8:L$23,0)</f>
        <v>5</v>
      </c>
      <c r="N14" s="65">
        <f>VLOOKUP($A14,'Return Data'!$B$7:$R$1700,14,0)</f>
        <v>-0.189</v>
      </c>
      <c r="O14" s="66">
        <f t="shared" si="13"/>
        <v>6</v>
      </c>
      <c r="P14" s="65">
        <f>VLOOKUP($A14,'Return Data'!$B$7:$R$1700,15,0)</f>
        <v>7.6430999999999996</v>
      </c>
      <c r="Q14" s="66">
        <f t="shared" si="4"/>
        <v>2</v>
      </c>
      <c r="R14" s="65">
        <f>VLOOKUP($A14,'Return Data'!$B$7:$R$1700,16,0)</f>
        <v>11.2584</v>
      </c>
      <c r="S14" s="67">
        <f t="shared" si="4"/>
        <v>7</v>
      </c>
    </row>
    <row r="15" spans="1:19" s="68" customFormat="1" x14ac:dyDescent="0.3">
      <c r="A15" s="63" t="s">
        <v>18</v>
      </c>
      <c r="B15" s="64">
        <f>VLOOKUP($A15,'Return Data'!$B$7:$R$1700,3,0)</f>
        <v>44040</v>
      </c>
      <c r="C15" s="65">
        <f>VLOOKUP($A15,'Return Data'!$B$7:$R$1700,4,0)</f>
        <v>35.43</v>
      </c>
      <c r="D15" s="65">
        <f>VLOOKUP($A15,'Return Data'!$B$7:$R$1700,10,0)</f>
        <v>20.694900000000001</v>
      </c>
      <c r="E15" s="66">
        <f t="shared" si="0"/>
        <v>4</v>
      </c>
      <c r="F15" s="65">
        <f>VLOOKUP($A15,'Return Data'!$B$7:$R$1700,11,0)</f>
        <v>-9.8748000000000005</v>
      </c>
      <c r="G15" s="66">
        <f t="shared" ref="G15:I15" si="20">RANK(F15,F$8:F$23,0)</f>
        <v>8</v>
      </c>
      <c r="H15" s="65">
        <f>VLOOKUP($A15,'Return Data'!$B$7:$R$1700,12,0)</f>
        <v>-3.1040999999999999</v>
      </c>
      <c r="I15" s="66">
        <f t="shared" si="20"/>
        <v>5</v>
      </c>
      <c r="J15" s="65">
        <f>VLOOKUP($A15,'Return Data'!$B$7:$R$1700,13,0)</f>
        <v>-2.4504000000000001</v>
      </c>
      <c r="K15" s="66">
        <f t="shared" ref="K15" si="21">RANK(J15,J$8:J$23,0)</f>
        <v>9</v>
      </c>
      <c r="L15" s="65">
        <f>VLOOKUP($A15,'Return Data'!$B$7:$R$1700,17,0)</f>
        <v>-3.5870000000000002</v>
      </c>
      <c r="M15" s="66">
        <f t="shared" ref="M15" si="22">RANK(L15,L$8:L$23,0)</f>
        <v>6</v>
      </c>
      <c r="N15" s="65">
        <f>VLOOKUP($A15,'Return Data'!$B$7:$R$1700,14,0)</f>
        <v>-1.1633</v>
      </c>
      <c r="O15" s="66">
        <f t="shared" si="13"/>
        <v>7</v>
      </c>
      <c r="P15" s="65">
        <f>VLOOKUP($A15,'Return Data'!$B$7:$R$1700,15,0)</f>
        <v>6.6261999999999999</v>
      </c>
      <c r="Q15" s="66">
        <f t="shared" si="4"/>
        <v>3</v>
      </c>
      <c r="R15" s="65">
        <f>VLOOKUP($A15,'Return Data'!$B$7:$R$1700,16,0)</f>
        <v>15.013999999999999</v>
      </c>
      <c r="S15" s="67">
        <f t="shared" si="4"/>
        <v>1</v>
      </c>
    </row>
    <row r="16" spans="1:19" s="68" customFormat="1" x14ac:dyDescent="0.3">
      <c r="A16" s="63" t="s">
        <v>19</v>
      </c>
      <c r="B16" s="64">
        <f>VLOOKUP($A16,'Return Data'!$B$7:$R$1700,3,0)</f>
        <v>44040</v>
      </c>
      <c r="C16" s="65">
        <f>VLOOKUP($A16,'Return Data'!$B$7:$R$1700,4,0)</f>
        <v>72.558999999999997</v>
      </c>
      <c r="D16" s="65">
        <f>VLOOKUP($A16,'Return Data'!$B$7:$R$1700,10,0)</f>
        <v>18.678000000000001</v>
      </c>
      <c r="E16" s="66">
        <f t="shared" si="0"/>
        <v>9</v>
      </c>
      <c r="F16" s="65">
        <f>VLOOKUP($A16,'Return Data'!$B$7:$R$1700,11,0)</f>
        <v>-9.0367999999999995</v>
      </c>
      <c r="G16" s="66">
        <f t="shared" ref="G16:I16" si="23">RANK(F16,F$8:F$23,0)</f>
        <v>5</v>
      </c>
      <c r="H16" s="65">
        <f>VLOOKUP($A16,'Return Data'!$B$7:$R$1700,12,0)</f>
        <v>-4.8795999999999999</v>
      </c>
      <c r="I16" s="66">
        <f t="shared" si="23"/>
        <v>9</v>
      </c>
      <c r="J16" s="65">
        <f>VLOOKUP($A16,'Return Data'!$B$7:$R$1700,13,0)</f>
        <v>-3.3088000000000002</v>
      </c>
      <c r="K16" s="66">
        <f t="shared" ref="K16" si="24">RANK(J16,J$8:J$23,0)</f>
        <v>10</v>
      </c>
      <c r="L16" s="65">
        <f>VLOOKUP($A16,'Return Data'!$B$7:$R$1700,17,0)</f>
        <v>-2.4085999999999999</v>
      </c>
      <c r="M16" s="66">
        <f t="shared" ref="M16" si="25">RANK(L16,L$8:L$23,0)</f>
        <v>4</v>
      </c>
      <c r="N16" s="65">
        <f>VLOOKUP($A16,'Return Data'!$B$7:$R$1700,14,0)</f>
        <v>1.2684</v>
      </c>
      <c r="O16" s="66">
        <f t="shared" si="13"/>
        <v>4</v>
      </c>
      <c r="P16" s="65">
        <f>VLOOKUP($A16,'Return Data'!$B$7:$R$1700,15,0)</f>
        <v>5.2903000000000002</v>
      </c>
      <c r="Q16" s="66">
        <f t="shared" si="4"/>
        <v>7</v>
      </c>
      <c r="R16" s="65">
        <f>VLOOKUP($A16,'Return Data'!$B$7:$R$1700,16,0)</f>
        <v>10.3847</v>
      </c>
      <c r="S16" s="67">
        <f t="shared" si="4"/>
        <v>8</v>
      </c>
    </row>
    <row r="17" spans="1:19" s="68" customFormat="1" x14ac:dyDescent="0.3">
      <c r="A17" s="63" t="s">
        <v>20</v>
      </c>
      <c r="B17" s="64">
        <f>VLOOKUP($A17,'Return Data'!$B$7:$R$1700,3,0)</f>
        <v>44040</v>
      </c>
      <c r="C17" s="65">
        <f>VLOOKUP($A17,'Return Data'!$B$7:$R$1700,4,0)</f>
        <v>47.9</v>
      </c>
      <c r="D17" s="65">
        <f>VLOOKUP($A17,'Return Data'!$B$7:$R$1700,10,0)</f>
        <v>18.799600000000002</v>
      </c>
      <c r="E17" s="66">
        <f t="shared" si="0"/>
        <v>8</v>
      </c>
      <c r="F17" s="65">
        <f>VLOOKUP($A17,'Return Data'!$B$7:$R$1700,11,0)</f>
        <v>-10.701000000000001</v>
      </c>
      <c r="G17" s="66">
        <f t="shared" ref="G17:I17" si="26">RANK(F17,F$8:F$23,0)</f>
        <v>11</v>
      </c>
      <c r="H17" s="65">
        <f>VLOOKUP($A17,'Return Data'!$B$7:$R$1700,12,0)</f>
        <v>-6.8998999999999997</v>
      </c>
      <c r="I17" s="66">
        <f t="shared" si="26"/>
        <v>12</v>
      </c>
      <c r="J17" s="65">
        <f>VLOOKUP($A17,'Return Data'!$B$7:$R$1700,13,0)</f>
        <v>-10.651</v>
      </c>
      <c r="K17" s="66">
        <f t="shared" ref="K17" si="27">RANK(J17,J$8:J$23,0)</f>
        <v>13</v>
      </c>
      <c r="L17" s="65">
        <f>VLOOKUP($A17,'Return Data'!$B$7:$R$1700,17,0)</f>
        <v>-5.3727999999999998</v>
      </c>
      <c r="M17" s="66">
        <f t="shared" ref="M17" si="28">RANK(L17,L$8:L$23,0)</f>
        <v>7</v>
      </c>
      <c r="N17" s="65">
        <f>VLOOKUP($A17,'Return Data'!$B$7:$R$1700,14,0)</f>
        <v>-2.0539999999999998</v>
      </c>
      <c r="O17" s="66">
        <f t="shared" si="13"/>
        <v>8</v>
      </c>
      <c r="P17" s="65">
        <f>VLOOKUP($A17,'Return Data'!$B$7:$R$1700,15,0)</f>
        <v>4.4393000000000002</v>
      </c>
      <c r="Q17" s="66">
        <f t="shared" si="4"/>
        <v>8</v>
      </c>
      <c r="R17" s="65">
        <f>VLOOKUP($A17,'Return Data'!$B$7:$R$1700,16,0)</f>
        <v>11.504</v>
      </c>
      <c r="S17" s="67">
        <f t="shared" si="4"/>
        <v>6</v>
      </c>
    </row>
    <row r="18" spans="1:19" s="68" customFormat="1" x14ac:dyDescent="0.3">
      <c r="A18" s="63" t="s">
        <v>21</v>
      </c>
      <c r="B18" s="64">
        <f>VLOOKUP($A18,'Return Data'!$B$7:$R$1700,3,0)</f>
        <v>44040</v>
      </c>
      <c r="C18" s="65">
        <f>VLOOKUP($A18,'Return Data'!$B$7:$R$1700,4,0)</f>
        <v>140.42320000000001</v>
      </c>
      <c r="D18" s="65">
        <f>VLOOKUP($A18,'Return Data'!$B$7:$R$1700,10,0)</f>
        <v>20.697399999999998</v>
      </c>
      <c r="E18" s="66">
        <f t="shared" si="0"/>
        <v>3</v>
      </c>
      <c r="F18" s="65">
        <f>VLOOKUP($A18,'Return Data'!$B$7:$R$1700,11,0)</f>
        <v>-4.8574000000000002</v>
      </c>
      <c r="G18" s="66">
        <f t="shared" ref="G18:I18" si="29">RANK(F18,F$8:F$23,0)</f>
        <v>3</v>
      </c>
      <c r="H18" s="65">
        <f>VLOOKUP($A18,'Return Data'!$B$7:$R$1700,12,0)</f>
        <v>-1.2330000000000001</v>
      </c>
      <c r="I18" s="66">
        <f t="shared" si="29"/>
        <v>4</v>
      </c>
      <c r="J18" s="65">
        <f>VLOOKUP($A18,'Return Data'!$B$7:$R$1700,13,0)</f>
        <v>3.4685999999999999</v>
      </c>
      <c r="K18" s="66">
        <f t="shared" ref="K18" si="30">RANK(J18,J$8:J$23,0)</f>
        <v>2</v>
      </c>
      <c r="L18" s="65">
        <f>VLOOKUP($A18,'Return Data'!$B$7:$R$1700,17,0)</f>
        <v>-2.1038999999999999</v>
      </c>
      <c r="M18" s="66">
        <f t="shared" ref="M18" si="31">RANK(L18,L$8:L$23,0)</f>
        <v>3</v>
      </c>
      <c r="N18" s="65">
        <f>VLOOKUP($A18,'Return Data'!$B$7:$R$1700,14,0)</f>
        <v>1.8768</v>
      </c>
      <c r="O18" s="66">
        <f t="shared" si="13"/>
        <v>3</v>
      </c>
      <c r="P18" s="65">
        <f>VLOOKUP($A18,'Return Data'!$B$7:$R$1700,15,0)</f>
        <v>9.3045000000000009</v>
      </c>
      <c r="Q18" s="66">
        <f t="shared" si="4"/>
        <v>1</v>
      </c>
      <c r="R18" s="65">
        <f>VLOOKUP($A18,'Return Data'!$B$7:$R$1700,16,0)</f>
        <v>14.3851</v>
      </c>
      <c r="S18" s="67">
        <f t="shared" si="4"/>
        <v>2</v>
      </c>
    </row>
    <row r="19" spans="1:19" s="68" customFormat="1" x14ac:dyDescent="0.3">
      <c r="A19" s="63" t="s">
        <v>22</v>
      </c>
      <c r="B19" s="64">
        <f>VLOOKUP($A19,'Return Data'!$B$7:$R$1700,3,0)</f>
        <v>44040</v>
      </c>
      <c r="C19" s="65">
        <f>VLOOKUP($A19,'Return Data'!$B$7:$R$1700,4,0)</f>
        <v>9.7399000000000004</v>
      </c>
      <c r="D19" s="65">
        <f>VLOOKUP($A19,'Return Data'!$B$7:$R$1700,10,0)</f>
        <v>13.401</v>
      </c>
      <c r="E19" s="66">
        <f t="shared" si="0"/>
        <v>12</v>
      </c>
      <c r="F19" s="65">
        <f>VLOOKUP($A19,'Return Data'!$B$7:$R$1700,11,0)</f>
        <v>-10.7872</v>
      </c>
      <c r="G19" s="66">
        <f t="shared" ref="G19:I19" si="32">RANK(F19,F$8:F$23,0)</f>
        <v>12</v>
      </c>
      <c r="H19" s="65">
        <f>VLOOKUP($A19,'Return Data'!$B$7:$R$1700,12,0)</f>
        <v>-6.3795000000000002</v>
      </c>
      <c r="I19" s="66">
        <f t="shared" si="32"/>
        <v>11</v>
      </c>
      <c r="J19" s="65">
        <f>VLOOKUP($A19,'Return Data'!$B$7:$R$1700,13,0)</f>
        <v>0.79479999999999995</v>
      </c>
      <c r="K19" s="66">
        <f t="shared" ref="K19" si="33">RANK(J19,J$8:J$23,0)</f>
        <v>5</v>
      </c>
      <c r="L19" s="65"/>
      <c r="M19" s="66"/>
      <c r="N19" s="65"/>
      <c r="O19" s="66"/>
      <c r="P19" s="65"/>
      <c r="Q19" s="66"/>
      <c r="R19" s="65">
        <f>VLOOKUP($A19,'Return Data'!$B$7:$R$1700,16,0)</f>
        <v>-1.2811999999999999</v>
      </c>
      <c r="S19" s="67">
        <f t="shared" si="4"/>
        <v>15</v>
      </c>
    </row>
    <row r="20" spans="1:19" s="68" customFormat="1" x14ac:dyDescent="0.3">
      <c r="A20" s="63" t="s">
        <v>23</v>
      </c>
      <c r="B20" s="64">
        <f>VLOOKUP($A20,'Return Data'!$B$7:$R$1700,3,0)</f>
        <v>44040</v>
      </c>
      <c r="C20" s="65">
        <f>VLOOKUP($A20,'Return Data'!$B$7:$R$1700,4,0)</f>
        <v>9.5631000000000004</v>
      </c>
      <c r="D20" s="65">
        <f>VLOOKUP($A20,'Return Data'!$B$7:$R$1700,10,0)</f>
        <v>13.2492</v>
      </c>
      <c r="E20" s="66">
        <f t="shared" si="0"/>
        <v>14</v>
      </c>
      <c r="F20" s="65">
        <f>VLOOKUP($A20,'Return Data'!$B$7:$R$1700,11,0)</f>
        <v>-9.7659000000000002</v>
      </c>
      <c r="G20" s="66">
        <f t="shared" ref="G20:I20" si="34">RANK(F20,F$8:F$23,0)</f>
        <v>7</v>
      </c>
      <c r="H20" s="65">
        <f>VLOOKUP($A20,'Return Data'!$B$7:$R$1700,12,0)</f>
        <v>-5.2717999999999998</v>
      </c>
      <c r="I20" s="66">
        <f t="shared" si="34"/>
        <v>10</v>
      </c>
      <c r="J20" s="65">
        <f>VLOOKUP($A20,'Return Data'!$B$7:$R$1700,13,0)</f>
        <v>0.41789999999999999</v>
      </c>
      <c r="K20" s="66">
        <f t="shared" ref="K20" si="35">RANK(J20,J$8:J$23,0)</f>
        <v>7</v>
      </c>
      <c r="L20" s="65"/>
      <c r="M20" s="66"/>
      <c r="N20" s="65"/>
      <c r="O20" s="66"/>
      <c r="P20" s="65"/>
      <c r="Q20" s="66"/>
      <c r="R20" s="65">
        <f>VLOOKUP($A20,'Return Data'!$B$7:$R$1700,16,0)</f>
        <v>-2.2240000000000002</v>
      </c>
      <c r="S20" s="67">
        <f t="shared" si="4"/>
        <v>16</v>
      </c>
    </row>
    <row r="21" spans="1:19" s="68" customFormat="1" x14ac:dyDescent="0.3">
      <c r="A21" s="63" t="s">
        <v>24</v>
      </c>
      <c r="B21" s="64">
        <f>VLOOKUP($A21,'Return Data'!$B$7:$R$1700,3,0)</f>
        <v>44040</v>
      </c>
      <c r="C21" s="65">
        <f>VLOOKUP($A21,'Return Data'!$B$7:$R$1700,4,0)</f>
        <v>218.5847</v>
      </c>
      <c r="D21" s="65">
        <f>VLOOKUP($A21,'Return Data'!$B$7:$R$1700,10,0)</f>
        <v>19.270600000000002</v>
      </c>
      <c r="E21" s="66">
        <f t="shared" si="0"/>
        <v>6</v>
      </c>
      <c r="F21" s="65">
        <f>VLOOKUP($A21,'Return Data'!$B$7:$R$1700,11,0)</f>
        <v>-15.664</v>
      </c>
      <c r="G21" s="66">
        <f t="shared" ref="G21:I21" si="36">RANK(F21,F$8:F$23,0)</f>
        <v>15</v>
      </c>
      <c r="H21" s="65">
        <f>VLOOKUP($A21,'Return Data'!$B$7:$R$1700,12,0)</f>
        <v>-9.6870999999999992</v>
      </c>
      <c r="I21" s="66">
        <f t="shared" si="36"/>
        <v>14</v>
      </c>
      <c r="J21" s="65">
        <f>VLOOKUP($A21,'Return Data'!$B$7:$R$1700,13,0)</f>
        <v>-11.704800000000001</v>
      </c>
      <c r="K21" s="66">
        <f t="shared" ref="K21" si="37">RANK(J21,J$8:J$23,0)</f>
        <v>14</v>
      </c>
      <c r="L21" s="65">
        <f>VLOOKUP($A21,'Return Data'!$B$7:$R$1700,17,0)</f>
        <v>-10.714600000000001</v>
      </c>
      <c r="M21" s="66">
        <f t="shared" ref="M21" si="38">RANK(L21,L$8:L$23,0)</f>
        <v>10</v>
      </c>
      <c r="N21" s="65">
        <f>VLOOKUP($A21,'Return Data'!$B$7:$R$1700,14,0)</f>
        <v>-6.2032999999999996</v>
      </c>
      <c r="O21" s="66">
        <f>RANK(N21,N$8:N$23,0)</f>
        <v>10</v>
      </c>
      <c r="P21" s="65">
        <f>VLOOKUP($A21,'Return Data'!$B$7:$R$1700,15,0)</f>
        <v>2.4834999999999998</v>
      </c>
      <c r="Q21" s="66">
        <f t="shared" si="4"/>
        <v>10</v>
      </c>
      <c r="R21" s="65">
        <f>VLOOKUP($A21,'Return Data'!$B$7:$R$1700,16,0)</f>
        <v>7.5513000000000003</v>
      </c>
      <c r="S21" s="67">
        <f t="shared" si="4"/>
        <v>11</v>
      </c>
    </row>
    <row r="22" spans="1:19" s="68" customFormat="1" x14ac:dyDescent="0.3">
      <c r="A22" s="63" t="s">
        <v>25</v>
      </c>
      <c r="B22" s="64">
        <f>VLOOKUP($A22,'Return Data'!$B$7:$R$1700,3,0)</f>
        <v>44040</v>
      </c>
      <c r="C22" s="65">
        <f>VLOOKUP($A22,'Return Data'!$B$7:$R$1700,4,0)</f>
        <v>10.58</v>
      </c>
      <c r="D22" s="65">
        <f>VLOOKUP($A22,'Return Data'!$B$7:$R$1700,10,0)</f>
        <v>20.914300000000001</v>
      </c>
      <c r="E22" s="66">
        <f t="shared" si="0"/>
        <v>2</v>
      </c>
      <c r="F22" s="65">
        <f>VLOOKUP($A22,'Return Data'!$B$7:$R$1700,11,0)</f>
        <v>-3.379</v>
      </c>
      <c r="G22" s="66">
        <f t="shared" ref="G22:I22" si="39">RANK(F22,F$8:F$23,0)</f>
        <v>2</v>
      </c>
      <c r="H22" s="65">
        <f>VLOOKUP($A22,'Return Data'!$B$7:$R$1700,12,0)</f>
        <v>1.5355000000000001</v>
      </c>
      <c r="I22" s="66">
        <f t="shared" si="39"/>
        <v>2</v>
      </c>
      <c r="J22" s="65">
        <f>VLOOKUP($A22,'Return Data'!$B$7:$R$1700,13,0)</f>
        <v>3.9293</v>
      </c>
      <c r="K22" s="66">
        <f t="shared" ref="K22" si="40">RANK(J22,J$8:J$23,0)</f>
        <v>1</v>
      </c>
      <c r="L22" s="65"/>
      <c r="M22" s="66"/>
      <c r="N22" s="65"/>
      <c r="O22" s="66"/>
      <c r="P22" s="65"/>
      <c r="Q22" s="66"/>
      <c r="R22" s="65">
        <f>VLOOKUP($A22,'Return Data'!$B$7:$R$1700,16,0)</f>
        <v>3.4834000000000001</v>
      </c>
      <c r="S22" s="67">
        <f t="shared" si="4"/>
        <v>12</v>
      </c>
    </row>
    <row r="23" spans="1:19" s="68" customFormat="1" x14ac:dyDescent="0.3">
      <c r="A23" s="63" t="s">
        <v>26</v>
      </c>
      <c r="B23" s="64">
        <f>VLOOKUP($A23,'Return Data'!$B$7:$R$1700,3,0)</f>
        <v>44040</v>
      </c>
      <c r="C23" s="65">
        <f>VLOOKUP($A23,'Return Data'!$B$7:$R$1700,4,0)</f>
        <v>63.6357</v>
      </c>
      <c r="D23" s="65">
        <f>VLOOKUP($A23,'Return Data'!$B$7:$R$1700,10,0)</f>
        <v>17.549800000000001</v>
      </c>
      <c r="E23" s="66">
        <f t="shared" si="0"/>
        <v>11</v>
      </c>
      <c r="F23" s="65">
        <f>VLOOKUP($A23,'Return Data'!$B$7:$R$1700,11,0)</f>
        <v>-8.3064</v>
      </c>
      <c r="G23" s="66">
        <f t="shared" ref="G23:I23" si="41">RANK(F23,F$8:F$23,0)</f>
        <v>4</v>
      </c>
      <c r="H23" s="65">
        <f>VLOOKUP($A23,'Return Data'!$B$7:$R$1700,12,0)</f>
        <v>-0.21579999999999999</v>
      </c>
      <c r="I23" s="66">
        <f t="shared" si="41"/>
        <v>3</v>
      </c>
      <c r="J23" s="65">
        <f>VLOOKUP($A23,'Return Data'!$B$7:$R$1700,13,0)</f>
        <v>3.1171000000000002</v>
      </c>
      <c r="K23" s="66">
        <f t="shared" ref="K23" si="42">RANK(J23,J$8:J$23,0)</f>
        <v>3</v>
      </c>
      <c r="L23" s="65">
        <f>VLOOKUP($A23,'Return Data'!$B$7:$R$1700,17,0)</f>
        <v>-0.70830000000000004</v>
      </c>
      <c r="M23" s="66">
        <f t="shared" ref="M23" si="43">RANK(L23,L$8:L$23,0)</f>
        <v>2</v>
      </c>
      <c r="N23" s="65">
        <f>VLOOKUP($A23,'Return Data'!$B$7:$R$1700,14,0)</f>
        <v>3.77</v>
      </c>
      <c r="O23" s="66">
        <f>RANK(N23,N$8:N$23,0)</f>
        <v>1</v>
      </c>
      <c r="P23" s="65">
        <f>VLOOKUP($A23,'Return Data'!$B$7:$R$1700,15,0)</f>
        <v>5.5343999999999998</v>
      </c>
      <c r="Q23" s="66">
        <f t="shared" si="4"/>
        <v>5</v>
      </c>
      <c r="R23" s="65">
        <f>VLOOKUP($A23,'Return Data'!$B$7:$R$1700,16,0)</f>
        <v>9.3421000000000003</v>
      </c>
      <c r="S23" s="67">
        <f t="shared" si="4"/>
        <v>9</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17.654681249999999</v>
      </c>
      <c r="E25" s="74"/>
      <c r="F25" s="75">
        <f>AVERAGE(F8:F23)</f>
        <v>-10.087793749999996</v>
      </c>
      <c r="G25" s="74"/>
      <c r="H25" s="75">
        <f>AVERAGE(H8:H23)</f>
        <v>-4.7820562500000001</v>
      </c>
      <c r="I25" s="74"/>
      <c r="J25" s="75">
        <f>AVERAGE(J8:J23)</f>
        <v>-3.1422437499999996</v>
      </c>
      <c r="K25" s="74"/>
      <c r="L25" s="75">
        <f>AVERAGE(L8:L23)</f>
        <v>-5.7381666666666655</v>
      </c>
      <c r="M25" s="74"/>
      <c r="N25" s="75">
        <f>AVERAGE(N8:N23)</f>
        <v>-1.7562499999999999</v>
      </c>
      <c r="O25" s="74"/>
      <c r="P25" s="75">
        <f>AVERAGE(P8:P23)</f>
        <v>5.2059727272727265</v>
      </c>
      <c r="Q25" s="74"/>
      <c r="R25" s="75">
        <f>AVERAGE(R8:R23)</f>
        <v>8.0612374999999989</v>
      </c>
      <c r="S25" s="76"/>
    </row>
    <row r="26" spans="1:19" s="68" customFormat="1" x14ac:dyDescent="0.3">
      <c r="A26" s="73" t="s">
        <v>28</v>
      </c>
      <c r="B26" s="74"/>
      <c r="C26" s="74"/>
      <c r="D26" s="75">
        <f>MIN(D8:D23)</f>
        <v>12.489699999999999</v>
      </c>
      <c r="E26" s="74"/>
      <c r="F26" s="75">
        <f>MIN(F8:F23)</f>
        <v>-20.325700000000001</v>
      </c>
      <c r="G26" s="74"/>
      <c r="H26" s="75">
        <f>MIN(H8:H23)</f>
        <v>-12.8735</v>
      </c>
      <c r="I26" s="74"/>
      <c r="J26" s="75">
        <f>MIN(J8:J23)</f>
        <v>-13.7386</v>
      </c>
      <c r="K26" s="74"/>
      <c r="L26" s="75">
        <f>MIN(L8:L23)</f>
        <v>-14.729699999999999</v>
      </c>
      <c r="M26" s="74"/>
      <c r="N26" s="75">
        <f>MIN(N8:N23)</f>
        <v>-8.6605000000000008</v>
      </c>
      <c r="O26" s="74"/>
      <c r="P26" s="75">
        <f>MIN(P8:P23)</f>
        <v>1.7069000000000001</v>
      </c>
      <c r="Q26" s="74"/>
      <c r="R26" s="75">
        <f>MIN(R8:R23)</f>
        <v>-2.2240000000000002</v>
      </c>
      <c r="S26" s="76"/>
    </row>
    <row r="27" spans="1:19" s="68" customFormat="1" ht="15" thickBot="1" x14ac:dyDescent="0.35">
      <c r="A27" s="77" t="s">
        <v>29</v>
      </c>
      <c r="B27" s="78"/>
      <c r="C27" s="78"/>
      <c r="D27" s="79">
        <f>MAX(D8:D23)</f>
        <v>23.447600000000001</v>
      </c>
      <c r="E27" s="78"/>
      <c r="F27" s="79">
        <f>MAX(F8:F23)</f>
        <v>-0.85919999999999996</v>
      </c>
      <c r="G27" s="78"/>
      <c r="H27" s="79">
        <f>MAX(H8:H23)</f>
        <v>5.1597</v>
      </c>
      <c r="I27" s="78"/>
      <c r="J27" s="79">
        <f>MAX(J8:J23)</f>
        <v>3.9293</v>
      </c>
      <c r="K27" s="78"/>
      <c r="L27" s="79">
        <f>MAX(L8:L23)</f>
        <v>-0.3619</v>
      </c>
      <c r="M27" s="78"/>
      <c r="N27" s="79">
        <f>MAX(N8:N23)</f>
        <v>3.77</v>
      </c>
      <c r="O27" s="78"/>
      <c r="P27" s="79">
        <f>MAX(P8:P23)</f>
        <v>9.3045000000000009</v>
      </c>
      <c r="Q27" s="78"/>
      <c r="R27" s="79">
        <f>MAX(R8:R23)</f>
        <v>15.013999999999999</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44040</v>
      </c>
      <c r="C8" s="65">
        <f>VLOOKUP($A8,'Return Data'!$B$7:$R$1700,4,0)</f>
        <v>259.88</v>
      </c>
      <c r="D8" s="65">
        <f>VLOOKUP($A8,'Return Data'!$B$7:$R$1700,10,0)</f>
        <v>16.889299999999999</v>
      </c>
      <c r="E8" s="66">
        <f t="shared" ref="E8:E33" si="0">RANK(D8,D$8:D$33,0)</f>
        <v>7</v>
      </c>
      <c r="F8" s="65">
        <f>VLOOKUP($A8,'Return Data'!$B$7:$R$1700,11,0)</f>
        <v>-16.1569</v>
      </c>
      <c r="G8" s="66">
        <f t="shared" ref="G8:G25" si="1">RANK(F8,F$8:F$33,0)</f>
        <v>22</v>
      </c>
      <c r="H8" s="65">
        <f>VLOOKUP($A8,'Return Data'!$B$7:$R$1700,12,0)</f>
        <v>-7.0696000000000003</v>
      </c>
      <c r="I8" s="66">
        <f t="shared" ref="I8:I25" si="2">RANK(H8,H$8:H$33,0)</f>
        <v>21</v>
      </c>
      <c r="J8" s="65">
        <f>VLOOKUP($A8,'Return Data'!$B$7:$R$1700,13,0)</f>
        <v>-7.7458</v>
      </c>
      <c r="K8" s="66">
        <f t="shared" ref="K8:K21" si="3">RANK(J8,J$8:J$33,0)</f>
        <v>23</v>
      </c>
      <c r="L8" s="65">
        <f>VLOOKUP($A8,'Return Data'!$B$7:$R$1700,17,0)</f>
        <v>-9.9194999999999993</v>
      </c>
      <c r="M8" s="66">
        <f t="shared" ref="M8:M21" si="4">RANK(L8,L$8:L$33,0)</f>
        <v>23</v>
      </c>
      <c r="N8" s="65">
        <f>VLOOKUP($A8,'Return Data'!$B$7:$R$1700,14,0)</f>
        <v>-6.1604000000000001</v>
      </c>
      <c r="O8" s="66">
        <f t="shared" ref="O8:O20" si="5">RANK(N8,N$8:N$33,0)</f>
        <v>22</v>
      </c>
      <c r="P8" s="65">
        <f>VLOOKUP($A8,'Return Data'!$B$7:$R$1700,15,0)</f>
        <v>2.6787999999999998</v>
      </c>
      <c r="Q8" s="66">
        <f t="shared" ref="Q8:Q16" si="6">RANK(P8,P$8:P$33,0)</f>
        <v>20</v>
      </c>
      <c r="R8" s="65">
        <f>VLOOKUP($A8,'Return Data'!$B$7:$R$1700,16,0)</f>
        <v>10.7463</v>
      </c>
      <c r="S8" s="67">
        <f t="shared" ref="S8:S33" si="7">RANK(R8,R$8:R$33,0)</f>
        <v>20</v>
      </c>
    </row>
    <row r="9" spans="1:20" x14ac:dyDescent="0.3">
      <c r="A9" s="63" t="s">
        <v>1189</v>
      </c>
      <c r="B9" s="64">
        <f>VLOOKUP($A9,'Return Data'!$B$7:$R$1700,3,0)</f>
        <v>44040</v>
      </c>
      <c r="C9" s="65">
        <f>VLOOKUP($A9,'Return Data'!$B$7:$R$1700,4,0)</f>
        <v>42.28</v>
      </c>
      <c r="D9" s="65">
        <f>VLOOKUP($A9,'Return Data'!$B$7:$R$1700,10,0)</f>
        <v>9.9038000000000004</v>
      </c>
      <c r="E9" s="66">
        <f t="shared" si="0"/>
        <v>26</v>
      </c>
      <c r="F9" s="65">
        <f>VLOOKUP($A9,'Return Data'!$B$7:$R$1700,11,0)</f>
        <v>-6.2111999999999998</v>
      </c>
      <c r="G9" s="66">
        <f t="shared" si="1"/>
        <v>4</v>
      </c>
      <c r="H9" s="65">
        <f>VLOOKUP($A9,'Return Data'!$B$7:$R$1700,12,0)</f>
        <v>0.88280000000000003</v>
      </c>
      <c r="I9" s="66">
        <f t="shared" si="2"/>
        <v>10</v>
      </c>
      <c r="J9" s="65">
        <f>VLOOKUP($A9,'Return Data'!$B$7:$R$1700,13,0)</f>
        <v>12.2379</v>
      </c>
      <c r="K9" s="66">
        <f t="shared" si="3"/>
        <v>3</v>
      </c>
      <c r="L9" s="65">
        <f>VLOOKUP($A9,'Return Data'!$B$7:$R$1700,17,0)</f>
        <v>5.2865000000000002</v>
      </c>
      <c r="M9" s="66">
        <f t="shared" si="4"/>
        <v>1</v>
      </c>
      <c r="N9" s="65">
        <f>VLOOKUP($A9,'Return Data'!$B$7:$R$1700,14,0)</f>
        <v>9.6303000000000001</v>
      </c>
      <c r="O9" s="66">
        <f t="shared" si="5"/>
        <v>1</v>
      </c>
      <c r="P9" s="65">
        <f>VLOOKUP($A9,'Return Data'!$B$7:$R$1700,15,0)</f>
        <v>8.6437000000000008</v>
      </c>
      <c r="Q9" s="66">
        <f t="shared" si="6"/>
        <v>2</v>
      </c>
      <c r="R9" s="65">
        <f>VLOOKUP($A9,'Return Data'!$B$7:$R$1700,16,0)</f>
        <v>16.050799999999999</v>
      </c>
      <c r="S9" s="67">
        <f t="shared" si="7"/>
        <v>4</v>
      </c>
    </row>
    <row r="10" spans="1:20" x14ac:dyDescent="0.3">
      <c r="A10" s="63" t="s">
        <v>1192</v>
      </c>
      <c r="B10" s="64">
        <f>VLOOKUP($A10,'Return Data'!$B$7:$R$1700,3,0)</f>
        <v>44040</v>
      </c>
      <c r="C10" s="65">
        <f>VLOOKUP($A10,'Return Data'!$B$7:$R$1700,4,0)</f>
        <v>9.33</v>
      </c>
      <c r="D10" s="65">
        <f>VLOOKUP($A10,'Return Data'!$B$7:$R$1700,10,0)</f>
        <v>15.1852</v>
      </c>
      <c r="E10" s="66">
        <f t="shared" si="0"/>
        <v>13</v>
      </c>
      <c r="F10" s="65">
        <f>VLOOKUP($A10,'Return Data'!$B$7:$R$1700,11,0)</f>
        <v>-6.7</v>
      </c>
      <c r="G10" s="66">
        <f t="shared" si="1"/>
        <v>5</v>
      </c>
      <c r="H10" s="65">
        <f>VLOOKUP($A10,'Return Data'!$B$7:$R$1700,12,0)</f>
        <v>2.0788000000000002</v>
      </c>
      <c r="I10" s="66">
        <f t="shared" si="2"/>
        <v>7</v>
      </c>
      <c r="J10" s="65">
        <f>VLOOKUP($A10,'Return Data'!$B$7:$R$1700,13,0)</f>
        <v>4.1295000000000002</v>
      </c>
      <c r="K10" s="66">
        <f t="shared" si="3"/>
        <v>11</v>
      </c>
      <c r="L10" s="65">
        <f>VLOOKUP($A10,'Return Data'!$B$7:$R$1700,17,0)</f>
        <v>-3.7343000000000002</v>
      </c>
      <c r="M10" s="66">
        <f t="shared" si="4"/>
        <v>15</v>
      </c>
      <c r="N10" s="65">
        <f>VLOOKUP($A10,'Return Data'!$B$7:$R$1700,14,0)</f>
        <v>0</v>
      </c>
      <c r="O10" s="66">
        <f t="shared" si="5"/>
        <v>11</v>
      </c>
      <c r="P10" s="65">
        <f>VLOOKUP($A10,'Return Data'!$B$7:$R$1700,15,0)</f>
        <v>1.8070999999999999</v>
      </c>
      <c r="Q10" s="66">
        <f t="shared" si="6"/>
        <v>21</v>
      </c>
      <c r="R10" s="65">
        <f>VLOOKUP($A10,'Return Data'!$B$7:$R$1700,16,0)</f>
        <v>3.0699000000000001</v>
      </c>
      <c r="S10" s="67">
        <f t="shared" si="7"/>
        <v>23</v>
      </c>
    </row>
    <row r="11" spans="1:20" x14ac:dyDescent="0.3">
      <c r="A11" s="63" t="s">
        <v>1194</v>
      </c>
      <c r="B11" s="64">
        <f>VLOOKUP($A11,'Return Data'!$B$7:$R$1700,3,0)</f>
        <v>44040</v>
      </c>
      <c r="C11" s="65">
        <f>VLOOKUP($A11,'Return Data'!$B$7:$R$1700,4,0)</f>
        <v>34.710999999999999</v>
      </c>
      <c r="D11" s="65">
        <f>VLOOKUP($A11,'Return Data'!$B$7:$R$1700,10,0)</f>
        <v>14.0908</v>
      </c>
      <c r="E11" s="66">
        <f t="shared" si="0"/>
        <v>20</v>
      </c>
      <c r="F11" s="65">
        <f>VLOOKUP($A11,'Return Data'!$B$7:$R$1700,11,0)</f>
        <v>-10.388500000000001</v>
      </c>
      <c r="G11" s="66">
        <f t="shared" si="1"/>
        <v>14</v>
      </c>
      <c r="H11" s="65">
        <f>VLOOKUP($A11,'Return Data'!$B$7:$R$1700,12,0)</f>
        <v>1.4556</v>
      </c>
      <c r="I11" s="66">
        <f t="shared" si="2"/>
        <v>9</v>
      </c>
      <c r="J11" s="65">
        <f>VLOOKUP($A11,'Return Data'!$B$7:$R$1700,13,0)</f>
        <v>5.3445</v>
      </c>
      <c r="K11" s="66">
        <f t="shared" si="3"/>
        <v>10</v>
      </c>
      <c r="L11" s="65">
        <f>VLOOKUP($A11,'Return Data'!$B$7:$R$1700,17,0)</f>
        <v>0.32479999999999998</v>
      </c>
      <c r="M11" s="66">
        <f t="shared" si="4"/>
        <v>7</v>
      </c>
      <c r="N11" s="65">
        <f>VLOOKUP($A11,'Return Data'!$B$7:$R$1700,14,0)</f>
        <v>-0.12920000000000001</v>
      </c>
      <c r="O11" s="66">
        <f t="shared" si="5"/>
        <v>13</v>
      </c>
      <c r="P11" s="65">
        <f>VLOOKUP($A11,'Return Data'!$B$7:$R$1700,15,0)</f>
        <v>5.5641999999999996</v>
      </c>
      <c r="Q11" s="66">
        <f t="shared" si="6"/>
        <v>12</v>
      </c>
      <c r="R11" s="65">
        <f>VLOOKUP($A11,'Return Data'!$B$7:$R$1700,16,0)</f>
        <v>14.478899999999999</v>
      </c>
      <c r="S11" s="67">
        <f t="shared" si="7"/>
        <v>12</v>
      </c>
    </row>
    <row r="12" spans="1:20" x14ac:dyDescent="0.3">
      <c r="A12" s="63" t="s">
        <v>1195</v>
      </c>
      <c r="B12" s="64">
        <f>VLOOKUP($A12,'Return Data'!$B$7:$R$1700,3,0)</f>
        <v>44040</v>
      </c>
      <c r="C12" s="65">
        <f>VLOOKUP($A12,'Return Data'!$B$7:$R$1700,4,0)</f>
        <v>59.640999999999998</v>
      </c>
      <c r="D12" s="65">
        <f>VLOOKUP($A12,'Return Data'!$B$7:$R$1700,10,0)</f>
        <v>14.3293</v>
      </c>
      <c r="E12" s="66">
        <f t="shared" si="0"/>
        <v>19</v>
      </c>
      <c r="F12" s="65">
        <f>VLOOKUP($A12,'Return Data'!$B$7:$R$1700,11,0)</f>
        <v>-7.7050000000000001</v>
      </c>
      <c r="G12" s="66">
        <f t="shared" si="1"/>
        <v>7</v>
      </c>
      <c r="H12" s="65">
        <f>VLOOKUP($A12,'Return Data'!$B$7:$R$1700,12,0)</f>
        <v>2.9535999999999998</v>
      </c>
      <c r="I12" s="66">
        <f t="shared" si="2"/>
        <v>5</v>
      </c>
      <c r="J12" s="65">
        <f>VLOOKUP($A12,'Return Data'!$B$7:$R$1700,13,0)</f>
        <v>9.2126000000000001</v>
      </c>
      <c r="K12" s="66">
        <f t="shared" si="3"/>
        <v>6</v>
      </c>
      <c r="L12" s="65">
        <f>VLOOKUP($A12,'Return Data'!$B$7:$R$1700,17,0)</f>
        <v>1.7161999999999999</v>
      </c>
      <c r="M12" s="66">
        <f t="shared" si="4"/>
        <v>3</v>
      </c>
      <c r="N12" s="65">
        <f>VLOOKUP($A12,'Return Data'!$B$7:$R$1700,14,0)</f>
        <v>3.05</v>
      </c>
      <c r="O12" s="66">
        <f t="shared" si="5"/>
        <v>5</v>
      </c>
      <c r="P12" s="65">
        <f>VLOOKUP($A12,'Return Data'!$B$7:$R$1700,15,0)</f>
        <v>9.1173999999999999</v>
      </c>
      <c r="Q12" s="66">
        <f t="shared" si="6"/>
        <v>1</v>
      </c>
      <c r="R12" s="65">
        <f>VLOOKUP($A12,'Return Data'!$B$7:$R$1700,16,0)</f>
        <v>15.3773</v>
      </c>
      <c r="S12" s="67">
        <f t="shared" si="7"/>
        <v>6</v>
      </c>
    </row>
    <row r="13" spans="1:20" x14ac:dyDescent="0.3">
      <c r="A13" s="63" t="s">
        <v>1197</v>
      </c>
      <c r="B13" s="64">
        <f>VLOOKUP($A13,'Return Data'!$B$7:$R$1700,3,0)</f>
        <v>44040</v>
      </c>
      <c r="C13" s="65">
        <f>VLOOKUP($A13,'Return Data'!$B$7:$R$1700,4,0)</f>
        <v>27.818999999999999</v>
      </c>
      <c r="D13" s="65">
        <f>VLOOKUP($A13,'Return Data'!$B$7:$R$1700,10,0)</f>
        <v>14.651300000000001</v>
      </c>
      <c r="E13" s="66">
        <f t="shared" si="0"/>
        <v>15</v>
      </c>
      <c r="F13" s="65">
        <f>VLOOKUP($A13,'Return Data'!$B$7:$R$1700,11,0)</f>
        <v>-10.281499999999999</v>
      </c>
      <c r="G13" s="66">
        <f t="shared" si="1"/>
        <v>12</v>
      </c>
      <c r="H13" s="65">
        <f>VLOOKUP($A13,'Return Data'!$B$7:$R$1700,12,0)</f>
        <v>-0.79520000000000002</v>
      </c>
      <c r="I13" s="66">
        <f t="shared" si="2"/>
        <v>11</v>
      </c>
      <c r="J13" s="65">
        <f>VLOOKUP($A13,'Return Data'!$B$7:$R$1700,13,0)</f>
        <v>5.9932999999999996</v>
      </c>
      <c r="K13" s="66">
        <f t="shared" si="3"/>
        <v>9</v>
      </c>
      <c r="L13" s="65">
        <f>VLOOKUP($A13,'Return Data'!$B$7:$R$1700,17,0)</f>
        <v>-2.8437000000000001</v>
      </c>
      <c r="M13" s="66">
        <f t="shared" si="4"/>
        <v>13</v>
      </c>
      <c r="N13" s="65">
        <f>VLOOKUP($A13,'Return Data'!$B$7:$R$1700,14,0)</f>
        <v>1.5631999999999999</v>
      </c>
      <c r="O13" s="66">
        <f t="shared" si="5"/>
        <v>7</v>
      </c>
      <c r="P13" s="65">
        <f>VLOOKUP($A13,'Return Data'!$B$7:$R$1700,15,0)</f>
        <v>6.2435</v>
      </c>
      <c r="Q13" s="66">
        <f t="shared" si="6"/>
        <v>7</v>
      </c>
      <c r="R13" s="65">
        <f>VLOOKUP($A13,'Return Data'!$B$7:$R$1700,16,0)</f>
        <v>15.755800000000001</v>
      </c>
      <c r="S13" s="67">
        <f t="shared" si="7"/>
        <v>5</v>
      </c>
    </row>
    <row r="14" spans="1:20" x14ac:dyDescent="0.3">
      <c r="A14" s="63" t="s">
        <v>1200</v>
      </c>
      <c r="B14" s="64">
        <f>VLOOKUP($A14,'Return Data'!$B$7:$R$1700,3,0)</f>
        <v>44040</v>
      </c>
      <c r="C14" s="65">
        <f>VLOOKUP($A14,'Return Data'!$B$7:$R$1700,4,0)</f>
        <v>922.83789999999999</v>
      </c>
      <c r="D14" s="65">
        <f>VLOOKUP($A14,'Return Data'!$B$7:$R$1700,10,0)</f>
        <v>14.483000000000001</v>
      </c>
      <c r="E14" s="66">
        <f t="shared" si="0"/>
        <v>17</v>
      </c>
      <c r="F14" s="65">
        <f>VLOOKUP($A14,'Return Data'!$B$7:$R$1700,11,0)</f>
        <v>-14.211</v>
      </c>
      <c r="G14" s="66">
        <f t="shared" si="1"/>
        <v>21</v>
      </c>
      <c r="H14" s="65">
        <f>VLOOKUP($A14,'Return Data'!$B$7:$R$1700,12,0)</f>
        <v>-8.0703999999999994</v>
      </c>
      <c r="I14" s="66">
        <f t="shared" si="2"/>
        <v>22</v>
      </c>
      <c r="J14" s="65">
        <f>VLOOKUP($A14,'Return Data'!$B$7:$R$1700,13,0)</f>
        <v>-4.7365000000000004</v>
      </c>
      <c r="K14" s="66">
        <f t="shared" si="3"/>
        <v>20</v>
      </c>
      <c r="L14" s="65">
        <f>VLOOKUP($A14,'Return Data'!$B$7:$R$1700,17,0)</f>
        <v>-5.0415000000000001</v>
      </c>
      <c r="M14" s="66">
        <f t="shared" si="4"/>
        <v>17</v>
      </c>
      <c r="N14" s="65">
        <f>VLOOKUP($A14,'Return Data'!$B$7:$R$1700,14,0)</f>
        <v>-1.2192000000000001</v>
      </c>
      <c r="O14" s="66">
        <f t="shared" si="5"/>
        <v>14</v>
      </c>
      <c r="P14" s="65">
        <f>VLOOKUP($A14,'Return Data'!$B$7:$R$1700,15,0)</f>
        <v>5.9372999999999996</v>
      </c>
      <c r="Q14" s="66">
        <f t="shared" si="6"/>
        <v>9</v>
      </c>
      <c r="R14" s="65">
        <f>VLOOKUP($A14,'Return Data'!$B$7:$R$1700,16,0)</f>
        <v>14.3949</v>
      </c>
      <c r="S14" s="67">
        <f t="shared" si="7"/>
        <v>13</v>
      </c>
    </row>
    <row r="15" spans="1:20" x14ac:dyDescent="0.3">
      <c r="A15" s="63" t="s">
        <v>1202</v>
      </c>
      <c r="B15" s="64">
        <f>VLOOKUP($A15,'Return Data'!$B$7:$R$1700,3,0)</f>
        <v>44040</v>
      </c>
      <c r="C15" s="65">
        <f>VLOOKUP($A15,'Return Data'!$B$7:$R$1700,4,0)</f>
        <v>52.097999999999999</v>
      </c>
      <c r="D15" s="65">
        <f>VLOOKUP($A15,'Return Data'!$B$7:$R$1700,10,0)</f>
        <v>14.4056</v>
      </c>
      <c r="E15" s="66">
        <f t="shared" si="0"/>
        <v>18</v>
      </c>
      <c r="F15" s="65">
        <f>VLOOKUP($A15,'Return Data'!$B$7:$R$1700,11,0)</f>
        <v>-12.824199999999999</v>
      </c>
      <c r="G15" s="66">
        <f t="shared" si="1"/>
        <v>17</v>
      </c>
      <c r="H15" s="65">
        <f>VLOOKUP($A15,'Return Data'!$B$7:$R$1700,12,0)</f>
        <v>-4.5247000000000002</v>
      </c>
      <c r="I15" s="66">
        <f t="shared" si="2"/>
        <v>19</v>
      </c>
      <c r="J15" s="65">
        <f>VLOOKUP($A15,'Return Data'!$B$7:$R$1700,13,0)</f>
        <v>-2.3174999999999999</v>
      </c>
      <c r="K15" s="66">
        <f t="shared" si="3"/>
        <v>19</v>
      </c>
      <c r="L15" s="65">
        <f>VLOOKUP($A15,'Return Data'!$B$7:$R$1700,17,0)</f>
        <v>-6.6020000000000003</v>
      </c>
      <c r="M15" s="66">
        <f t="shared" si="4"/>
        <v>21</v>
      </c>
      <c r="N15" s="65">
        <f>VLOOKUP($A15,'Return Data'!$B$7:$R$1700,14,0)</f>
        <v>-2.3155999999999999</v>
      </c>
      <c r="O15" s="66">
        <f t="shared" si="5"/>
        <v>17</v>
      </c>
      <c r="P15" s="65">
        <f>VLOOKUP($A15,'Return Data'!$B$7:$R$1700,15,0)</f>
        <v>6.1905000000000001</v>
      </c>
      <c r="Q15" s="66">
        <f t="shared" si="6"/>
        <v>8</v>
      </c>
      <c r="R15" s="65">
        <f>VLOOKUP($A15,'Return Data'!$B$7:$R$1700,16,0)</f>
        <v>14.5258</v>
      </c>
      <c r="S15" s="67">
        <f t="shared" si="7"/>
        <v>11</v>
      </c>
    </row>
    <row r="16" spans="1:20" x14ac:dyDescent="0.3">
      <c r="A16" s="63" t="s">
        <v>1204</v>
      </c>
      <c r="B16" s="64">
        <f>VLOOKUP($A16,'Return Data'!$B$7:$R$1700,3,0)</f>
        <v>44040</v>
      </c>
      <c r="C16" s="65">
        <f>VLOOKUP($A16,'Return Data'!$B$7:$R$1700,4,0)</f>
        <v>90.96</v>
      </c>
      <c r="D16" s="65">
        <f>VLOOKUP($A16,'Return Data'!$B$7:$R$1700,10,0)</f>
        <v>21.930299999999999</v>
      </c>
      <c r="E16" s="66">
        <f t="shared" si="0"/>
        <v>2</v>
      </c>
      <c r="F16" s="65">
        <f>VLOOKUP($A16,'Return Data'!$B$7:$R$1700,11,0)</f>
        <v>-13.8718</v>
      </c>
      <c r="G16" s="66">
        <f t="shared" si="1"/>
        <v>20</v>
      </c>
      <c r="H16" s="65">
        <f>VLOOKUP($A16,'Return Data'!$B$7:$R$1700,12,0)</f>
        <v>-6.3522999999999996</v>
      </c>
      <c r="I16" s="66">
        <f t="shared" si="2"/>
        <v>20</v>
      </c>
      <c r="J16" s="65">
        <f>VLOOKUP($A16,'Return Data'!$B$7:$R$1700,13,0)</f>
        <v>-5.1512000000000002</v>
      </c>
      <c r="K16" s="66">
        <f t="shared" si="3"/>
        <v>21</v>
      </c>
      <c r="L16" s="65">
        <f>VLOOKUP($A16,'Return Data'!$B$7:$R$1700,17,0)</f>
        <v>-5.5612000000000004</v>
      </c>
      <c r="M16" s="66">
        <f t="shared" si="4"/>
        <v>18</v>
      </c>
      <c r="N16" s="65">
        <f>VLOOKUP($A16,'Return Data'!$B$7:$R$1700,14,0)</f>
        <v>-1.7356</v>
      </c>
      <c r="O16" s="66">
        <f t="shared" si="5"/>
        <v>16</v>
      </c>
      <c r="P16" s="65">
        <f>VLOOKUP($A16,'Return Data'!$B$7:$R$1700,15,0)</f>
        <v>4.1132999999999997</v>
      </c>
      <c r="Q16" s="66">
        <f t="shared" si="6"/>
        <v>16</v>
      </c>
      <c r="R16" s="65">
        <f>VLOOKUP($A16,'Return Data'!$B$7:$R$1700,16,0)</f>
        <v>13.8232</v>
      </c>
      <c r="S16" s="67">
        <f t="shared" si="7"/>
        <v>14</v>
      </c>
    </row>
    <row r="17" spans="1:19" x14ac:dyDescent="0.3">
      <c r="A17" s="63" t="s">
        <v>1206</v>
      </c>
      <c r="B17" s="64">
        <f>VLOOKUP($A17,'Return Data'!$B$7:$R$1700,3,0)</f>
        <v>44040</v>
      </c>
      <c r="C17" s="65">
        <f>VLOOKUP($A17,'Return Data'!$B$7:$R$1700,4,0)</f>
        <v>10.7</v>
      </c>
      <c r="D17" s="65">
        <f>VLOOKUP($A17,'Return Data'!$B$7:$R$1700,10,0)</f>
        <v>18.8889</v>
      </c>
      <c r="E17" s="66">
        <f t="shared" si="0"/>
        <v>5</v>
      </c>
      <c r="F17" s="65">
        <f>VLOOKUP($A17,'Return Data'!$B$7:$R$1700,11,0)</f>
        <v>-9.1681000000000008</v>
      </c>
      <c r="G17" s="66">
        <f t="shared" si="1"/>
        <v>10</v>
      </c>
      <c r="H17" s="65">
        <f>VLOOKUP($A17,'Return Data'!$B$7:$R$1700,12,0)</f>
        <v>-0.83409999999999995</v>
      </c>
      <c r="I17" s="66">
        <f t="shared" si="2"/>
        <v>12</v>
      </c>
      <c r="J17" s="65">
        <f>VLOOKUP($A17,'Return Data'!$B$7:$R$1700,13,0)</f>
        <v>3.0829</v>
      </c>
      <c r="K17" s="66">
        <f t="shared" si="3"/>
        <v>13</v>
      </c>
      <c r="L17" s="65">
        <f>VLOOKUP($A17,'Return Data'!$B$7:$R$1700,17,0)</f>
        <v>-6.5231000000000003</v>
      </c>
      <c r="M17" s="66">
        <f t="shared" si="4"/>
        <v>20</v>
      </c>
      <c r="N17" s="65">
        <f>VLOOKUP($A17,'Return Data'!$B$7:$R$1700,14,0)</f>
        <v>-2.5977999999999999</v>
      </c>
      <c r="O17" s="66">
        <f t="shared" si="5"/>
        <v>18</v>
      </c>
      <c r="P17" s="65"/>
      <c r="Q17" s="66"/>
      <c r="R17" s="65">
        <f>VLOOKUP($A17,'Return Data'!$B$7:$R$1700,16,0)</f>
        <v>1.9480999999999999</v>
      </c>
      <c r="S17" s="67">
        <f t="shared" si="7"/>
        <v>24</v>
      </c>
    </row>
    <row r="18" spans="1:19" x14ac:dyDescent="0.3">
      <c r="A18" s="63" t="s">
        <v>1208</v>
      </c>
      <c r="B18" s="64">
        <f>VLOOKUP($A18,'Return Data'!$B$7:$R$1700,3,0)</f>
        <v>44040</v>
      </c>
      <c r="C18" s="65">
        <f>VLOOKUP($A18,'Return Data'!$B$7:$R$1700,4,0)</f>
        <v>54.88</v>
      </c>
      <c r="D18" s="65">
        <f>VLOOKUP($A18,'Return Data'!$B$7:$R$1700,10,0)</f>
        <v>15.221500000000001</v>
      </c>
      <c r="E18" s="66">
        <f t="shared" si="0"/>
        <v>11</v>
      </c>
      <c r="F18" s="65">
        <f>VLOOKUP($A18,'Return Data'!$B$7:$R$1700,11,0)</f>
        <v>-7.8112000000000004</v>
      </c>
      <c r="G18" s="66">
        <f t="shared" si="1"/>
        <v>8</v>
      </c>
      <c r="H18" s="65">
        <f>VLOOKUP($A18,'Return Data'!$B$7:$R$1700,12,0)</f>
        <v>3.4106000000000001</v>
      </c>
      <c r="I18" s="66">
        <f t="shared" si="2"/>
        <v>4</v>
      </c>
      <c r="J18" s="65">
        <f>VLOOKUP($A18,'Return Data'!$B$7:$R$1700,13,0)</f>
        <v>10.8239</v>
      </c>
      <c r="K18" s="66">
        <f t="shared" si="3"/>
        <v>4</v>
      </c>
      <c r="L18" s="65">
        <f>VLOOKUP($A18,'Return Data'!$B$7:$R$1700,17,0)</f>
        <v>1.6768000000000001</v>
      </c>
      <c r="M18" s="66">
        <f t="shared" si="4"/>
        <v>4</v>
      </c>
      <c r="N18" s="65">
        <f>VLOOKUP($A18,'Return Data'!$B$7:$R$1700,14,0)</f>
        <v>5.2081999999999997</v>
      </c>
      <c r="O18" s="66">
        <f t="shared" si="5"/>
        <v>2</v>
      </c>
      <c r="P18" s="65">
        <f>VLOOKUP($A18,'Return Data'!$B$7:$R$1700,15,0)</f>
        <v>8.4948999999999995</v>
      </c>
      <c r="Q18" s="66">
        <f>RANK(P18,P$8:P$33,0)</f>
        <v>3</v>
      </c>
      <c r="R18" s="65">
        <f>VLOOKUP($A18,'Return Data'!$B$7:$R$1700,16,0)</f>
        <v>16.154499999999999</v>
      </c>
      <c r="S18" s="67">
        <f t="shared" si="7"/>
        <v>2</v>
      </c>
    </row>
    <row r="19" spans="1:19" x14ac:dyDescent="0.3">
      <c r="A19" s="63" t="s">
        <v>1210</v>
      </c>
      <c r="B19" s="64">
        <f>VLOOKUP($A19,'Return Data'!$B$7:$R$1700,3,0)</f>
        <v>44040</v>
      </c>
      <c r="C19" s="65">
        <f>VLOOKUP($A19,'Return Data'!$B$7:$R$1700,4,0)</f>
        <v>40.728999999999999</v>
      </c>
      <c r="D19" s="65">
        <f>VLOOKUP($A19,'Return Data'!$B$7:$R$1700,10,0)</f>
        <v>15.0212</v>
      </c>
      <c r="E19" s="66">
        <f t="shared" si="0"/>
        <v>14</v>
      </c>
      <c r="F19" s="65">
        <f>VLOOKUP($A19,'Return Data'!$B$7:$R$1700,11,0)</f>
        <v>-13.832100000000001</v>
      </c>
      <c r="G19" s="66">
        <f t="shared" si="1"/>
        <v>19</v>
      </c>
      <c r="H19" s="65">
        <f>VLOOKUP($A19,'Return Data'!$B$7:$R$1700,12,0)</f>
        <v>-1.3993</v>
      </c>
      <c r="I19" s="66">
        <f t="shared" si="2"/>
        <v>14</v>
      </c>
      <c r="J19" s="65">
        <f>VLOOKUP($A19,'Return Data'!$B$7:$R$1700,13,0)</f>
        <v>3.0409999999999999</v>
      </c>
      <c r="K19" s="66">
        <f t="shared" si="3"/>
        <v>14</v>
      </c>
      <c r="L19" s="65">
        <f>VLOOKUP($A19,'Return Data'!$B$7:$R$1700,17,0)</f>
        <v>-0.78280000000000005</v>
      </c>
      <c r="M19" s="66">
        <f t="shared" si="4"/>
        <v>9</v>
      </c>
      <c r="N19" s="65">
        <f>VLOOKUP($A19,'Return Data'!$B$7:$R$1700,14,0)</f>
        <v>1.3894</v>
      </c>
      <c r="O19" s="66">
        <f t="shared" si="5"/>
        <v>8</v>
      </c>
      <c r="P19" s="65">
        <f>VLOOKUP($A19,'Return Data'!$B$7:$R$1700,15,0)</f>
        <v>8.4316999999999993</v>
      </c>
      <c r="Q19" s="66">
        <f>RANK(P19,P$8:P$33,0)</f>
        <v>4</v>
      </c>
      <c r="R19" s="65">
        <f>VLOOKUP($A19,'Return Data'!$B$7:$R$1700,16,0)</f>
        <v>15.2325</v>
      </c>
      <c r="S19" s="67">
        <f t="shared" si="7"/>
        <v>7</v>
      </c>
    </row>
    <row r="20" spans="1:19" x14ac:dyDescent="0.3">
      <c r="A20" s="63" t="s">
        <v>1211</v>
      </c>
      <c r="B20" s="64">
        <f>VLOOKUP($A20,'Return Data'!$B$7:$R$1700,3,0)</f>
        <v>44040</v>
      </c>
      <c r="C20" s="65">
        <f>VLOOKUP($A20,'Return Data'!$B$7:$R$1700,4,0)</f>
        <v>133.13999999999999</v>
      </c>
      <c r="D20" s="65">
        <f>VLOOKUP($A20,'Return Data'!$B$7:$R$1700,10,0)</f>
        <v>13.999499999999999</v>
      </c>
      <c r="E20" s="66">
        <f t="shared" si="0"/>
        <v>21</v>
      </c>
      <c r="F20" s="65">
        <f>VLOOKUP($A20,'Return Data'!$B$7:$R$1700,11,0)</f>
        <v>-11.2637</v>
      </c>
      <c r="G20" s="66">
        <f t="shared" si="1"/>
        <v>15</v>
      </c>
      <c r="H20" s="65">
        <f>VLOOKUP($A20,'Return Data'!$B$7:$R$1700,12,0)</f>
        <v>-2.4615</v>
      </c>
      <c r="I20" s="66">
        <f t="shared" si="2"/>
        <v>17</v>
      </c>
      <c r="J20" s="65">
        <f>VLOOKUP($A20,'Return Data'!$B$7:$R$1700,13,0)</f>
        <v>2.0152000000000001</v>
      </c>
      <c r="K20" s="66">
        <f t="shared" si="3"/>
        <v>16</v>
      </c>
      <c r="L20" s="65">
        <f>VLOOKUP($A20,'Return Data'!$B$7:$R$1700,17,0)</f>
        <v>-4.5392000000000001</v>
      </c>
      <c r="M20" s="66">
        <f t="shared" si="4"/>
        <v>16</v>
      </c>
      <c r="N20" s="65">
        <f>VLOOKUP($A20,'Return Data'!$B$7:$R$1700,14,0)</f>
        <v>-1.41</v>
      </c>
      <c r="O20" s="66">
        <f t="shared" si="5"/>
        <v>15</v>
      </c>
      <c r="P20" s="65">
        <f>VLOOKUP($A20,'Return Data'!$B$7:$R$1700,15,0)</f>
        <v>7.7573999999999996</v>
      </c>
      <c r="Q20" s="66">
        <f>RANK(P20,P$8:P$33,0)</f>
        <v>5</v>
      </c>
      <c r="R20" s="65">
        <f>VLOOKUP($A20,'Return Data'!$B$7:$R$1700,16,0)</f>
        <v>16.136299999999999</v>
      </c>
      <c r="S20" s="67">
        <f t="shared" si="7"/>
        <v>3</v>
      </c>
    </row>
    <row r="21" spans="1:19" x14ac:dyDescent="0.3">
      <c r="A21" s="63" t="s">
        <v>1213</v>
      </c>
      <c r="B21" s="64">
        <f>VLOOKUP($A21,'Return Data'!$B$7:$R$1700,3,0)</f>
        <v>44040</v>
      </c>
      <c r="C21" s="65">
        <f>VLOOKUP($A21,'Return Data'!$B$7:$R$1700,4,0)</f>
        <v>9.6951999999999998</v>
      </c>
      <c r="D21" s="65">
        <f>VLOOKUP($A21,'Return Data'!$B$7:$R$1700,10,0)</f>
        <v>11.8957</v>
      </c>
      <c r="E21" s="66">
        <f t="shared" si="0"/>
        <v>23</v>
      </c>
      <c r="F21" s="65">
        <f>VLOOKUP($A21,'Return Data'!$B$7:$R$1700,11,0)</f>
        <v>-8.8617000000000008</v>
      </c>
      <c r="G21" s="66">
        <f t="shared" si="1"/>
        <v>9</v>
      </c>
      <c r="H21" s="65">
        <f>VLOOKUP($A21,'Return Data'!$B$7:$R$1700,12,0)</f>
        <v>-2.2612000000000001</v>
      </c>
      <c r="I21" s="66">
        <f t="shared" si="2"/>
        <v>16</v>
      </c>
      <c r="J21" s="65">
        <f>VLOOKUP($A21,'Return Data'!$B$7:$R$1700,13,0)</f>
        <v>5.9966999999999997</v>
      </c>
      <c r="K21" s="66">
        <f t="shared" si="3"/>
        <v>8</v>
      </c>
      <c r="L21" s="65">
        <f>VLOOKUP($A21,'Return Data'!$B$7:$R$1700,17,0)</f>
        <v>-0.41149999999999998</v>
      </c>
      <c r="M21" s="66">
        <f t="shared" si="4"/>
        <v>8</v>
      </c>
      <c r="N21" s="65"/>
      <c r="O21" s="66"/>
      <c r="P21" s="65"/>
      <c r="Q21" s="66"/>
      <c r="R21" s="65">
        <f>VLOOKUP($A21,'Return Data'!$B$7:$R$1700,16,0)</f>
        <v>-1.2339</v>
      </c>
      <c r="S21" s="67">
        <f t="shared" si="7"/>
        <v>25</v>
      </c>
    </row>
    <row r="22" spans="1:19" x14ac:dyDescent="0.3">
      <c r="A22" s="63" t="s">
        <v>1215</v>
      </c>
      <c r="B22" s="64">
        <f>VLOOKUP($A22,'Return Data'!$B$7:$R$1700,3,0)</f>
        <v>44040</v>
      </c>
      <c r="C22" s="65">
        <f>VLOOKUP($A22,'Return Data'!$B$7:$R$1700,4,0)</f>
        <v>10.586</v>
      </c>
      <c r="D22" s="65">
        <f>VLOOKUP($A22,'Return Data'!$B$7:$R$1700,10,0)</f>
        <v>16.521699999999999</v>
      </c>
      <c r="E22" s="66">
        <f t="shared" si="0"/>
        <v>8</v>
      </c>
      <c r="F22" s="65">
        <f>VLOOKUP($A22,'Return Data'!$B$7:$R$1700,11,0)</f>
        <v>-10.0824</v>
      </c>
      <c r="G22" s="66">
        <f t="shared" si="1"/>
        <v>11</v>
      </c>
      <c r="H22" s="65">
        <f>VLOOKUP($A22,'Return Data'!$B$7:$R$1700,12,0)</f>
        <v>-1.0284</v>
      </c>
      <c r="I22" s="66">
        <f t="shared" si="2"/>
        <v>13</v>
      </c>
      <c r="J22" s="65"/>
      <c r="K22" s="66"/>
      <c r="L22" s="65"/>
      <c r="M22" s="66"/>
      <c r="N22" s="65"/>
      <c r="O22" s="66"/>
      <c r="P22" s="65"/>
      <c r="Q22" s="66"/>
      <c r="R22" s="65">
        <f>VLOOKUP($A22,'Return Data'!$B$7:$R$1700,16,0)</f>
        <v>5.86</v>
      </c>
      <c r="S22" s="67">
        <f t="shared" si="7"/>
        <v>22</v>
      </c>
    </row>
    <row r="23" spans="1:19" x14ac:dyDescent="0.3">
      <c r="A23" s="63" t="s">
        <v>1217</v>
      </c>
      <c r="B23" s="64">
        <f>VLOOKUP($A23,'Return Data'!$B$7:$R$1700,3,0)</f>
        <v>44040</v>
      </c>
      <c r="C23" s="65">
        <f>VLOOKUP($A23,'Return Data'!$B$7:$R$1700,4,0)</f>
        <v>24.485600000000002</v>
      </c>
      <c r="D23" s="65">
        <f>VLOOKUP($A23,'Return Data'!$B$7:$R$1700,10,0)</f>
        <v>15.2193</v>
      </c>
      <c r="E23" s="66">
        <f t="shared" si="0"/>
        <v>12</v>
      </c>
      <c r="F23" s="65">
        <f>VLOOKUP($A23,'Return Data'!$B$7:$R$1700,11,0)</f>
        <v>-19.611000000000001</v>
      </c>
      <c r="G23" s="66">
        <f t="shared" si="1"/>
        <v>24</v>
      </c>
      <c r="H23" s="65">
        <f>VLOOKUP($A23,'Return Data'!$B$7:$R$1700,12,0)</f>
        <v>-11.7257</v>
      </c>
      <c r="I23" s="66">
        <f t="shared" si="2"/>
        <v>24</v>
      </c>
      <c r="J23" s="65">
        <f>VLOOKUP($A23,'Return Data'!$B$7:$R$1700,13,0)</f>
        <v>-0.7157</v>
      </c>
      <c r="K23" s="66">
        <f>RANK(J23,J$8:J$33,0)</f>
        <v>18</v>
      </c>
      <c r="L23" s="65">
        <f>VLOOKUP($A23,'Return Data'!$B$7:$R$1700,17,0)</f>
        <v>-6.4922000000000004</v>
      </c>
      <c r="M23" s="66">
        <f>RANK(L23,L$8:L$33,0)</f>
        <v>19</v>
      </c>
      <c r="N23" s="65">
        <f>VLOOKUP($A23,'Return Data'!$B$7:$R$1700,14,0)</f>
        <v>-2.7444000000000002</v>
      </c>
      <c r="O23" s="66">
        <f>RANK(N23,N$8:N$33,0)</f>
        <v>19</v>
      </c>
      <c r="P23" s="65">
        <f>VLOOKUP($A23,'Return Data'!$B$7:$R$1700,15,0)</f>
        <v>2.9278</v>
      </c>
      <c r="Q23" s="66">
        <f>RANK(P23,P$8:P$33,0)</f>
        <v>19</v>
      </c>
      <c r="R23" s="65">
        <f>VLOOKUP($A23,'Return Data'!$B$7:$R$1700,16,0)</f>
        <v>14.9498</v>
      </c>
      <c r="S23" s="67">
        <f t="shared" si="7"/>
        <v>9</v>
      </c>
    </row>
    <row r="24" spans="1:19" x14ac:dyDescent="0.3">
      <c r="A24" s="63" t="s">
        <v>1220</v>
      </c>
      <c r="B24" s="64">
        <f>VLOOKUP($A24,'Return Data'!$B$7:$R$1700,3,0)</f>
        <v>44040</v>
      </c>
      <c r="C24" s="65">
        <f>VLOOKUP($A24,'Return Data'!$B$7:$R$1700,4,0)</f>
        <v>1110.1709000000001</v>
      </c>
      <c r="D24" s="65">
        <f>VLOOKUP($A24,'Return Data'!$B$7:$R$1700,10,0)</f>
        <v>16.120200000000001</v>
      </c>
      <c r="E24" s="66">
        <f t="shared" si="0"/>
        <v>9</v>
      </c>
      <c r="F24" s="65">
        <f>VLOOKUP($A24,'Return Data'!$B$7:$R$1700,11,0)</f>
        <v>-13.233599999999999</v>
      </c>
      <c r="G24" s="66">
        <f t="shared" si="1"/>
        <v>18</v>
      </c>
      <c r="H24" s="65">
        <f>VLOOKUP($A24,'Return Data'!$B$7:$R$1700,12,0)</f>
        <v>-1.6147</v>
      </c>
      <c r="I24" s="66">
        <f t="shared" si="2"/>
        <v>15</v>
      </c>
      <c r="J24" s="65">
        <f>VLOOKUP($A24,'Return Data'!$B$7:$R$1700,13,0)</f>
        <v>-0.35189999999999999</v>
      </c>
      <c r="K24" s="66">
        <f>RANK(J24,J$8:J$33,0)</f>
        <v>17</v>
      </c>
      <c r="L24" s="65">
        <f>VLOOKUP($A24,'Return Data'!$B$7:$R$1700,17,0)</f>
        <v>-1.4719</v>
      </c>
      <c r="M24" s="66">
        <f>RANK(L24,L$8:L$33,0)</f>
        <v>10</v>
      </c>
      <c r="N24" s="65">
        <f>VLOOKUP($A24,'Return Data'!$B$7:$R$1700,14,0)</f>
        <v>0.11749999999999999</v>
      </c>
      <c r="O24" s="66">
        <f>RANK(N24,N$8:N$33,0)</f>
        <v>10</v>
      </c>
      <c r="P24" s="65">
        <f>VLOOKUP($A24,'Return Data'!$B$7:$R$1700,15,0)</f>
        <v>5.5035999999999996</v>
      </c>
      <c r="Q24" s="66">
        <f>RANK(P24,P$8:P$33,0)</f>
        <v>13</v>
      </c>
      <c r="R24" s="65">
        <f>VLOOKUP($A24,'Return Data'!$B$7:$R$1700,16,0)</f>
        <v>10.9473</v>
      </c>
      <c r="S24" s="67">
        <f t="shared" si="7"/>
        <v>19</v>
      </c>
    </row>
    <row r="25" spans="1:19" x14ac:dyDescent="0.3">
      <c r="A25" s="63" t="s">
        <v>1221</v>
      </c>
      <c r="B25" s="64">
        <f>VLOOKUP($A25,'Return Data'!$B$7:$R$1700,3,0)</f>
        <v>44040</v>
      </c>
      <c r="C25" s="65">
        <f>VLOOKUP($A25,'Return Data'!$B$7:$R$1700,4,0)</f>
        <v>21.41</v>
      </c>
      <c r="D25" s="65">
        <f>VLOOKUP($A25,'Return Data'!$B$7:$R$1700,10,0)</f>
        <v>23.258500000000002</v>
      </c>
      <c r="E25" s="66">
        <f t="shared" si="0"/>
        <v>1</v>
      </c>
      <c r="F25" s="65">
        <f>VLOOKUP($A25,'Return Data'!$B$7:$R$1700,11,0)</f>
        <v>2.6366000000000001</v>
      </c>
      <c r="G25" s="66">
        <f t="shared" si="1"/>
        <v>1</v>
      </c>
      <c r="H25" s="65">
        <f>VLOOKUP($A25,'Return Data'!$B$7:$R$1700,12,0)</f>
        <v>16.866800000000001</v>
      </c>
      <c r="I25" s="66">
        <f t="shared" si="2"/>
        <v>1</v>
      </c>
      <c r="J25" s="65">
        <f>VLOOKUP($A25,'Return Data'!$B$7:$R$1700,13,0)</f>
        <v>22.552900000000001</v>
      </c>
      <c r="K25" s="66">
        <f>RANK(J25,J$8:J$33,0)</f>
        <v>1</v>
      </c>
      <c r="L25" s="65">
        <f>VLOOKUP($A25,'Return Data'!$B$7:$R$1700,17,0)</f>
        <v>2.8672</v>
      </c>
      <c r="M25" s="66">
        <f>RANK(L25,L$8:L$33,0)</f>
        <v>2</v>
      </c>
      <c r="N25" s="65">
        <f>VLOOKUP($A25,'Return Data'!$B$7:$R$1700,14,0)</f>
        <v>3.2845</v>
      </c>
      <c r="O25" s="66">
        <f>RANK(N25,N$8:N$33,0)</f>
        <v>4</v>
      </c>
      <c r="P25" s="65">
        <f>VLOOKUP($A25,'Return Data'!$B$7:$R$1700,15,0)</f>
        <v>5.742</v>
      </c>
      <c r="Q25" s="66">
        <f>RANK(P25,P$8:P$33,0)</f>
        <v>11</v>
      </c>
      <c r="R25" s="65">
        <f>VLOOKUP($A25,'Return Data'!$B$7:$R$1700,16,0)</f>
        <v>12.1142</v>
      </c>
      <c r="S25" s="67">
        <f t="shared" si="7"/>
        <v>18</v>
      </c>
    </row>
    <row r="26" spans="1:19" x14ac:dyDescent="0.3">
      <c r="A26" s="63" t="s">
        <v>1223</v>
      </c>
      <c r="B26" s="64">
        <f>VLOOKUP($A26,'Return Data'!$B$7:$R$1700,3,0)</f>
        <v>44040</v>
      </c>
      <c r="C26" s="65">
        <f>VLOOKUP($A26,'Return Data'!$B$7:$R$1700,4,0)</f>
        <v>9.64</v>
      </c>
      <c r="D26" s="65">
        <f>VLOOKUP($A26,'Return Data'!$B$7:$R$1700,10,0)</f>
        <v>15.865399999999999</v>
      </c>
      <c r="E26" s="66">
        <f t="shared" si="0"/>
        <v>10</v>
      </c>
      <c r="F26" s="65"/>
      <c r="G26" s="66"/>
      <c r="H26" s="65"/>
      <c r="I26" s="66"/>
      <c r="J26" s="65"/>
      <c r="K26" s="66"/>
      <c r="L26" s="65"/>
      <c r="M26" s="66"/>
      <c r="N26" s="65"/>
      <c r="O26" s="66"/>
      <c r="P26" s="65"/>
      <c r="Q26" s="66"/>
      <c r="R26" s="65">
        <f>VLOOKUP($A26,'Return Data'!$B$7:$R$1700,16,0)</f>
        <v>-3.6</v>
      </c>
      <c r="S26" s="67">
        <f t="shared" si="7"/>
        <v>26</v>
      </c>
    </row>
    <row r="27" spans="1:19" x14ac:dyDescent="0.3">
      <c r="A27" s="63" t="s">
        <v>1226</v>
      </c>
      <c r="B27" s="64">
        <f>VLOOKUP($A27,'Return Data'!$B$7:$R$1700,3,0)</f>
        <v>44040</v>
      </c>
      <c r="C27" s="65">
        <f>VLOOKUP($A27,'Return Data'!$B$7:$R$1700,4,0)</f>
        <v>59.332299999999996</v>
      </c>
      <c r="D27" s="65">
        <f>VLOOKUP($A27,'Return Data'!$B$7:$R$1700,10,0)</f>
        <v>14.6104</v>
      </c>
      <c r="E27" s="66">
        <f t="shared" si="0"/>
        <v>16</v>
      </c>
      <c r="F27" s="65">
        <f>VLOOKUP($A27,'Return Data'!$B$7:$R$1700,11,0)</f>
        <v>-2.0518000000000001</v>
      </c>
      <c r="G27" s="66">
        <f>RANK(F27,F$8:F$33,0)</f>
        <v>2</v>
      </c>
      <c r="H27" s="65">
        <f>VLOOKUP($A27,'Return Data'!$B$7:$R$1700,12,0)</f>
        <v>7.0982000000000003</v>
      </c>
      <c r="I27" s="66">
        <f>RANK(H27,H$8:H$33,0)</f>
        <v>2</v>
      </c>
      <c r="J27" s="65">
        <f>VLOOKUP($A27,'Return Data'!$B$7:$R$1700,13,0)</f>
        <v>13.6332</v>
      </c>
      <c r="K27" s="66">
        <f>RANK(J27,J$8:J$33,0)</f>
        <v>2</v>
      </c>
      <c r="L27" s="65">
        <f>VLOOKUP($A27,'Return Data'!$B$7:$R$1700,17,0)</f>
        <v>0.69499999999999995</v>
      </c>
      <c r="M27" s="66">
        <f>RANK(L27,L$8:L$33,0)</f>
        <v>6</v>
      </c>
      <c r="N27" s="65">
        <f>VLOOKUP($A27,'Return Data'!$B$7:$R$1700,14,0)</f>
        <v>4.7134999999999998</v>
      </c>
      <c r="O27" s="66">
        <f>RANK(N27,N$8:N$33,0)</f>
        <v>3</v>
      </c>
      <c r="P27" s="65">
        <f>VLOOKUP($A27,'Return Data'!$B$7:$R$1700,15,0)</f>
        <v>4.8803999999999998</v>
      </c>
      <c r="Q27" s="66">
        <f>RANK(P27,P$8:P$33,0)</f>
        <v>14</v>
      </c>
      <c r="R27" s="65">
        <f>VLOOKUP($A27,'Return Data'!$B$7:$R$1700,16,0)</f>
        <v>9.1515000000000004</v>
      </c>
      <c r="S27" s="67">
        <f t="shared" si="7"/>
        <v>21</v>
      </c>
    </row>
    <row r="28" spans="1:19" x14ac:dyDescent="0.3">
      <c r="A28" s="63" t="s">
        <v>1227</v>
      </c>
      <c r="B28" s="64">
        <f>VLOOKUP($A28,'Return Data'!$B$7:$R$1700,3,0)</f>
        <v>44040</v>
      </c>
      <c r="C28" s="65">
        <f>VLOOKUP($A28,'Return Data'!$B$7:$R$1700,4,0)</f>
        <v>73.839699999999993</v>
      </c>
      <c r="D28" s="65">
        <f>VLOOKUP($A28,'Return Data'!$B$7:$R$1700,10,0)</f>
        <v>20.052800000000001</v>
      </c>
      <c r="E28" s="66">
        <f t="shared" si="0"/>
        <v>3</v>
      </c>
      <c r="F28" s="65">
        <f>VLOOKUP($A28,'Return Data'!$B$7:$R$1700,11,0)</f>
        <v>-10.296799999999999</v>
      </c>
      <c r="G28" s="66">
        <f>RANK(F28,F$8:F$33,0)</f>
        <v>13</v>
      </c>
      <c r="H28" s="65">
        <f>VLOOKUP($A28,'Return Data'!$B$7:$R$1700,12,0)</f>
        <v>1.7822</v>
      </c>
      <c r="I28" s="66">
        <f>RANK(H28,H$8:H$33,0)</f>
        <v>8</v>
      </c>
      <c r="J28" s="65">
        <f>VLOOKUP($A28,'Return Data'!$B$7:$R$1700,13,0)</f>
        <v>3.3595999999999999</v>
      </c>
      <c r="K28" s="66">
        <f>RANK(J28,J$8:J$33,0)</f>
        <v>12</v>
      </c>
      <c r="L28" s="65">
        <f>VLOOKUP($A28,'Return Data'!$B$7:$R$1700,17,0)</f>
        <v>-2.8340000000000001</v>
      </c>
      <c r="M28" s="66">
        <f>RANK(L28,L$8:L$33,0)</f>
        <v>12</v>
      </c>
      <c r="N28" s="65">
        <f>VLOOKUP($A28,'Return Data'!$B$7:$R$1700,14,0)</f>
        <v>-3.1349999999999998</v>
      </c>
      <c r="O28" s="66">
        <f>RANK(N28,N$8:N$33,0)</f>
        <v>20</v>
      </c>
      <c r="P28" s="65">
        <f>VLOOKUP($A28,'Return Data'!$B$7:$R$1700,15,0)</f>
        <v>3.5114999999999998</v>
      </c>
      <c r="Q28" s="66">
        <f>RANK(P28,P$8:P$33,0)</f>
        <v>17</v>
      </c>
      <c r="R28" s="65">
        <f>VLOOKUP($A28,'Return Data'!$B$7:$R$1700,16,0)</f>
        <v>13.747400000000001</v>
      </c>
      <c r="S28" s="67">
        <f t="shared" si="7"/>
        <v>15</v>
      </c>
    </row>
    <row r="29" spans="1:19" x14ac:dyDescent="0.3">
      <c r="A29" s="63" t="s">
        <v>1230</v>
      </c>
      <c r="B29" s="64">
        <f>VLOOKUP($A29,'Return Data'!$B$7:$R$1700,3,0)</f>
        <v>44040</v>
      </c>
      <c r="C29" s="65">
        <f>VLOOKUP($A29,'Return Data'!$B$7:$R$1700,4,0)</f>
        <v>414.46620000000001</v>
      </c>
      <c r="D29" s="65">
        <f>VLOOKUP($A29,'Return Data'!$B$7:$R$1700,10,0)</f>
        <v>12.127000000000001</v>
      </c>
      <c r="E29" s="66">
        <f t="shared" si="0"/>
        <v>22</v>
      </c>
      <c r="F29" s="65">
        <f>VLOOKUP($A29,'Return Data'!$B$7:$R$1700,11,0)</f>
        <v>-19.095600000000001</v>
      </c>
      <c r="G29" s="66">
        <f>RANK(F29,F$8:F$33,0)</f>
        <v>23</v>
      </c>
      <c r="H29" s="65">
        <f>VLOOKUP($A29,'Return Data'!$B$7:$R$1700,12,0)</f>
        <v>-9.9297000000000004</v>
      </c>
      <c r="I29" s="66">
        <f>RANK(H29,H$8:H$33,0)</f>
        <v>23</v>
      </c>
      <c r="J29" s="65">
        <f>VLOOKUP($A29,'Return Data'!$B$7:$R$1700,13,0)</f>
        <v>-7.1703999999999999</v>
      </c>
      <c r="K29" s="66">
        <f>RANK(J29,J$8:J$33,0)</f>
        <v>22</v>
      </c>
      <c r="L29" s="65">
        <f>VLOOKUP($A29,'Return Data'!$B$7:$R$1700,17,0)</f>
        <v>-9.5478000000000005</v>
      </c>
      <c r="M29" s="66">
        <f>RANK(L29,L$8:L$33,0)</f>
        <v>22</v>
      </c>
      <c r="N29" s="65">
        <f>VLOOKUP($A29,'Return Data'!$B$7:$R$1700,14,0)</f>
        <v>-5.6608999999999998</v>
      </c>
      <c r="O29" s="66">
        <f>RANK(N29,N$8:N$33,0)</f>
        <v>21</v>
      </c>
      <c r="P29" s="65">
        <f>VLOOKUP($A29,'Return Data'!$B$7:$R$1700,15,0)</f>
        <v>3.0495000000000001</v>
      </c>
      <c r="Q29" s="66">
        <f>RANK(P29,P$8:P$33,0)</f>
        <v>18</v>
      </c>
      <c r="R29" s="65">
        <f>VLOOKUP($A29,'Return Data'!$B$7:$R$1700,16,0)</f>
        <v>12.1633</v>
      </c>
      <c r="S29" s="67">
        <f t="shared" si="7"/>
        <v>17</v>
      </c>
    </row>
    <row r="30" spans="1:19" x14ac:dyDescent="0.3">
      <c r="A30" s="63" t="s">
        <v>1232</v>
      </c>
      <c r="B30" s="64">
        <f>VLOOKUP($A30,'Return Data'!$B$7:$R$1700,3,0)</f>
        <v>44040</v>
      </c>
      <c r="C30" s="65">
        <f>VLOOKUP($A30,'Return Data'!$B$7:$R$1700,4,0)</f>
        <v>141.35079999999999</v>
      </c>
      <c r="D30" s="65">
        <f>VLOOKUP($A30,'Return Data'!$B$7:$R$1700,10,0)</f>
        <v>11.534700000000001</v>
      </c>
      <c r="E30" s="66">
        <f t="shared" si="0"/>
        <v>24</v>
      </c>
      <c r="F30" s="65">
        <f>VLOOKUP($A30,'Return Data'!$B$7:$R$1700,11,0)</f>
        <v>-12.322900000000001</v>
      </c>
      <c r="G30" s="66">
        <f>RANK(F30,F$8:F$33,0)</f>
        <v>16</v>
      </c>
      <c r="H30" s="65">
        <f>VLOOKUP($A30,'Return Data'!$B$7:$R$1700,12,0)</f>
        <v>-3.0160999999999998</v>
      </c>
      <c r="I30" s="66">
        <f>RANK(H30,H$8:H$33,0)</f>
        <v>18</v>
      </c>
      <c r="J30" s="65">
        <f>VLOOKUP($A30,'Return Data'!$B$7:$R$1700,13,0)</f>
        <v>2.9070999999999998</v>
      </c>
      <c r="K30" s="66">
        <f>RANK(J30,J$8:J$33,0)</f>
        <v>15</v>
      </c>
      <c r="L30" s="65">
        <f>VLOOKUP($A30,'Return Data'!$B$7:$R$1700,17,0)</f>
        <v>1.1596</v>
      </c>
      <c r="M30" s="66">
        <f>RANK(L30,L$8:L$33,0)</f>
        <v>5</v>
      </c>
      <c r="N30" s="65">
        <f>VLOOKUP($A30,'Return Data'!$B$7:$R$1700,14,0)</f>
        <v>0.91100000000000003</v>
      </c>
      <c r="O30" s="66">
        <f>RANK(N30,N$8:N$33,0)</f>
        <v>9</v>
      </c>
      <c r="P30" s="65">
        <f>VLOOKUP($A30,'Return Data'!$B$7:$R$1700,15,0)</f>
        <v>5.8109999999999999</v>
      </c>
      <c r="Q30" s="66">
        <f>RANK(P30,P$8:P$33,0)</f>
        <v>10</v>
      </c>
      <c r="R30" s="65">
        <f>VLOOKUP($A30,'Return Data'!$B$7:$R$1700,16,0)</f>
        <v>14.918200000000001</v>
      </c>
      <c r="S30" s="67">
        <f t="shared" si="7"/>
        <v>10</v>
      </c>
    </row>
    <row r="31" spans="1:19" x14ac:dyDescent="0.3">
      <c r="A31" s="63" t="s">
        <v>1233</v>
      </c>
      <c r="B31" s="64">
        <f>VLOOKUP($A31,'Return Data'!$B$7:$R$1700,3,0)</f>
        <v>44040</v>
      </c>
      <c r="C31" s="65">
        <f>VLOOKUP($A31,'Return Data'!$B$7:$R$1700,4,0)</f>
        <v>44.91</v>
      </c>
      <c r="D31" s="65">
        <f>VLOOKUP($A31,'Return Data'!$B$7:$R$1700,10,0)</f>
        <v>11.246</v>
      </c>
      <c r="E31" s="66">
        <f t="shared" si="0"/>
        <v>25</v>
      </c>
      <c r="F31" s="65">
        <f>VLOOKUP($A31,'Return Data'!$B$7:$R$1700,11,0)</f>
        <v>-5.9870000000000001</v>
      </c>
      <c r="G31" s="66">
        <f>RANK(F31,F$8:F$33,0)</f>
        <v>3</v>
      </c>
      <c r="H31" s="65">
        <f>VLOOKUP($A31,'Return Data'!$B$7:$R$1700,12,0)</f>
        <v>3.4316</v>
      </c>
      <c r="I31" s="66">
        <f>RANK(H31,H$8:H$33,0)</f>
        <v>3</v>
      </c>
      <c r="J31" s="65">
        <f>VLOOKUP($A31,'Return Data'!$B$7:$R$1700,13,0)</f>
        <v>10.6976</v>
      </c>
      <c r="K31" s="66">
        <f>RANK(J31,J$8:J$33,0)</f>
        <v>5</v>
      </c>
      <c r="L31" s="65">
        <f>VLOOKUP($A31,'Return Data'!$B$7:$R$1700,17,0)</f>
        <v>-1.9926999999999999</v>
      </c>
      <c r="M31" s="66">
        <f>RANK(L31,L$8:L$33,0)</f>
        <v>11</v>
      </c>
      <c r="N31" s="65">
        <f>VLOOKUP($A31,'Return Data'!$B$7:$R$1700,14,0)</f>
        <v>2.0783</v>
      </c>
      <c r="O31" s="66">
        <f>RANK(N31,N$8:N$33,0)</f>
        <v>6</v>
      </c>
      <c r="P31" s="65">
        <f>VLOOKUP($A31,'Return Data'!$B$7:$R$1700,15,0)</f>
        <v>6.9988999999999999</v>
      </c>
      <c r="Q31" s="66">
        <f>RANK(P31,P$8:P$33,0)</f>
        <v>6</v>
      </c>
      <c r="R31" s="65">
        <f>VLOOKUP($A31,'Return Data'!$B$7:$R$1700,16,0)</f>
        <v>13.07</v>
      </c>
      <c r="S31" s="67">
        <f t="shared" si="7"/>
        <v>16</v>
      </c>
    </row>
    <row r="32" spans="1:19" x14ac:dyDescent="0.3">
      <c r="A32" s="63" t="s">
        <v>1235</v>
      </c>
      <c r="B32" s="64">
        <f>VLOOKUP($A32,'Return Data'!$B$7:$R$1700,3,0)</f>
        <v>44040</v>
      </c>
      <c r="C32" s="65">
        <f>VLOOKUP($A32,'Return Data'!$B$7:$R$1700,4,0)</f>
        <v>13.93</v>
      </c>
      <c r="D32" s="65">
        <f>VLOOKUP($A32,'Return Data'!$B$7:$R$1700,10,0)</f>
        <v>19.570799999999998</v>
      </c>
      <c r="E32" s="66">
        <f t="shared" si="0"/>
        <v>4</v>
      </c>
      <c r="F32" s="65"/>
      <c r="G32" s="66"/>
      <c r="H32" s="65"/>
      <c r="I32" s="66"/>
      <c r="J32" s="65"/>
      <c r="K32" s="66"/>
      <c r="L32" s="65"/>
      <c r="M32" s="66"/>
      <c r="N32" s="65"/>
      <c r="O32" s="66"/>
      <c r="P32" s="65"/>
      <c r="Q32" s="66"/>
      <c r="R32" s="65">
        <f>VLOOKUP($A32,'Return Data'!$B$7:$R$1700,16,0)</f>
        <v>39.299999999999997</v>
      </c>
      <c r="S32" s="67">
        <f t="shared" si="7"/>
        <v>1</v>
      </c>
    </row>
    <row r="33" spans="1:19" x14ac:dyDescent="0.3">
      <c r="A33" s="63" t="s">
        <v>1237</v>
      </c>
      <c r="B33" s="64">
        <f>VLOOKUP($A33,'Return Data'!$B$7:$R$1700,3,0)</f>
        <v>44040</v>
      </c>
      <c r="C33" s="65">
        <f>VLOOKUP($A33,'Return Data'!$B$7:$R$1700,4,0)</f>
        <v>71.480682243570996</v>
      </c>
      <c r="D33" s="65">
        <f>VLOOKUP($A33,'Return Data'!$B$7:$R$1700,10,0)</f>
        <v>18.7849</v>
      </c>
      <c r="E33" s="66">
        <f t="shared" si="0"/>
        <v>6</v>
      </c>
      <c r="F33" s="65">
        <f>VLOOKUP($A33,'Return Data'!$B$7:$R$1700,11,0)</f>
        <v>-7.3346999999999998</v>
      </c>
      <c r="G33" s="66">
        <f>RANK(F33,F$8:F$33,0)</f>
        <v>6</v>
      </c>
      <c r="H33" s="65">
        <f>VLOOKUP($A33,'Return Data'!$B$7:$R$1700,12,0)</f>
        <v>2.8269000000000002</v>
      </c>
      <c r="I33" s="66">
        <f>RANK(H33,H$8:H$33,0)</f>
        <v>6</v>
      </c>
      <c r="J33" s="65">
        <f>VLOOKUP($A33,'Return Data'!$B$7:$R$1700,13,0)</f>
        <v>8.2195</v>
      </c>
      <c r="K33" s="66">
        <f>RANK(J33,J$8:J$33,0)</f>
        <v>7</v>
      </c>
      <c r="L33" s="65">
        <f>VLOOKUP($A33,'Return Data'!$B$7:$R$1700,17,0)</f>
        <v>-3.0448</v>
      </c>
      <c r="M33" s="66">
        <f>RANK(L33,L$8:L$33,0)</f>
        <v>14</v>
      </c>
      <c r="N33" s="65">
        <f>VLOOKUP($A33,'Return Data'!$B$7:$R$1700,14,0)</f>
        <v>-9.1300000000000006E-2</v>
      </c>
      <c r="O33" s="66">
        <f>RANK(N33,N$8:N$33,0)</f>
        <v>12</v>
      </c>
      <c r="P33" s="65">
        <f>VLOOKUP($A33,'Return Data'!$B$7:$R$1700,15,0)</f>
        <v>4.8185000000000002</v>
      </c>
      <c r="Q33" s="66">
        <f>RANK(P33,P$8:P$33,0)</f>
        <v>15</v>
      </c>
      <c r="R33" s="65">
        <f>VLOOKUP($A33,'Return Data'!$B$7:$R$1700,16,0)</f>
        <v>15.0098</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15.607965384615387</v>
      </c>
      <c r="E35" s="74"/>
      <c r="F35" s="75">
        <f>AVERAGE(F8:F33)</f>
        <v>-10.277754166666666</v>
      </c>
      <c r="G35" s="74"/>
      <c r="H35" s="75">
        <f>AVERAGE(H8:H33)</f>
        <v>-0.76232500000000003</v>
      </c>
      <c r="I35" s="74"/>
      <c r="J35" s="75">
        <f>AVERAGE(J8:J33)</f>
        <v>4.1329739130434771</v>
      </c>
      <c r="K35" s="74"/>
      <c r="L35" s="75">
        <f>AVERAGE(L8:L33)</f>
        <v>-2.5050478260869573</v>
      </c>
      <c r="M35" s="74"/>
      <c r="N35" s="75">
        <f>AVERAGE(N8:N33)</f>
        <v>0.21575000000000005</v>
      </c>
      <c r="O35" s="74"/>
      <c r="P35" s="75">
        <f>AVERAGE(P8:P33)</f>
        <v>5.6296666666666679</v>
      </c>
      <c r="Q35" s="74"/>
      <c r="R35" s="75">
        <f>AVERAGE(R8:R33)</f>
        <v>12.465073076923078</v>
      </c>
      <c r="S35" s="76"/>
    </row>
    <row r="36" spans="1:19" x14ac:dyDescent="0.3">
      <c r="A36" s="73" t="s">
        <v>28</v>
      </c>
      <c r="B36" s="74"/>
      <c r="C36" s="74"/>
      <c r="D36" s="75">
        <f>MIN(D8:D33)</f>
        <v>9.9038000000000004</v>
      </c>
      <c r="E36" s="74"/>
      <c r="F36" s="75">
        <f>MIN(F8:F33)</f>
        <v>-19.611000000000001</v>
      </c>
      <c r="G36" s="74"/>
      <c r="H36" s="75">
        <f>MIN(H8:H33)</f>
        <v>-11.7257</v>
      </c>
      <c r="I36" s="74"/>
      <c r="J36" s="75">
        <f>MIN(J8:J33)</f>
        <v>-7.7458</v>
      </c>
      <c r="K36" s="74"/>
      <c r="L36" s="75">
        <f>MIN(L8:L33)</f>
        <v>-9.9194999999999993</v>
      </c>
      <c r="M36" s="74"/>
      <c r="N36" s="75">
        <f>MIN(N8:N33)</f>
        <v>-6.1604000000000001</v>
      </c>
      <c r="O36" s="74"/>
      <c r="P36" s="75">
        <f>MIN(P8:P33)</f>
        <v>1.8070999999999999</v>
      </c>
      <c r="Q36" s="74"/>
      <c r="R36" s="75">
        <f>MIN(R8:R33)</f>
        <v>-3.6</v>
      </c>
      <c r="S36" s="76"/>
    </row>
    <row r="37" spans="1:19" ht="15" thickBot="1" x14ac:dyDescent="0.35">
      <c r="A37" s="77" t="s">
        <v>29</v>
      </c>
      <c r="B37" s="78"/>
      <c r="C37" s="78"/>
      <c r="D37" s="79">
        <f>MAX(D8:D33)</f>
        <v>23.258500000000002</v>
      </c>
      <c r="E37" s="78"/>
      <c r="F37" s="79">
        <f>MAX(F8:F33)</f>
        <v>2.6366000000000001</v>
      </c>
      <c r="G37" s="78"/>
      <c r="H37" s="79">
        <f>MAX(H8:H33)</f>
        <v>16.866800000000001</v>
      </c>
      <c r="I37" s="78"/>
      <c r="J37" s="79">
        <f>MAX(J8:J33)</f>
        <v>22.552900000000001</v>
      </c>
      <c r="K37" s="78"/>
      <c r="L37" s="79">
        <f>MAX(L8:L33)</f>
        <v>5.2865000000000002</v>
      </c>
      <c r="M37" s="78"/>
      <c r="N37" s="79">
        <f>MAX(N8:N33)</f>
        <v>9.6303000000000001</v>
      </c>
      <c r="O37" s="78"/>
      <c r="P37" s="79">
        <f>MAX(P8:P33)</f>
        <v>9.1173999999999999</v>
      </c>
      <c r="Q37" s="78"/>
      <c r="R37" s="79">
        <f>MAX(R8:R33)</f>
        <v>39.299999999999997</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44040</v>
      </c>
      <c r="C8" s="65">
        <f>VLOOKUP($A8,'Return Data'!$B$7:$R$1700,4,0)</f>
        <v>243.67</v>
      </c>
      <c r="D8" s="65">
        <f>VLOOKUP($A8,'Return Data'!$B$7:$R$1700,10,0)</f>
        <v>16.582899999999999</v>
      </c>
      <c r="E8" s="66">
        <f t="shared" ref="E8:E33" si="0">RANK(D8,D$8:D$33,0)</f>
        <v>7</v>
      </c>
      <c r="F8" s="65">
        <f>VLOOKUP($A8,'Return Data'!$B$7:$R$1700,11,0)</f>
        <v>-16.574200000000001</v>
      </c>
      <c r="G8" s="66">
        <f t="shared" ref="G8:G25" si="1">RANK(F8,F$8:F$33,0)</f>
        <v>22</v>
      </c>
      <c r="H8" s="65">
        <f>VLOOKUP($A8,'Return Data'!$B$7:$R$1700,12,0)</f>
        <v>-7.7252000000000001</v>
      </c>
      <c r="I8" s="66">
        <f t="shared" ref="I8:I25" si="2">RANK(H8,H$8:H$33,0)</f>
        <v>21</v>
      </c>
      <c r="J8" s="65">
        <f>VLOOKUP($A8,'Return Data'!$B$7:$R$1700,13,0)</f>
        <v>-8.5838000000000001</v>
      </c>
      <c r="K8" s="66">
        <f t="shared" ref="K8:K21" si="3">RANK(J8,J$8:J$33,0)</f>
        <v>23</v>
      </c>
      <c r="L8" s="65">
        <f>VLOOKUP($A8,'Return Data'!$B$7:$R$1700,17,0)</f>
        <v>-10.726000000000001</v>
      </c>
      <c r="M8" s="66">
        <f t="shared" ref="M8:M21" si="4">RANK(L8,L$8:L$33,0)</f>
        <v>23</v>
      </c>
      <c r="N8" s="65">
        <f>VLOOKUP($A8,'Return Data'!$B$7:$R$1700,14,0)</f>
        <v>-7.0155000000000003</v>
      </c>
      <c r="O8" s="66">
        <f t="shared" ref="O8:O20" si="5">RANK(N8,N$8:N$33,0)</f>
        <v>22</v>
      </c>
      <c r="P8" s="65">
        <f>VLOOKUP($A8,'Return Data'!$B$7:$R$1700,15,0)</f>
        <v>1.7639</v>
      </c>
      <c r="Q8" s="66">
        <f t="shared" ref="Q8:Q16" si="6">RANK(P8,P$8:P$33,0)</f>
        <v>19</v>
      </c>
      <c r="R8" s="65">
        <f>VLOOKUP($A8,'Return Data'!$B$7:$R$1700,16,0)</f>
        <v>19.613</v>
      </c>
      <c r="S8" s="67">
        <f t="shared" ref="S8:S33" si="7">RANK(R8,R$8:R$33,0)</f>
        <v>4</v>
      </c>
    </row>
    <row r="9" spans="1:20" x14ac:dyDescent="0.3">
      <c r="A9" s="63" t="s">
        <v>1190</v>
      </c>
      <c r="B9" s="64">
        <f>VLOOKUP($A9,'Return Data'!$B$7:$R$1700,3,0)</f>
        <v>44040</v>
      </c>
      <c r="C9" s="65">
        <f>VLOOKUP($A9,'Return Data'!$B$7:$R$1700,4,0)</f>
        <v>38.58</v>
      </c>
      <c r="D9" s="65">
        <f>VLOOKUP($A9,'Return Data'!$B$7:$R$1700,10,0)</f>
        <v>9.5089000000000006</v>
      </c>
      <c r="E9" s="66">
        <f t="shared" si="0"/>
        <v>26</v>
      </c>
      <c r="F9" s="65">
        <f>VLOOKUP($A9,'Return Data'!$B$7:$R$1700,11,0)</f>
        <v>-6.8341000000000003</v>
      </c>
      <c r="G9" s="66">
        <f t="shared" si="1"/>
        <v>4</v>
      </c>
      <c r="H9" s="65">
        <f>VLOOKUP($A9,'Return Data'!$B$7:$R$1700,12,0)</f>
        <v>-0.15529999999999999</v>
      </c>
      <c r="I9" s="66">
        <f t="shared" si="2"/>
        <v>10</v>
      </c>
      <c r="J9" s="65">
        <f>VLOOKUP($A9,'Return Data'!$B$7:$R$1700,13,0)</f>
        <v>10.702999999999999</v>
      </c>
      <c r="K9" s="66">
        <f t="shared" si="3"/>
        <v>3</v>
      </c>
      <c r="L9" s="65">
        <f>VLOOKUP($A9,'Return Data'!$B$7:$R$1700,17,0)</f>
        <v>3.9443999999999999</v>
      </c>
      <c r="M9" s="66">
        <f t="shared" si="4"/>
        <v>1</v>
      </c>
      <c r="N9" s="65">
        <f>VLOOKUP($A9,'Return Data'!$B$7:$R$1700,14,0)</f>
        <v>8.2948000000000004</v>
      </c>
      <c r="O9" s="66">
        <f t="shared" si="5"/>
        <v>1</v>
      </c>
      <c r="P9" s="65">
        <f>VLOOKUP($A9,'Return Data'!$B$7:$R$1700,15,0)</f>
        <v>7.3507999999999996</v>
      </c>
      <c r="Q9" s="66">
        <f t="shared" si="6"/>
        <v>2</v>
      </c>
      <c r="R9" s="65">
        <f>VLOOKUP($A9,'Return Data'!$B$7:$R$1700,16,0)</f>
        <v>15.3643</v>
      </c>
      <c r="S9" s="67">
        <f t="shared" si="7"/>
        <v>8</v>
      </c>
    </row>
    <row r="10" spans="1:20" x14ac:dyDescent="0.3">
      <c r="A10" s="63" t="s">
        <v>1191</v>
      </c>
      <c r="B10" s="64">
        <f>VLOOKUP($A10,'Return Data'!$B$7:$R$1700,3,0)</f>
        <v>44040</v>
      </c>
      <c r="C10" s="65">
        <f>VLOOKUP($A10,'Return Data'!$B$7:$R$1700,4,0)</f>
        <v>8.77</v>
      </c>
      <c r="D10" s="65">
        <f>VLOOKUP($A10,'Return Data'!$B$7:$R$1700,10,0)</f>
        <v>14.941000000000001</v>
      </c>
      <c r="E10" s="66">
        <f t="shared" si="0"/>
        <v>11</v>
      </c>
      <c r="F10" s="65">
        <f>VLOOKUP($A10,'Return Data'!$B$7:$R$1700,11,0)</f>
        <v>-7.0975000000000001</v>
      </c>
      <c r="G10" s="66">
        <f t="shared" si="1"/>
        <v>5</v>
      </c>
      <c r="H10" s="65">
        <f>VLOOKUP($A10,'Return Data'!$B$7:$R$1700,12,0)</f>
        <v>1.5045999999999999</v>
      </c>
      <c r="I10" s="66">
        <f t="shared" si="2"/>
        <v>7</v>
      </c>
      <c r="J10" s="65">
        <f>VLOOKUP($A10,'Return Data'!$B$7:$R$1700,13,0)</f>
        <v>3.298</v>
      </c>
      <c r="K10" s="66">
        <f t="shared" si="3"/>
        <v>11</v>
      </c>
      <c r="L10" s="65">
        <f>VLOOKUP($A10,'Return Data'!$B$7:$R$1700,17,0)</f>
        <v>-4.6067999999999998</v>
      </c>
      <c r="M10" s="66">
        <f t="shared" si="4"/>
        <v>15</v>
      </c>
      <c r="N10" s="65">
        <f>VLOOKUP($A10,'Return Data'!$B$7:$R$1700,14,0)</f>
        <v>-0.89510000000000001</v>
      </c>
      <c r="O10" s="66">
        <f t="shared" si="5"/>
        <v>11</v>
      </c>
      <c r="P10" s="65">
        <f>VLOOKUP($A10,'Return Data'!$B$7:$R$1700,15,0)</f>
        <v>0.96109999999999995</v>
      </c>
      <c r="Q10" s="66">
        <f t="shared" si="6"/>
        <v>21</v>
      </c>
      <c r="R10" s="65">
        <f>VLOOKUP($A10,'Return Data'!$B$7:$R$1700,16,0)</f>
        <v>-1.3273999999999999</v>
      </c>
      <c r="S10" s="67">
        <f t="shared" si="7"/>
        <v>24</v>
      </c>
    </row>
    <row r="11" spans="1:20" x14ac:dyDescent="0.3">
      <c r="A11" s="63" t="s">
        <v>1193</v>
      </c>
      <c r="B11" s="64">
        <f>VLOOKUP($A11,'Return Data'!$B$7:$R$1700,3,0)</f>
        <v>44040</v>
      </c>
      <c r="C11" s="65">
        <f>VLOOKUP($A11,'Return Data'!$B$7:$R$1700,4,0)</f>
        <v>31.422999999999998</v>
      </c>
      <c r="D11" s="65">
        <f>VLOOKUP($A11,'Return Data'!$B$7:$R$1700,10,0)</f>
        <v>13.694900000000001</v>
      </c>
      <c r="E11" s="66">
        <f t="shared" si="0"/>
        <v>20</v>
      </c>
      <c r="F11" s="65">
        <f>VLOOKUP($A11,'Return Data'!$B$7:$R$1700,11,0)</f>
        <v>-10.9956</v>
      </c>
      <c r="G11" s="66">
        <f t="shared" si="1"/>
        <v>13</v>
      </c>
      <c r="H11" s="65">
        <f>VLOOKUP($A11,'Return Data'!$B$7:$R$1700,12,0)</f>
        <v>0.39939999999999998</v>
      </c>
      <c r="I11" s="66">
        <f t="shared" si="2"/>
        <v>9</v>
      </c>
      <c r="J11" s="65">
        <f>VLOOKUP($A11,'Return Data'!$B$7:$R$1700,13,0)</f>
        <v>3.8673999999999999</v>
      </c>
      <c r="K11" s="66">
        <f t="shared" si="3"/>
        <v>10</v>
      </c>
      <c r="L11" s="65">
        <f>VLOOKUP($A11,'Return Data'!$B$7:$R$1700,17,0)</f>
        <v>-1.1187</v>
      </c>
      <c r="M11" s="66">
        <f t="shared" si="4"/>
        <v>7</v>
      </c>
      <c r="N11" s="65">
        <f>VLOOKUP($A11,'Return Data'!$B$7:$R$1700,14,0)</f>
        <v>-1.6541999999999999</v>
      </c>
      <c r="O11" s="66">
        <f t="shared" si="5"/>
        <v>13</v>
      </c>
      <c r="P11" s="65">
        <f>VLOOKUP($A11,'Return Data'!$B$7:$R$1700,15,0)</f>
        <v>3.9893999999999998</v>
      </c>
      <c r="Q11" s="66">
        <f t="shared" si="6"/>
        <v>14</v>
      </c>
      <c r="R11" s="65">
        <f>VLOOKUP($A11,'Return Data'!$B$7:$R$1700,16,0)</f>
        <v>8.3667999999999996</v>
      </c>
      <c r="S11" s="67">
        <f t="shared" si="7"/>
        <v>19</v>
      </c>
    </row>
    <row r="12" spans="1:20" x14ac:dyDescent="0.3">
      <c r="A12" s="63" t="s">
        <v>1196</v>
      </c>
      <c r="B12" s="64">
        <f>VLOOKUP($A12,'Return Data'!$B$7:$R$1700,3,0)</f>
        <v>44040</v>
      </c>
      <c r="C12" s="65">
        <f>VLOOKUP($A12,'Return Data'!$B$7:$R$1700,4,0)</f>
        <v>56.267000000000003</v>
      </c>
      <c r="D12" s="65">
        <f>VLOOKUP($A12,'Return Data'!$B$7:$R$1700,10,0)</f>
        <v>14.0624</v>
      </c>
      <c r="E12" s="66">
        <f t="shared" si="0"/>
        <v>19</v>
      </c>
      <c r="F12" s="65">
        <f>VLOOKUP($A12,'Return Data'!$B$7:$R$1700,11,0)</f>
        <v>-8.1144999999999996</v>
      </c>
      <c r="G12" s="66">
        <f t="shared" si="1"/>
        <v>7</v>
      </c>
      <c r="H12" s="65">
        <f>VLOOKUP($A12,'Return Data'!$B$7:$R$1700,12,0)</f>
        <v>2.2776000000000001</v>
      </c>
      <c r="I12" s="66">
        <f t="shared" si="2"/>
        <v>5</v>
      </c>
      <c r="J12" s="65">
        <f>VLOOKUP($A12,'Return Data'!$B$7:$R$1700,13,0)</f>
        <v>8.2327999999999992</v>
      </c>
      <c r="K12" s="66">
        <f t="shared" si="3"/>
        <v>6</v>
      </c>
      <c r="L12" s="65">
        <f>VLOOKUP($A12,'Return Data'!$B$7:$R$1700,17,0)</f>
        <v>0.79179999999999995</v>
      </c>
      <c r="M12" s="66">
        <f t="shared" si="4"/>
        <v>3</v>
      </c>
      <c r="N12" s="65">
        <f>VLOOKUP($A12,'Return Data'!$B$7:$R$1700,14,0)</f>
        <v>2.1469999999999998</v>
      </c>
      <c r="O12" s="66">
        <f t="shared" si="5"/>
        <v>4</v>
      </c>
      <c r="P12" s="65">
        <f>VLOOKUP($A12,'Return Data'!$B$7:$R$1700,15,0)</f>
        <v>8.2035999999999998</v>
      </c>
      <c r="Q12" s="66">
        <f t="shared" si="6"/>
        <v>1</v>
      </c>
      <c r="R12" s="65">
        <f>VLOOKUP($A12,'Return Data'!$B$7:$R$1700,16,0)</f>
        <v>13.426299999999999</v>
      </c>
      <c r="S12" s="67">
        <f t="shared" si="7"/>
        <v>11</v>
      </c>
    </row>
    <row r="13" spans="1:20" x14ac:dyDescent="0.3">
      <c r="A13" s="63" t="s">
        <v>1198</v>
      </c>
      <c r="B13" s="64">
        <f>VLOOKUP($A13,'Return Data'!$B$7:$R$1700,3,0)</f>
        <v>44040</v>
      </c>
      <c r="C13" s="65">
        <f>VLOOKUP($A13,'Return Data'!$B$7:$R$1700,4,0)</f>
        <v>25.603999999999999</v>
      </c>
      <c r="D13" s="65">
        <f>VLOOKUP($A13,'Return Data'!$B$7:$R$1700,10,0)</f>
        <v>14.1761</v>
      </c>
      <c r="E13" s="66">
        <f t="shared" si="0"/>
        <v>17</v>
      </c>
      <c r="F13" s="65">
        <f>VLOOKUP($A13,'Return Data'!$B$7:$R$1700,11,0)</f>
        <v>-11.0138</v>
      </c>
      <c r="G13" s="66">
        <f t="shared" si="1"/>
        <v>14</v>
      </c>
      <c r="H13" s="65">
        <f>VLOOKUP($A13,'Return Data'!$B$7:$R$1700,12,0)</f>
        <v>-2.028</v>
      </c>
      <c r="I13" s="66">
        <f t="shared" si="2"/>
        <v>12</v>
      </c>
      <c r="J13" s="65">
        <f>VLOOKUP($A13,'Return Data'!$B$7:$R$1700,13,0)</f>
        <v>4.2720000000000002</v>
      </c>
      <c r="K13" s="66">
        <f t="shared" si="3"/>
        <v>9</v>
      </c>
      <c r="L13" s="65">
        <f>VLOOKUP($A13,'Return Data'!$B$7:$R$1700,17,0)</f>
        <v>-4.3540000000000001</v>
      </c>
      <c r="M13" s="66">
        <f t="shared" si="4"/>
        <v>14</v>
      </c>
      <c r="N13" s="65">
        <f>VLOOKUP($A13,'Return Data'!$B$7:$R$1700,14,0)</f>
        <v>0.15659999999999999</v>
      </c>
      <c r="O13" s="66">
        <f t="shared" si="5"/>
        <v>7</v>
      </c>
      <c r="P13" s="65">
        <f>VLOOKUP($A13,'Return Data'!$B$7:$R$1700,15,0)</f>
        <v>5.1566000000000001</v>
      </c>
      <c r="Q13" s="66">
        <f t="shared" si="6"/>
        <v>8</v>
      </c>
      <c r="R13" s="65">
        <f>VLOOKUP($A13,'Return Data'!$B$7:$R$1700,16,0)</f>
        <v>7.7488000000000001</v>
      </c>
      <c r="S13" s="67">
        <f t="shared" si="7"/>
        <v>20</v>
      </c>
    </row>
    <row r="14" spans="1:20" x14ac:dyDescent="0.3">
      <c r="A14" s="63" t="s">
        <v>1199</v>
      </c>
      <c r="B14" s="64">
        <f>VLOOKUP($A14,'Return Data'!$B$7:$R$1700,3,0)</f>
        <v>44040</v>
      </c>
      <c r="C14" s="65">
        <f>VLOOKUP($A14,'Return Data'!$B$7:$R$1700,4,0)</f>
        <v>854.95529999999997</v>
      </c>
      <c r="D14" s="65">
        <f>VLOOKUP($A14,'Return Data'!$B$7:$R$1700,10,0)</f>
        <v>14.247999999999999</v>
      </c>
      <c r="E14" s="66">
        <f t="shared" si="0"/>
        <v>15</v>
      </c>
      <c r="F14" s="65">
        <f>VLOOKUP($A14,'Return Data'!$B$7:$R$1700,11,0)</f>
        <v>-14.566700000000001</v>
      </c>
      <c r="G14" s="66">
        <f t="shared" si="1"/>
        <v>21</v>
      </c>
      <c r="H14" s="65">
        <f>VLOOKUP($A14,'Return Data'!$B$7:$R$1700,12,0)</f>
        <v>-8.6572999999999993</v>
      </c>
      <c r="I14" s="66">
        <f t="shared" si="2"/>
        <v>22</v>
      </c>
      <c r="J14" s="65">
        <f>VLOOKUP($A14,'Return Data'!$B$7:$R$1700,13,0)</f>
        <v>-5.5450999999999997</v>
      </c>
      <c r="K14" s="66">
        <f t="shared" si="3"/>
        <v>20</v>
      </c>
      <c r="L14" s="65">
        <f>VLOOKUP($A14,'Return Data'!$B$7:$R$1700,17,0)</f>
        <v>-5.8997000000000002</v>
      </c>
      <c r="M14" s="66">
        <f t="shared" si="4"/>
        <v>17</v>
      </c>
      <c r="N14" s="65">
        <f>VLOOKUP($A14,'Return Data'!$B$7:$R$1700,14,0)</f>
        <v>-2.1574</v>
      </c>
      <c r="O14" s="66">
        <f t="shared" si="5"/>
        <v>14</v>
      </c>
      <c r="P14" s="65">
        <f>VLOOKUP($A14,'Return Data'!$B$7:$R$1700,15,0)</f>
        <v>4.8944000000000001</v>
      </c>
      <c r="Q14" s="66">
        <f t="shared" si="6"/>
        <v>9</v>
      </c>
      <c r="R14" s="65">
        <f>VLOOKUP($A14,'Return Data'!$B$7:$R$1700,16,0)</f>
        <v>18.148499999999999</v>
      </c>
      <c r="S14" s="67">
        <f t="shared" si="7"/>
        <v>5</v>
      </c>
    </row>
    <row r="15" spans="1:20" x14ac:dyDescent="0.3">
      <c r="A15" s="63" t="s">
        <v>1201</v>
      </c>
      <c r="B15" s="64">
        <f>VLOOKUP($A15,'Return Data'!$B$7:$R$1700,3,0)</f>
        <v>44040</v>
      </c>
      <c r="C15" s="65">
        <f>VLOOKUP($A15,'Return Data'!$B$7:$R$1700,4,0)</f>
        <v>48.921999999999997</v>
      </c>
      <c r="D15" s="65">
        <f>VLOOKUP($A15,'Return Data'!$B$7:$R$1700,10,0)</f>
        <v>14.202299999999999</v>
      </c>
      <c r="E15" s="66">
        <f t="shared" si="0"/>
        <v>16</v>
      </c>
      <c r="F15" s="65">
        <f>VLOOKUP($A15,'Return Data'!$B$7:$R$1700,11,0)</f>
        <v>-13.1387</v>
      </c>
      <c r="G15" s="66">
        <f t="shared" si="1"/>
        <v>17</v>
      </c>
      <c r="H15" s="65">
        <f>VLOOKUP($A15,'Return Data'!$B$7:$R$1700,12,0)</f>
        <v>-5.0095000000000001</v>
      </c>
      <c r="I15" s="66">
        <f t="shared" si="2"/>
        <v>19</v>
      </c>
      <c r="J15" s="65">
        <f>VLOOKUP($A15,'Return Data'!$B$7:$R$1700,13,0)</f>
        <v>-2.9691000000000001</v>
      </c>
      <c r="K15" s="66">
        <f t="shared" si="3"/>
        <v>19</v>
      </c>
      <c r="L15" s="65">
        <f>VLOOKUP($A15,'Return Data'!$B$7:$R$1700,17,0)</f>
        <v>-7.3380000000000001</v>
      </c>
      <c r="M15" s="66">
        <f t="shared" si="4"/>
        <v>19</v>
      </c>
      <c r="N15" s="65">
        <f>VLOOKUP($A15,'Return Data'!$B$7:$R$1700,14,0)</f>
        <v>-3.1821999999999999</v>
      </c>
      <c r="O15" s="66">
        <f t="shared" si="5"/>
        <v>17</v>
      </c>
      <c r="P15" s="65">
        <f>VLOOKUP($A15,'Return Data'!$B$7:$R$1700,15,0)</f>
        <v>5.2260999999999997</v>
      </c>
      <c r="Q15" s="66">
        <f t="shared" si="6"/>
        <v>7</v>
      </c>
      <c r="R15" s="65">
        <f>VLOOKUP($A15,'Return Data'!$B$7:$R$1700,16,0)</f>
        <v>12.882999999999999</v>
      </c>
      <c r="S15" s="67">
        <f t="shared" si="7"/>
        <v>13</v>
      </c>
    </row>
    <row r="16" spans="1:20" x14ac:dyDescent="0.3">
      <c r="A16" s="63" t="s">
        <v>1203</v>
      </c>
      <c r="B16" s="64">
        <f>VLOOKUP($A16,'Return Data'!$B$7:$R$1700,3,0)</f>
        <v>44040</v>
      </c>
      <c r="C16" s="65">
        <f>VLOOKUP($A16,'Return Data'!$B$7:$R$1700,4,0)</f>
        <v>84.84</v>
      </c>
      <c r="D16" s="65">
        <f>VLOOKUP($A16,'Return Data'!$B$7:$R$1700,10,0)</f>
        <v>21.634399999999999</v>
      </c>
      <c r="E16" s="66">
        <f t="shared" si="0"/>
        <v>2</v>
      </c>
      <c r="F16" s="65">
        <f>VLOOKUP($A16,'Return Data'!$B$7:$R$1700,11,0)</f>
        <v>-14.277100000000001</v>
      </c>
      <c r="G16" s="66">
        <f t="shared" si="1"/>
        <v>19</v>
      </c>
      <c r="H16" s="65">
        <f>VLOOKUP($A16,'Return Data'!$B$7:$R$1700,12,0)</f>
        <v>-7.0042999999999997</v>
      </c>
      <c r="I16" s="66">
        <f t="shared" si="2"/>
        <v>20</v>
      </c>
      <c r="J16" s="65">
        <f>VLOOKUP($A16,'Return Data'!$B$7:$R$1700,13,0)</f>
        <v>-6.0256999999999996</v>
      </c>
      <c r="K16" s="66">
        <f t="shared" si="3"/>
        <v>21</v>
      </c>
      <c r="L16" s="65">
        <f>VLOOKUP($A16,'Return Data'!$B$7:$R$1700,17,0)</f>
        <v>-6.48</v>
      </c>
      <c r="M16" s="66">
        <f t="shared" si="4"/>
        <v>18</v>
      </c>
      <c r="N16" s="65">
        <f>VLOOKUP($A16,'Return Data'!$B$7:$R$1700,14,0)</f>
        <v>-2.7606000000000002</v>
      </c>
      <c r="O16" s="66">
        <f t="shared" si="5"/>
        <v>16</v>
      </c>
      <c r="P16" s="65">
        <f>VLOOKUP($A16,'Return Data'!$B$7:$R$1700,15,0)</f>
        <v>3.0682</v>
      </c>
      <c r="Q16" s="66">
        <f t="shared" si="6"/>
        <v>16</v>
      </c>
      <c r="R16" s="65">
        <f>VLOOKUP($A16,'Return Data'!$B$7:$R$1700,16,0)</f>
        <v>14.531599999999999</v>
      </c>
      <c r="S16" s="67">
        <f t="shared" si="7"/>
        <v>9</v>
      </c>
    </row>
    <row r="17" spans="1:19" x14ac:dyDescent="0.3">
      <c r="A17" s="63" t="s">
        <v>1205</v>
      </c>
      <c r="B17" s="64">
        <f>VLOOKUP($A17,'Return Data'!$B$7:$R$1700,3,0)</f>
        <v>44040</v>
      </c>
      <c r="C17" s="65">
        <f>VLOOKUP($A17,'Return Data'!$B$7:$R$1700,4,0)</f>
        <v>10.01</v>
      </c>
      <c r="D17" s="65">
        <f>VLOOKUP($A17,'Return Data'!$B$7:$R$1700,10,0)</f>
        <v>18.742599999999999</v>
      </c>
      <c r="E17" s="66">
        <f t="shared" si="0"/>
        <v>5</v>
      </c>
      <c r="F17" s="65">
        <f>VLOOKUP($A17,'Return Data'!$B$7:$R$1700,11,0)</f>
        <v>-9.4937000000000005</v>
      </c>
      <c r="G17" s="66">
        <f t="shared" si="1"/>
        <v>9</v>
      </c>
      <c r="H17" s="65">
        <f>VLOOKUP($A17,'Return Data'!$B$7:$R$1700,12,0)</f>
        <v>-1.4763999999999999</v>
      </c>
      <c r="I17" s="66">
        <f t="shared" si="2"/>
        <v>11</v>
      </c>
      <c r="J17" s="65">
        <f>VLOOKUP($A17,'Return Data'!$B$7:$R$1700,13,0)</f>
        <v>2.1429</v>
      </c>
      <c r="K17" s="66">
        <f t="shared" si="3"/>
        <v>13</v>
      </c>
      <c r="L17" s="65">
        <f>VLOOKUP($A17,'Return Data'!$B$7:$R$1700,17,0)</f>
        <v>-7.7587999999999999</v>
      </c>
      <c r="M17" s="66">
        <f t="shared" si="4"/>
        <v>21</v>
      </c>
      <c r="N17" s="65">
        <f>VLOOKUP($A17,'Return Data'!$B$7:$R$1700,14,0)</f>
        <v>-4.3495999999999997</v>
      </c>
      <c r="O17" s="66">
        <f t="shared" si="5"/>
        <v>20</v>
      </c>
      <c r="P17" s="65"/>
      <c r="Q17" s="66"/>
      <c r="R17" s="65">
        <f>VLOOKUP($A17,'Return Data'!$B$7:$R$1700,16,0)</f>
        <v>2.8500000000000001E-2</v>
      </c>
      <c r="S17" s="67">
        <f t="shared" si="7"/>
        <v>23</v>
      </c>
    </row>
    <row r="18" spans="1:19" x14ac:dyDescent="0.3">
      <c r="A18" s="63" t="s">
        <v>1207</v>
      </c>
      <c r="B18" s="64">
        <f>VLOOKUP($A18,'Return Data'!$B$7:$R$1700,3,0)</f>
        <v>44040</v>
      </c>
      <c r="C18" s="65">
        <f>VLOOKUP($A18,'Return Data'!$B$7:$R$1700,4,0)</f>
        <v>48.85</v>
      </c>
      <c r="D18" s="65">
        <f>VLOOKUP($A18,'Return Data'!$B$7:$R$1700,10,0)</f>
        <v>14.8331</v>
      </c>
      <c r="E18" s="66">
        <f t="shared" si="0"/>
        <v>13</v>
      </c>
      <c r="F18" s="65">
        <f>VLOOKUP($A18,'Return Data'!$B$7:$R$1700,11,0)</f>
        <v>-8.4004999999999992</v>
      </c>
      <c r="G18" s="66">
        <f t="shared" si="1"/>
        <v>8</v>
      </c>
      <c r="H18" s="65">
        <f>VLOOKUP($A18,'Return Data'!$B$7:$R$1700,12,0)</f>
        <v>2.3894000000000002</v>
      </c>
      <c r="I18" s="66">
        <f t="shared" si="2"/>
        <v>4</v>
      </c>
      <c r="J18" s="65">
        <f>VLOOKUP($A18,'Return Data'!$B$7:$R$1700,13,0)</f>
        <v>9.3086000000000002</v>
      </c>
      <c r="K18" s="66">
        <f t="shared" si="3"/>
        <v>5</v>
      </c>
      <c r="L18" s="65">
        <f>VLOOKUP($A18,'Return Data'!$B$7:$R$1700,17,0)</f>
        <v>0.1535</v>
      </c>
      <c r="M18" s="66">
        <f t="shared" si="4"/>
        <v>4</v>
      </c>
      <c r="N18" s="65">
        <f>VLOOKUP($A18,'Return Data'!$B$7:$R$1700,14,0)</f>
        <v>3.5436999999999999</v>
      </c>
      <c r="O18" s="66">
        <f t="shared" si="5"/>
        <v>3</v>
      </c>
      <c r="P18" s="65">
        <f>VLOOKUP($A18,'Return Data'!$B$7:$R$1700,15,0)</f>
        <v>6.6935000000000002</v>
      </c>
      <c r="Q18" s="66">
        <f>RANK(P18,P$8:P$33,0)</f>
        <v>5</v>
      </c>
      <c r="R18" s="65">
        <f>VLOOKUP($A18,'Return Data'!$B$7:$R$1700,16,0)</f>
        <v>12.6816</v>
      </c>
      <c r="S18" s="67">
        <f t="shared" si="7"/>
        <v>14</v>
      </c>
    </row>
    <row r="19" spans="1:19" x14ac:dyDescent="0.3">
      <c r="A19" s="63" t="s">
        <v>1209</v>
      </c>
      <c r="B19" s="64">
        <f>VLOOKUP($A19,'Return Data'!$B$7:$R$1700,3,0)</f>
        <v>44040</v>
      </c>
      <c r="C19" s="65">
        <f>VLOOKUP($A19,'Return Data'!$B$7:$R$1700,4,0)</f>
        <v>37.298000000000002</v>
      </c>
      <c r="D19" s="65">
        <f>VLOOKUP($A19,'Return Data'!$B$7:$R$1700,10,0)</f>
        <v>14.6502</v>
      </c>
      <c r="E19" s="66">
        <f t="shared" si="0"/>
        <v>14</v>
      </c>
      <c r="F19" s="65">
        <f>VLOOKUP($A19,'Return Data'!$B$7:$R$1700,11,0)</f>
        <v>-14.4109</v>
      </c>
      <c r="G19" s="66">
        <f t="shared" si="1"/>
        <v>20</v>
      </c>
      <c r="H19" s="65">
        <f>VLOOKUP($A19,'Return Data'!$B$7:$R$1700,12,0)</f>
        <v>-2.3536000000000001</v>
      </c>
      <c r="I19" s="66">
        <f t="shared" si="2"/>
        <v>15</v>
      </c>
      <c r="J19" s="65">
        <f>VLOOKUP($A19,'Return Data'!$B$7:$R$1700,13,0)</f>
        <v>1.7403</v>
      </c>
      <c r="K19" s="66">
        <f t="shared" si="3"/>
        <v>14</v>
      </c>
      <c r="L19" s="65">
        <f>VLOOKUP($A19,'Return Data'!$B$7:$R$1700,17,0)</f>
        <v>-2.0173999999999999</v>
      </c>
      <c r="M19" s="66">
        <f t="shared" si="4"/>
        <v>8</v>
      </c>
      <c r="N19" s="65">
        <f>VLOOKUP($A19,'Return Data'!$B$7:$R$1700,14,0)</f>
        <v>0.14960000000000001</v>
      </c>
      <c r="O19" s="66">
        <f t="shared" si="5"/>
        <v>8</v>
      </c>
      <c r="P19" s="65">
        <f>VLOOKUP($A19,'Return Data'!$B$7:$R$1700,15,0)</f>
        <v>6.9945000000000004</v>
      </c>
      <c r="Q19" s="66">
        <f>RANK(P19,P$8:P$33,0)</f>
        <v>3</v>
      </c>
      <c r="R19" s="65">
        <f>VLOOKUP($A19,'Return Data'!$B$7:$R$1700,16,0)</f>
        <v>10.3712</v>
      </c>
      <c r="S19" s="67">
        <f t="shared" si="7"/>
        <v>17</v>
      </c>
    </row>
    <row r="20" spans="1:19" x14ac:dyDescent="0.3">
      <c r="A20" s="63" t="s">
        <v>1212</v>
      </c>
      <c r="B20" s="64">
        <f>VLOOKUP($A20,'Return Data'!$B$7:$R$1700,3,0)</f>
        <v>44040</v>
      </c>
      <c r="C20" s="65">
        <f>VLOOKUP($A20,'Return Data'!$B$7:$R$1700,4,0)</f>
        <v>124.4</v>
      </c>
      <c r="D20" s="65">
        <f>VLOOKUP($A20,'Return Data'!$B$7:$R$1700,10,0)</f>
        <v>13.669600000000001</v>
      </c>
      <c r="E20" s="66">
        <f t="shared" si="0"/>
        <v>21</v>
      </c>
      <c r="F20" s="65">
        <f>VLOOKUP($A20,'Return Data'!$B$7:$R$1700,11,0)</f>
        <v>-11.810600000000001</v>
      </c>
      <c r="G20" s="66">
        <f t="shared" si="1"/>
        <v>15</v>
      </c>
      <c r="H20" s="65">
        <f>VLOOKUP($A20,'Return Data'!$B$7:$R$1700,12,0)</f>
        <v>-3.3786</v>
      </c>
      <c r="I20" s="66">
        <f t="shared" si="2"/>
        <v>16</v>
      </c>
      <c r="J20" s="65">
        <f>VLOOKUP($A20,'Return Data'!$B$7:$R$1700,13,0)</f>
        <v>0.76139999999999997</v>
      </c>
      <c r="K20" s="66">
        <f t="shared" si="3"/>
        <v>16</v>
      </c>
      <c r="L20" s="65">
        <f>VLOOKUP($A20,'Return Data'!$B$7:$R$1700,17,0)</f>
        <v>-5.6265999999999998</v>
      </c>
      <c r="M20" s="66">
        <f t="shared" si="4"/>
        <v>16</v>
      </c>
      <c r="N20" s="65">
        <f>VLOOKUP($A20,'Return Data'!$B$7:$R$1700,14,0)</f>
        <v>-2.4477000000000002</v>
      </c>
      <c r="O20" s="66">
        <f t="shared" si="5"/>
        <v>15</v>
      </c>
      <c r="P20" s="65">
        <f>VLOOKUP($A20,'Return Data'!$B$7:$R$1700,15,0)</f>
        <v>6.7183999999999999</v>
      </c>
      <c r="Q20" s="66">
        <f>RANK(P20,P$8:P$33,0)</f>
        <v>4</v>
      </c>
      <c r="R20" s="65">
        <f>VLOOKUP($A20,'Return Data'!$B$7:$R$1700,16,0)</f>
        <v>17.0901</v>
      </c>
      <c r="S20" s="67">
        <f t="shared" si="7"/>
        <v>6</v>
      </c>
    </row>
    <row r="21" spans="1:19" x14ac:dyDescent="0.3">
      <c r="A21" s="63" t="s">
        <v>1214</v>
      </c>
      <c r="B21" s="64">
        <f>VLOOKUP($A21,'Return Data'!$B$7:$R$1700,3,0)</f>
        <v>44040</v>
      </c>
      <c r="C21" s="65">
        <f>VLOOKUP($A21,'Return Data'!$B$7:$R$1700,4,0)</f>
        <v>9.2681000000000004</v>
      </c>
      <c r="D21" s="65">
        <f>VLOOKUP($A21,'Return Data'!$B$7:$R$1700,10,0)</f>
        <v>11.4262</v>
      </c>
      <c r="E21" s="66">
        <f t="shared" si="0"/>
        <v>23</v>
      </c>
      <c r="F21" s="65">
        <f>VLOOKUP($A21,'Return Data'!$B$7:$R$1700,11,0)</f>
        <v>-9.5785999999999998</v>
      </c>
      <c r="G21" s="66">
        <f t="shared" si="1"/>
        <v>10</v>
      </c>
      <c r="H21" s="65">
        <f>VLOOKUP($A21,'Return Data'!$B$7:$R$1700,12,0)</f>
        <v>-3.4281000000000001</v>
      </c>
      <c r="I21" s="66">
        <f t="shared" si="2"/>
        <v>17</v>
      </c>
      <c r="J21" s="65">
        <f>VLOOKUP($A21,'Return Data'!$B$7:$R$1700,13,0)</f>
        <v>4.3223000000000003</v>
      </c>
      <c r="K21" s="66">
        <f t="shared" si="3"/>
        <v>8</v>
      </c>
      <c r="L21" s="65">
        <f>VLOOKUP($A21,'Return Data'!$B$7:$R$1700,17,0)</f>
        <v>-2.1</v>
      </c>
      <c r="M21" s="66">
        <f t="shared" si="4"/>
        <v>10</v>
      </c>
      <c r="N21" s="65"/>
      <c r="O21" s="66"/>
      <c r="P21" s="65"/>
      <c r="Q21" s="66"/>
      <c r="R21" s="65">
        <f>VLOOKUP($A21,'Return Data'!$B$7:$R$1700,16,0)</f>
        <v>-3.0026000000000002</v>
      </c>
      <c r="S21" s="67">
        <f t="shared" si="7"/>
        <v>25</v>
      </c>
    </row>
    <row r="22" spans="1:19" x14ac:dyDescent="0.3">
      <c r="A22" s="63" t="s">
        <v>1216</v>
      </c>
      <c r="B22" s="64">
        <f>VLOOKUP($A22,'Return Data'!$B$7:$R$1700,3,0)</f>
        <v>44040</v>
      </c>
      <c r="C22" s="65">
        <f>VLOOKUP($A22,'Return Data'!$B$7:$R$1700,4,0)</f>
        <v>10.407999999999999</v>
      </c>
      <c r="D22" s="65">
        <f>VLOOKUP($A22,'Return Data'!$B$7:$R$1700,10,0)</f>
        <v>16.0442</v>
      </c>
      <c r="E22" s="66">
        <f t="shared" si="0"/>
        <v>8</v>
      </c>
      <c r="F22" s="65">
        <f>VLOOKUP($A22,'Return Data'!$B$7:$R$1700,11,0)</f>
        <v>-10.8293</v>
      </c>
      <c r="G22" s="66">
        <f t="shared" si="1"/>
        <v>12</v>
      </c>
      <c r="H22" s="65">
        <f>VLOOKUP($A22,'Return Data'!$B$7:$R$1700,12,0)</f>
        <v>-2.2723</v>
      </c>
      <c r="I22" s="66">
        <f t="shared" si="2"/>
        <v>14</v>
      </c>
      <c r="J22" s="65"/>
      <c r="K22" s="66"/>
      <c r="L22" s="65"/>
      <c r="M22" s="66"/>
      <c r="N22" s="65"/>
      <c r="O22" s="66"/>
      <c r="P22" s="65"/>
      <c r="Q22" s="66"/>
      <c r="R22" s="65">
        <f>VLOOKUP($A22,'Return Data'!$B$7:$R$1700,16,0)</f>
        <v>4.08</v>
      </c>
      <c r="S22" s="67">
        <f t="shared" si="7"/>
        <v>22</v>
      </c>
    </row>
    <row r="23" spans="1:19" x14ac:dyDescent="0.3">
      <c r="A23" s="63" t="s">
        <v>1218</v>
      </c>
      <c r="B23" s="64">
        <f>VLOOKUP($A23,'Return Data'!$B$7:$R$1700,3,0)</f>
        <v>44040</v>
      </c>
      <c r="C23" s="65">
        <f>VLOOKUP($A23,'Return Data'!$B$7:$R$1700,4,0)</f>
        <v>22.620699999999999</v>
      </c>
      <c r="D23" s="65">
        <f>VLOOKUP($A23,'Return Data'!$B$7:$R$1700,10,0)</f>
        <v>14.877800000000001</v>
      </c>
      <c r="E23" s="66">
        <f t="shared" si="0"/>
        <v>12</v>
      </c>
      <c r="F23" s="65">
        <f>VLOOKUP($A23,'Return Data'!$B$7:$R$1700,11,0)</f>
        <v>-20.074999999999999</v>
      </c>
      <c r="G23" s="66">
        <f t="shared" si="1"/>
        <v>24</v>
      </c>
      <c r="H23" s="65">
        <f>VLOOKUP($A23,'Return Data'!$B$7:$R$1700,12,0)</f>
        <v>-12.4901</v>
      </c>
      <c r="I23" s="66">
        <f t="shared" si="2"/>
        <v>24</v>
      </c>
      <c r="J23" s="65">
        <f>VLOOKUP($A23,'Return Data'!$B$7:$R$1700,13,0)</f>
        <v>-1.8561000000000001</v>
      </c>
      <c r="K23" s="66">
        <f>RANK(J23,J$8:J$33,0)</f>
        <v>18</v>
      </c>
      <c r="L23" s="65">
        <f>VLOOKUP($A23,'Return Data'!$B$7:$R$1700,17,0)</f>
        <v>-7.5848000000000004</v>
      </c>
      <c r="M23" s="66">
        <f>RANK(L23,L$8:L$33,0)</f>
        <v>20</v>
      </c>
      <c r="N23" s="65">
        <f>VLOOKUP($A23,'Return Data'!$B$7:$R$1700,14,0)</f>
        <v>-3.9331</v>
      </c>
      <c r="O23" s="66">
        <f>RANK(N23,N$8:N$33,0)</f>
        <v>18</v>
      </c>
      <c r="P23" s="65">
        <f>VLOOKUP($A23,'Return Data'!$B$7:$R$1700,15,0)</f>
        <v>1.6587000000000001</v>
      </c>
      <c r="Q23" s="66">
        <f>RANK(P23,P$8:P$33,0)</f>
        <v>20</v>
      </c>
      <c r="R23" s="65">
        <f>VLOOKUP($A23,'Return Data'!$B$7:$R$1700,16,0)</f>
        <v>13.541700000000001</v>
      </c>
      <c r="S23" s="67">
        <f t="shared" si="7"/>
        <v>10</v>
      </c>
    </row>
    <row r="24" spans="1:19" x14ac:dyDescent="0.3">
      <c r="A24" s="63" t="s">
        <v>1219</v>
      </c>
      <c r="B24" s="64">
        <f>VLOOKUP($A24,'Return Data'!$B$7:$R$1700,3,0)</f>
        <v>44040</v>
      </c>
      <c r="C24" s="65">
        <f>VLOOKUP($A24,'Return Data'!$B$7:$R$1700,4,0)</f>
        <v>1053.6346000000001</v>
      </c>
      <c r="D24" s="65">
        <f>VLOOKUP($A24,'Return Data'!$B$7:$R$1700,10,0)</f>
        <v>15.9358</v>
      </c>
      <c r="E24" s="66">
        <f t="shared" si="0"/>
        <v>9</v>
      </c>
      <c r="F24" s="65">
        <f>VLOOKUP($A24,'Return Data'!$B$7:$R$1700,11,0)</f>
        <v>-13.5259</v>
      </c>
      <c r="G24" s="66">
        <f t="shared" si="1"/>
        <v>18</v>
      </c>
      <c r="H24" s="65">
        <f>VLOOKUP($A24,'Return Data'!$B$7:$R$1700,12,0)</f>
        <v>-2.1072000000000002</v>
      </c>
      <c r="I24" s="66">
        <f t="shared" si="2"/>
        <v>13</v>
      </c>
      <c r="J24" s="65">
        <f>VLOOKUP($A24,'Return Data'!$B$7:$R$1700,13,0)</f>
        <v>-0.99760000000000004</v>
      </c>
      <c r="K24" s="66">
        <f>RANK(J24,J$8:J$33,0)</f>
        <v>17</v>
      </c>
      <c r="L24" s="65">
        <f>VLOOKUP($A24,'Return Data'!$B$7:$R$1700,17,0)</f>
        <v>-2.0912999999999999</v>
      </c>
      <c r="M24" s="66">
        <f>RANK(L24,L$8:L$33,0)</f>
        <v>9</v>
      </c>
      <c r="N24" s="65">
        <f>VLOOKUP($A24,'Return Data'!$B$7:$R$1700,14,0)</f>
        <v>-0.56369999999999998</v>
      </c>
      <c r="O24" s="66">
        <f>RANK(N24,N$8:N$33,0)</f>
        <v>10</v>
      </c>
      <c r="P24" s="65">
        <f>VLOOKUP($A24,'Return Data'!$B$7:$R$1700,15,0)</f>
        <v>4.7568000000000001</v>
      </c>
      <c r="Q24" s="66">
        <f>RANK(P24,P$8:P$33,0)</f>
        <v>11</v>
      </c>
      <c r="R24" s="65">
        <f>VLOOKUP($A24,'Return Data'!$B$7:$R$1700,16,0)</f>
        <v>20.639099999999999</v>
      </c>
      <c r="S24" s="67">
        <f t="shared" si="7"/>
        <v>3</v>
      </c>
    </row>
    <row r="25" spans="1:19" x14ac:dyDescent="0.3">
      <c r="A25" s="63" t="s">
        <v>1222</v>
      </c>
      <c r="B25" s="64">
        <f>VLOOKUP($A25,'Return Data'!$B$7:$R$1700,3,0)</f>
        <v>44040</v>
      </c>
      <c r="C25" s="65">
        <f>VLOOKUP($A25,'Return Data'!$B$7:$R$1700,4,0)</f>
        <v>19.940000000000001</v>
      </c>
      <c r="D25" s="65">
        <f>VLOOKUP($A25,'Return Data'!$B$7:$R$1700,10,0)</f>
        <v>22.783300000000001</v>
      </c>
      <c r="E25" s="66">
        <f t="shared" si="0"/>
        <v>1</v>
      </c>
      <c r="F25" s="65">
        <f>VLOOKUP($A25,'Return Data'!$B$7:$R$1700,11,0)</f>
        <v>1.7866</v>
      </c>
      <c r="G25" s="66">
        <f t="shared" si="1"/>
        <v>1</v>
      </c>
      <c r="H25" s="65">
        <f>VLOOKUP($A25,'Return Data'!$B$7:$R$1700,12,0)</f>
        <v>15.3935</v>
      </c>
      <c r="I25" s="66">
        <f t="shared" si="2"/>
        <v>1</v>
      </c>
      <c r="J25" s="65">
        <f>VLOOKUP($A25,'Return Data'!$B$7:$R$1700,13,0)</f>
        <v>20.629200000000001</v>
      </c>
      <c r="K25" s="66">
        <f>RANK(J25,J$8:J$33,0)</f>
        <v>1</v>
      </c>
      <c r="L25" s="65">
        <f>VLOOKUP($A25,'Return Data'!$B$7:$R$1700,17,0)</f>
        <v>1.2484</v>
      </c>
      <c r="M25" s="66">
        <f>RANK(L25,L$8:L$33,0)</f>
        <v>2</v>
      </c>
      <c r="N25" s="65">
        <f>VLOOKUP($A25,'Return Data'!$B$7:$R$1700,14,0)</f>
        <v>1.6212</v>
      </c>
      <c r="O25" s="66">
        <f>RANK(N25,N$8:N$33,0)</f>
        <v>6</v>
      </c>
      <c r="P25" s="65">
        <f>VLOOKUP($A25,'Return Data'!$B$7:$R$1700,15,0)</f>
        <v>4.4050000000000002</v>
      </c>
      <c r="Q25" s="66">
        <f>RANK(P25,P$8:P$33,0)</f>
        <v>12</v>
      </c>
      <c r="R25" s="65">
        <f>VLOOKUP($A25,'Return Data'!$B$7:$R$1700,16,0)</f>
        <v>10.922700000000001</v>
      </c>
      <c r="S25" s="67">
        <f t="shared" si="7"/>
        <v>15</v>
      </c>
    </row>
    <row r="26" spans="1:19" x14ac:dyDescent="0.3">
      <c r="A26" s="63" t="s">
        <v>1224</v>
      </c>
      <c r="B26" s="64">
        <f>VLOOKUP($A26,'Return Data'!$B$7:$R$1700,3,0)</f>
        <v>44040</v>
      </c>
      <c r="C26" s="65">
        <f>VLOOKUP($A26,'Return Data'!$B$7:$R$1700,4,0)</f>
        <v>9.5299999999999994</v>
      </c>
      <c r="D26" s="65">
        <f>VLOOKUP($A26,'Return Data'!$B$7:$R$1700,10,0)</f>
        <v>15.235799999999999</v>
      </c>
      <c r="E26" s="66">
        <f t="shared" si="0"/>
        <v>10</v>
      </c>
      <c r="F26" s="65"/>
      <c r="G26" s="66"/>
      <c r="H26" s="65"/>
      <c r="I26" s="66"/>
      <c r="J26" s="65"/>
      <c r="K26" s="66"/>
      <c r="L26" s="65"/>
      <c r="M26" s="66"/>
      <c r="N26" s="65"/>
      <c r="O26" s="66"/>
      <c r="P26" s="65"/>
      <c r="Q26" s="66"/>
      <c r="R26" s="65">
        <f>VLOOKUP($A26,'Return Data'!$B$7:$R$1700,16,0)</f>
        <v>-4.7</v>
      </c>
      <c r="S26" s="67">
        <f t="shared" si="7"/>
        <v>26</v>
      </c>
    </row>
    <row r="27" spans="1:19" x14ac:dyDescent="0.3">
      <c r="A27" s="63" t="s">
        <v>1225</v>
      </c>
      <c r="B27" s="64">
        <f>VLOOKUP($A27,'Return Data'!$B$7:$R$1700,3,0)</f>
        <v>44040</v>
      </c>
      <c r="C27" s="65">
        <f>VLOOKUP($A27,'Return Data'!$B$7:$R$1700,4,0)</f>
        <v>57.453499999999998</v>
      </c>
      <c r="D27" s="65">
        <f>VLOOKUP($A27,'Return Data'!$B$7:$R$1700,10,0)</f>
        <v>14.1076</v>
      </c>
      <c r="E27" s="66">
        <f t="shared" si="0"/>
        <v>18</v>
      </c>
      <c r="F27" s="65">
        <f>VLOOKUP($A27,'Return Data'!$B$7:$R$1700,11,0)</f>
        <v>-2.9079000000000002</v>
      </c>
      <c r="G27" s="66">
        <f>RANK(F27,F$8:F$33,0)</f>
        <v>2</v>
      </c>
      <c r="H27" s="65">
        <f>VLOOKUP($A27,'Return Data'!$B$7:$R$1700,12,0)</f>
        <v>5.6795</v>
      </c>
      <c r="I27" s="66">
        <f>RANK(H27,H$8:H$33,0)</f>
        <v>2</v>
      </c>
      <c r="J27" s="65">
        <f>VLOOKUP($A27,'Return Data'!$B$7:$R$1700,13,0)</f>
        <v>11.6408</v>
      </c>
      <c r="K27" s="66">
        <f>RANK(J27,J$8:J$33,0)</f>
        <v>2</v>
      </c>
      <c r="L27" s="65">
        <f>VLOOKUP($A27,'Return Data'!$B$7:$R$1700,17,0)</f>
        <v>-0.49840000000000001</v>
      </c>
      <c r="M27" s="66">
        <f>RANK(L27,L$8:L$33,0)</f>
        <v>6</v>
      </c>
      <c r="N27" s="65">
        <f>VLOOKUP($A27,'Return Data'!$B$7:$R$1700,14,0)</f>
        <v>3.7755000000000001</v>
      </c>
      <c r="O27" s="66">
        <f>RANK(N27,N$8:N$33,0)</f>
        <v>2</v>
      </c>
      <c r="P27" s="65">
        <f>VLOOKUP($A27,'Return Data'!$B$7:$R$1700,15,0)</f>
        <v>4.3197999999999999</v>
      </c>
      <c r="Q27" s="66">
        <f>RANK(P27,P$8:P$33,0)</f>
        <v>13</v>
      </c>
      <c r="R27" s="65">
        <f>VLOOKUP($A27,'Return Data'!$B$7:$R$1700,16,0)</f>
        <v>9.4155999999999995</v>
      </c>
      <c r="S27" s="67">
        <f t="shared" si="7"/>
        <v>18</v>
      </c>
    </row>
    <row r="28" spans="1:19" x14ac:dyDescent="0.3">
      <c r="A28" s="63" t="s">
        <v>1228</v>
      </c>
      <c r="B28" s="64">
        <f>VLOOKUP($A28,'Return Data'!$B$7:$R$1700,3,0)</f>
        <v>44040</v>
      </c>
      <c r="C28" s="65">
        <f>VLOOKUP($A28,'Return Data'!$B$7:$R$1700,4,0)</f>
        <v>68.809700000000007</v>
      </c>
      <c r="D28" s="65">
        <f>VLOOKUP($A28,'Return Data'!$B$7:$R$1700,10,0)</f>
        <v>19.7638</v>
      </c>
      <c r="E28" s="66">
        <f t="shared" si="0"/>
        <v>3</v>
      </c>
      <c r="F28" s="65">
        <f>VLOOKUP($A28,'Return Data'!$B$7:$R$1700,11,0)</f>
        <v>-10.719200000000001</v>
      </c>
      <c r="G28" s="66">
        <f>RANK(F28,F$8:F$33,0)</f>
        <v>11</v>
      </c>
      <c r="H28" s="65">
        <f>VLOOKUP($A28,'Return Data'!$B$7:$R$1700,12,0)</f>
        <v>1.0447</v>
      </c>
      <c r="I28" s="66">
        <f>RANK(H28,H$8:H$33,0)</f>
        <v>8</v>
      </c>
      <c r="J28" s="65">
        <f>VLOOKUP($A28,'Return Data'!$B$7:$R$1700,13,0)</f>
        <v>2.3687</v>
      </c>
      <c r="K28" s="66">
        <f>RANK(J28,J$8:J$33,0)</f>
        <v>12</v>
      </c>
      <c r="L28" s="65">
        <f>VLOOKUP($A28,'Return Data'!$B$7:$R$1700,17,0)</f>
        <v>-3.7033999999999998</v>
      </c>
      <c r="M28" s="66">
        <f>RANK(L28,L$8:L$33,0)</f>
        <v>12</v>
      </c>
      <c r="N28" s="65">
        <f>VLOOKUP($A28,'Return Data'!$B$7:$R$1700,14,0)</f>
        <v>-4.0909000000000004</v>
      </c>
      <c r="O28" s="66">
        <f>RANK(N28,N$8:N$33,0)</f>
        <v>19</v>
      </c>
      <c r="P28" s="65">
        <f>VLOOKUP($A28,'Return Data'!$B$7:$R$1700,15,0)</f>
        <v>2.4236</v>
      </c>
      <c r="Q28" s="66">
        <f>RANK(P28,P$8:P$33,0)</f>
        <v>17</v>
      </c>
      <c r="R28" s="65">
        <f>VLOOKUP($A28,'Return Data'!$B$7:$R$1700,16,0)</f>
        <v>13.395799999999999</v>
      </c>
      <c r="S28" s="67">
        <f t="shared" si="7"/>
        <v>12</v>
      </c>
    </row>
    <row r="29" spans="1:19" x14ac:dyDescent="0.3">
      <c r="A29" s="63" t="s">
        <v>1229</v>
      </c>
      <c r="B29" s="64">
        <f>VLOOKUP($A29,'Return Data'!$B$7:$R$1700,3,0)</f>
        <v>44040</v>
      </c>
      <c r="C29" s="65">
        <f>VLOOKUP($A29,'Return Data'!$B$7:$R$1700,4,0)</f>
        <v>395.88310000000001</v>
      </c>
      <c r="D29" s="65">
        <f>VLOOKUP($A29,'Return Data'!$B$7:$R$1700,10,0)</f>
        <v>11.900600000000001</v>
      </c>
      <c r="E29" s="66">
        <f t="shared" si="0"/>
        <v>22</v>
      </c>
      <c r="F29" s="65">
        <f>VLOOKUP($A29,'Return Data'!$B$7:$R$1700,11,0)</f>
        <v>-19.422999999999998</v>
      </c>
      <c r="G29" s="66">
        <f>RANK(F29,F$8:F$33,0)</f>
        <v>23</v>
      </c>
      <c r="H29" s="65">
        <f>VLOOKUP($A29,'Return Data'!$B$7:$R$1700,12,0)</f>
        <v>-10.463800000000001</v>
      </c>
      <c r="I29" s="66">
        <f>RANK(H29,H$8:H$33,0)</f>
        <v>23</v>
      </c>
      <c r="J29" s="65">
        <f>VLOOKUP($A29,'Return Data'!$B$7:$R$1700,13,0)</f>
        <v>-7.9010999999999996</v>
      </c>
      <c r="K29" s="66">
        <f>RANK(J29,J$8:J$33,0)</f>
        <v>22</v>
      </c>
      <c r="L29" s="65">
        <f>VLOOKUP($A29,'Return Data'!$B$7:$R$1700,17,0)</f>
        <v>-10.259</v>
      </c>
      <c r="M29" s="66">
        <f>RANK(L29,L$8:L$33,0)</f>
        <v>22</v>
      </c>
      <c r="N29" s="65">
        <f>VLOOKUP($A29,'Return Data'!$B$7:$R$1700,14,0)</f>
        <v>-6.3891999999999998</v>
      </c>
      <c r="O29" s="66">
        <f>RANK(N29,N$8:N$33,0)</f>
        <v>21</v>
      </c>
      <c r="P29" s="65">
        <f>VLOOKUP($A29,'Return Data'!$B$7:$R$1700,15,0)</f>
        <v>2.407</v>
      </c>
      <c r="Q29" s="66">
        <f>RANK(P29,P$8:P$33,0)</f>
        <v>18</v>
      </c>
      <c r="R29" s="65">
        <f>VLOOKUP($A29,'Return Data'!$B$7:$R$1700,16,0)</f>
        <v>22.620999999999999</v>
      </c>
      <c r="S29" s="67">
        <f t="shared" si="7"/>
        <v>2</v>
      </c>
    </row>
    <row r="30" spans="1:19" x14ac:dyDescent="0.3">
      <c r="A30" s="63" t="s">
        <v>1231</v>
      </c>
      <c r="B30" s="64">
        <f>VLOOKUP($A30,'Return Data'!$B$7:$R$1700,3,0)</f>
        <v>44040</v>
      </c>
      <c r="C30" s="65">
        <f>VLOOKUP($A30,'Return Data'!$B$7:$R$1700,4,0)</f>
        <v>132.1095</v>
      </c>
      <c r="D30" s="65">
        <f>VLOOKUP($A30,'Return Data'!$B$7:$R$1700,10,0)</f>
        <v>11.1968</v>
      </c>
      <c r="E30" s="66">
        <f t="shared" si="0"/>
        <v>24</v>
      </c>
      <c r="F30" s="65">
        <f>VLOOKUP($A30,'Return Data'!$B$7:$R$1700,11,0)</f>
        <v>-12.9003</v>
      </c>
      <c r="G30" s="66">
        <f>RANK(F30,F$8:F$33,0)</f>
        <v>16</v>
      </c>
      <c r="H30" s="65">
        <f>VLOOKUP($A30,'Return Data'!$B$7:$R$1700,12,0)</f>
        <v>-3.9598</v>
      </c>
      <c r="I30" s="66">
        <f>RANK(H30,H$8:H$33,0)</f>
        <v>18</v>
      </c>
      <c r="J30" s="65">
        <f>VLOOKUP($A30,'Return Data'!$B$7:$R$1700,13,0)</f>
        <v>1.4928999999999999</v>
      </c>
      <c r="K30" s="66">
        <f>RANK(J30,J$8:J$33,0)</f>
        <v>15</v>
      </c>
      <c r="L30" s="65">
        <f>VLOOKUP($A30,'Return Data'!$B$7:$R$1700,17,0)</f>
        <v>-9.1300000000000006E-2</v>
      </c>
      <c r="M30" s="66">
        <f>RANK(L30,L$8:L$33,0)</f>
        <v>5</v>
      </c>
      <c r="N30" s="65">
        <f>VLOOKUP($A30,'Return Data'!$B$7:$R$1700,14,0)</f>
        <v>-0.21529999999999999</v>
      </c>
      <c r="O30" s="66">
        <f>RANK(N30,N$8:N$33,0)</f>
        <v>9</v>
      </c>
      <c r="P30" s="65">
        <f>VLOOKUP($A30,'Return Data'!$B$7:$R$1700,15,0)</f>
        <v>4.8021000000000003</v>
      </c>
      <c r="Q30" s="66">
        <f>RANK(P30,P$8:P$33,0)</f>
        <v>10</v>
      </c>
      <c r="R30" s="65">
        <f>VLOOKUP($A30,'Return Data'!$B$7:$R$1700,16,0)</f>
        <v>10.397399999999999</v>
      </c>
      <c r="S30" s="67">
        <f t="shared" si="7"/>
        <v>16</v>
      </c>
    </row>
    <row r="31" spans="1:19" x14ac:dyDescent="0.3">
      <c r="A31" s="63" t="s">
        <v>1234</v>
      </c>
      <c r="B31" s="64">
        <f>VLOOKUP($A31,'Return Data'!$B$7:$R$1700,3,0)</f>
        <v>44040</v>
      </c>
      <c r="C31" s="65">
        <f>VLOOKUP($A31,'Return Data'!$B$7:$R$1700,4,0)</f>
        <v>43.33</v>
      </c>
      <c r="D31" s="65">
        <f>VLOOKUP($A31,'Return Data'!$B$7:$R$1700,10,0)</f>
        <v>11.1311</v>
      </c>
      <c r="E31" s="66">
        <f t="shared" si="0"/>
        <v>25</v>
      </c>
      <c r="F31" s="65">
        <f>VLOOKUP($A31,'Return Data'!$B$7:$R$1700,11,0)</f>
        <v>-6.1715</v>
      </c>
      <c r="G31" s="66">
        <f>RANK(F31,F$8:F$33,0)</f>
        <v>3</v>
      </c>
      <c r="H31" s="65">
        <f>VLOOKUP($A31,'Return Data'!$B$7:$R$1700,12,0)</f>
        <v>3.093</v>
      </c>
      <c r="I31" s="66">
        <f>RANK(H31,H$8:H$33,0)</f>
        <v>3</v>
      </c>
      <c r="J31" s="65">
        <f>VLOOKUP($A31,'Return Data'!$B$7:$R$1700,13,0)</f>
        <v>10.2264</v>
      </c>
      <c r="K31" s="66">
        <f>RANK(J31,J$8:J$33,0)</f>
        <v>4</v>
      </c>
      <c r="L31" s="65">
        <f>VLOOKUP($A31,'Return Data'!$B$7:$R$1700,17,0)</f>
        <v>-2.4712999999999998</v>
      </c>
      <c r="M31" s="66">
        <f>RANK(L31,L$8:L$33,0)</f>
        <v>11</v>
      </c>
      <c r="N31" s="65">
        <f>VLOOKUP($A31,'Return Data'!$B$7:$R$1700,14,0)</f>
        <v>1.6272</v>
      </c>
      <c r="O31" s="66">
        <f>RANK(N31,N$8:N$33,0)</f>
        <v>5</v>
      </c>
      <c r="P31" s="65">
        <f>VLOOKUP($A31,'Return Data'!$B$7:$R$1700,15,0)</f>
        <v>6.4695999999999998</v>
      </c>
      <c r="Q31" s="66">
        <f>RANK(P31,P$8:P$33,0)</f>
        <v>6</v>
      </c>
      <c r="R31" s="65">
        <f>VLOOKUP($A31,'Return Data'!$B$7:$R$1700,16,0)</f>
        <v>5.8216999999999999</v>
      </c>
      <c r="S31" s="67">
        <f t="shared" si="7"/>
        <v>21</v>
      </c>
    </row>
    <row r="32" spans="1:19" x14ac:dyDescent="0.3">
      <c r="A32" s="63" t="s">
        <v>1236</v>
      </c>
      <c r="B32" s="64">
        <f>VLOOKUP($A32,'Return Data'!$B$7:$R$1700,3,0)</f>
        <v>44040</v>
      </c>
      <c r="C32" s="65">
        <f>VLOOKUP($A32,'Return Data'!$B$7:$R$1700,4,0)</f>
        <v>13.88</v>
      </c>
      <c r="D32" s="65">
        <f>VLOOKUP($A32,'Return Data'!$B$7:$R$1700,10,0)</f>
        <v>19.244</v>
      </c>
      <c r="E32" s="66">
        <f t="shared" si="0"/>
        <v>4</v>
      </c>
      <c r="F32" s="65"/>
      <c r="G32" s="66"/>
      <c r="H32" s="65"/>
      <c r="I32" s="66"/>
      <c r="J32" s="65"/>
      <c r="K32" s="66"/>
      <c r="L32" s="65"/>
      <c r="M32" s="66"/>
      <c r="N32" s="65"/>
      <c r="O32" s="66"/>
      <c r="P32" s="65"/>
      <c r="Q32" s="66"/>
      <c r="R32" s="65">
        <f>VLOOKUP($A32,'Return Data'!$B$7:$R$1700,16,0)</f>
        <v>38.799999999999997</v>
      </c>
      <c r="S32" s="67">
        <f t="shared" si="7"/>
        <v>1</v>
      </c>
    </row>
    <row r="33" spans="1:19" x14ac:dyDescent="0.3">
      <c r="A33" s="63" t="s">
        <v>1238</v>
      </c>
      <c r="B33" s="64">
        <f>VLOOKUP($A33,'Return Data'!$B$7:$R$1700,3,0)</f>
        <v>44040</v>
      </c>
      <c r="C33" s="65">
        <f>VLOOKUP($A33,'Return Data'!$B$7:$R$1700,4,0)</f>
        <v>108.176265029519</v>
      </c>
      <c r="D33" s="65">
        <f>VLOOKUP($A33,'Return Data'!$B$7:$R$1700,10,0)</f>
        <v>18.537600000000001</v>
      </c>
      <c r="E33" s="66">
        <f t="shared" si="0"/>
        <v>6</v>
      </c>
      <c r="F33" s="65">
        <f>VLOOKUP($A33,'Return Data'!$B$7:$R$1700,11,0)</f>
        <v>-7.7523999999999997</v>
      </c>
      <c r="G33" s="66">
        <f>RANK(F33,F$8:F$33,0)</f>
        <v>6</v>
      </c>
      <c r="H33" s="65">
        <f>VLOOKUP($A33,'Return Data'!$B$7:$R$1700,12,0)</f>
        <v>2.1585000000000001</v>
      </c>
      <c r="I33" s="66">
        <f>RANK(H33,H$8:H$33,0)</f>
        <v>6</v>
      </c>
      <c r="J33" s="65">
        <f>VLOOKUP($A33,'Return Data'!$B$7:$R$1700,13,0)</f>
        <v>7.3034999999999997</v>
      </c>
      <c r="K33" s="66">
        <f>RANK(J33,J$8:J$33,0)</f>
        <v>7</v>
      </c>
      <c r="L33" s="65">
        <f>VLOOKUP($A33,'Return Data'!$B$7:$R$1700,17,0)</f>
        <v>-3.8641000000000001</v>
      </c>
      <c r="M33" s="66">
        <f>RANK(L33,L$8:L$33,0)</f>
        <v>13</v>
      </c>
      <c r="N33" s="65">
        <f>VLOOKUP($A33,'Return Data'!$B$7:$R$1700,14,0)</f>
        <v>-0.96330000000000005</v>
      </c>
      <c r="O33" s="66">
        <f>RANK(N33,N$8:N$33,0)</f>
        <v>12</v>
      </c>
      <c r="P33" s="65">
        <f>VLOOKUP($A33,'Return Data'!$B$7:$R$1700,15,0)</f>
        <v>3.8858999999999999</v>
      </c>
      <c r="Q33" s="66">
        <f>RANK(P33,P$8:P$33,0)</f>
        <v>15</v>
      </c>
      <c r="R33" s="65">
        <f>VLOOKUP($A33,'Return Data'!$B$7:$R$1700,16,0)</f>
        <v>15.710900000000001</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15.27426923076923</v>
      </c>
      <c r="E35" s="74"/>
      <c r="F35" s="75">
        <f>AVERAGE(F8:F33)</f>
        <v>-10.784350000000002</v>
      </c>
      <c r="G35" s="74"/>
      <c r="H35" s="75">
        <f>AVERAGE(H8:H33)</f>
        <v>-1.6070541666666667</v>
      </c>
      <c r="I35" s="74"/>
      <c r="J35" s="75">
        <f>AVERAGE(J8:J33)</f>
        <v>2.975291304347826</v>
      </c>
      <c r="K35" s="74"/>
      <c r="L35" s="75">
        <f>AVERAGE(L8:L33)</f>
        <v>-3.584847826086957</v>
      </c>
      <c r="M35" s="74"/>
      <c r="N35" s="75">
        <f>AVERAGE(N8:N33)</f>
        <v>-0.87737272727272742</v>
      </c>
      <c r="O35" s="74"/>
      <c r="P35" s="75">
        <f>AVERAGE(P8:P33)</f>
        <v>4.5785238095238094</v>
      </c>
      <c r="Q35" s="74"/>
      <c r="R35" s="75">
        <f>AVERAGE(R8:R33)</f>
        <v>11.791138461538463</v>
      </c>
      <c r="S35" s="76"/>
    </row>
    <row r="36" spans="1:19" x14ac:dyDescent="0.3">
      <c r="A36" s="73" t="s">
        <v>28</v>
      </c>
      <c r="B36" s="74"/>
      <c r="C36" s="74"/>
      <c r="D36" s="75">
        <f>MIN(D8:D33)</f>
        <v>9.5089000000000006</v>
      </c>
      <c r="E36" s="74"/>
      <c r="F36" s="75">
        <f>MIN(F8:F33)</f>
        <v>-20.074999999999999</v>
      </c>
      <c r="G36" s="74"/>
      <c r="H36" s="75">
        <f>MIN(H8:H33)</f>
        <v>-12.4901</v>
      </c>
      <c r="I36" s="74"/>
      <c r="J36" s="75">
        <f>MIN(J8:J33)</f>
        <v>-8.5838000000000001</v>
      </c>
      <c r="K36" s="74"/>
      <c r="L36" s="75">
        <f>MIN(L8:L33)</f>
        <v>-10.726000000000001</v>
      </c>
      <c r="M36" s="74"/>
      <c r="N36" s="75">
        <f>MIN(N8:N33)</f>
        <v>-7.0155000000000003</v>
      </c>
      <c r="O36" s="74"/>
      <c r="P36" s="75">
        <f>MIN(P8:P33)</f>
        <v>0.96109999999999995</v>
      </c>
      <c r="Q36" s="74"/>
      <c r="R36" s="75">
        <f>MIN(R8:R33)</f>
        <v>-4.7</v>
      </c>
      <c r="S36" s="76"/>
    </row>
    <row r="37" spans="1:19" ht="15" thickBot="1" x14ac:dyDescent="0.35">
      <c r="A37" s="77" t="s">
        <v>29</v>
      </c>
      <c r="B37" s="78"/>
      <c r="C37" s="78"/>
      <c r="D37" s="79">
        <f>MAX(D8:D33)</f>
        <v>22.783300000000001</v>
      </c>
      <c r="E37" s="78"/>
      <c r="F37" s="79">
        <f>MAX(F8:F33)</f>
        <v>1.7866</v>
      </c>
      <c r="G37" s="78"/>
      <c r="H37" s="79">
        <f>MAX(H8:H33)</f>
        <v>15.3935</v>
      </c>
      <c r="I37" s="78"/>
      <c r="J37" s="79">
        <f>MAX(J8:J33)</f>
        <v>20.629200000000001</v>
      </c>
      <c r="K37" s="78"/>
      <c r="L37" s="79">
        <f>MAX(L8:L33)</f>
        <v>3.9443999999999999</v>
      </c>
      <c r="M37" s="78"/>
      <c r="N37" s="79">
        <f>MAX(N8:N33)</f>
        <v>8.2948000000000004</v>
      </c>
      <c r="O37" s="78"/>
      <c r="P37" s="79">
        <f>MAX(P8:P33)</f>
        <v>8.2035999999999998</v>
      </c>
      <c r="Q37" s="78"/>
      <c r="R37" s="79">
        <f>MAX(R8:R33)</f>
        <v>38.799999999999997</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44040</v>
      </c>
      <c r="C8" s="65">
        <f>VLOOKUP($A8,'Return Data'!$B$7:$R$1700,4,0)</f>
        <v>734.52</v>
      </c>
      <c r="D8" s="65">
        <f>VLOOKUP($A8,'Return Data'!$B$7:$R$1700,10,0)</f>
        <v>15.909700000000001</v>
      </c>
      <c r="E8" s="66">
        <f>RANK(D8,D$8:D$41,0)</f>
        <v>15</v>
      </c>
      <c r="F8" s="65">
        <f>VLOOKUP($A8,'Return Data'!$B$7:$R$1700,11,0)</f>
        <v>-11.952299999999999</v>
      </c>
      <c r="G8" s="66">
        <f>RANK(F8,F$8:F$41,0)</f>
        <v>28</v>
      </c>
      <c r="H8" s="65">
        <f>VLOOKUP($A8,'Return Data'!$B$7:$R$1700,12,0)</f>
        <v>-4.2882999999999996</v>
      </c>
      <c r="I8" s="66">
        <f>RANK(H8,H$8:H$41,0)</f>
        <v>19</v>
      </c>
      <c r="J8" s="65">
        <f>VLOOKUP($A8,'Return Data'!$B$7:$R$1700,13,0)</f>
        <v>-1.0561</v>
      </c>
      <c r="K8" s="66">
        <f>RANK(J8,J$8:J$41,0)</f>
        <v>24</v>
      </c>
      <c r="L8" s="65">
        <f>VLOOKUP($A8,'Return Data'!$B$7:$R$1700,17,0)</f>
        <v>-1.1757</v>
      </c>
      <c r="M8" s="66">
        <f>RANK(L8,L$8:L$41,0)</f>
        <v>15</v>
      </c>
      <c r="N8" s="65">
        <f>VLOOKUP($A8,'Return Data'!$B$7:$R$1700,14,0)</f>
        <v>1.0699000000000001</v>
      </c>
      <c r="O8" s="66">
        <f>RANK(N8,N$8:N$41,0)</f>
        <v>19</v>
      </c>
      <c r="P8" s="65">
        <f>VLOOKUP($A8,'Return Data'!$B$7:$R$1700,15,0)</f>
        <v>8.0069999999999997</v>
      </c>
      <c r="Q8" s="66">
        <f>RANK(P8,P$8:P$41,0)</f>
        <v>7</v>
      </c>
      <c r="R8" s="65">
        <f>VLOOKUP($A8,'Return Data'!$B$7:$R$1700,16,0)</f>
        <v>13.6539</v>
      </c>
      <c r="S8" s="67">
        <f>RANK(R8,R$8:R$41,0)</f>
        <v>6</v>
      </c>
    </row>
    <row r="9" spans="1:20" x14ac:dyDescent="0.3">
      <c r="A9" s="63" t="s">
        <v>1303</v>
      </c>
      <c r="B9" s="64">
        <f>VLOOKUP($A9,'Return Data'!$B$7:$R$1700,3,0)</f>
        <v>44040</v>
      </c>
      <c r="C9" s="65">
        <f>VLOOKUP($A9,'Return Data'!$B$7:$R$1700,4,0)</f>
        <v>12.5</v>
      </c>
      <c r="D9" s="65">
        <f>VLOOKUP($A9,'Return Data'!$B$7:$R$1700,10,0)</f>
        <v>10.132199999999999</v>
      </c>
      <c r="E9" s="66">
        <f t="shared" ref="E9:E41" si="0">RANK(D9,D$8:D$41,0)</f>
        <v>32</v>
      </c>
      <c r="F9" s="65">
        <f>VLOOKUP($A9,'Return Data'!$B$7:$R$1700,11,0)</f>
        <v>-5.3029999999999999</v>
      </c>
      <c r="G9" s="66">
        <f t="shared" ref="G9:G41" si="1">RANK(F9,F$8:F$41,0)</f>
        <v>6</v>
      </c>
      <c r="H9" s="65">
        <f>VLOOKUP($A9,'Return Data'!$B$7:$R$1700,12,0)</f>
        <v>-2.4961000000000002</v>
      </c>
      <c r="I9" s="66">
        <f t="shared" ref="I9:I41" si="2">RANK(H9,H$8:H$41,0)</f>
        <v>10</v>
      </c>
      <c r="J9" s="65">
        <f>VLOOKUP($A9,'Return Data'!$B$7:$R$1700,13,0)</f>
        <v>5.6635999999999997</v>
      </c>
      <c r="K9" s="66">
        <f t="shared" ref="K9:K41" si="3">RANK(J9,J$8:J$41,0)</f>
        <v>8</v>
      </c>
      <c r="L9" s="65">
        <f>VLOOKUP($A9,'Return Data'!$B$7:$R$1700,17,0)</f>
        <v>4.0650000000000004</v>
      </c>
      <c r="M9" s="66">
        <f t="shared" ref="M9:M41" si="4">RANK(L9,L$8:L$41,0)</f>
        <v>5</v>
      </c>
      <c r="N9" s="65"/>
      <c r="O9" s="66"/>
      <c r="P9" s="65"/>
      <c r="Q9" s="66"/>
      <c r="R9" s="65">
        <f>VLOOKUP($A9,'Return Data'!$B$7:$R$1700,16,0)</f>
        <v>8.6294000000000004</v>
      </c>
      <c r="S9" s="67">
        <f t="shared" ref="S9:S41" si="5">RANK(R9,R$8:R$41,0)</f>
        <v>24</v>
      </c>
    </row>
    <row r="10" spans="1:20" x14ac:dyDescent="0.3">
      <c r="A10" s="63" t="s">
        <v>1306</v>
      </c>
      <c r="B10" s="64">
        <f>VLOOKUP($A10,'Return Data'!$B$7:$R$1700,3,0)</f>
        <v>44040</v>
      </c>
      <c r="C10" s="65">
        <f>VLOOKUP($A10,'Return Data'!$B$7:$R$1700,4,0)</f>
        <v>101.96</v>
      </c>
      <c r="D10" s="65">
        <f>VLOOKUP($A10,'Return Data'!$B$7:$R$1700,10,0)</f>
        <v>15.7453</v>
      </c>
      <c r="E10" s="66">
        <f t="shared" si="0"/>
        <v>16</v>
      </c>
      <c r="F10" s="65">
        <f>VLOOKUP($A10,'Return Data'!$B$7:$R$1700,11,0)</f>
        <v>-6.6898999999999997</v>
      </c>
      <c r="G10" s="66">
        <f t="shared" si="1"/>
        <v>11</v>
      </c>
      <c r="H10" s="65">
        <f>VLOOKUP($A10,'Return Data'!$B$7:$R$1700,12,0)</f>
        <v>-1.9427000000000001</v>
      </c>
      <c r="I10" s="66">
        <f t="shared" si="2"/>
        <v>8</v>
      </c>
      <c r="J10" s="65">
        <f>VLOOKUP($A10,'Return Data'!$B$7:$R$1700,13,0)</f>
        <v>1.6854</v>
      </c>
      <c r="K10" s="66">
        <f t="shared" si="3"/>
        <v>15</v>
      </c>
      <c r="L10" s="65">
        <f>VLOOKUP($A10,'Return Data'!$B$7:$R$1700,17,0)</f>
        <v>-1.4309000000000001</v>
      </c>
      <c r="M10" s="66">
        <f t="shared" si="4"/>
        <v>17</v>
      </c>
      <c r="N10" s="65">
        <f>VLOOKUP($A10,'Return Data'!$B$7:$R$1700,14,0)</f>
        <v>0.73919999999999997</v>
      </c>
      <c r="O10" s="66">
        <f t="shared" ref="O10:O41" si="6">RANK(N10,N$8:N$41,0)</f>
        <v>21</v>
      </c>
      <c r="P10" s="65">
        <f>VLOOKUP($A10,'Return Data'!$B$7:$R$1700,15,0)</f>
        <v>4.7023000000000001</v>
      </c>
      <c r="Q10" s="66">
        <f t="shared" ref="Q10:Q41" si="7">RANK(P10,P$8:P$41,0)</f>
        <v>21</v>
      </c>
      <c r="R10" s="65">
        <f>VLOOKUP($A10,'Return Data'!$B$7:$R$1700,16,0)</f>
        <v>9.6986000000000008</v>
      </c>
      <c r="S10" s="67">
        <f t="shared" si="5"/>
        <v>21</v>
      </c>
    </row>
    <row r="11" spans="1:20" x14ac:dyDescent="0.3">
      <c r="A11" s="63" t="s">
        <v>1308</v>
      </c>
      <c r="B11" s="64">
        <f>VLOOKUP($A11,'Return Data'!$B$7:$R$1700,3,0)</f>
        <v>44040</v>
      </c>
      <c r="C11" s="65">
        <f>VLOOKUP($A11,'Return Data'!$B$7:$R$1700,4,0)</f>
        <v>50.723999999999997</v>
      </c>
      <c r="D11" s="65">
        <f>VLOOKUP($A11,'Return Data'!$B$7:$R$1700,10,0)</f>
        <v>13.741099999999999</v>
      </c>
      <c r="E11" s="66">
        <f t="shared" si="0"/>
        <v>23</v>
      </c>
      <c r="F11" s="65">
        <f>VLOOKUP($A11,'Return Data'!$B$7:$R$1700,11,0)</f>
        <v>-11.729100000000001</v>
      </c>
      <c r="G11" s="66">
        <f t="shared" si="1"/>
        <v>27</v>
      </c>
      <c r="H11" s="65">
        <f>VLOOKUP($A11,'Return Data'!$B$7:$R$1700,12,0)</f>
        <v>-4.3430999999999997</v>
      </c>
      <c r="I11" s="66">
        <f t="shared" si="2"/>
        <v>20</v>
      </c>
      <c r="J11" s="65">
        <f>VLOOKUP($A11,'Return Data'!$B$7:$R$1700,13,0)</f>
        <v>1.0358000000000001</v>
      </c>
      <c r="K11" s="66">
        <f t="shared" si="3"/>
        <v>17</v>
      </c>
      <c r="L11" s="65">
        <f>VLOOKUP($A11,'Return Data'!$B$7:$R$1700,17,0)</f>
        <v>0.47020000000000001</v>
      </c>
      <c r="M11" s="66">
        <f t="shared" si="4"/>
        <v>12</v>
      </c>
      <c r="N11" s="65">
        <f>VLOOKUP($A11,'Return Data'!$B$7:$R$1700,14,0)</f>
        <v>1.3092999999999999</v>
      </c>
      <c r="O11" s="66">
        <f t="shared" si="6"/>
        <v>16</v>
      </c>
      <c r="P11" s="65">
        <f>VLOOKUP($A11,'Return Data'!$B$7:$R$1700,15,0)</f>
        <v>6.3174000000000001</v>
      </c>
      <c r="Q11" s="66">
        <f t="shared" si="7"/>
        <v>14</v>
      </c>
      <c r="R11" s="65">
        <f>VLOOKUP($A11,'Return Data'!$B$7:$R$1700,16,0)</f>
        <v>12.464399999999999</v>
      </c>
      <c r="S11" s="67">
        <f t="shared" si="5"/>
        <v>10</v>
      </c>
    </row>
    <row r="12" spans="1:20" x14ac:dyDescent="0.3">
      <c r="A12" s="63" t="s">
        <v>1310</v>
      </c>
      <c r="B12" s="64">
        <f>VLOOKUP($A12,'Return Data'!$B$7:$R$1700,3,0)</f>
        <v>44040</v>
      </c>
      <c r="C12" s="65">
        <f>VLOOKUP($A12,'Return Data'!$B$7:$R$1700,4,0)</f>
        <v>147.30000000000001</v>
      </c>
      <c r="D12" s="65">
        <f>VLOOKUP($A12,'Return Data'!$B$7:$R$1700,10,0)</f>
        <v>15.0512</v>
      </c>
      <c r="E12" s="66">
        <f t="shared" si="0"/>
        <v>19</v>
      </c>
      <c r="F12" s="65">
        <f>VLOOKUP($A12,'Return Data'!$B$7:$R$1700,11,0)</f>
        <v>-3.0028000000000001</v>
      </c>
      <c r="G12" s="66">
        <f t="shared" si="1"/>
        <v>4</v>
      </c>
      <c r="H12" s="65">
        <f>VLOOKUP($A12,'Return Data'!$B$7:$R$1700,12,0)</f>
        <v>3.1223999999999998</v>
      </c>
      <c r="I12" s="66">
        <f t="shared" si="2"/>
        <v>4</v>
      </c>
      <c r="J12" s="65">
        <f>VLOOKUP($A12,'Return Data'!$B$7:$R$1700,13,0)</f>
        <v>8.5322999999999993</v>
      </c>
      <c r="K12" s="66">
        <f t="shared" si="3"/>
        <v>5</v>
      </c>
      <c r="L12" s="65">
        <f>VLOOKUP($A12,'Return Data'!$B$7:$R$1700,17,0)</f>
        <v>4.2859999999999996</v>
      </c>
      <c r="M12" s="66">
        <f t="shared" si="4"/>
        <v>4</v>
      </c>
      <c r="N12" s="65">
        <f>VLOOKUP($A12,'Return Data'!$B$7:$R$1700,14,0)</f>
        <v>7.3876999999999997</v>
      </c>
      <c r="O12" s="66">
        <f t="shared" si="6"/>
        <v>3</v>
      </c>
      <c r="P12" s="65">
        <f>VLOOKUP($A12,'Return Data'!$B$7:$R$1700,15,0)</f>
        <v>8.1682000000000006</v>
      </c>
      <c r="Q12" s="66">
        <f t="shared" si="7"/>
        <v>5</v>
      </c>
      <c r="R12" s="65">
        <f>VLOOKUP($A12,'Return Data'!$B$7:$R$1700,16,0)</f>
        <v>11.648400000000001</v>
      </c>
      <c r="S12" s="67">
        <f t="shared" si="5"/>
        <v>13</v>
      </c>
    </row>
    <row r="13" spans="1:20" x14ac:dyDescent="0.3">
      <c r="A13" s="63" t="s">
        <v>1312</v>
      </c>
      <c r="B13" s="64">
        <f>VLOOKUP($A13,'Return Data'!$B$7:$R$1700,3,0)</f>
        <v>44040</v>
      </c>
      <c r="C13" s="65">
        <f>VLOOKUP($A13,'Return Data'!$B$7:$R$1700,4,0)</f>
        <v>115.707625213158</v>
      </c>
      <c r="D13" s="65">
        <f>VLOOKUP($A13,'Return Data'!$B$7:$R$1700,10,0)</f>
        <v>13.182700000000001</v>
      </c>
      <c r="E13" s="66">
        <f t="shared" si="0"/>
        <v>26</v>
      </c>
      <c r="F13" s="65">
        <f>VLOOKUP($A13,'Return Data'!$B$7:$R$1700,11,0)</f>
        <v>-10.7264</v>
      </c>
      <c r="G13" s="66">
        <f t="shared" si="1"/>
        <v>21</v>
      </c>
      <c r="H13" s="65">
        <f>VLOOKUP($A13,'Return Data'!$B$7:$R$1700,12,0)</f>
        <v>-5.7030000000000003</v>
      </c>
      <c r="I13" s="66">
        <f t="shared" si="2"/>
        <v>25</v>
      </c>
      <c r="J13" s="65">
        <f>VLOOKUP($A13,'Return Data'!$B$7:$R$1700,13,0)</f>
        <v>3.2303000000000002</v>
      </c>
      <c r="K13" s="66">
        <f t="shared" si="3"/>
        <v>12</v>
      </c>
      <c r="L13" s="65">
        <f>VLOOKUP($A13,'Return Data'!$B$7:$R$1700,17,0)</f>
        <v>0.85170000000000001</v>
      </c>
      <c r="M13" s="66">
        <f t="shared" si="4"/>
        <v>9</v>
      </c>
      <c r="N13" s="65">
        <f>VLOOKUP($A13,'Return Data'!$B$7:$R$1700,14,0)</f>
        <v>3.4950999999999999</v>
      </c>
      <c r="O13" s="66">
        <f t="shared" si="6"/>
        <v>10</v>
      </c>
      <c r="P13" s="65">
        <f>VLOOKUP($A13,'Return Data'!$B$7:$R$1700,15,0)</f>
        <v>7.2853000000000003</v>
      </c>
      <c r="Q13" s="66">
        <f t="shared" si="7"/>
        <v>13</v>
      </c>
      <c r="R13" s="65">
        <f>VLOOKUP($A13,'Return Data'!$B$7:$R$1700,16,0)</f>
        <v>11.520300000000001</v>
      </c>
      <c r="S13" s="67">
        <f t="shared" si="5"/>
        <v>14</v>
      </c>
    </row>
    <row r="14" spans="1:20" x14ac:dyDescent="0.3">
      <c r="A14" s="63" t="s">
        <v>1314</v>
      </c>
      <c r="B14" s="64">
        <f>VLOOKUP($A14,'Return Data'!$B$7:$R$1700,3,0)</f>
        <v>44040</v>
      </c>
      <c r="C14" s="65">
        <f>VLOOKUP($A14,'Return Data'!$B$7:$R$1700,4,0)</f>
        <v>14.705</v>
      </c>
      <c r="D14" s="65">
        <f>VLOOKUP($A14,'Return Data'!$B$7:$R$1700,10,0)</f>
        <v>15.3062</v>
      </c>
      <c r="E14" s="66">
        <f t="shared" si="0"/>
        <v>17</v>
      </c>
      <c r="F14" s="65">
        <f>VLOOKUP($A14,'Return Data'!$B$7:$R$1700,11,0)</f>
        <v>-8.8740000000000006</v>
      </c>
      <c r="G14" s="66">
        <f t="shared" si="1"/>
        <v>16</v>
      </c>
      <c r="H14" s="65">
        <f>VLOOKUP($A14,'Return Data'!$B$7:$R$1700,12,0)</f>
        <v>-4.5316000000000001</v>
      </c>
      <c r="I14" s="66">
        <f t="shared" si="2"/>
        <v>21</v>
      </c>
      <c r="J14" s="65">
        <f>VLOOKUP($A14,'Return Data'!$B$7:$R$1700,13,0)</f>
        <v>-4.0800000000000003E-2</v>
      </c>
      <c r="K14" s="66">
        <f t="shared" si="3"/>
        <v>21</v>
      </c>
      <c r="L14" s="65">
        <f>VLOOKUP($A14,'Return Data'!$B$7:$R$1700,17,0)</f>
        <v>-1.4074</v>
      </c>
      <c r="M14" s="66">
        <f t="shared" si="4"/>
        <v>16</v>
      </c>
      <c r="N14" s="65">
        <f>VLOOKUP($A14,'Return Data'!$B$7:$R$1700,14,0)</f>
        <v>3.9981</v>
      </c>
      <c r="O14" s="66">
        <f t="shared" si="6"/>
        <v>8</v>
      </c>
      <c r="P14" s="65">
        <f>VLOOKUP($A14,'Return Data'!$B$7:$R$1700,15,0)</f>
        <v>7.4367999999999999</v>
      </c>
      <c r="Q14" s="66">
        <f t="shared" si="7"/>
        <v>12</v>
      </c>
      <c r="R14" s="65">
        <f>VLOOKUP($A14,'Return Data'!$B$7:$R$1700,16,0)</f>
        <v>7.2831999999999999</v>
      </c>
      <c r="S14" s="67">
        <f t="shared" si="5"/>
        <v>27</v>
      </c>
    </row>
    <row r="15" spans="1:20" x14ac:dyDescent="0.3">
      <c r="A15" s="63" t="s">
        <v>1316</v>
      </c>
      <c r="B15" s="64">
        <f>VLOOKUP($A15,'Return Data'!$B$7:$R$1700,3,0)</f>
        <v>44040</v>
      </c>
      <c r="C15" s="65">
        <f>VLOOKUP($A15,'Return Data'!$B$7:$R$1700,4,0)</f>
        <v>10.3362</v>
      </c>
      <c r="D15" s="65">
        <f>VLOOKUP($A15,'Return Data'!$B$7:$R$1700,10,0)</f>
        <v>15.001300000000001</v>
      </c>
      <c r="E15" s="66">
        <f t="shared" si="0"/>
        <v>20</v>
      </c>
      <c r="F15" s="65">
        <f>VLOOKUP($A15,'Return Data'!$B$7:$R$1700,11,0)</f>
        <v>-11.0099</v>
      </c>
      <c r="G15" s="66">
        <f t="shared" si="1"/>
        <v>24</v>
      </c>
      <c r="H15" s="65">
        <f>VLOOKUP($A15,'Return Data'!$B$7:$R$1700,12,0)</f>
        <v>-6.1479999999999997</v>
      </c>
      <c r="I15" s="66">
        <f t="shared" si="2"/>
        <v>26</v>
      </c>
      <c r="J15" s="65">
        <f>VLOOKUP($A15,'Return Data'!$B$7:$R$1700,13,0)</f>
        <v>-1.9466000000000001</v>
      </c>
      <c r="K15" s="66">
        <f t="shared" si="3"/>
        <v>25</v>
      </c>
      <c r="L15" s="65"/>
      <c r="M15" s="66"/>
      <c r="N15" s="65"/>
      <c r="O15" s="66"/>
      <c r="P15" s="65"/>
      <c r="Q15" s="66"/>
      <c r="R15" s="65">
        <f>VLOOKUP($A15,'Return Data'!$B$7:$R$1700,16,0)</f>
        <v>1.6223000000000001</v>
      </c>
      <c r="S15" s="67">
        <f t="shared" si="5"/>
        <v>32</v>
      </c>
    </row>
    <row r="16" spans="1:20" x14ac:dyDescent="0.3">
      <c r="A16" s="63" t="s">
        <v>1319</v>
      </c>
      <c r="B16" s="64">
        <f>VLOOKUP($A16,'Return Data'!$B$7:$R$1700,3,0)</f>
        <v>44040</v>
      </c>
      <c r="C16" s="65">
        <f>VLOOKUP($A16,'Return Data'!$B$7:$R$1700,4,0)</f>
        <v>573.55529999999999</v>
      </c>
      <c r="D16" s="65">
        <f>VLOOKUP($A16,'Return Data'!$B$7:$R$1700,10,0)</f>
        <v>19.279199999999999</v>
      </c>
      <c r="E16" s="66">
        <f t="shared" si="0"/>
        <v>5</v>
      </c>
      <c r="F16" s="65">
        <f>VLOOKUP($A16,'Return Data'!$B$7:$R$1700,11,0)</f>
        <v>-10.8256</v>
      </c>
      <c r="G16" s="66">
        <f t="shared" si="1"/>
        <v>22</v>
      </c>
      <c r="H16" s="65">
        <f>VLOOKUP($A16,'Return Data'!$B$7:$R$1700,12,0)</f>
        <v>-4.6479999999999997</v>
      </c>
      <c r="I16" s="66">
        <f t="shared" si="2"/>
        <v>22</v>
      </c>
      <c r="J16" s="65">
        <f>VLOOKUP($A16,'Return Data'!$B$7:$R$1700,13,0)</f>
        <v>-4.3068</v>
      </c>
      <c r="K16" s="66">
        <f t="shared" si="3"/>
        <v>29</v>
      </c>
      <c r="L16" s="65">
        <f>VLOOKUP($A16,'Return Data'!$B$7:$R$1700,17,0)</f>
        <v>-3.9127999999999998</v>
      </c>
      <c r="M16" s="66">
        <f t="shared" si="4"/>
        <v>23</v>
      </c>
      <c r="N16" s="65">
        <f>VLOOKUP($A16,'Return Data'!$B$7:$R$1700,14,0)</f>
        <v>-0.73029999999999995</v>
      </c>
      <c r="O16" s="66">
        <f t="shared" si="6"/>
        <v>23</v>
      </c>
      <c r="P16" s="65">
        <f>VLOOKUP($A16,'Return Data'!$B$7:$R$1700,15,0)</f>
        <v>4.6123000000000003</v>
      </c>
      <c r="Q16" s="66">
        <f t="shared" si="7"/>
        <v>22</v>
      </c>
      <c r="R16" s="65">
        <f>VLOOKUP($A16,'Return Data'!$B$7:$R$1700,16,0)</f>
        <v>11.3695</v>
      </c>
      <c r="S16" s="67">
        <f t="shared" si="5"/>
        <v>15</v>
      </c>
    </row>
    <row r="17" spans="1:19" x14ac:dyDescent="0.3">
      <c r="A17" s="63" t="s">
        <v>1321</v>
      </c>
      <c r="B17" s="64">
        <f>VLOOKUP($A17,'Return Data'!$B$7:$R$1700,3,0)</f>
        <v>44040</v>
      </c>
      <c r="C17" s="65">
        <f>VLOOKUP($A17,'Return Data'!$B$7:$R$1700,4,0)</f>
        <v>594.39800000000002</v>
      </c>
      <c r="D17" s="65">
        <f>VLOOKUP($A17,'Return Data'!$B$7:$R$1700,10,0)</f>
        <v>13.053900000000001</v>
      </c>
      <c r="E17" s="66">
        <f t="shared" si="0"/>
        <v>27</v>
      </c>
      <c r="F17" s="65">
        <f>VLOOKUP($A17,'Return Data'!$B$7:$R$1700,11,0)</f>
        <v>-15.4491</v>
      </c>
      <c r="G17" s="66">
        <f t="shared" si="1"/>
        <v>32</v>
      </c>
      <c r="H17" s="65">
        <f>VLOOKUP($A17,'Return Data'!$B$7:$R$1700,12,0)</f>
        <v>-12.5297</v>
      </c>
      <c r="I17" s="66">
        <f t="shared" si="2"/>
        <v>33</v>
      </c>
      <c r="J17" s="65">
        <f>VLOOKUP($A17,'Return Data'!$B$7:$R$1700,13,0)</f>
        <v>-13.741099999999999</v>
      </c>
      <c r="K17" s="66">
        <f t="shared" si="3"/>
        <v>32</v>
      </c>
      <c r="L17" s="65">
        <f>VLOOKUP($A17,'Return Data'!$B$7:$R$1700,17,0)</f>
        <v>-4.6208999999999998</v>
      </c>
      <c r="M17" s="66">
        <f t="shared" si="4"/>
        <v>26</v>
      </c>
      <c r="N17" s="65">
        <f>VLOOKUP($A17,'Return Data'!$B$7:$R$1700,14,0)</f>
        <v>-1.4044000000000001</v>
      </c>
      <c r="O17" s="66">
        <f t="shared" si="6"/>
        <v>26</v>
      </c>
      <c r="P17" s="65">
        <f>VLOOKUP($A17,'Return Data'!$B$7:$R$1700,15,0)</f>
        <v>4.5803000000000003</v>
      </c>
      <c r="Q17" s="66">
        <f t="shared" si="7"/>
        <v>23</v>
      </c>
      <c r="R17" s="65">
        <f>VLOOKUP($A17,'Return Data'!$B$7:$R$1700,16,0)</f>
        <v>9.7632999999999992</v>
      </c>
      <c r="S17" s="67">
        <f t="shared" si="5"/>
        <v>20</v>
      </c>
    </row>
    <row r="18" spans="1:19" x14ac:dyDescent="0.3">
      <c r="A18" s="63" t="s">
        <v>1323</v>
      </c>
      <c r="B18" s="64">
        <f>VLOOKUP($A18,'Return Data'!$B$7:$R$1700,3,0)</f>
        <v>44040</v>
      </c>
      <c r="C18" s="65">
        <f>VLOOKUP($A18,'Return Data'!$B$7:$R$1700,4,0)</f>
        <v>85.437399999999997</v>
      </c>
      <c r="D18" s="65">
        <f>VLOOKUP($A18,'Return Data'!$B$7:$R$1700,10,0)</f>
        <v>16.608000000000001</v>
      </c>
      <c r="E18" s="66">
        <f t="shared" si="0"/>
        <v>12</v>
      </c>
      <c r="F18" s="65">
        <f>VLOOKUP($A18,'Return Data'!$B$7:$R$1700,11,0)</f>
        <v>-9.7781000000000002</v>
      </c>
      <c r="G18" s="66">
        <f t="shared" si="1"/>
        <v>19</v>
      </c>
      <c r="H18" s="65">
        <f>VLOOKUP($A18,'Return Data'!$B$7:$R$1700,12,0)</f>
        <v>-2.8624999999999998</v>
      </c>
      <c r="I18" s="66">
        <f t="shared" si="2"/>
        <v>13</v>
      </c>
      <c r="J18" s="65">
        <f>VLOOKUP($A18,'Return Data'!$B$7:$R$1700,13,0)</f>
        <v>0.27979999999999999</v>
      </c>
      <c r="K18" s="66">
        <f t="shared" si="3"/>
        <v>20</v>
      </c>
      <c r="L18" s="65">
        <f>VLOOKUP($A18,'Return Data'!$B$7:$R$1700,17,0)</f>
        <v>-4.3685</v>
      </c>
      <c r="M18" s="66">
        <f t="shared" si="4"/>
        <v>25</v>
      </c>
      <c r="N18" s="65">
        <f>VLOOKUP($A18,'Return Data'!$B$7:$R$1700,14,0)</f>
        <v>-0.73740000000000006</v>
      </c>
      <c r="O18" s="66">
        <f t="shared" si="6"/>
        <v>24</v>
      </c>
      <c r="P18" s="65">
        <f>VLOOKUP($A18,'Return Data'!$B$7:$R$1700,15,0)</f>
        <v>5.2530999999999999</v>
      </c>
      <c r="Q18" s="66">
        <f t="shared" si="7"/>
        <v>20</v>
      </c>
      <c r="R18" s="65">
        <f>VLOOKUP($A18,'Return Data'!$B$7:$R$1700,16,0)</f>
        <v>11.185700000000001</v>
      </c>
      <c r="S18" s="67">
        <f t="shared" si="5"/>
        <v>17</v>
      </c>
    </row>
    <row r="19" spans="1:19" x14ac:dyDescent="0.3">
      <c r="A19" s="63" t="s">
        <v>1325</v>
      </c>
      <c r="B19" s="64">
        <f>VLOOKUP($A19,'Return Data'!$B$7:$R$1700,3,0)</f>
        <v>44040</v>
      </c>
      <c r="C19" s="65">
        <f>VLOOKUP($A19,'Return Data'!$B$7:$R$1700,4,0)</f>
        <v>276.16000000000003</v>
      </c>
      <c r="D19" s="65">
        <f>VLOOKUP($A19,'Return Data'!$B$7:$R$1700,10,0)</f>
        <v>15.989800000000001</v>
      </c>
      <c r="E19" s="66">
        <f t="shared" si="0"/>
        <v>13</v>
      </c>
      <c r="F19" s="65">
        <f>VLOOKUP($A19,'Return Data'!$B$7:$R$1700,11,0)</f>
        <v>-13.8508</v>
      </c>
      <c r="G19" s="66">
        <f t="shared" si="1"/>
        <v>30</v>
      </c>
      <c r="H19" s="65">
        <f>VLOOKUP($A19,'Return Data'!$B$7:$R$1700,12,0)</f>
        <v>-8.9122000000000003</v>
      </c>
      <c r="I19" s="66">
        <f t="shared" si="2"/>
        <v>30</v>
      </c>
      <c r="J19" s="65">
        <f>VLOOKUP($A19,'Return Data'!$B$7:$R$1700,13,0)</f>
        <v>-8.9632000000000005</v>
      </c>
      <c r="K19" s="66">
        <f t="shared" si="3"/>
        <v>31</v>
      </c>
      <c r="L19" s="65">
        <f>VLOOKUP($A19,'Return Data'!$B$7:$R$1700,17,0)</f>
        <v>-4.2893999999999997</v>
      </c>
      <c r="M19" s="66">
        <f t="shared" si="4"/>
        <v>24</v>
      </c>
      <c r="N19" s="65">
        <f>VLOOKUP($A19,'Return Data'!$B$7:$R$1700,14,0)</f>
        <v>0.72799999999999998</v>
      </c>
      <c r="O19" s="66">
        <f t="shared" si="6"/>
        <v>22</v>
      </c>
      <c r="P19" s="65">
        <f>VLOOKUP($A19,'Return Data'!$B$7:$R$1700,15,0)</f>
        <v>5.8952999999999998</v>
      </c>
      <c r="Q19" s="66">
        <f t="shared" si="7"/>
        <v>16</v>
      </c>
      <c r="R19" s="65">
        <f>VLOOKUP($A19,'Return Data'!$B$7:$R$1700,16,0)</f>
        <v>11.2866</v>
      </c>
      <c r="S19" s="67">
        <f t="shared" si="5"/>
        <v>16</v>
      </c>
    </row>
    <row r="20" spans="1:19" x14ac:dyDescent="0.3">
      <c r="A20" s="63" t="s">
        <v>1327</v>
      </c>
      <c r="B20" s="64">
        <f>VLOOKUP($A20,'Return Data'!$B$7:$R$1700,3,0)</f>
        <v>44040</v>
      </c>
      <c r="C20" s="65">
        <f>VLOOKUP($A20,'Return Data'!$B$7:$R$1700,4,0)</f>
        <v>22.32</v>
      </c>
      <c r="D20" s="65">
        <f>VLOOKUP($A20,'Return Data'!$B$7:$R$1700,10,0)</f>
        <v>13.6456</v>
      </c>
      <c r="E20" s="66">
        <f t="shared" si="0"/>
        <v>24</v>
      </c>
      <c r="F20" s="65">
        <f>VLOOKUP($A20,'Return Data'!$B$7:$R$1700,11,0)</f>
        <v>-8.4870999999999999</v>
      </c>
      <c r="G20" s="66">
        <f t="shared" si="1"/>
        <v>15</v>
      </c>
      <c r="H20" s="65">
        <f>VLOOKUP($A20,'Return Data'!$B$7:$R$1700,12,0)</f>
        <v>-5.2632000000000003</v>
      </c>
      <c r="I20" s="66">
        <f t="shared" si="2"/>
        <v>23</v>
      </c>
      <c r="J20" s="65">
        <f>VLOOKUP($A20,'Return Data'!$B$7:$R$1700,13,0)</f>
        <v>4.2991000000000001</v>
      </c>
      <c r="K20" s="66">
        <f t="shared" si="3"/>
        <v>10</v>
      </c>
      <c r="L20" s="65">
        <f>VLOOKUP($A20,'Return Data'!$B$7:$R$1700,17,0)</f>
        <v>-0.77280000000000004</v>
      </c>
      <c r="M20" s="66">
        <f t="shared" si="4"/>
        <v>13</v>
      </c>
      <c r="N20" s="65">
        <f>VLOOKUP($A20,'Return Data'!$B$7:$R$1700,14,0)</f>
        <v>3.0577000000000001</v>
      </c>
      <c r="O20" s="66">
        <f t="shared" si="6"/>
        <v>11</v>
      </c>
      <c r="P20" s="65">
        <f>VLOOKUP($A20,'Return Data'!$B$7:$R$1700,15,0)</f>
        <v>5.5777000000000001</v>
      </c>
      <c r="Q20" s="66">
        <f t="shared" si="7"/>
        <v>18</v>
      </c>
      <c r="R20" s="65">
        <f>VLOOKUP($A20,'Return Data'!$B$7:$R$1700,16,0)</f>
        <v>13.5015</v>
      </c>
      <c r="S20" s="67">
        <f t="shared" si="5"/>
        <v>7</v>
      </c>
    </row>
    <row r="21" spans="1:19" x14ac:dyDescent="0.3">
      <c r="A21" s="63" t="s">
        <v>1328</v>
      </c>
      <c r="B21" s="64">
        <f>VLOOKUP($A21,'Return Data'!$B$7:$R$1700,3,0)</f>
        <v>44040</v>
      </c>
      <c r="C21" s="65">
        <f>VLOOKUP($A21,'Return Data'!$B$7:$R$1700,4,0)</f>
        <v>89.12</v>
      </c>
      <c r="D21" s="65">
        <f>VLOOKUP($A21,'Return Data'!$B$7:$R$1700,10,0)</f>
        <v>9.9297000000000004</v>
      </c>
      <c r="E21" s="66">
        <f t="shared" si="0"/>
        <v>34</v>
      </c>
      <c r="F21" s="65">
        <f>VLOOKUP($A21,'Return Data'!$B$7:$R$1700,11,0)</f>
        <v>-14.7422</v>
      </c>
      <c r="G21" s="66">
        <f t="shared" si="1"/>
        <v>31</v>
      </c>
      <c r="H21" s="65">
        <f>VLOOKUP($A21,'Return Data'!$B$7:$R$1700,12,0)</f>
        <v>-9.8796999999999997</v>
      </c>
      <c r="I21" s="66">
        <f t="shared" si="2"/>
        <v>31</v>
      </c>
      <c r="J21" s="65">
        <f>VLOOKUP($A21,'Return Data'!$B$7:$R$1700,13,0)</f>
        <v>-3.9862000000000002</v>
      </c>
      <c r="K21" s="66">
        <f t="shared" si="3"/>
        <v>27</v>
      </c>
      <c r="L21" s="65">
        <f>VLOOKUP($A21,'Return Data'!$B$7:$R$1700,17,0)</f>
        <v>-5.4260000000000002</v>
      </c>
      <c r="M21" s="66">
        <f t="shared" si="4"/>
        <v>27</v>
      </c>
      <c r="N21" s="65">
        <f>VLOOKUP($A21,'Return Data'!$B$7:$R$1700,14,0)</f>
        <v>-0.7923</v>
      </c>
      <c r="O21" s="66">
        <f t="shared" si="6"/>
        <v>25</v>
      </c>
      <c r="P21" s="65">
        <f>VLOOKUP($A21,'Return Data'!$B$7:$R$1700,15,0)</f>
        <v>3.3834</v>
      </c>
      <c r="Q21" s="66">
        <f t="shared" si="7"/>
        <v>25</v>
      </c>
      <c r="R21" s="65">
        <f>VLOOKUP($A21,'Return Data'!$B$7:$R$1700,16,0)</f>
        <v>10.9939</v>
      </c>
      <c r="S21" s="67">
        <f t="shared" si="5"/>
        <v>18</v>
      </c>
    </row>
    <row r="22" spans="1:19" x14ac:dyDescent="0.3">
      <c r="A22" s="63" t="s">
        <v>1332</v>
      </c>
      <c r="B22" s="64">
        <f>VLOOKUP($A22,'Return Data'!$B$7:$R$1700,3,0)</f>
        <v>44040</v>
      </c>
      <c r="C22" s="65">
        <f>VLOOKUP($A22,'Return Data'!$B$7:$R$1700,4,0)</f>
        <v>50.14</v>
      </c>
      <c r="D22" s="65">
        <f>VLOOKUP($A22,'Return Data'!$B$7:$R$1700,10,0)</f>
        <v>12.9025</v>
      </c>
      <c r="E22" s="66">
        <f t="shared" si="0"/>
        <v>28</v>
      </c>
      <c r="F22" s="65">
        <f>VLOOKUP($A22,'Return Data'!$B$7:$R$1700,11,0)</f>
        <v>-10.9414</v>
      </c>
      <c r="G22" s="66">
        <f t="shared" si="1"/>
        <v>23</v>
      </c>
      <c r="H22" s="65">
        <f>VLOOKUP($A22,'Return Data'!$B$7:$R$1700,12,0)</f>
        <v>-2.6030000000000002</v>
      </c>
      <c r="I22" s="66">
        <f t="shared" si="2"/>
        <v>11</v>
      </c>
      <c r="J22" s="65">
        <f>VLOOKUP($A22,'Return Data'!$B$7:$R$1700,13,0)</f>
        <v>3.4453999999999998</v>
      </c>
      <c r="K22" s="66">
        <f t="shared" si="3"/>
        <v>11</v>
      </c>
      <c r="L22" s="65">
        <f>VLOOKUP($A22,'Return Data'!$B$7:$R$1700,17,0)</f>
        <v>-3.1735000000000002</v>
      </c>
      <c r="M22" s="66">
        <f t="shared" si="4"/>
        <v>22</v>
      </c>
      <c r="N22" s="65">
        <f>VLOOKUP($A22,'Return Data'!$B$7:$R$1700,14,0)</f>
        <v>1.1553</v>
      </c>
      <c r="O22" s="66">
        <f t="shared" si="6"/>
        <v>18</v>
      </c>
      <c r="P22" s="65">
        <f>VLOOKUP($A22,'Return Data'!$B$7:$R$1700,15,0)</f>
        <v>6.0030999999999999</v>
      </c>
      <c r="Q22" s="66">
        <f t="shared" si="7"/>
        <v>15</v>
      </c>
      <c r="R22" s="65">
        <f>VLOOKUP($A22,'Return Data'!$B$7:$R$1700,16,0)</f>
        <v>14.6495</v>
      </c>
      <c r="S22" s="67">
        <f t="shared" si="5"/>
        <v>3</v>
      </c>
    </row>
    <row r="23" spans="1:19" x14ac:dyDescent="0.3">
      <c r="A23" s="63" t="s">
        <v>1333</v>
      </c>
      <c r="B23" s="64">
        <f>VLOOKUP($A23,'Return Data'!$B$7:$R$1700,3,0)</f>
        <v>44040</v>
      </c>
      <c r="C23" s="65">
        <f>VLOOKUP($A23,'Return Data'!$B$7:$R$1700,4,0)</f>
        <v>9.8134999999999994</v>
      </c>
      <c r="D23" s="65">
        <f>VLOOKUP($A23,'Return Data'!$B$7:$R$1700,10,0)</f>
        <v>10.079800000000001</v>
      </c>
      <c r="E23" s="66">
        <f t="shared" si="0"/>
        <v>33</v>
      </c>
      <c r="F23" s="65">
        <f>VLOOKUP($A23,'Return Data'!$B$7:$R$1700,11,0)</f>
        <v>-16.072299999999998</v>
      </c>
      <c r="G23" s="66">
        <f t="shared" si="1"/>
        <v>33</v>
      </c>
      <c r="H23" s="65">
        <f>VLOOKUP($A23,'Return Data'!$B$7:$R$1700,12,0)</f>
        <v>-10.0817</v>
      </c>
      <c r="I23" s="66">
        <f t="shared" si="2"/>
        <v>32</v>
      </c>
      <c r="J23" s="65">
        <f>VLOOKUP($A23,'Return Data'!$B$7:$R$1700,13,0)</f>
        <v>-3.1711999999999998</v>
      </c>
      <c r="K23" s="66">
        <f t="shared" si="3"/>
        <v>26</v>
      </c>
      <c r="L23" s="65"/>
      <c r="M23" s="66"/>
      <c r="N23" s="65"/>
      <c r="O23" s="66"/>
      <c r="P23" s="65"/>
      <c r="Q23" s="66"/>
      <c r="R23" s="65">
        <f>VLOOKUP($A23,'Return Data'!$B$7:$R$1700,16,0)</f>
        <v>-1.5496000000000001</v>
      </c>
      <c r="S23" s="67">
        <f t="shared" si="5"/>
        <v>34</v>
      </c>
    </row>
    <row r="24" spans="1:19" x14ac:dyDescent="0.3">
      <c r="A24" s="63" t="s">
        <v>1336</v>
      </c>
      <c r="B24" s="64">
        <f>VLOOKUP($A24,'Return Data'!$B$7:$R$1700,3,0)</f>
        <v>44040</v>
      </c>
      <c r="C24" s="65">
        <f>VLOOKUP($A24,'Return Data'!$B$7:$R$1700,4,0)</f>
        <v>33.843699999999998</v>
      </c>
      <c r="D24" s="65">
        <f>VLOOKUP($A24,'Return Data'!$B$7:$R$1700,10,0)</f>
        <v>13.326499999999999</v>
      </c>
      <c r="E24" s="66">
        <f t="shared" si="0"/>
        <v>25</v>
      </c>
      <c r="F24" s="65">
        <f>VLOOKUP($A24,'Return Data'!$B$7:$R$1700,11,0)</f>
        <v>-10.203200000000001</v>
      </c>
      <c r="G24" s="66">
        <f t="shared" si="1"/>
        <v>20</v>
      </c>
      <c r="H24" s="65">
        <f>VLOOKUP($A24,'Return Data'!$B$7:$R$1700,12,0)</f>
        <v>-8.2787000000000006</v>
      </c>
      <c r="I24" s="66">
        <f t="shared" si="2"/>
        <v>29</v>
      </c>
      <c r="J24" s="65">
        <f>VLOOKUP($A24,'Return Data'!$B$7:$R$1700,13,0)</f>
        <v>1.1625000000000001</v>
      </c>
      <c r="K24" s="66">
        <f t="shared" si="3"/>
        <v>16</v>
      </c>
      <c r="L24" s="65">
        <f>VLOOKUP($A24,'Return Data'!$B$7:$R$1700,17,0)</f>
        <v>-0.97819999999999996</v>
      </c>
      <c r="M24" s="66">
        <f t="shared" si="4"/>
        <v>14</v>
      </c>
      <c r="N24" s="65">
        <f>VLOOKUP($A24,'Return Data'!$B$7:$R$1700,14,0)</f>
        <v>2.3460999999999999</v>
      </c>
      <c r="O24" s="66">
        <f t="shared" si="6"/>
        <v>13</v>
      </c>
      <c r="P24" s="65">
        <f>VLOOKUP($A24,'Return Data'!$B$7:$R$1700,15,0)</f>
        <v>8.0754999999999999</v>
      </c>
      <c r="Q24" s="66">
        <f t="shared" si="7"/>
        <v>6</v>
      </c>
      <c r="R24" s="65">
        <f>VLOOKUP($A24,'Return Data'!$B$7:$R$1700,16,0)</f>
        <v>12.643700000000001</v>
      </c>
      <c r="S24" s="67">
        <f t="shared" si="5"/>
        <v>9</v>
      </c>
    </row>
    <row r="25" spans="1:19" x14ac:dyDescent="0.3">
      <c r="A25" s="63" t="s">
        <v>1338</v>
      </c>
      <c r="B25" s="64">
        <f>VLOOKUP($A25,'Return Data'!$B$7:$R$1700,3,0)</f>
        <v>44040</v>
      </c>
      <c r="C25" s="65">
        <f>VLOOKUP($A25,'Return Data'!$B$7:$R$1700,4,0)</f>
        <v>37.058999999999997</v>
      </c>
      <c r="D25" s="65">
        <f>VLOOKUP($A25,'Return Data'!$B$7:$R$1700,10,0)</f>
        <v>17.6252</v>
      </c>
      <c r="E25" s="66">
        <f t="shared" si="0"/>
        <v>9</v>
      </c>
      <c r="F25" s="65">
        <f>VLOOKUP($A25,'Return Data'!$B$7:$R$1700,11,0)</f>
        <v>-9.5878999999999994</v>
      </c>
      <c r="G25" s="66">
        <f t="shared" si="1"/>
        <v>18</v>
      </c>
      <c r="H25" s="65">
        <f>VLOOKUP($A25,'Return Data'!$B$7:$R$1700,12,0)</f>
        <v>-3.0783</v>
      </c>
      <c r="I25" s="66">
        <f t="shared" si="2"/>
        <v>14</v>
      </c>
      <c r="J25" s="65">
        <f>VLOOKUP($A25,'Return Data'!$B$7:$R$1700,13,0)</f>
        <v>0.43359999999999999</v>
      </c>
      <c r="K25" s="66">
        <f t="shared" si="3"/>
        <v>19</v>
      </c>
      <c r="L25" s="65">
        <f>VLOOKUP($A25,'Return Data'!$B$7:$R$1700,17,0)</f>
        <v>0.71399999999999997</v>
      </c>
      <c r="M25" s="66">
        <f t="shared" si="4"/>
        <v>10</v>
      </c>
      <c r="N25" s="65">
        <f>VLOOKUP($A25,'Return Data'!$B$7:$R$1700,14,0)</f>
        <v>3.9241999999999999</v>
      </c>
      <c r="O25" s="66">
        <f t="shared" si="6"/>
        <v>9</v>
      </c>
      <c r="P25" s="65">
        <f>VLOOKUP($A25,'Return Data'!$B$7:$R$1700,15,0)</f>
        <v>9.1767000000000003</v>
      </c>
      <c r="Q25" s="66">
        <f t="shared" si="7"/>
        <v>3</v>
      </c>
      <c r="R25" s="65">
        <f>VLOOKUP($A25,'Return Data'!$B$7:$R$1700,16,0)</f>
        <v>14.3933</v>
      </c>
      <c r="S25" s="67">
        <f t="shared" si="5"/>
        <v>4</v>
      </c>
    </row>
    <row r="26" spans="1:19" x14ac:dyDescent="0.3">
      <c r="A26" s="63" t="s">
        <v>1339</v>
      </c>
      <c r="B26" s="64">
        <f>VLOOKUP($A26,'Return Data'!$B$7:$R$1700,3,0)</f>
        <v>44040</v>
      </c>
      <c r="C26" s="65">
        <f>VLOOKUP($A26,'Return Data'!$B$7:$R$1700,4,0)</f>
        <v>82.522000000000006</v>
      </c>
      <c r="D26" s="65">
        <f>VLOOKUP($A26,'Return Data'!$B$7:$R$1700,10,0)</f>
        <v>18.133299999999998</v>
      </c>
      <c r="E26" s="66">
        <f t="shared" si="0"/>
        <v>6</v>
      </c>
      <c r="F26" s="65">
        <f>VLOOKUP($A26,'Return Data'!$B$7:$R$1700,11,0)</f>
        <v>-7.0331999999999999</v>
      </c>
      <c r="G26" s="66">
        <f t="shared" si="1"/>
        <v>13</v>
      </c>
      <c r="H26" s="65">
        <f>VLOOKUP($A26,'Return Data'!$B$7:$R$1700,12,0)</f>
        <v>-2.8283999999999998</v>
      </c>
      <c r="I26" s="66">
        <f t="shared" si="2"/>
        <v>12</v>
      </c>
      <c r="J26" s="65">
        <f>VLOOKUP($A26,'Return Data'!$B$7:$R$1700,13,0)</f>
        <v>-0.56869999999999998</v>
      </c>
      <c r="K26" s="66">
        <f t="shared" si="3"/>
        <v>22</v>
      </c>
      <c r="L26" s="65">
        <f>VLOOKUP($A26,'Return Data'!$B$7:$R$1700,17,0)</f>
        <v>-2.7997999999999998</v>
      </c>
      <c r="M26" s="66">
        <f t="shared" si="4"/>
        <v>21</v>
      </c>
      <c r="N26" s="65">
        <f>VLOOKUP($A26,'Return Data'!$B$7:$R$1700,14,0)</f>
        <v>1.3688</v>
      </c>
      <c r="O26" s="66">
        <f t="shared" si="6"/>
        <v>15</v>
      </c>
      <c r="P26" s="65">
        <f>VLOOKUP($A26,'Return Data'!$B$7:$R$1700,15,0)</f>
        <v>5.2701000000000002</v>
      </c>
      <c r="Q26" s="66">
        <f t="shared" si="7"/>
        <v>19</v>
      </c>
      <c r="R26" s="65">
        <f>VLOOKUP($A26,'Return Data'!$B$7:$R$1700,16,0)</f>
        <v>10.7653</v>
      </c>
      <c r="S26" s="67">
        <f t="shared" si="5"/>
        <v>19</v>
      </c>
    </row>
    <row r="27" spans="1:19" x14ac:dyDescent="0.3">
      <c r="A27" s="63" t="s">
        <v>1342</v>
      </c>
      <c r="B27" s="64">
        <f>VLOOKUP($A27,'Return Data'!$B$7:$R$1700,3,0)</f>
        <v>44040</v>
      </c>
      <c r="C27" s="65">
        <f>VLOOKUP($A27,'Return Data'!$B$7:$R$1700,4,0)</f>
        <v>48.389899999999997</v>
      </c>
      <c r="D27" s="65">
        <f>VLOOKUP($A27,'Return Data'!$B$7:$R$1700,10,0)</f>
        <v>11.2171</v>
      </c>
      <c r="E27" s="66">
        <f t="shared" si="0"/>
        <v>31</v>
      </c>
      <c r="F27" s="65">
        <f>VLOOKUP($A27,'Return Data'!$B$7:$R$1700,11,0)</f>
        <v>-11.0535</v>
      </c>
      <c r="G27" s="66">
        <f t="shared" si="1"/>
        <v>25</v>
      </c>
      <c r="H27" s="65">
        <f>VLOOKUP($A27,'Return Data'!$B$7:$R$1700,12,0)</f>
        <v>-5.4687000000000001</v>
      </c>
      <c r="I27" s="66">
        <f t="shared" si="2"/>
        <v>24</v>
      </c>
      <c r="J27" s="65">
        <f>VLOOKUP($A27,'Return Data'!$B$7:$R$1700,13,0)</f>
        <v>0.78</v>
      </c>
      <c r="K27" s="66">
        <f t="shared" si="3"/>
        <v>18</v>
      </c>
      <c r="L27" s="65">
        <f>VLOOKUP($A27,'Return Data'!$B$7:$R$1700,17,0)</f>
        <v>1.8333999999999999</v>
      </c>
      <c r="M27" s="66">
        <f t="shared" si="4"/>
        <v>7</v>
      </c>
      <c r="N27" s="65">
        <f>VLOOKUP($A27,'Return Data'!$B$7:$R$1700,14,0)</f>
        <v>2.7109000000000001</v>
      </c>
      <c r="O27" s="66">
        <f t="shared" si="6"/>
        <v>12</v>
      </c>
      <c r="P27" s="65">
        <f>VLOOKUP($A27,'Return Data'!$B$7:$R$1700,15,0)</f>
        <v>3.7999000000000001</v>
      </c>
      <c r="Q27" s="66">
        <f t="shared" si="7"/>
        <v>24</v>
      </c>
      <c r="R27" s="65">
        <f>VLOOKUP($A27,'Return Data'!$B$7:$R$1700,16,0)</f>
        <v>7.7584999999999997</v>
      </c>
      <c r="S27" s="67">
        <f t="shared" si="5"/>
        <v>26</v>
      </c>
    </row>
    <row r="28" spans="1:19" x14ac:dyDescent="0.3">
      <c r="A28" s="63" t="s">
        <v>1343</v>
      </c>
      <c r="B28" s="64">
        <f>VLOOKUP($A28,'Return Data'!$B$7:$R$1700,3,0)</f>
        <v>44040</v>
      </c>
      <c r="C28" s="65">
        <f>VLOOKUP($A28,'Return Data'!$B$7:$R$1700,4,0)</f>
        <v>11.904199999999999</v>
      </c>
      <c r="D28" s="65">
        <f>VLOOKUP($A28,'Return Data'!$B$7:$R$1700,10,0)</f>
        <v>15.108700000000001</v>
      </c>
      <c r="E28" s="66">
        <f t="shared" si="0"/>
        <v>18</v>
      </c>
      <c r="F28" s="65">
        <f>VLOOKUP($A28,'Return Data'!$B$7:$R$1700,11,0)</f>
        <v>-5.9581</v>
      </c>
      <c r="G28" s="66">
        <f t="shared" si="1"/>
        <v>8</v>
      </c>
      <c r="H28" s="65">
        <f>VLOOKUP($A28,'Return Data'!$B$7:$R$1700,12,0)</f>
        <v>0.9113</v>
      </c>
      <c r="I28" s="66">
        <f t="shared" si="2"/>
        <v>7</v>
      </c>
      <c r="J28" s="65">
        <f>VLOOKUP($A28,'Return Data'!$B$7:$R$1700,13,0)</f>
        <v>7.0213999999999999</v>
      </c>
      <c r="K28" s="66">
        <f t="shared" si="3"/>
        <v>6</v>
      </c>
      <c r="L28" s="65">
        <f>VLOOKUP($A28,'Return Data'!$B$7:$R$1700,17,0)</f>
        <v>2.8380000000000001</v>
      </c>
      <c r="M28" s="66">
        <f t="shared" si="4"/>
        <v>6</v>
      </c>
      <c r="N28" s="65">
        <f>VLOOKUP($A28,'Return Data'!$B$7:$R$1700,14,0)</f>
        <v>4.0972</v>
      </c>
      <c r="O28" s="66">
        <f t="shared" si="6"/>
        <v>7</v>
      </c>
      <c r="P28" s="65"/>
      <c r="Q28" s="66"/>
      <c r="R28" s="65">
        <f>VLOOKUP($A28,'Return Data'!$B$7:$R$1700,16,0)</f>
        <v>5.5688000000000004</v>
      </c>
      <c r="S28" s="67">
        <f t="shared" si="5"/>
        <v>29</v>
      </c>
    </row>
    <row r="29" spans="1:19" x14ac:dyDescent="0.3">
      <c r="A29" s="63" t="s">
        <v>1345</v>
      </c>
      <c r="B29" s="64">
        <f>VLOOKUP($A29,'Return Data'!$B$7:$R$1700,3,0)</f>
        <v>44040</v>
      </c>
      <c r="C29" s="65">
        <f>VLOOKUP($A29,'Return Data'!$B$7:$R$1700,4,0)</f>
        <v>26.9925</v>
      </c>
      <c r="D29" s="65">
        <f>VLOOKUP($A29,'Return Data'!$B$7:$R$1700,10,0)</f>
        <v>21.0947</v>
      </c>
      <c r="E29" s="66">
        <f t="shared" si="0"/>
        <v>4</v>
      </c>
      <c r="F29" s="65">
        <f>VLOOKUP($A29,'Return Data'!$B$7:$R$1700,11,0)</f>
        <v>-6.4539999999999997</v>
      </c>
      <c r="G29" s="66">
        <f t="shared" si="1"/>
        <v>9</v>
      </c>
      <c r="H29" s="65">
        <f>VLOOKUP($A29,'Return Data'!$B$7:$R$1700,12,0)</f>
        <v>-3.3527999999999998</v>
      </c>
      <c r="I29" s="66">
        <f t="shared" si="2"/>
        <v>17</v>
      </c>
      <c r="J29" s="65">
        <f>VLOOKUP($A29,'Return Data'!$B$7:$R$1700,13,0)</f>
        <v>2.6587999999999998</v>
      </c>
      <c r="K29" s="66">
        <f t="shared" si="3"/>
        <v>13</v>
      </c>
      <c r="L29" s="65">
        <f>VLOOKUP($A29,'Return Data'!$B$7:$R$1700,17,0)</f>
        <v>-2.5371000000000001</v>
      </c>
      <c r="M29" s="66">
        <f t="shared" si="4"/>
        <v>20</v>
      </c>
      <c r="N29" s="65">
        <f>VLOOKUP($A29,'Return Data'!$B$7:$R$1700,14,0)</f>
        <v>1.1751</v>
      </c>
      <c r="O29" s="66">
        <f t="shared" si="6"/>
        <v>17</v>
      </c>
      <c r="P29" s="65">
        <f>VLOOKUP($A29,'Return Data'!$B$7:$R$1700,15,0)</f>
        <v>7.9161000000000001</v>
      </c>
      <c r="Q29" s="66">
        <f t="shared" si="7"/>
        <v>8</v>
      </c>
      <c r="R29" s="65">
        <f>VLOOKUP($A29,'Return Data'!$B$7:$R$1700,16,0)</f>
        <v>17.204999999999998</v>
      </c>
      <c r="S29" s="67">
        <f t="shared" si="5"/>
        <v>1</v>
      </c>
    </row>
    <row r="30" spans="1:19" x14ac:dyDescent="0.3">
      <c r="A30" s="63" t="s">
        <v>1348</v>
      </c>
      <c r="B30" s="64">
        <f>VLOOKUP($A30,'Return Data'!$B$7:$R$1700,3,0)</f>
        <v>44040</v>
      </c>
      <c r="C30" s="65">
        <f>VLOOKUP($A30,'Return Data'!$B$7:$R$1700,4,0)</f>
        <v>80.516900000000007</v>
      </c>
      <c r="D30" s="65">
        <f>VLOOKUP($A30,'Return Data'!$B$7:$R$1700,10,0)</f>
        <v>11.4777</v>
      </c>
      <c r="E30" s="66">
        <f t="shared" si="0"/>
        <v>30</v>
      </c>
      <c r="F30" s="65">
        <f>VLOOKUP($A30,'Return Data'!$B$7:$R$1700,11,0)</f>
        <v>-22.552800000000001</v>
      </c>
      <c r="G30" s="66">
        <f t="shared" si="1"/>
        <v>34</v>
      </c>
      <c r="H30" s="65">
        <f>VLOOKUP($A30,'Return Data'!$B$7:$R$1700,12,0)</f>
        <v>-17.500399999999999</v>
      </c>
      <c r="I30" s="66">
        <f t="shared" si="2"/>
        <v>34</v>
      </c>
      <c r="J30" s="65">
        <f>VLOOKUP($A30,'Return Data'!$B$7:$R$1700,13,0)</f>
        <v>-18.277899999999999</v>
      </c>
      <c r="K30" s="66">
        <f t="shared" si="3"/>
        <v>33</v>
      </c>
      <c r="L30" s="65">
        <f>VLOOKUP($A30,'Return Data'!$B$7:$R$1700,17,0)</f>
        <v>-8.0236000000000001</v>
      </c>
      <c r="M30" s="66">
        <f t="shared" si="4"/>
        <v>29</v>
      </c>
      <c r="N30" s="65">
        <f>VLOOKUP($A30,'Return Data'!$B$7:$R$1700,14,0)</f>
        <v>-3.5038</v>
      </c>
      <c r="O30" s="66">
        <f t="shared" si="6"/>
        <v>28</v>
      </c>
      <c r="P30" s="65">
        <f>VLOOKUP($A30,'Return Data'!$B$7:$R$1700,15,0)</f>
        <v>1.1475</v>
      </c>
      <c r="Q30" s="66">
        <f t="shared" si="7"/>
        <v>27</v>
      </c>
      <c r="R30" s="65">
        <f>VLOOKUP($A30,'Return Data'!$B$7:$R$1700,16,0)</f>
        <v>8.0831</v>
      </c>
      <c r="S30" s="67">
        <f t="shared" si="5"/>
        <v>25</v>
      </c>
    </row>
    <row r="31" spans="1:19" x14ac:dyDescent="0.3">
      <c r="A31" s="63" t="s">
        <v>1349</v>
      </c>
      <c r="B31" s="64">
        <f>VLOOKUP($A31,'Return Data'!$B$7:$R$1700,3,0)</f>
        <v>44040</v>
      </c>
      <c r="C31" s="65">
        <f>VLOOKUP($A31,'Return Data'!$B$7:$R$1700,4,0)</f>
        <v>30.4984</v>
      </c>
      <c r="D31" s="65">
        <f>VLOOKUP($A31,'Return Data'!$B$7:$R$1700,10,0)</f>
        <v>25.194600000000001</v>
      </c>
      <c r="E31" s="66">
        <f t="shared" si="0"/>
        <v>2</v>
      </c>
      <c r="F31" s="65">
        <f>VLOOKUP($A31,'Return Data'!$B$7:$R$1700,11,0)</f>
        <v>7.8326000000000002</v>
      </c>
      <c r="G31" s="66">
        <f t="shared" si="1"/>
        <v>1</v>
      </c>
      <c r="H31" s="65">
        <f>VLOOKUP($A31,'Return Data'!$B$7:$R$1700,12,0)</f>
        <v>13.2448</v>
      </c>
      <c r="I31" s="66">
        <f t="shared" si="2"/>
        <v>1</v>
      </c>
      <c r="J31" s="65">
        <f>VLOOKUP($A31,'Return Data'!$B$7:$R$1700,13,0)</f>
        <v>19.1739</v>
      </c>
      <c r="K31" s="66">
        <f t="shared" si="3"/>
        <v>1</v>
      </c>
      <c r="L31" s="65">
        <f>VLOOKUP($A31,'Return Data'!$B$7:$R$1700,17,0)</f>
        <v>9.0879999999999992</v>
      </c>
      <c r="M31" s="66">
        <f t="shared" si="4"/>
        <v>1</v>
      </c>
      <c r="N31" s="65">
        <f>VLOOKUP($A31,'Return Data'!$B$7:$R$1700,14,0)</f>
        <v>12.1927</v>
      </c>
      <c r="O31" s="66">
        <f t="shared" si="6"/>
        <v>1</v>
      </c>
      <c r="P31" s="65">
        <f>VLOOKUP($A31,'Return Data'!$B$7:$R$1700,15,0)</f>
        <v>12.4276</v>
      </c>
      <c r="Q31" s="66">
        <f t="shared" si="7"/>
        <v>1</v>
      </c>
      <c r="R31" s="65">
        <f>VLOOKUP($A31,'Return Data'!$B$7:$R$1700,16,0)</f>
        <v>16.821400000000001</v>
      </c>
      <c r="S31" s="67">
        <f t="shared" si="5"/>
        <v>2</v>
      </c>
    </row>
    <row r="32" spans="1:19" x14ac:dyDescent="0.3">
      <c r="A32" s="63" t="s">
        <v>1351</v>
      </c>
      <c r="B32" s="64">
        <f>VLOOKUP($A32,'Return Data'!$B$7:$R$1700,3,0)</f>
        <v>44040</v>
      </c>
      <c r="C32" s="65">
        <f>VLOOKUP($A32,'Return Data'!$B$7:$R$1700,4,0)</f>
        <v>15.89</v>
      </c>
      <c r="D32" s="65">
        <f>VLOOKUP($A32,'Return Data'!$B$7:$R$1700,10,0)</f>
        <v>24.921399999999998</v>
      </c>
      <c r="E32" s="66">
        <f t="shared" si="0"/>
        <v>3</v>
      </c>
      <c r="F32" s="65">
        <f>VLOOKUP($A32,'Return Data'!$B$7:$R$1700,11,0)</f>
        <v>3.5853999999999999</v>
      </c>
      <c r="G32" s="66">
        <f t="shared" si="1"/>
        <v>2</v>
      </c>
      <c r="H32" s="65">
        <f>VLOOKUP($A32,'Return Data'!$B$7:$R$1700,12,0)</f>
        <v>10.963699999999999</v>
      </c>
      <c r="I32" s="66">
        <f t="shared" si="2"/>
        <v>2</v>
      </c>
      <c r="J32" s="65">
        <f>VLOOKUP($A32,'Return Data'!$B$7:$R$1700,13,0)</f>
        <v>16.410299999999999</v>
      </c>
      <c r="K32" s="66">
        <f t="shared" si="3"/>
        <v>2</v>
      </c>
      <c r="L32" s="65">
        <f>VLOOKUP($A32,'Return Data'!$B$7:$R$1700,17,0)</f>
        <v>7.0530999999999997</v>
      </c>
      <c r="M32" s="66">
        <f t="shared" si="4"/>
        <v>2</v>
      </c>
      <c r="N32" s="65">
        <f>VLOOKUP($A32,'Return Data'!$B$7:$R$1700,14,0)</f>
        <v>6.5061</v>
      </c>
      <c r="O32" s="66">
        <f t="shared" si="6"/>
        <v>4</v>
      </c>
      <c r="P32" s="65">
        <f>VLOOKUP($A32,'Return Data'!$B$7:$R$1700,15,0)</f>
        <v>8.7746999999999993</v>
      </c>
      <c r="Q32" s="66">
        <f t="shared" si="7"/>
        <v>4</v>
      </c>
      <c r="R32" s="65">
        <f>VLOOKUP($A32,'Return Data'!$B$7:$R$1700,16,0)</f>
        <v>8.9450000000000003</v>
      </c>
      <c r="S32" s="67">
        <f t="shared" si="5"/>
        <v>23</v>
      </c>
    </row>
    <row r="33" spans="1:19" x14ac:dyDescent="0.3">
      <c r="A33" s="63" t="s">
        <v>1354</v>
      </c>
      <c r="B33" s="64">
        <f>VLOOKUP($A33,'Return Data'!$B$7:$R$1700,3,0)</f>
        <v>44040</v>
      </c>
      <c r="C33" s="65">
        <f>VLOOKUP($A33,'Return Data'!$B$7:$R$1700,4,0)</f>
        <v>141.4</v>
      </c>
      <c r="D33" s="65">
        <f>VLOOKUP($A33,'Return Data'!$B$7:$R$1700,10,0)</f>
        <v>16.869199999999999</v>
      </c>
      <c r="E33" s="66">
        <f t="shared" si="0"/>
        <v>10</v>
      </c>
      <c r="F33" s="65">
        <f>VLOOKUP($A33,'Return Data'!$B$7:$R$1700,11,0)</f>
        <v>-7.5453999999999999</v>
      </c>
      <c r="G33" s="66">
        <f t="shared" si="1"/>
        <v>14</v>
      </c>
      <c r="H33" s="65">
        <f>VLOOKUP($A33,'Return Data'!$B$7:$R$1700,12,0)</f>
        <v>-2.2536</v>
      </c>
      <c r="I33" s="66">
        <f t="shared" si="2"/>
        <v>9</v>
      </c>
      <c r="J33" s="65">
        <f>VLOOKUP($A33,'Return Data'!$B$7:$R$1700,13,0)</f>
        <v>-0.70220000000000005</v>
      </c>
      <c r="K33" s="66">
        <f t="shared" si="3"/>
        <v>23</v>
      </c>
      <c r="L33" s="65">
        <f>VLOOKUP($A33,'Return Data'!$B$7:$R$1700,17,0)</f>
        <v>-2.5049000000000001</v>
      </c>
      <c r="M33" s="66">
        <f t="shared" si="4"/>
        <v>19</v>
      </c>
      <c r="N33" s="65">
        <f>VLOOKUP($A33,'Return Data'!$B$7:$R$1700,14,0)</f>
        <v>0.83819999999999995</v>
      </c>
      <c r="O33" s="66">
        <f t="shared" si="6"/>
        <v>20</v>
      </c>
      <c r="P33" s="65">
        <f>VLOOKUP($A33,'Return Data'!$B$7:$R$1700,15,0)</f>
        <v>7.6147999999999998</v>
      </c>
      <c r="Q33" s="66">
        <f t="shared" si="7"/>
        <v>10</v>
      </c>
      <c r="R33" s="65">
        <f>VLOOKUP($A33,'Return Data'!$B$7:$R$1700,16,0)</f>
        <v>12.430099999999999</v>
      </c>
      <c r="S33" s="67">
        <f t="shared" si="5"/>
        <v>11</v>
      </c>
    </row>
    <row r="34" spans="1:19" x14ac:dyDescent="0.3">
      <c r="A34" s="63" t="s">
        <v>1356</v>
      </c>
      <c r="B34" s="64">
        <f>VLOOKUP($A34,'Return Data'!$B$7:$R$1700,3,0)</f>
        <v>44040</v>
      </c>
      <c r="C34" s="65">
        <f>VLOOKUP($A34,'Return Data'!$B$7:$R$1700,4,0)</f>
        <v>200.2749</v>
      </c>
      <c r="D34" s="65">
        <f>VLOOKUP($A34,'Return Data'!$B$7:$R$1700,10,0)</f>
        <v>25.432300000000001</v>
      </c>
      <c r="E34" s="66">
        <f t="shared" si="0"/>
        <v>1</v>
      </c>
      <c r="F34" s="65">
        <f>VLOOKUP($A34,'Return Data'!$B$7:$R$1700,11,0)</f>
        <v>3.0670000000000002</v>
      </c>
      <c r="G34" s="66">
        <f t="shared" si="1"/>
        <v>3</v>
      </c>
      <c r="H34" s="65">
        <f>VLOOKUP($A34,'Return Data'!$B$7:$R$1700,12,0)</f>
        <v>5.0810000000000004</v>
      </c>
      <c r="I34" s="66">
        <f t="shared" si="2"/>
        <v>3</v>
      </c>
      <c r="J34" s="65">
        <f>VLOOKUP($A34,'Return Data'!$B$7:$R$1700,13,0)</f>
        <v>10.8225</v>
      </c>
      <c r="K34" s="66">
        <f t="shared" si="3"/>
        <v>3</v>
      </c>
      <c r="L34" s="65">
        <f>VLOOKUP($A34,'Return Data'!$B$7:$R$1700,17,0)</f>
        <v>4.5778999999999996</v>
      </c>
      <c r="M34" s="66">
        <f t="shared" si="4"/>
        <v>3</v>
      </c>
      <c r="N34" s="65">
        <f>VLOOKUP($A34,'Return Data'!$B$7:$R$1700,14,0)</f>
        <v>7.9419000000000004</v>
      </c>
      <c r="O34" s="66">
        <f t="shared" si="6"/>
        <v>2</v>
      </c>
      <c r="P34" s="65">
        <f>VLOOKUP($A34,'Return Data'!$B$7:$R$1700,15,0)</f>
        <v>9.5016999999999996</v>
      </c>
      <c r="Q34" s="66">
        <f t="shared" si="7"/>
        <v>2</v>
      </c>
      <c r="R34" s="65">
        <f>VLOOKUP($A34,'Return Data'!$B$7:$R$1700,16,0)</f>
        <v>14.099299999999999</v>
      </c>
      <c r="S34" s="67">
        <f t="shared" si="5"/>
        <v>5</v>
      </c>
    </row>
    <row r="35" spans="1:19" x14ac:dyDescent="0.3">
      <c r="A35" s="63" t="s">
        <v>1357</v>
      </c>
      <c r="B35" s="64">
        <f>VLOOKUP($A35,'Return Data'!$B$7:$R$1700,3,0)</f>
        <v>44040</v>
      </c>
      <c r="C35" s="65">
        <f>VLOOKUP($A35,'Return Data'!$B$7:$R$1700,4,0)</f>
        <v>48.804200000000002</v>
      </c>
      <c r="D35" s="65">
        <f>VLOOKUP($A35,'Return Data'!$B$7:$R$1700,10,0)</f>
        <v>14.1846</v>
      </c>
      <c r="E35" s="66">
        <f t="shared" si="0"/>
        <v>22</v>
      </c>
      <c r="F35" s="65">
        <f>VLOOKUP($A35,'Return Data'!$B$7:$R$1700,11,0)</f>
        <v>-12.099299999999999</v>
      </c>
      <c r="G35" s="66">
        <f t="shared" si="1"/>
        <v>29</v>
      </c>
      <c r="H35" s="65">
        <f>VLOOKUP($A35,'Return Data'!$B$7:$R$1700,12,0)</f>
        <v>-7.7560000000000002</v>
      </c>
      <c r="I35" s="66">
        <f t="shared" si="2"/>
        <v>27</v>
      </c>
      <c r="J35" s="65">
        <f>VLOOKUP($A35,'Return Data'!$B$7:$R$1700,13,0)</f>
        <v>-3.9962</v>
      </c>
      <c r="K35" s="66">
        <f t="shared" si="3"/>
        <v>28</v>
      </c>
      <c r="L35" s="65">
        <f>VLOOKUP($A35,'Return Data'!$B$7:$R$1700,17,0)</f>
        <v>-1.5513999999999999</v>
      </c>
      <c r="M35" s="66">
        <f t="shared" si="4"/>
        <v>18</v>
      </c>
      <c r="N35" s="65">
        <f>VLOOKUP($A35,'Return Data'!$B$7:$R$1700,14,0)</f>
        <v>2.2563</v>
      </c>
      <c r="O35" s="66">
        <f t="shared" si="6"/>
        <v>14</v>
      </c>
      <c r="P35" s="65">
        <f>VLOOKUP($A35,'Return Data'!$B$7:$R$1700,15,0)</f>
        <v>7.5976999999999997</v>
      </c>
      <c r="Q35" s="66">
        <f t="shared" si="7"/>
        <v>11</v>
      </c>
      <c r="R35" s="65">
        <f>VLOOKUP($A35,'Return Data'!$B$7:$R$1700,16,0)</f>
        <v>13.2615</v>
      </c>
      <c r="S35" s="67">
        <f t="shared" si="5"/>
        <v>8</v>
      </c>
    </row>
    <row r="36" spans="1:19" x14ac:dyDescent="0.3">
      <c r="A36" s="63" t="s">
        <v>1359</v>
      </c>
      <c r="B36" s="64">
        <f>VLOOKUP($A36,'Return Data'!$B$7:$R$1700,3,0)</f>
        <v>44040</v>
      </c>
      <c r="C36" s="65">
        <f>VLOOKUP($A36,'Return Data'!$B$7:$R$1700,4,0)</f>
        <v>10.515499999999999</v>
      </c>
      <c r="D36" s="65">
        <f>VLOOKUP($A36,'Return Data'!$B$7:$R$1700,10,0)</f>
        <v>15.957599999999999</v>
      </c>
      <c r="E36" s="66">
        <f t="shared" si="0"/>
        <v>14</v>
      </c>
      <c r="F36" s="65">
        <f>VLOOKUP($A36,'Return Data'!$B$7:$R$1700,11,0)</f>
        <v>-5.55</v>
      </c>
      <c r="G36" s="66">
        <f t="shared" si="1"/>
        <v>7</v>
      </c>
      <c r="H36" s="65">
        <f>VLOOKUP($A36,'Return Data'!$B$7:$R$1700,12,0)</f>
        <v>-3.3289</v>
      </c>
      <c r="I36" s="66">
        <f t="shared" si="2"/>
        <v>15</v>
      </c>
      <c r="J36" s="65">
        <f>VLOOKUP($A36,'Return Data'!$B$7:$R$1700,13,0)</f>
        <v>2.2919</v>
      </c>
      <c r="K36" s="66">
        <f t="shared" si="3"/>
        <v>14</v>
      </c>
      <c r="L36" s="65"/>
      <c r="M36" s="66"/>
      <c r="N36" s="65"/>
      <c r="O36" s="66"/>
      <c r="P36" s="65"/>
      <c r="Q36" s="66"/>
      <c r="R36" s="65">
        <f>VLOOKUP($A36,'Return Data'!$B$7:$R$1700,16,0)</f>
        <v>2.7804000000000002</v>
      </c>
      <c r="S36" s="67">
        <f t="shared" si="5"/>
        <v>31</v>
      </c>
    </row>
    <row r="37" spans="1:19" x14ac:dyDescent="0.3">
      <c r="A37" s="63" t="s">
        <v>1361</v>
      </c>
      <c r="B37" s="64">
        <f>VLOOKUP($A37,'Return Data'!$B$7:$R$1700,3,0)</f>
        <v>44040</v>
      </c>
      <c r="C37" s="65">
        <f>VLOOKUP($A37,'Return Data'!$B$7:$R$1700,4,0)</f>
        <v>10.085800000000001</v>
      </c>
      <c r="D37" s="65">
        <f>VLOOKUP($A37,'Return Data'!$B$7:$R$1700,10,0)</f>
        <v>17.933599999999998</v>
      </c>
      <c r="E37" s="66">
        <f t="shared" si="0"/>
        <v>8</v>
      </c>
      <c r="F37" s="65">
        <f>VLOOKUP($A37,'Return Data'!$B$7:$R$1700,11,0)</f>
        <v>-9.2726000000000006</v>
      </c>
      <c r="G37" s="66">
        <f t="shared" si="1"/>
        <v>17</v>
      </c>
      <c r="H37" s="65">
        <f>VLOOKUP($A37,'Return Data'!$B$7:$R$1700,12,0)</f>
        <v>-4.0936000000000003</v>
      </c>
      <c r="I37" s="66">
        <f t="shared" si="2"/>
        <v>18</v>
      </c>
      <c r="J37" s="65"/>
      <c r="K37" s="66"/>
      <c r="L37" s="65"/>
      <c r="M37" s="66"/>
      <c r="N37" s="65"/>
      <c r="O37" s="66"/>
      <c r="P37" s="65"/>
      <c r="Q37" s="66"/>
      <c r="R37" s="65">
        <f>VLOOKUP($A37,'Return Data'!$B$7:$R$1700,16,0)</f>
        <v>0.85799999999999998</v>
      </c>
      <c r="S37" s="67">
        <f t="shared" si="5"/>
        <v>33</v>
      </c>
    </row>
    <row r="38" spans="1:19" x14ac:dyDescent="0.3">
      <c r="A38" s="63" t="s">
        <v>1363</v>
      </c>
      <c r="B38" s="64">
        <f>VLOOKUP($A38,'Return Data'!$B$7:$R$1700,3,0)</f>
        <v>44040</v>
      </c>
      <c r="C38" s="65">
        <f>VLOOKUP($A38,'Return Data'!$B$7:$R$1700,4,0)</f>
        <v>10.905799999999999</v>
      </c>
      <c r="D38" s="65">
        <f>VLOOKUP($A38,'Return Data'!$B$7:$R$1700,10,0)</f>
        <v>12.8965</v>
      </c>
      <c r="E38" s="66">
        <f t="shared" si="0"/>
        <v>29</v>
      </c>
      <c r="F38" s="65">
        <f>VLOOKUP($A38,'Return Data'!$B$7:$R$1700,11,0)</f>
        <v>-6.6315999999999997</v>
      </c>
      <c r="G38" s="66">
        <f t="shared" si="1"/>
        <v>10</v>
      </c>
      <c r="H38" s="65">
        <f>VLOOKUP($A38,'Return Data'!$B$7:$R$1700,12,0)</f>
        <v>-3.3311000000000002</v>
      </c>
      <c r="I38" s="66">
        <f t="shared" si="2"/>
        <v>16</v>
      </c>
      <c r="J38" s="65">
        <f>VLOOKUP($A38,'Return Data'!$B$7:$R$1700,13,0)</f>
        <v>5.1172000000000004</v>
      </c>
      <c r="K38" s="66">
        <f t="shared" si="3"/>
        <v>9</v>
      </c>
      <c r="L38" s="65"/>
      <c r="M38" s="66"/>
      <c r="N38" s="65"/>
      <c r="O38" s="66"/>
      <c r="P38" s="65"/>
      <c r="Q38" s="66"/>
      <c r="R38" s="65">
        <f>VLOOKUP($A38,'Return Data'!$B$7:$R$1700,16,0)</f>
        <v>4.6867000000000001</v>
      </c>
      <c r="S38" s="67">
        <f t="shared" si="5"/>
        <v>30</v>
      </c>
    </row>
    <row r="39" spans="1:19" x14ac:dyDescent="0.3">
      <c r="A39" s="63" t="s">
        <v>1365</v>
      </c>
      <c r="B39" s="64">
        <f>VLOOKUP($A39,'Return Data'!$B$7:$R$1700,3,0)</f>
        <v>44040</v>
      </c>
      <c r="C39" s="65">
        <f>VLOOKUP($A39,'Return Data'!$B$7:$R$1700,4,0)</f>
        <v>103.62</v>
      </c>
      <c r="D39" s="65">
        <f>VLOOKUP($A39,'Return Data'!$B$7:$R$1700,10,0)</f>
        <v>14.4214</v>
      </c>
      <c r="E39" s="66">
        <f t="shared" si="0"/>
        <v>21</v>
      </c>
      <c r="F39" s="65">
        <f>VLOOKUP($A39,'Return Data'!$B$7:$R$1700,11,0)</f>
        <v>-11.2539</v>
      </c>
      <c r="G39" s="66">
        <f t="shared" si="1"/>
        <v>26</v>
      </c>
      <c r="H39" s="65">
        <f>VLOOKUP($A39,'Return Data'!$B$7:$R$1700,12,0)</f>
        <v>-7.7622</v>
      </c>
      <c r="I39" s="66">
        <f t="shared" si="2"/>
        <v>28</v>
      </c>
      <c r="J39" s="65">
        <f>VLOOKUP($A39,'Return Data'!$B$7:$R$1700,13,0)</f>
        <v>-5.8342000000000001</v>
      </c>
      <c r="K39" s="66">
        <f t="shared" si="3"/>
        <v>30</v>
      </c>
      <c r="L39" s="65">
        <f>VLOOKUP($A39,'Return Data'!$B$7:$R$1700,17,0)</f>
        <v>-6.7733999999999996</v>
      </c>
      <c r="M39" s="66">
        <f t="shared" si="4"/>
        <v>28</v>
      </c>
      <c r="N39" s="65">
        <f>VLOOKUP($A39,'Return Data'!$B$7:$R$1700,14,0)</f>
        <v>-3.4832999999999998</v>
      </c>
      <c r="O39" s="66">
        <f t="shared" si="6"/>
        <v>27</v>
      </c>
      <c r="P39" s="65">
        <f>VLOOKUP($A39,'Return Data'!$B$7:$R$1700,15,0)</f>
        <v>1.5356000000000001</v>
      </c>
      <c r="Q39" s="66">
        <f t="shared" si="7"/>
        <v>26</v>
      </c>
      <c r="R39" s="65">
        <f>VLOOKUP($A39,'Return Data'!$B$7:$R$1700,16,0)</f>
        <v>6.5629999999999997</v>
      </c>
      <c r="S39" s="67">
        <f t="shared" si="5"/>
        <v>28</v>
      </c>
    </row>
    <row r="40" spans="1:19" x14ac:dyDescent="0.3">
      <c r="A40" s="63" t="s">
        <v>1367</v>
      </c>
      <c r="B40" s="64">
        <f>VLOOKUP($A40,'Return Data'!$B$7:$R$1700,3,0)</f>
        <v>44040</v>
      </c>
      <c r="C40" s="65">
        <f>VLOOKUP($A40,'Return Data'!$B$7:$R$1700,4,0)</f>
        <v>21.2</v>
      </c>
      <c r="D40" s="65">
        <f>VLOOKUP($A40,'Return Data'!$B$7:$R$1700,10,0)</f>
        <v>18.040099999999999</v>
      </c>
      <c r="E40" s="66">
        <f t="shared" si="0"/>
        <v>7</v>
      </c>
      <c r="F40" s="65">
        <f>VLOOKUP($A40,'Return Data'!$B$7:$R$1700,11,0)</f>
        <v>-4.5045000000000002</v>
      </c>
      <c r="G40" s="66">
        <f t="shared" si="1"/>
        <v>5</v>
      </c>
      <c r="H40" s="65">
        <f>VLOOKUP($A40,'Return Data'!$B$7:$R$1700,12,0)</f>
        <v>1.1933</v>
      </c>
      <c r="I40" s="66">
        <f t="shared" si="2"/>
        <v>6</v>
      </c>
      <c r="J40" s="65">
        <f>VLOOKUP($A40,'Return Data'!$B$7:$R$1700,13,0)</f>
        <v>7.0167000000000002</v>
      </c>
      <c r="K40" s="66">
        <f t="shared" si="3"/>
        <v>7</v>
      </c>
      <c r="L40" s="65">
        <f>VLOOKUP($A40,'Return Data'!$B$7:$R$1700,17,0)</f>
        <v>1.8122</v>
      </c>
      <c r="M40" s="66">
        <f t="shared" si="4"/>
        <v>8</v>
      </c>
      <c r="N40" s="65">
        <f>VLOOKUP($A40,'Return Data'!$B$7:$R$1700,14,0)</f>
        <v>4.1561000000000003</v>
      </c>
      <c r="O40" s="66">
        <f t="shared" si="6"/>
        <v>6</v>
      </c>
      <c r="P40" s="65">
        <f>VLOOKUP($A40,'Return Data'!$B$7:$R$1700,15,0)</f>
        <v>5.5991999999999997</v>
      </c>
      <c r="Q40" s="66">
        <f t="shared" si="7"/>
        <v>17</v>
      </c>
      <c r="R40" s="65">
        <f>VLOOKUP($A40,'Return Data'!$B$7:$R$1700,16,0)</f>
        <v>9.1920000000000002</v>
      </c>
      <c r="S40" s="67">
        <f t="shared" si="5"/>
        <v>22</v>
      </c>
    </row>
    <row r="41" spans="1:19" x14ac:dyDescent="0.3">
      <c r="A41" s="63" t="s">
        <v>1369</v>
      </c>
      <c r="B41" s="64">
        <f>VLOOKUP($A41,'Return Data'!$B$7:$R$1700,3,0)</f>
        <v>44040</v>
      </c>
      <c r="C41" s="65">
        <f>VLOOKUP($A41,'Return Data'!$B$7:$R$1700,4,0)</f>
        <v>132.70671688826499</v>
      </c>
      <c r="D41" s="65">
        <f>VLOOKUP($A41,'Return Data'!$B$7:$R$1700,10,0)</f>
        <v>16.717300000000002</v>
      </c>
      <c r="E41" s="66">
        <f t="shared" si="0"/>
        <v>11</v>
      </c>
      <c r="F41" s="65">
        <f>VLOOKUP($A41,'Return Data'!$B$7:$R$1700,11,0)</f>
        <v>-6.6985000000000001</v>
      </c>
      <c r="G41" s="66">
        <f t="shared" si="1"/>
        <v>12</v>
      </c>
      <c r="H41" s="65">
        <f>VLOOKUP($A41,'Return Data'!$B$7:$R$1700,12,0)</f>
        <v>2.2505999999999999</v>
      </c>
      <c r="I41" s="66">
        <f t="shared" si="2"/>
        <v>5</v>
      </c>
      <c r="J41" s="65">
        <f>VLOOKUP($A41,'Return Data'!$B$7:$R$1700,13,0)</f>
        <v>8.7731999999999992</v>
      </c>
      <c r="K41" s="66">
        <f t="shared" si="3"/>
        <v>4</v>
      </c>
      <c r="L41" s="65">
        <f>VLOOKUP($A41,'Return Data'!$B$7:$R$1700,17,0)</f>
        <v>0.55449999999999999</v>
      </c>
      <c r="M41" s="66">
        <f t="shared" si="4"/>
        <v>11</v>
      </c>
      <c r="N41" s="65">
        <f>VLOOKUP($A41,'Return Data'!$B$7:$R$1700,14,0)</f>
        <v>6.1234000000000002</v>
      </c>
      <c r="O41" s="66">
        <f t="shared" si="6"/>
        <v>5</v>
      </c>
      <c r="P41" s="65">
        <f>VLOOKUP($A41,'Return Data'!$B$7:$R$1700,15,0)</f>
        <v>7.6929999999999996</v>
      </c>
      <c r="Q41" s="66">
        <f t="shared" si="7"/>
        <v>9</v>
      </c>
      <c r="R41" s="65">
        <f>VLOOKUP($A41,'Return Data'!$B$7:$R$1700,16,0)</f>
        <v>12.057399999999999</v>
      </c>
      <c r="S41" s="67">
        <f t="shared" si="5"/>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15.767941176470591</v>
      </c>
      <c r="E43" s="74"/>
      <c r="F43" s="75">
        <f>AVERAGE(F8:F41)</f>
        <v>-8.5690441176470582</v>
      </c>
      <c r="G43" s="74"/>
      <c r="H43" s="75">
        <f>AVERAGE(H8:H41)</f>
        <v>-3.4852470588235289</v>
      </c>
      <c r="I43" s="74"/>
      <c r="J43" s="75">
        <f>AVERAGE(J8:J41)</f>
        <v>1.310378787878788</v>
      </c>
      <c r="K43" s="74"/>
      <c r="L43" s="75">
        <f>AVERAGE(L8:L41)</f>
        <v>-0.60697586206896537</v>
      </c>
      <c r="M43" s="74"/>
      <c r="N43" s="75">
        <f>AVERAGE(N8:N41)</f>
        <v>2.4259214285714288</v>
      </c>
      <c r="O43" s="74"/>
      <c r="P43" s="75">
        <f>AVERAGE(P8:P41)</f>
        <v>6.4204555555555549</v>
      </c>
      <c r="Q43" s="74"/>
      <c r="R43" s="75">
        <f>AVERAGE(R8:R41)</f>
        <v>9.8774529411764682</v>
      </c>
      <c r="S43" s="76"/>
    </row>
    <row r="44" spans="1:19" x14ac:dyDescent="0.3">
      <c r="A44" s="73" t="s">
        <v>28</v>
      </c>
      <c r="B44" s="74"/>
      <c r="C44" s="74"/>
      <c r="D44" s="75">
        <f>MIN(D8:D41)</f>
        <v>9.9297000000000004</v>
      </c>
      <c r="E44" s="74"/>
      <c r="F44" s="75">
        <f>MIN(F8:F41)</f>
        <v>-22.552800000000001</v>
      </c>
      <c r="G44" s="74"/>
      <c r="H44" s="75">
        <f>MIN(H8:H41)</f>
        <v>-17.500399999999999</v>
      </c>
      <c r="I44" s="74"/>
      <c r="J44" s="75">
        <f>MIN(J8:J41)</f>
        <v>-18.277899999999999</v>
      </c>
      <c r="K44" s="74"/>
      <c r="L44" s="75">
        <f>MIN(L8:L41)</f>
        <v>-8.0236000000000001</v>
      </c>
      <c r="M44" s="74"/>
      <c r="N44" s="75">
        <f>MIN(N8:N41)</f>
        <v>-3.5038</v>
      </c>
      <c r="O44" s="74"/>
      <c r="P44" s="75">
        <f>MIN(P8:P41)</f>
        <v>1.1475</v>
      </c>
      <c r="Q44" s="74"/>
      <c r="R44" s="75">
        <f>MIN(R8:R41)</f>
        <v>-1.5496000000000001</v>
      </c>
      <c r="S44" s="76"/>
    </row>
    <row r="45" spans="1:19" ht="15" thickBot="1" x14ac:dyDescent="0.35">
      <c r="A45" s="77" t="s">
        <v>29</v>
      </c>
      <c r="B45" s="78"/>
      <c r="C45" s="78"/>
      <c r="D45" s="79">
        <f>MAX(D8:D41)</f>
        <v>25.432300000000001</v>
      </c>
      <c r="E45" s="78"/>
      <c r="F45" s="79">
        <f>MAX(F8:F41)</f>
        <v>7.8326000000000002</v>
      </c>
      <c r="G45" s="78"/>
      <c r="H45" s="79">
        <f>MAX(H8:H41)</f>
        <v>13.2448</v>
      </c>
      <c r="I45" s="78"/>
      <c r="J45" s="79">
        <f>MAX(J8:J41)</f>
        <v>19.1739</v>
      </c>
      <c r="K45" s="78"/>
      <c r="L45" s="79">
        <f>MAX(L8:L41)</f>
        <v>9.0879999999999992</v>
      </c>
      <c r="M45" s="78"/>
      <c r="N45" s="79">
        <f>MAX(N8:N41)</f>
        <v>12.1927</v>
      </c>
      <c r="O45" s="78"/>
      <c r="P45" s="79">
        <f>MAX(P8:P41)</f>
        <v>12.4276</v>
      </c>
      <c r="Q45" s="78"/>
      <c r="R45" s="79">
        <f>MAX(R8:R41)</f>
        <v>17.204999999999998</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44040</v>
      </c>
      <c r="C8" s="65">
        <f>VLOOKUP($A8,'Return Data'!$B$7:$R$1700,4,0)</f>
        <v>685.01</v>
      </c>
      <c r="D8" s="65">
        <f>VLOOKUP($A8,'Return Data'!$B$7:$R$1700,10,0)</f>
        <v>15.6233</v>
      </c>
      <c r="E8" s="66">
        <f>RANK(D8,D$8:D$41,0)</f>
        <v>14</v>
      </c>
      <c r="F8" s="65">
        <f>VLOOKUP($A8,'Return Data'!$B$7:$R$1700,11,0)</f>
        <v>-12.338900000000001</v>
      </c>
      <c r="G8" s="66">
        <f>RANK(F8,F$8:F$41,0)</f>
        <v>28</v>
      </c>
      <c r="H8" s="65">
        <f>VLOOKUP($A8,'Return Data'!$B$7:$R$1700,12,0)</f>
        <v>-4.9297000000000004</v>
      </c>
      <c r="I8" s="66">
        <f>RANK(H8,H$8:H$41,0)</f>
        <v>18</v>
      </c>
      <c r="J8" s="65">
        <f>VLOOKUP($A8,'Return Data'!$B$7:$R$1700,13,0)</f>
        <v>-1.9186000000000001</v>
      </c>
      <c r="K8" s="66">
        <f>RANK(J8,J$8:J$41,0)</f>
        <v>24</v>
      </c>
      <c r="L8" s="65">
        <f>VLOOKUP($A8,'Return Data'!$B$7:$R$1700,17,0)</f>
        <v>-2.0701999999999998</v>
      </c>
      <c r="M8" s="66">
        <f>RANK(L8,L$8:L$41,0)</f>
        <v>14</v>
      </c>
      <c r="N8" s="65">
        <f>VLOOKUP($A8,'Return Data'!$B$7:$R$1700,14,0)</f>
        <v>4.9200000000000001E-2</v>
      </c>
      <c r="O8" s="66">
        <f>RANK(N8,N$8:N$41,0)</f>
        <v>17</v>
      </c>
      <c r="P8" s="65">
        <f>VLOOKUP($A8,'Return Data'!$B$7:$R$1700,15,0)</f>
        <v>6.9440999999999997</v>
      </c>
      <c r="Q8" s="66">
        <f>RANK(P8,P$8:P$41,0)</f>
        <v>8</v>
      </c>
      <c r="R8" s="65">
        <f>VLOOKUP($A8,'Return Data'!$B$7:$R$1700,16,0)</f>
        <v>21.252600000000001</v>
      </c>
      <c r="S8" s="67">
        <f>RANK(R8,R$8:R$41,0)</f>
        <v>1</v>
      </c>
    </row>
    <row r="9" spans="1:20" x14ac:dyDescent="0.3">
      <c r="A9" s="63" t="s">
        <v>1304</v>
      </c>
      <c r="B9" s="64">
        <f>VLOOKUP($A9,'Return Data'!$B$7:$R$1700,3,0)</f>
        <v>44040</v>
      </c>
      <c r="C9" s="65">
        <f>VLOOKUP($A9,'Return Data'!$B$7:$R$1700,4,0)</f>
        <v>11.98</v>
      </c>
      <c r="D9" s="65">
        <f>VLOOKUP($A9,'Return Data'!$B$7:$R$1700,10,0)</f>
        <v>9.7070000000000007</v>
      </c>
      <c r="E9" s="66">
        <f t="shared" ref="E9:E41" si="0">RANK(D9,D$8:D$41,0)</f>
        <v>33</v>
      </c>
      <c r="F9" s="65">
        <f>VLOOKUP($A9,'Return Data'!$B$7:$R$1700,11,0)</f>
        <v>-5.9654999999999996</v>
      </c>
      <c r="G9" s="66">
        <f t="shared" ref="G9:G41" si="1">RANK(F9,F$8:F$41,0)</f>
        <v>6</v>
      </c>
      <c r="H9" s="65">
        <f>VLOOKUP($A9,'Return Data'!$B$7:$R$1700,12,0)</f>
        <v>-3.5427</v>
      </c>
      <c r="I9" s="66">
        <f t="shared" ref="I9:I41" si="2">RANK(H9,H$8:H$41,0)</f>
        <v>11</v>
      </c>
      <c r="J9" s="65">
        <f>VLOOKUP($A9,'Return Data'!$B$7:$R$1700,13,0)</f>
        <v>4.1738999999999997</v>
      </c>
      <c r="K9" s="66">
        <f t="shared" ref="K9:K41" si="3">RANK(J9,J$8:J$41,0)</f>
        <v>8</v>
      </c>
      <c r="L9" s="65">
        <f>VLOOKUP($A9,'Return Data'!$B$7:$R$1700,17,0)</f>
        <v>2.4605000000000001</v>
      </c>
      <c r="M9" s="66">
        <f t="shared" ref="M9:M41" si="4">RANK(L9,L$8:L$41,0)</f>
        <v>5</v>
      </c>
      <c r="N9" s="65"/>
      <c r="O9" s="66"/>
      <c r="P9" s="65"/>
      <c r="Q9" s="66"/>
      <c r="R9" s="65">
        <f>VLOOKUP($A9,'Return Data'!$B$7:$R$1700,16,0)</f>
        <v>6.9306999999999999</v>
      </c>
      <c r="S9" s="67">
        <f t="shared" ref="S9:S41" si="5">RANK(R9,R$8:R$41,0)</f>
        <v>27</v>
      </c>
    </row>
    <row r="10" spans="1:20" x14ac:dyDescent="0.3">
      <c r="A10" s="63" t="s">
        <v>1305</v>
      </c>
      <c r="B10" s="64">
        <f>VLOOKUP($A10,'Return Data'!$B$7:$R$1700,3,0)</f>
        <v>44040</v>
      </c>
      <c r="C10" s="65">
        <f>VLOOKUP($A10,'Return Data'!$B$7:$R$1700,4,0)</f>
        <v>95.36</v>
      </c>
      <c r="D10" s="65">
        <f>VLOOKUP($A10,'Return Data'!$B$7:$R$1700,10,0)</f>
        <v>15.5459</v>
      </c>
      <c r="E10" s="66">
        <f t="shared" si="0"/>
        <v>15</v>
      </c>
      <c r="F10" s="65">
        <f>VLOOKUP($A10,'Return Data'!$B$7:$R$1700,11,0)</f>
        <v>-7.0384000000000002</v>
      </c>
      <c r="G10" s="66">
        <f t="shared" si="1"/>
        <v>11</v>
      </c>
      <c r="H10" s="65">
        <f>VLOOKUP($A10,'Return Data'!$B$7:$R$1700,12,0)</f>
        <v>-2.5247999999999999</v>
      </c>
      <c r="I10" s="66">
        <f t="shared" si="2"/>
        <v>8</v>
      </c>
      <c r="J10" s="65">
        <f>VLOOKUP($A10,'Return Data'!$B$7:$R$1700,13,0)</f>
        <v>0.878</v>
      </c>
      <c r="K10" s="66">
        <f t="shared" si="3"/>
        <v>14</v>
      </c>
      <c r="L10" s="65">
        <f>VLOOKUP($A10,'Return Data'!$B$7:$R$1700,17,0)</f>
        <v>-2.2730000000000001</v>
      </c>
      <c r="M10" s="66">
        <f t="shared" si="4"/>
        <v>15</v>
      </c>
      <c r="N10" s="65">
        <f>VLOOKUP($A10,'Return Data'!$B$7:$R$1700,14,0)</f>
        <v>-0.1636</v>
      </c>
      <c r="O10" s="66">
        <f t="shared" ref="O10:O41" si="6">RANK(N10,N$8:N$41,0)</f>
        <v>19</v>
      </c>
      <c r="P10" s="65">
        <f>VLOOKUP($A10,'Return Data'!$B$7:$R$1700,15,0)</f>
        <v>3.8212000000000002</v>
      </c>
      <c r="Q10" s="66">
        <f t="shared" ref="Q10:Q41" si="7">RANK(P10,P$8:P$41,0)</f>
        <v>21</v>
      </c>
      <c r="R10" s="65">
        <f>VLOOKUP($A10,'Return Data'!$B$7:$R$1700,16,0)</f>
        <v>14.286</v>
      </c>
      <c r="S10" s="67">
        <f t="shared" si="5"/>
        <v>11</v>
      </c>
    </row>
    <row r="11" spans="1:20" x14ac:dyDescent="0.3">
      <c r="A11" s="63" t="s">
        <v>1307</v>
      </c>
      <c r="B11" s="64">
        <f>VLOOKUP($A11,'Return Data'!$B$7:$R$1700,3,0)</f>
        <v>44040</v>
      </c>
      <c r="C11" s="65">
        <f>VLOOKUP($A11,'Return Data'!$B$7:$R$1700,4,0)</f>
        <v>45.473999999999997</v>
      </c>
      <c r="D11" s="65">
        <f>VLOOKUP($A11,'Return Data'!$B$7:$R$1700,10,0)</f>
        <v>13.356299999999999</v>
      </c>
      <c r="E11" s="66">
        <f t="shared" si="0"/>
        <v>23</v>
      </c>
      <c r="F11" s="65">
        <f>VLOOKUP($A11,'Return Data'!$B$7:$R$1700,11,0)</f>
        <v>-12.288600000000001</v>
      </c>
      <c r="G11" s="66">
        <f t="shared" si="1"/>
        <v>27</v>
      </c>
      <c r="H11" s="65">
        <f>VLOOKUP($A11,'Return Data'!$B$7:$R$1700,12,0)</f>
        <v>-5.2724000000000002</v>
      </c>
      <c r="I11" s="66">
        <f t="shared" si="2"/>
        <v>20</v>
      </c>
      <c r="J11" s="65">
        <f>VLOOKUP($A11,'Return Data'!$B$7:$R$1700,13,0)</f>
        <v>-0.29820000000000002</v>
      </c>
      <c r="K11" s="66">
        <f t="shared" si="3"/>
        <v>18</v>
      </c>
      <c r="L11" s="65">
        <f>VLOOKUP($A11,'Return Data'!$B$7:$R$1700,17,0)</f>
        <v>-0.93089999999999995</v>
      </c>
      <c r="M11" s="66">
        <f t="shared" si="4"/>
        <v>12</v>
      </c>
      <c r="N11" s="65">
        <f>VLOOKUP($A11,'Return Data'!$B$7:$R$1700,14,0)</f>
        <v>-0.21659999999999999</v>
      </c>
      <c r="O11" s="66">
        <f t="shared" si="6"/>
        <v>20</v>
      </c>
      <c r="P11" s="65">
        <f>VLOOKUP($A11,'Return Data'!$B$7:$R$1700,15,0)</f>
        <v>4.6794000000000002</v>
      </c>
      <c r="Q11" s="66">
        <f t="shared" si="7"/>
        <v>16</v>
      </c>
      <c r="R11" s="65">
        <f>VLOOKUP($A11,'Return Data'!$B$7:$R$1700,16,0)</f>
        <v>10.717000000000001</v>
      </c>
      <c r="S11" s="67">
        <f t="shared" si="5"/>
        <v>21</v>
      </c>
    </row>
    <row r="12" spans="1:20" x14ac:dyDescent="0.3">
      <c r="A12" s="63" t="s">
        <v>1311</v>
      </c>
      <c r="B12" s="64">
        <f>VLOOKUP($A12,'Return Data'!$B$7:$R$1700,3,0)</f>
        <v>44040</v>
      </c>
      <c r="C12" s="65">
        <f>VLOOKUP($A12,'Return Data'!$B$7:$R$1700,4,0)</f>
        <v>139.72</v>
      </c>
      <c r="D12" s="65">
        <f>VLOOKUP($A12,'Return Data'!$B$7:$R$1700,10,0)</f>
        <v>14.618499999999999</v>
      </c>
      <c r="E12" s="66">
        <f t="shared" si="0"/>
        <v>18</v>
      </c>
      <c r="F12" s="65">
        <f>VLOOKUP($A12,'Return Data'!$B$7:$R$1700,11,0)</f>
        <v>-3.6812</v>
      </c>
      <c r="G12" s="66">
        <f t="shared" si="1"/>
        <v>4</v>
      </c>
      <c r="H12" s="65">
        <f>VLOOKUP($A12,'Return Data'!$B$7:$R$1700,12,0)</f>
        <v>2.0674000000000001</v>
      </c>
      <c r="I12" s="66">
        <f t="shared" si="2"/>
        <v>4</v>
      </c>
      <c r="J12" s="65">
        <f>VLOOKUP($A12,'Return Data'!$B$7:$R$1700,13,0)</f>
        <v>7.0898000000000003</v>
      </c>
      <c r="K12" s="66">
        <f t="shared" si="3"/>
        <v>5</v>
      </c>
      <c r="L12" s="65">
        <f>VLOOKUP($A12,'Return Data'!$B$7:$R$1700,17,0)</f>
        <v>3.2183999999999999</v>
      </c>
      <c r="M12" s="66">
        <f t="shared" si="4"/>
        <v>4</v>
      </c>
      <c r="N12" s="65">
        <f>VLOOKUP($A12,'Return Data'!$B$7:$R$1700,14,0)</f>
        <v>6.4073000000000002</v>
      </c>
      <c r="O12" s="66">
        <f t="shared" si="6"/>
        <v>3</v>
      </c>
      <c r="P12" s="65">
        <f>VLOOKUP($A12,'Return Data'!$B$7:$R$1700,15,0)</f>
        <v>7.3056000000000001</v>
      </c>
      <c r="Q12" s="66">
        <f t="shared" si="7"/>
        <v>4</v>
      </c>
      <c r="R12" s="65">
        <f>VLOOKUP($A12,'Return Data'!$B$7:$R$1700,16,0)</f>
        <v>16.912299999999998</v>
      </c>
      <c r="S12" s="67">
        <f t="shared" si="5"/>
        <v>4</v>
      </c>
    </row>
    <row r="13" spans="1:20" x14ac:dyDescent="0.3">
      <c r="A13" s="63" t="s">
        <v>1313</v>
      </c>
      <c r="B13" s="64">
        <f>VLOOKUP($A13,'Return Data'!$B$7:$R$1700,3,0)</f>
        <v>44040</v>
      </c>
      <c r="C13" s="65">
        <f>VLOOKUP($A13,'Return Data'!$B$7:$R$1700,4,0)</f>
        <v>495.08697357552302</v>
      </c>
      <c r="D13" s="65">
        <f>VLOOKUP($A13,'Return Data'!$B$7:$R$1700,10,0)</f>
        <v>12.91</v>
      </c>
      <c r="E13" s="66">
        <f t="shared" si="0"/>
        <v>26</v>
      </c>
      <c r="F13" s="65">
        <f>VLOOKUP($A13,'Return Data'!$B$7:$R$1700,11,0)</f>
        <v>-11.2112</v>
      </c>
      <c r="G13" s="66">
        <f t="shared" si="1"/>
        <v>22</v>
      </c>
      <c r="H13" s="65">
        <f>VLOOKUP($A13,'Return Data'!$B$7:$R$1700,12,0)</f>
        <v>-6.4389000000000003</v>
      </c>
      <c r="I13" s="66">
        <f t="shared" si="2"/>
        <v>25</v>
      </c>
      <c r="J13" s="65">
        <f>VLOOKUP($A13,'Return Data'!$B$7:$R$1700,13,0)</f>
        <v>2.2187000000000001</v>
      </c>
      <c r="K13" s="66">
        <f t="shared" si="3"/>
        <v>11</v>
      </c>
      <c r="L13" s="65">
        <f>VLOOKUP($A13,'Return Data'!$B$7:$R$1700,17,0)</f>
        <v>-3.8300000000000001E-2</v>
      </c>
      <c r="M13" s="66">
        <f t="shared" si="4"/>
        <v>10</v>
      </c>
      <c r="N13" s="65">
        <f>VLOOKUP($A13,'Return Data'!$B$7:$R$1700,14,0)</f>
        <v>2.6221000000000001</v>
      </c>
      <c r="O13" s="66">
        <f t="shared" si="6"/>
        <v>8</v>
      </c>
      <c r="P13" s="65">
        <f>VLOOKUP($A13,'Return Data'!$B$7:$R$1700,15,0)</f>
        <v>6.4489999999999998</v>
      </c>
      <c r="Q13" s="66">
        <f t="shared" si="7"/>
        <v>12</v>
      </c>
      <c r="R13" s="65">
        <f>VLOOKUP($A13,'Return Data'!$B$7:$R$1700,16,0)</f>
        <v>18.263000000000002</v>
      </c>
      <c r="S13" s="67">
        <f t="shared" si="5"/>
        <v>2</v>
      </c>
    </row>
    <row r="14" spans="1:20" x14ac:dyDescent="0.3">
      <c r="A14" s="63" t="s">
        <v>1315</v>
      </c>
      <c r="B14" s="64">
        <f>VLOOKUP($A14,'Return Data'!$B$7:$R$1700,3,0)</f>
        <v>44040</v>
      </c>
      <c r="C14" s="65">
        <f>VLOOKUP($A14,'Return Data'!$B$7:$R$1700,4,0)</f>
        <v>13.802</v>
      </c>
      <c r="D14" s="65">
        <f>VLOOKUP($A14,'Return Data'!$B$7:$R$1700,10,0)</f>
        <v>14.7966</v>
      </c>
      <c r="E14" s="66">
        <f t="shared" si="0"/>
        <v>17</v>
      </c>
      <c r="F14" s="65">
        <f>VLOOKUP($A14,'Return Data'!$B$7:$R$1700,11,0)</f>
        <v>-9.6845999999999997</v>
      </c>
      <c r="G14" s="66">
        <f t="shared" si="1"/>
        <v>16</v>
      </c>
      <c r="H14" s="65">
        <f>VLOOKUP($A14,'Return Data'!$B$7:$R$1700,12,0)</f>
        <v>-5.827</v>
      </c>
      <c r="I14" s="66">
        <f t="shared" si="2"/>
        <v>22</v>
      </c>
      <c r="J14" s="65">
        <f>VLOOKUP($A14,'Return Data'!$B$7:$R$1700,13,0)</f>
        <v>-1.835</v>
      </c>
      <c r="K14" s="66">
        <f t="shared" si="3"/>
        <v>23</v>
      </c>
      <c r="L14" s="65">
        <f>VLOOKUP($A14,'Return Data'!$B$7:$R$1700,17,0)</f>
        <v>-3.0909</v>
      </c>
      <c r="M14" s="66">
        <f t="shared" si="4"/>
        <v>18</v>
      </c>
      <c r="N14" s="65">
        <f>VLOOKUP($A14,'Return Data'!$B$7:$R$1700,14,0)</f>
        <v>2.4883999999999999</v>
      </c>
      <c r="O14" s="66">
        <f t="shared" si="6"/>
        <v>9</v>
      </c>
      <c r="P14" s="65">
        <f>VLOOKUP($A14,'Return Data'!$B$7:$R$1700,15,0)</f>
        <v>6.2218999999999998</v>
      </c>
      <c r="Q14" s="66">
        <f t="shared" si="7"/>
        <v>13</v>
      </c>
      <c r="R14" s="65">
        <f>VLOOKUP($A14,'Return Data'!$B$7:$R$1700,16,0)</f>
        <v>6.0507999999999997</v>
      </c>
      <c r="S14" s="67">
        <f t="shared" si="5"/>
        <v>28</v>
      </c>
    </row>
    <row r="15" spans="1:20" x14ac:dyDescent="0.3">
      <c r="A15" s="63" t="s">
        <v>1317</v>
      </c>
      <c r="B15" s="64">
        <f>VLOOKUP($A15,'Return Data'!$B$7:$R$1700,3,0)</f>
        <v>44040</v>
      </c>
      <c r="C15" s="65">
        <f>VLOOKUP($A15,'Return Data'!$B$7:$R$1700,4,0)</f>
        <v>9.8983000000000008</v>
      </c>
      <c r="D15" s="65">
        <f>VLOOKUP($A15,'Return Data'!$B$7:$R$1700,10,0)</f>
        <v>14.4101</v>
      </c>
      <c r="E15" s="66">
        <f t="shared" si="0"/>
        <v>20</v>
      </c>
      <c r="F15" s="65">
        <f>VLOOKUP($A15,'Return Data'!$B$7:$R$1700,11,0)</f>
        <v>-11.7956</v>
      </c>
      <c r="G15" s="66">
        <f t="shared" si="1"/>
        <v>26</v>
      </c>
      <c r="H15" s="65">
        <f>VLOOKUP($A15,'Return Data'!$B$7:$R$1700,12,0)</f>
        <v>-7.4448999999999996</v>
      </c>
      <c r="I15" s="66">
        <f t="shared" si="2"/>
        <v>26</v>
      </c>
      <c r="J15" s="65">
        <f>VLOOKUP($A15,'Return Data'!$B$7:$R$1700,13,0)</f>
        <v>-3.8132000000000001</v>
      </c>
      <c r="K15" s="66">
        <f t="shared" si="3"/>
        <v>25</v>
      </c>
      <c r="L15" s="65"/>
      <c r="M15" s="66"/>
      <c r="N15" s="65"/>
      <c r="O15" s="66"/>
      <c r="P15" s="65"/>
      <c r="Q15" s="66"/>
      <c r="R15" s="65">
        <f>VLOOKUP($A15,'Return Data'!$B$7:$R$1700,16,0)</f>
        <v>-0.49619999999999997</v>
      </c>
      <c r="S15" s="67">
        <f t="shared" si="5"/>
        <v>32</v>
      </c>
    </row>
    <row r="16" spans="1:20" x14ac:dyDescent="0.3">
      <c r="A16" s="63" t="s">
        <v>1318</v>
      </c>
      <c r="B16" s="64">
        <f>VLOOKUP($A16,'Return Data'!$B$7:$R$1700,3,0)</f>
        <v>44040</v>
      </c>
      <c r="C16" s="65">
        <f>VLOOKUP($A16,'Return Data'!$B$7:$R$1700,4,0)</f>
        <v>534.90419999999995</v>
      </c>
      <c r="D16" s="65">
        <f>VLOOKUP($A16,'Return Data'!$B$7:$R$1700,10,0)</f>
        <v>19.0566</v>
      </c>
      <c r="E16" s="66">
        <f t="shared" si="0"/>
        <v>5</v>
      </c>
      <c r="F16" s="65">
        <f>VLOOKUP($A16,'Return Data'!$B$7:$R$1700,11,0)</f>
        <v>-11.1639</v>
      </c>
      <c r="G16" s="66">
        <f t="shared" si="1"/>
        <v>21</v>
      </c>
      <c r="H16" s="65">
        <f>VLOOKUP($A16,'Return Data'!$B$7:$R$1700,12,0)</f>
        <v>-5.2106000000000003</v>
      </c>
      <c r="I16" s="66">
        <f t="shared" si="2"/>
        <v>19</v>
      </c>
      <c r="J16" s="65">
        <f>VLOOKUP($A16,'Return Data'!$B$7:$R$1700,13,0)</f>
        <v>-5.0542999999999996</v>
      </c>
      <c r="K16" s="66">
        <f t="shared" si="3"/>
        <v>28</v>
      </c>
      <c r="L16" s="65">
        <f>VLOOKUP($A16,'Return Data'!$B$7:$R$1700,17,0)</f>
        <v>-4.7164999999999999</v>
      </c>
      <c r="M16" s="66">
        <f t="shared" si="4"/>
        <v>23</v>
      </c>
      <c r="N16" s="65">
        <f>VLOOKUP($A16,'Return Data'!$B$7:$R$1700,14,0)</f>
        <v>-1.6322000000000001</v>
      </c>
      <c r="O16" s="66">
        <f t="shared" si="6"/>
        <v>24</v>
      </c>
      <c r="P16" s="65">
        <f>VLOOKUP($A16,'Return Data'!$B$7:$R$1700,15,0)</f>
        <v>3.5710999999999999</v>
      </c>
      <c r="Q16" s="66">
        <f t="shared" si="7"/>
        <v>23</v>
      </c>
      <c r="R16" s="65">
        <f>VLOOKUP($A16,'Return Data'!$B$7:$R$1700,16,0)</f>
        <v>16.645199999999999</v>
      </c>
      <c r="S16" s="67">
        <f t="shared" si="5"/>
        <v>6</v>
      </c>
    </row>
    <row r="17" spans="1:19" x14ac:dyDescent="0.3">
      <c r="A17" s="63" t="s">
        <v>1320</v>
      </c>
      <c r="B17" s="64">
        <f>VLOOKUP($A17,'Return Data'!$B$7:$R$1700,3,0)</f>
        <v>44040</v>
      </c>
      <c r="C17" s="65">
        <f>VLOOKUP($A17,'Return Data'!$B$7:$R$1700,4,0)</f>
        <v>561.32600000000002</v>
      </c>
      <c r="D17" s="65">
        <f>VLOOKUP($A17,'Return Data'!$B$7:$R$1700,10,0)</f>
        <v>12.885199999999999</v>
      </c>
      <c r="E17" s="66">
        <f t="shared" si="0"/>
        <v>27</v>
      </c>
      <c r="F17" s="65">
        <f>VLOOKUP($A17,'Return Data'!$B$7:$R$1700,11,0)</f>
        <v>-15.6981</v>
      </c>
      <c r="G17" s="66">
        <f t="shared" si="1"/>
        <v>32</v>
      </c>
      <c r="H17" s="65">
        <f>VLOOKUP($A17,'Return Data'!$B$7:$R$1700,12,0)</f>
        <v>-12.9032</v>
      </c>
      <c r="I17" s="66">
        <f t="shared" si="2"/>
        <v>33</v>
      </c>
      <c r="J17" s="65">
        <f>VLOOKUP($A17,'Return Data'!$B$7:$R$1700,13,0)</f>
        <v>-14.2249</v>
      </c>
      <c r="K17" s="66">
        <f t="shared" si="3"/>
        <v>32</v>
      </c>
      <c r="L17" s="65">
        <f>VLOOKUP($A17,'Return Data'!$B$7:$R$1700,17,0)</f>
        <v>-5.2252999999999998</v>
      </c>
      <c r="M17" s="66">
        <f t="shared" si="4"/>
        <v>25</v>
      </c>
      <c r="N17" s="65">
        <f>VLOOKUP($A17,'Return Data'!$B$7:$R$1700,14,0)</f>
        <v>-2.1276999999999999</v>
      </c>
      <c r="O17" s="66">
        <f t="shared" si="6"/>
        <v>26</v>
      </c>
      <c r="P17" s="65">
        <f>VLOOKUP($A17,'Return Data'!$B$7:$R$1700,15,0)</f>
        <v>3.7696000000000001</v>
      </c>
      <c r="Q17" s="66">
        <f t="shared" si="7"/>
        <v>22</v>
      </c>
      <c r="R17" s="65">
        <f>VLOOKUP($A17,'Return Data'!$B$7:$R$1700,16,0)</f>
        <v>17.046399999999998</v>
      </c>
      <c r="S17" s="67">
        <f t="shared" si="5"/>
        <v>3</v>
      </c>
    </row>
    <row r="18" spans="1:19" x14ac:dyDescent="0.3">
      <c r="A18" s="63" t="s">
        <v>1322</v>
      </c>
      <c r="B18" s="64">
        <f>VLOOKUP($A18,'Return Data'!$B$7:$R$1700,3,0)</f>
        <v>44040</v>
      </c>
      <c r="C18" s="65">
        <f>VLOOKUP($A18,'Return Data'!$B$7:$R$1700,4,0)</f>
        <v>80.369399999999999</v>
      </c>
      <c r="D18" s="65">
        <f>VLOOKUP($A18,'Return Data'!$B$7:$R$1700,10,0)</f>
        <v>16.2774</v>
      </c>
      <c r="E18" s="66">
        <f t="shared" si="0"/>
        <v>12</v>
      </c>
      <c r="F18" s="65">
        <f>VLOOKUP($A18,'Return Data'!$B$7:$R$1700,11,0)</f>
        <v>-10.298</v>
      </c>
      <c r="G18" s="66">
        <f t="shared" si="1"/>
        <v>19</v>
      </c>
      <c r="H18" s="65">
        <f>VLOOKUP($A18,'Return Data'!$B$7:$R$1700,12,0)</f>
        <v>-3.7099000000000002</v>
      </c>
      <c r="I18" s="66">
        <f t="shared" si="2"/>
        <v>13</v>
      </c>
      <c r="J18" s="65">
        <f>VLOOKUP($A18,'Return Data'!$B$7:$R$1700,13,0)</f>
        <v>-0.88019999999999998</v>
      </c>
      <c r="K18" s="66">
        <f t="shared" si="3"/>
        <v>20</v>
      </c>
      <c r="L18" s="65">
        <f>VLOOKUP($A18,'Return Data'!$B$7:$R$1700,17,0)</f>
        <v>-5.3121999999999998</v>
      </c>
      <c r="M18" s="66">
        <f t="shared" si="4"/>
        <v>26</v>
      </c>
      <c r="N18" s="65">
        <f>VLOOKUP($A18,'Return Data'!$B$7:$R$1700,14,0)</f>
        <v>-1.641</v>
      </c>
      <c r="O18" s="66">
        <f t="shared" si="6"/>
        <v>25</v>
      </c>
      <c r="P18" s="65">
        <f>VLOOKUP($A18,'Return Data'!$B$7:$R$1700,15,0)</f>
        <v>4.3747999999999996</v>
      </c>
      <c r="Q18" s="66">
        <f t="shared" si="7"/>
        <v>18</v>
      </c>
      <c r="R18" s="65">
        <f>VLOOKUP($A18,'Return Data'!$B$7:$R$1700,16,0)</f>
        <v>13.5191</v>
      </c>
      <c r="S18" s="67">
        <f t="shared" si="5"/>
        <v>14</v>
      </c>
    </row>
    <row r="19" spans="1:19" x14ac:dyDescent="0.3">
      <c r="A19" s="63" t="s">
        <v>1324</v>
      </c>
      <c r="B19" s="64">
        <f>VLOOKUP($A19,'Return Data'!$B$7:$R$1700,3,0)</f>
        <v>44040</v>
      </c>
      <c r="C19" s="65">
        <f>VLOOKUP($A19,'Return Data'!$B$7:$R$1700,4,0)</f>
        <v>258.36</v>
      </c>
      <c r="D19" s="65">
        <f>VLOOKUP($A19,'Return Data'!$B$7:$R$1700,10,0)</f>
        <v>15.6853</v>
      </c>
      <c r="E19" s="66">
        <f t="shared" si="0"/>
        <v>13</v>
      </c>
      <c r="F19" s="65">
        <f>VLOOKUP($A19,'Return Data'!$B$7:$R$1700,11,0)</f>
        <v>-14.2658</v>
      </c>
      <c r="G19" s="66">
        <f t="shared" si="1"/>
        <v>30</v>
      </c>
      <c r="H19" s="65">
        <f>VLOOKUP($A19,'Return Data'!$B$7:$R$1700,12,0)</f>
        <v>-9.5790000000000006</v>
      </c>
      <c r="I19" s="66">
        <f t="shared" si="2"/>
        <v>30</v>
      </c>
      <c r="J19" s="65">
        <f>VLOOKUP($A19,'Return Data'!$B$7:$R$1700,13,0)</f>
        <v>-9.8472000000000008</v>
      </c>
      <c r="K19" s="66">
        <f t="shared" si="3"/>
        <v>31</v>
      </c>
      <c r="L19" s="65">
        <f>VLOOKUP($A19,'Return Data'!$B$7:$R$1700,17,0)</f>
        <v>-5.2041000000000004</v>
      </c>
      <c r="M19" s="66">
        <f t="shared" si="4"/>
        <v>24</v>
      </c>
      <c r="N19" s="65">
        <f>VLOOKUP($A19,'Return Data'!$B$7:$R$1700,14,0)</f>
        <v>-0.2833</v>
      </c>
      <c r="O19" s="66">
        <f t="shared" si="6"/>
        <v>21</v>
      </c>
      <c r="P19" s="65">
        <f>VLOOKUP($A19,'Return Data'!$B$7:$R$1700,15,0)</f>
        <v>4.8202999999999996</v>
      </c>
      <c r="Q19" s="66">
        <f t="shared" si="7"/>
        <v>15</v>
      </c>
      <c r="R19" s="65">
        <f>VLOOKUP($A19,'Return Data'!$B$7:$R$1700,16,0)</f>
        <v>13.409700000000001</v>
      </c>
      <c r="S19" s="67">
        <f t="shared" si="5"/>
        <v>15</v>
      </c>
    </row>
    <row r="20" spans="1:19" x14ac:dyDescent="0.3">
      <c r="A20" s="63" t="s">
        <v>1326</v>
      </c>
      <c r="B20" s="64">
        <f>VLOOKUP($A20,'Return Data'!$B$7:$R$1700,3,0)</f>
        <v>44040</v>
      </c>
      <c r="C20" s="65">
        <f>VLOOKUP($A20,'Return Data'!$B$7:$R$1700,4,0)</f>
        <v>20.55</v>
      </c>
      <c r="D20" s="65">
        <f>VLOOKUP($A20,'Return Data'!$B$7:$R$1700,10,0)</f>
        <v>13.285600000000001</v>
      </c>
      <c r="E20" s="66">
        <f t="shared" si="0"/>
        <v>24</v>
      </c>
      <c r="F20" s="65">
        <f>VLOOKUP($A20,'Return Data'!$B$7:$R$1700,11,0)</f>
        <v>-9.1110000000000007</v>
      </c>
      <c r="G20" s="66">
        <f t="shared" si="1"/>
        <v>15</v>
      </c>
      <c r="H20" s="65">
        <f>VLOOKUP($A20,'Return Data'!$B$7:$R$1700,12,0)</f>
        <v>-6.2072000000000003</v>
      </c>
      <c r="I20" s="66">
        <f t="shared" si="2"/>
        <v>24</v>
      </c>
      <c r="J20" s="65">
        <f>VLOOKUP($A20,'Return Data'!$B$7:$R$1700,13,0)</f>
        <v>2.9043999999999999</v>
      </c>
      <c r="K20" s="66">
        <f t="shared" si="3"/>
        <v>10</v>
      </c>
      <c r="L20" s="65">
        <f>VLOOKUP($A20,'Return Data'!$B$7:$R$1700,17,0)</f>
        <v>-2.2961999999999998</v>
      </c>
      <c r="M20" s="66">
        <f t="shared" si="4"/>
        <v>16</v>
      </c>
      <c r="N20" s="65">
        <f>VLOOKUP($A20,'Return Data'!$B$7:$R$1700,14,0)</f>
        <v>1.2799</v>
      </c>
      <c r="O20" s="66">
        <f t="shared" si="6"/>
        <v>13</v>
      </c>
      <c r="P20" s="65">
        <f>VLOOKUP($A20,'Return Data'!$B$7:$R$1700,15,0)</f>
        <v>3.9963000000000002</v>
      </c>
      <c r="Q20" s="66">
        <f t="shared" si="7"/>
        <v>20</v>
      </c>
      <c r="R20" s="65">
        <f>VLOOKUP($A20,'Return Data'!$B$7:$R$1700,16,0)</f>
        <v>12.0319</v>
      </c>
      <c r="S20" s="67">
        <f t="shared" si="5"/>
        <v>17</v>
      </c>
    </row>
    <row r="21" spans="1:19" x14ac:dyDescent="0.3">
      <c r="A21" s="63" t="s">
        <v>1329</v>
      </c>
      <c r="B21" s="64">
        <f>VLOOKUP($A21,'Return Data'!$B$7:$R$1700,3,0)</f>
        <v>44040</v>
      </c>
      <c r="C21" s="65">
        <f>VLOOKUP($A21,'Return Data'!$B$7:$R$1700,4,0)</f>
        <v>84.45</v>
      </c>
      <c r="D21" s="65">
        <f>VLOOKUP($A21,'Return Data'!$B$7:$R$1700,10,0)</f>
        <v>9.7466000000000008</v>
      </c>
      <c r="E21" s="66">
        <f t="shared" si="0"/>
        <v>32</v>
      </c>
      <c r="F21" s="65">
        <f>VLOOKUP($A21,'Return Data'!$B$7:$R$1700,11,0)</f>
        <v>-15.031700000000001</v>
      </c>
      <c r="G21" s="66">
        <f t="shared" si="1"/>
        <v>31</v>
      </c>
      <c r="H21" s="65">
        <f>VLOOKUP($A21,'Return Data'!$B$7:$R$1700,12,0)</f>
        <v>-10.331300000000001</v>
      </c>
      <c r="I21" s="66">
        <f t="shared" si="2"/>
        <v>31</v>
      </c>
      <c r="J21" s="65">
        <f>VLOOKUP($A21,'Return Data'!$B$7:$R$1700,13,0)</f>
        <v>-4.6302000000000003</v>
      </c>
      <c r="K21" s="66">
        <f t="shared" si="3"/>
        <v>26</v>
      </c>
      <c r="L21" s="65">
        <f>VLOOKUP($A21,'Return Data'!$B$7:$R$1700,17,0)</f>
        <v>-6.0747999999999998</v>
      </c>
      <c r="M21" s="66">
        <f t="shared" si="4"/>
        <v>27</v>
      </c>
      <c r="N21" s="65">
        <f>VLOOKUP($A21,'Return Data'!$B$7:$R$1700,14,0)</f>
        <v>-1.4919</v>
      </c>
      <c r="O21" s="66">
        <f t="shared" si="6"/>
        <v>23</v>
      </c>
      <c r="P21" s="65">
        <f>VLOOKUP($A21,'Return Data'!$B$7:$R$1700,15,0)</f>
        <v>2.6389999999999998</v>
      </c>
      <c r="Q21" s="66">
        <f t="shared" si="7"/>
        <v>25</v>
      </c>
      <c r="R21" s="65">
        <f>VLOOKUP($A21,'Return Data'!$B$7:$R$1700,16,0)</f>
        <v>15.460800000000001</v>
      </c>
      <c r="S21" s="67">
        <f t="shared" si="5"/>
        <v>9</v>
      </c>
    </row>
    <row r="22" spans="1:19" x14ac:dyDescent="0.3">
      <c r="A22" s="63" t="s">
        <v>1331</v>
      </c>
      <c r="B22" s="64">
        <f>VLOOKUP($A22,'Return Data'!$B$7:$R$1700,3,0)</f>
        <v>44040</v>
      </c>
      <c r="C22" s="65">
        <f>VLOOKUP($A22,'Return Data'!$B$7:$R$1700,4,0)</f>
        <v>44.97</v>
      </c>
      <c r="D22" s="65">
        <f>VLOOKUP($A22,'Return Data'!$B$7:$R$1700,10,0)</f>
        <v>12.5375</v>
      </c>
      <c r="E22" s="66">
        <f t="shared" si="0"/>
        <v>28</v>
      </c>
      <c r="F22" s="65">
        <f>VLOOKUP($A22,'Return Data'!$B$7:$R$1700,11,0)</f>
        <v>-11.528600000000001</v>
      </c>
      <c r="G22" s="66">
        <f t="shared" si="1"/>
        <v>25</v>
      </c>
      <c r="H22" s="65">
        <f>VLOOKUP($A22,'Return Data'!$B$7:$R$1700,12,0)</f>
        <v>-3.5598999999999998</v>
      </c>
      <c r="I22" s="66">
        <f t="shared" si="2"/>
        <v>12</v>
      </c>
      <c r="J22" s="65">
        <f>VLOOKUP($A22,'Return Data'!$B$7:$R$1700,13,0)</f>
        <v>2.1116999999999999</v>
      </c>
      <c r="K22" s="66">
        <f t="shared" si="3"/>
        <v>12</v>
      </c>
      <c r="L22" s="65">
        <f>VLOOKUP($A22,'Return Data'!$B$7:$R$1700,17,0)</f>
        <v>-4.5190000000000001</v>
      </c>
      <c r="M22" s="66">
        <f t="shared" si="4"/>
        <v>22</v>
      </c>
      <c r="N22" s="65">
        <f>VLOOKUP($A22,'Return Data'!$B$7:$R$1700,14,0)</f>
        <v>-0.33839999999999998</v>
      </c>
      <c r="O22" s="66">
        <f t="shared" si="6"/>
        <v>22</v>
      </c>
      <c r="P22" s="65">
        <f>VLOOKUP($A22,'Return Data'!$B$7:$R$1700,15,0)</f>
        <v>4.3487999999999998</v>
      </c>
      <c r="Q22" s="66">
        <f t="shared" si="7"/>
        <v>19</v>
      </c>
      <c r="R22" s="65">
        <f>VLOOKUP($A22,'Return Data'!$B$7:$R$1700,16,0)</f>
        <v>12.920199999999999</v>
      </c>
      <c r="S22" s="67">
        <f t="shared" si="5"/>
        <v>16</v>
      </c>
    </row>
    <row r="23" spans="1:19" x14ac:dyDescent="0.3">
      <c r="A23" s="63" t="s">
        <v>1334</v>
      </c>
      <c r="B23" s="64">
        <f>VLOOKUP($A23,'Return Data'!$B$7:$R$1700,3,0)</f>
        <v>44040</v>
      </c>
      <c r="C23" s="65">
        <f>VLOOKUP($A23,'Return Data'!$B$7:$R$1700,4,0)</f>
        <v>9.5635999999999992</v>
      </c>
      <c r="D23" s="65">
        <f>VLOOKUP($A23,'Return Data'!$B$7:$R$1700,10,0)</f>
        <v>9.4545999999999992</v>
      </c>
      <c r="E23" s="66">
        <f t="shared" si="0"/>
        <v>34</v>
      </c>
      <c r="F23" s="65">
        <f>VLOOKUP($A23,'Return Data'!$B$7:$R$1700,11,0)</f>
        <v>-16.9985</v>
      </c>
      <c r="G23" s="66">
        <f t="shared" si="1"/>
        <v>33</v>
      </c>
      <c r="H23" s="65">
        <f>VLOOKUP($A23,'Return Data'!$B$7:$R$1700,12,0)</f>
        <v>-11.5603</v>
      </c>
      <c r="I23" s="66">
        <f t="shared" si="2"/>
        <v>32</v>
      </c>
      <c r="J23" s="65">
        <f>VLOOKUP($A23,'Return Data'!$B$7:$R$1700,13,0)</f>
        <v>-5.2648999999999999</v>
      </c>
      <c r="K23" s="66">
        <f t="shared" si="3"/>
        <v>29</v>
      </c>
      <c r="L23" s="65"/>
      <c r="M23" s="66"/>
      <c r="N23" s="65"/>
      <c r="O23" s="66"/>
      <c r="P23" s="65"/>
      <c r="Q23" s="66"/>
      <c r="R23" s="65">
        <f>VLOOKUP($A23,'Return Data'!$B$7:$R$1700,16,0)</f>
        <v>-3.6337999999999999</v>
      </c>
      <c r="S23" s="67">
        <f t="shared" si="5"/>
        <v>34</v>
      </c>
    </row>
    <row r="24" spans="1:19" x14ac:dyDescent="0.3">
      <c r="A24" s="63" t="s">
        <v>1335</v>
      </c>
      <c r="B24" s="64">
        <f>VLOOKUP($A24,'Return Data'!$B$7:$R$1700,3,0)</f>
        <v>44040</v>
      </c>
      <c r="C24" s="65">
        <f>VLOOKUP($A24,'Return Data'!$B$7:$R$1700,4,0)</f>
        <v>31.330100000000002</v>
      </c>
      <c r="D24" s="65">
        <f>VLOOKUP($A24,'Return Data'!$B$7:$R$1700,10,0)</f>
        <v>13.106299999999999</v>
      </c>
      <c r="E24" s="66">
        <f t="shared" si="0"/>
        <v>25</v>
      </c>
      <c r="F24" s="65">
        <f>VLOOKUP($A24,'Return Data'!$B$7:$R$1700,11,0)</f>
        <v>-10.5511</v>
      </c>
      <c r="G24" s="66">
        <f t="shared" si="1"/>
        <v>20</v>
      </c>
      <c r="H24" s="65">
        <f>VLOOKUP($A24,'Return Data'!$B$7:$R$1700,12,0)</f>
        <v>-8.8188999999999993</v>
      </c>
      <c r="I24" s="66">
        <f t="shared" si="2"/>
        <v>29</v>
      </c>
      <c r="J24" s="65">
        <f>VLOOKUP($A24,'Return Data'!$B$7:$R$1700,13,0)</f>
        <v>0.37230000000000002</v>
      </c>
      <c r="K24" s="66">
        <f t="shared" si="3"/>
        <v>16</v>
      </c>
      <c r="L24" s="65">
        <f>VLOOKUP($A24,'Return Data'!$B$7:$R$1700,17,0)</f>
        <v>-1.7463</v>
      </c>
      <c r="M24" s="66">
        <f t="shared" si="4"/>
        <v>13</v>
      </c>
      <c r="N24" s="65">
        <f>VLOOKUP($A24,'Return Data'!$B$7:$R$1700,14,0)</f>
        <v>1.5518000000000001</v>
      </c>
      <c r="O24" s="66">
        <f t="shared" si="6"/>
        <v>12</v>
      </c>
      <c r="P24" s="65">
        <f>VLOOKUP($A24,'Return Data'!$B$7:$R$1700,15,0)</f>
        <v>6.8238000000000003</v>
      </c>
      <c r="Q24" s="66">
        <f t="shared" si="7"/>
        <v>9</v>
      </c>
      <c r="R24" s="65">
        <f>VLOOKUP($A24,'Return Data'!$B$7:$R$1700,16,0)</f>
        <v>10.1149</v>
      </c>
      <c r="S24" s="67">
        <f t="shared" si="5"/>
        <v>22</v>
      </c>
    </row>
    <row r="25" spans="1:19" x14ac:dyDescent="0.3">
      <c r="A25" s="63" t="s">
        <v>1337</v>
      </c>
      <c r="B25" s="64">
        <f>VLOOKUP($A25,'Return Data'!$B$7:$R$1700,3,0)</f>
        <v>44040</v>
      </c>
      <c r="C25" s="65">
        <f>VLOOKUP($A25,'Return Data'!$B$7:$R$1700,4,0)</f>
        <v>34.412999999999997</v>
      </c>
      <c r="D25" s="65">
        <f>VLOOKUP($A25,'Return Data'!$B$7:$R$1700,10,0)</f>
        <v>17.342400000000001</v>
      </c>
      <c r="E25" s="66">
        <f t="shared" si="0"/>
        <v>8</v>
      </c>
      <c r="F25" s="65">
        <f>VLOOKUP($A25,'Return Data'!$B$7:$R$1700,11,0)</f>
        <v>-10.0619</v>
      </c>
      <c r="G25" s="66">
        <f t="shared" si="1"/>
        <v>17</v>
      </c>
      <c r="H25" s="65">
        <f>VLOOKUP($A25,'Return Data'!$B$7:$R$1700,12,0)</f>
        <v>-3.7964000000000002</v>
      </c>
      <c r="I25" s="66">
        <f t="shared" si="2"/>
        <v>14</v>
      </c>
      <c r="J25" s="65">
        <f>VLOOKUP($A25,'Return Data'!$B$7:$R$1700,13,0)</f>
        <v>-0.52900000000000003</v>
      </c>
      <c r="K25" s="66">
        <f t="shared" si="3"/>
        <v>19</v>
      </c>
      <c r="L25" s="65">
        <f>VLOOKUP($A25,'Return Data'!$B$7:$R$1700,17,0)</f>
        <v>-0.27560000000000001</v>
      </c>
      <c r="M25" s="66">
        <f t="shared" si="4"/>
        <v>11</v>
      </c>
      <c r="N25" s="65">
        <f>VLOOKUP($A25,'Return Data'!$B$7:$R$1700,14,0)</f>
        <v>2.8622999999999998</v>
      </c>
      <c r="O25" s="66">
        <f t="shared" si="6"/>
        <v>7</v>
      </c>
      <c r="P25" s="65">
        <f>VLOOKUP($A25,'Return Data'!$B$7:$R$1700,15,0)</f>
        <v>8.0175999999999998</v>
      </c>
      <c r="Q25" s="66">
        <f t="shared" si="7"/>
        <v>3</v>
      </c>
      <c r="R25" s="65">
        <f>VLOOKUP($A25,'Return Data'!$B$7:$R$1700,16,0)</f>
        <v>12.023400000000001</v>
      </c>
      <c r="S25" s="67">
        <f t="shared" si="5"/>
        <v>18</v>
      </c>
    </row>
    <row r="26" spans="1:19" x14ac:dyDescent="0.3">
      <c r="A26" s="63" t="s">
        <v>1340</v>
      </c>
      <c r="B26" s="64">
        <f>VLOOKUP($A26,'Return Data'!$B$7:$R$1700,3,0)</f>
        <v>44040</v>
      </c>
      <c r="C26" s="65">
        <f>VLOOKUP($A26,'Return Data'!$B$7:$R$1700,4,0)</f>
        <v>78.334999999999994</v>
      </c>
      <c r="D26" s="65">
        <f>VLOOKUP($A26,'Return Data'!$B$7:$R$1700,10,0)</f>
        <v>17.912199999999999</v>
      </c>
      <c r="E26" s="66">
        <f t="shared" si="0"/>
        <v>6</v>
      </c>
      <c r="F26" s="65">
        <f>VLOOKUP($A26,'Return Data'!$B$7:$R$1700,11,0)</f>
        <v>-7.3385999999999996</v>
      </c>
      <c r="G26" s="66">
        <f t="shared" si="1"/>
        <v>12</v>
      </c>
      <c r="H26" s="65">
        <f>VLOOKUP($A26,'Return Data'!$B$7:$R$1700,12,0)</f>
        <v>-3.3079999999999998</v>
      </c>
      <c r="I26" s="66">
        <f t="shared" si="2"/>
        <v>10</v>
      </c>
      <c r="J26" s="65">
        <f>VLOOKUP($A26,'Return Data'!$B$7:$R$1700,13,0)</f>
        <v>-1.2343</v>
      </c>
      <c r="K26" s="66">
        <f t="shared" si="3"/>
        <v>21</v>
      </c>
      <c r="L26" s="65">
        <f>VLOOKUP($A26,'Return Data'!$B$7:$R$1700,17,0)</f>
        <v>-3.4841000000000002</v>
      </c>
      <c r="M26" s="66">
        <f t="shared" si="4"/>
        <v>21</v>
      </c>
      <c r="N26" s="65">
        <f>VLOOKUP($A26,'Return Data'!$B$7:$R$1700,14,0)</f>
        <v>0.64419999999999999</v>
      </c>
      <c r="O26" s="66">
        <f t="shared" si="6"/>
        <v>15</v>
      </c>
      <c r="P26" s="65">
        <f>VLOOKUP($A26,'Return Data'!$B$7:$R$1700,15,0)</f>
        <v>4.5175999999999998</v>
      </c>
      <c r="Q26" s="66">
        <f t="shared" si="7"/>
        <v>17</v>
      </c>
      <c r="R26" s="65">
        <f>VLOOKUP($A26,'Return Data'!$B$7:$R$1700,16,0)</f>
        <v>14.4908</v>
      </c>
      <c r="S26" s="67">
        <f t="shared" si="5"/>
        <v>10</v>
      </c>
    </row>
    <row r="27" spans="1:19" x14ac:dyDescent="0.3">
      <c r="A27" s="63" t="s">
        <v>1341</v>
      </c>
      <c r="B27" s="64">
        <f>VLOOKUP($A27,'Return Data'!$B$7:$R$1700,3,0)</f>
        <v>44040</v>
      </c>
      <c r="C27" s="65">
        <f>VLOOKUP($A27,'Return Data'!$B$7:$R$1700,4,0)</f>
        <v>45.915199999999999</v>
      </c>
      <c r="D27" s="65">
        <f>VLOOKUP($A27,'Return Data'!$B$7:$R$1700,10,0)</f>
        <v>10.9465</v>
      </c>
      <c r="E27" s="66">
        <f t="shared" si="0"/>
        <v>31</v>
      </c>
      <c r="F27" s="65">
        <f>VLOOKUP($A27,'Return Data'!$B$7:$R$1700,11,0)</f>
        <v>-11.4879</v>
      </c>
      <c r="G27" s="66">
        <f t="shared" si="1"/>
        <v>24</v>
      </c>
      <c r="H27" s="65">
        <f>VLOOKUP($A27,'Return Data'!$B$7:$R$1700,12,0)</f>
        <v>-5.8874000000000004</v>
      </c>
      <c r="I27" s="66">
        <f t="shared" si="2"/>
        <v>23</v>
      </c>
      <c r="J27" s="65">
        <f>VLOOKUP($A27,'Return Data'!$B$7:$R$1700,13,0)</f>
        <v>9.8799999999999999E-2</v>
      </c>
      <c r="K27" s="66">
        <f t="shared" si="3"/>
        <v>17</v>
      </c>
      <c r="L27" s="65">
        <f>VLOOKUP($A27,'Return Data'!$B$7:$R$1700,17,0)</f>
        <v>1.0356000000000001</v>
      </c>
      <c r="M27" s="66">
        <f t="shared" si="4"/>
        <v>7</v>
      </c>
      <c r="N27" s="65">
        <f>VLOOKUP($A27,'Return Data'!$B$7:$R$1700,14,0)</f>
        <v>1.869</v>
      </c>
      <c r="O27" s="66">
        <f t="shared" si="6"/>
        <v>11</v>
      </c>
      <c r="P27" s="65">
        <f>VLOOKUP($A27,'Return Data'!$B$7:$R$1700,15,0)</f>
        <v>3.0026999999999999</v>
      </c>
      <c r="Q27" s="66">
        <f t="shared" si="7"/>
        <v>24</v>
      </c>
      <c r="R27" s="65">
        <f>VLOOKUP($A27,'Return Data'!$B$7:$R$1700,16,0)</f>
        <v>8.0626999999999995</v>
      </c>
      <c r="S27" s="67">
        <f t="shared" si="5"/>
        <v>24</v>
      </c>
    </row>
    <row r="28" spans="1:19" x14ac:dyDescent="0.3">
      <c r="A28" s="63" t="s">
        <v>1344</v>
      </c>
      <c r="B28" s="64">
        <f>VLOOKUP($A28,'Return Data'!$B$7:$R$1700,3,0)</f>
        <v>44040</v>
      </c>
      <c r="C28" s="65">
        <f>VLOOKUP($A28,'Return Data'!$B$7:$R$1700,4,0)</f>
        <v>11.1335</v>
      </c>
      <c r="D28" s="65">
        <f>VLOOKUP($A28,'Return Data'!$B$7:$R$1700,10,0)</f>
        <v>14.6082</v>
      </c>
      <c r="E28" s="66">
        <f t="shared" si="0"/>
        <v>19</v>
      </c>
      <c r="F28" s="65">
        <f>VLOOKUP($A28,'Return Data'!$B$7:$R$1700,11,0)</f>
        <v>-6.7663000000000002</v>
      </c>
      <c r="G28" s="66">
        <f t="shared" si="1"/>
        <v>8</v>
      </c>
      <c r="H28" s="65">
        <f>VLOOKUP($A28,'Return Data'!$B$7:$R$1700,12,0)</f>
        <v>-0.37759999999999999</v>
      </c>
      <c r="I28" s="66">
        <f t="shared" si="2"/>
        <v>7</v>
      </c>
      <c r="J28" s="65">
        <f>VLOOKUP($A28,'Return Data'!$B$7:$R$1700,13,0)</f>
        <v>5.2266000000000004</v>
      </c>
      <c r="K28" s="66">
        <f t="shared" si="3"/>
        <v>7</v>
      </c>
      <c r="L28" s="65">
        <f>VLOOKUP($A28,'Return Data'!$B$7:$R$1700,17,0)</f>
        <v>1.0185999999999999</v>
      </c>
      <c r="M28" s="66">
        <f t="shared" si="4"/>
        <v>8</v>
      </c>
      <c r="N28" s="65">
        <f>VLOOKUP($A28,'Return Data'!$B$7:$R$1700,14,0)</f>
        <v>1.9993000000000001</v>
      </c>
      <c r="O28" s="66">
        <f t="shared" si="6"/>
        <v>10</v>
      </c>
      <c r="P28" s="65"/>
      <c r="Q28" s="66"/>
      <c r="R28" s="65">
        <f>VLOOKUP($A28,'Return Data'!$B$7:$R$1700,16,0)</f>
        <v>3.3946000000000001</v>
      </c>
      <c r="S28" s="67">
        <f t="shared" si="5"/>
        <v>29</v>
      </c>
    </row>
    <row r="29" spans="1:19" x14ac:dyDescent="0.3">
      <c r="A29" s="63" t="s">
        <v>1346</v>
      </c>
      <c r="B29" s="64">
        <f>VLOOKUP($A29,'Return Data'!$B$7:$R$1700,3,0)</f>
        <v>44040</v>
      </c>
      <c r="C29" s="65">
        <f>VLOOKUP($A29,'Return Data'!$B$7:$R$1700,4,0)</f>
        <v>25.430700000000002</v>
      </c>
      <c r="D29" s="65">
        <f>VLOOKUP($A29,'Return Data'!$B$7:$R$1700,10,0)</f>
        <v>20.786300000000001</v>
      </c>
      <c r="E29" s="66">
        <f t="shared" si="0"/>
        <v>4</v>
      </c>
      <c r="F29" s="65">
        <f>VLOOKUP($A29,'Return Data'!$B$7:$R$1700,11,0)</f>
        <v>-6.9249999999999998</v>
      </c>
      <c r="G29" s="66">
        <f t="shared" si="1"/>
        <v>9</v>
      </c>
      <c r="H29" s="65">
        <f>VLOOKUP($A29,'Return Data'!$B$7:$R$1700,12,0)</f>
        <v>-4.0503</v>
      </c>
      <c r="I29" s="66">
        <f t="shared" si="2"/>
        <v>15</v>
      </c>
      <c r="J29" s="65">
        <f>VLOOKUP($A29,'Return Data'!$B$7:$R$1700,13,0)</f>
        <v>1.7179</v>
      </c>
      <c r="K29" s="66">
        <f t="shared" si="3"/>
        <v>13</v>
      </c>
      <c r="L29" s="65">
        <f>VLOOKUP($A29,'Return Data'!$B$7:$R$1700,17,0)</f>
        <v>-3.4333</v>
      </c>
      <c r="M29" s="66">
        <f t="shared" si="4"/>
        <v>20</v>
      </c>
      <c r="N29" s="65">
        <f>VLOOKUP($A29,'Return Data'!$B$7:$R$1700,14,0)</f>
        <v>0.24460000000000001</v>
      </c>
      <c r="O29" s="66">
        <f t="shared" si="6"/>
        <v>16</v>
      </c>
      <c r="P29" s="65">
        <f>VLOOKUP($A29,'Return Data'!$B$7:$R$1700,15,0)</f>
        <v>6.9489999999999998</v>
      </c>
      <c r="Q29" s="66">
        <f t="shared" si="7"/>
        <v>7</v>
      </c>
      <c r="R29" s="65">
        <f>VLOOKUP($A29,'Return Data'!$B$7:$R$1700,16,0)</f>
        <v>16.093399999999999</v>
      </c>
      <c r="S29" s="67">
        <f t="shared" si="5"/>
        <v>8</v>
      </c>
    </row>
    <row r="30" spans="1:19" x14ac:dyDescent="0.3">
      <c r="A30" s="63" t="s">
        <v>1347</v>
      </c>
      <c r="B30" s="64">
        <f>VLOOKUP($A30,'Return Data'!$B$7:$R$1700,3,0)</f>
        <v>44040</v>
      </c>
      <c r="C30" s="65">
        <f>VLOOKUP($A30,'Return Data'!$B$7:$R$1700,4,0)</f>
        <v>76.111900000000006</v>
      </c>
      <c r="D30" s="65">
        <f>VLOOKUP($A30,'Return Data'!$B$7:$R$1700,10,0)</f>
        <v>11.2895</v>
      </c>
      <c r="E30" s="66">
        <f t="shared" si="0"/>
        <v>30</v>
      </c>
      <c r="F30" s="65">
        <f>VLOOKUP($A30,'Return Data'!$B$7:$R$1700,11,0)</f>
        <v>-22.853400000000001</v>
      </c>
      <c r="G30" s="66">
        <f t="shared" si="1"/>
        <v>34</v>
      </c>
      <c r="H30" s="65">
        <f>VLOOKUP($A30,'Return Data'!$B$7:$R$1700,12,0)</f>
        <v>-17.953299999999999</v>
      </c>
      <c r="I30" s="66">
        <f t="shared" si="2"/>
        <v>34</v>
      </c>
      <c r="J30" s="65">
        <f>VLOOKUP($A30,'Return Data'!$B$7:$R$1700,13,0)</f>
        <v>-18.850899999999999</v>
      </c>
      <c r="K30" s="66">
        <f t="shared" si="3"/>
        <v>33</v>
      </c>
      <c r="L30" s="65">
        <f>VLOOKUP($A30,'Return Data'!$B$7:$R$1700,17,0)</f>
        <v>-8.6428999999999991</v>
      </c>
      <c r="M30" s="66">
        <f t="shared" si="4"/>
        <v>29</v>
      </c>
      <c r="N30" s="65">
        <f>VLOOKUP($A30,'Return Data'!$B$7:$R$1700,14,0)</f>
        <v>-4.1932999999999998</v>
      </c>
      <c r="O30" s="66">
        <f t="shared" si="6"/>
        <v>28</v>
      </c>
      <c r="P30" s="65">
        <f>VLOOKUP($A30,'Return Data'!$B$7:$R$1700,15,0)</f>
        <v>0.39710000000000001</v>
      </c>
      <c r="Q30" s="66">
        <f t="shared" si="7"/>
        <v>27</v>
      </c>
      <c r="R30" s="65">
        <f>VLOOKUP($A30,'Return Data'!$B$7:$R$1700,16,0)</f>
        <v>14.141</v>
      </c>
      <c r="S30" s="67">
        <f t="shared" si="5"/>
        <v>12</v>
      </c>
    </row>
    <row r="31" spans="1:19" x14ac:dyDescent="0.3">
      <c r="A31" s="63" t="s">
        <v>1350</v>
      </c>
      <c r="B31" s="64">
        <f>VLOOKUP($A31,'Return Data'!$B$7:$R$1700,3,0)</f>
        <v>44040</v>
      </c>
      <c r="C31" s="65">
        <f>VLOOKUP($A31,'Return Data'!$B$7:$R$1700,4,0)</f>
        <v>29.216799999999999</v>
      </c>
      <c r="D31" s="65">
        <f>VLOOKUP($A31,'Return Data'!$B$7:$R$1700,10,0)</f>
        <v>24.898199999999999</v>
      </c>
      <c r="E31" s="66">
        <f t="shared" si="0"/>
        <v>2</v>
      </c>
      <c r="F31" s="65">
        <f>VLOOKUP($A31,'Return Data'!$B$7:$R$1700,11,0)</f>
        <v>7.3539000000000003</v>
      </c>
      <c r="G31" s="66">
        <f t="shared" si="1"/>
        <v>1</v>
      </c>
      <c r="H31" s="65">
        <f>VLOOKUP($A31,'Return Data'!$B$7:$R$1700,12,0)</f>
        <v>12.4857</v>
      </c>
      <c r="I31" s="66">
        <f t="shared" si="2"/>
        <v>1</v>
      </c>
      <c r="J31" s="65">
        <f>VLOOKUP($A31,'Return Data'!$B$7:$R$1700,13,0)</f>
        <v>18.151299999999999</v>
      </c>
      <c r="K31" s="66">
        <f t="shared" si="3"/>
        <v>1</v>
      </c>
      <c r="L31" s="65">
        <f>VLOOKUP($A31,'Return Data'!$B$7:$R$1700,17,0)</f>
        <v>8.2338000000000005</v>
      </c>
      <c r="M31" s="66">
        <f t="shared" si="4"/>
        <v>1</v>
      </c>
      <c r="N31" s="65">
        <f>VLOOKUP($A31,'Return Data'!$B$7:$R$1700,14,0)</f>
        <v>11.397399999999999</v>
      </c>
      <c r="O31" s="66">
        <f t="shared" si="6"/>
        <v>1</v>
      </c>
      <c r="P31" s="65">
        <f>VLOOKUP($A31,'Return Data'!$B$7:$R$1700,15,0)</f>
        <v>11.6998</v>
      </c>
      <c r="Q31" s="66">
        <f t="shared" si="7"/>
        <v>1</v>
      </c>
      <c r="R31" s="65">
        <f>VLOOKUP($A31,'Return Data'!$B$7:$R$1700,16,0)</f>
        <v>16.124500000000001</v>
      </c>
      <c r="S31" s="67">
        <f t="shared" si="5"/>
        <v>7</v>
      </c>
    </row>
    <row r="32" spans="1:19" x14ac:dyDescent="0.3">
      <c r="A32" s="63" t="s">
        <v>1352</v>
      </c>
      <c r="B32" s="64">
        <f>VLOOKUP($A32,'Return Data'!$B$7:$R$1700,3,0)</f>
        <v>44040</v>
      </c>
      <c r="C32" s="65">
        <f>VLOOKUP($A32,'Return Data'!$B$7:$R$1700,4,0)</f>
        <v>14.73</v>
      </c>
      <c r="D32" s="65">
        <f>VLOOKUP($A32,'Return Data'!$B$7:$R$1700,10,0)</f>
        <v>24.303799999999999</v>
      </c>
      <c r="E32" s="66">
        <f t="shared" si="0"/>
        <v>3</v>
      </c>
      <c r="F32" s="65">
        <f>VLOOKUP($A32,'Return Data'!$B$7:$R$1700,11,0)</f>
        <v>2.5766</v>
      </c>
      <c r="G32" s="66">
        <f t="shared" si="1"/>
        <v>3</v>
      </c>
      <c r="H32" s="65">
        <f>VLOOKUP($A32,'Return Data'!$B$7:$R$1700,12,0)</f>
        <v>9.4353999999999996</v>
      </c>
      <c r="I32" s="66">
        <f t="shared" si="2"/>
        <v>2</v>
      </c>
      <c r="J32" s="65">
        <f>VLOOKUP($A32,'Return Data'!$B$7:$R$1700,13,0)</f>
        <v>14.2746</v>
      </c>
      <c r="K32" s="66">
        <f t="shared" si="3"/>
        <v>2</v>
      </c>
      <c r="L32" s="65">
        <f>VLOOKUP($A32,'Return Data'!$B$7:$R$1700,17,0)</f>
        <v>5.0273000000000003</v>
      </c>
      <c r="M32" s="66">
        <f t="shared" si="4"/>
        <v>2</v>
      </c>
      <c r="N32" s="65">
        <f>VLOOKUP($A32,'Return Data'!$B$7:$R$1700,14,0)</f>
        <v>4.4630999999999998</v>
      </c>
      <c r="O32" s="66">
        <f t="shared" si="6"/>
        <v>5</v>
      </c>
      <c r="P32" s="65">
        <f>VLOOKUP($A32,'Return Data'!$B$7:$R$1700,15,0)</f>
        <v>7.1809000000000003</v>
      </c>
      <c r="Q32" s="66">
        <f t="shared" si="7"/>
        <v>5</v>
      </c>
      <c r="R32" s="65">
        <f>VLOOKUP($A32,'Return Data'!$B$7:$R$1700,16,0)</f>
        <v>7.4279000000000002</v>
      </c>
      <c r="S32" s="67">
        <f t="shared" si="5"/>
        <v>26</v>
      </c>
    </row>
    <row r="33" spans="1:19" x14ac:dyDescent="0.3">
      <c r="A33" s="63" t="s">
        <v>1353</v>
      </c>
      <c r="B33" s="64">
        <f>VLOOKUP($A33,'Return Data'!$B$7:$R$1700,3,0)</f>
        <v>44040</v>
      </c>
      <c r="C33" s="65">
        <f>VLOOKUP($A33,'Return Data'!$B$7:$R$1700,4,0)</f>
        <v>133.6</v>
      </c>
      <c r="D33" s="65">
        <f>VLOOKUP($A33,'Return Data'!$B$7:$R$1700,10,0)</f>
        <v>16.620100000000001</v>
      </c>
      <c r="E33" s="66">
        <f t="shared" si="0"/>
        <v>10</v>
      </c>
      <c r="F33" s="65">
        <f>VLOOKUP($A33,'Return Data'!$B$7:$R$1700,11,0)</f>
        <v>-7.9256000000000002</v>
      </c>
      <c r="G33" s="66">
        <f t="shared" si="1"/>
        <v>14</v>
      </c>
      <c r="H33" s="65">
        <f>VLOOKUP($A33,'Return Data'!$B$7:$R$1700,12,0)</f>
        <v>-2.8645999999999998</v>
      </c>
      <c r="I33" s="66">
        <f t="shared" si="2"/>
        <v>9</v>
      </c>
      <c r="J33" s="65">
        <f>VLOOKUP($A33,'Return Data'!$B$7:$R$1700,13,0)</f>
        <v>-1.5475000000000001</v>
      </c>
      <c r="K33" s="66">
        <f t="shared" si="3"/>
        <v>22</v>
      </c>
      <c r="L33" s="65">
        <f>VLOOKUP($A33,'Return Data'!$B$7:$R$1700,17,0)</f>
        <v>-3.3875000000000002</v>
      </c>
      <c r="M33" s="66">
        <f t="shared" si="4"/>
        <v>19</v>
      </c>
      <c r="N33" s="65">
        <f>VLOOKUP($A33,'Return Data'!$B$7:$R$1700,14,0)</f>
        <v>-7.7200000000000005E-2</v>
      </c>
      <c r="O33" s="66">
        <f t="shared" si="6"/>
        <v>18</v>
      </c>
      <c r="P33" s="65">
        <f>VLOOKUP($A33,'Return Data'!$B$7:$R$1700,15,0)</f>
        <v>6.7281000000000004</v>
      </c>
      <c r="Q33" s="66">
        <f t="shared" si="7"/>
        <v>10</v>
      </c>
      <c r="R33" s="65">
        <f>VLOOKUP($A33,'Return Data'!$B$7:$R$1700,16,0)</f>
        <v>14.0107</v>
      </c>
      <c r="S33" s="67">
        <f t="shared" si="5"/>
        <v>13</v>
      </c>
    </row>
    <row r="34" spans="1:19" x14ac:dyDescent="0.3">
      <c r="A34" s="63" t="s">
        <v>1355</v>
      </c>
      <c r="B34" s="64">
        <f>VLOOKUP($A34,'Return Data'!$B$7:$R$1700,3,0)</f>
        <v>44040</v>
      </c>
      <c r="C34" s="65">
        <f>VLOOKUP($A34,'Return Data'!$B$7:$R$1700,4,0)</f>
        <v>197.38509999999999</v>
      </c>
      <c r="D34" s="65">
        <f>VLOOKUP($A34,'Return Data'!$B$7:$R$1700,10,0)</f>
        <v>25.343499999999999</v>
      </c>
      <c r="E34" s="66">
        <f t="shared" si="0"/>
        <v>1</v>
      </c>
      <c r="F34" s="65">
        <f>VLOOKUP($A34,'Return Data'!$B$7:$R$1700,11,0)</f>
        <v>3.0320999999999998</v>
      </c>
      <c r="G34" s="66">
        <f t="shared" si="1"/>
        <v>2</v>
      </c>
      <c r="H34" s="65">
        <f>VLOOKUP($A34,'Return Data'!$B$7:$R$1700,12,0)</f>
        <v>5.0075000000000003</v>
      </c>
      <c r="I34" s="66">
        <f t="shared" si="2"/>
        <v>3</v>
      </c>
      <c r="J34" s="65">
        <f>VLOOKUP($A34,'Return Data'!$B$7:$R$1700,13,0)</f>
        <v>10.7211</v>
      </c>
      <c r="K34" s="66">
        <f t="shared" si="3"/>
        <v>3</v>
      </c>
      <c r="L34" s="65">
        <f>VLOOKUP($A34,'Return Data'!$B$7:$R$1700,17,0)</f>
        <v>4.2373000000000003</v>
      </c>
      <c r="M34" s="66">
        <f t="shared" si="4"/>
        <v>3</v>
      </c>
      <c r="N34" s="65">
        <f>VLOOKUP($A34,'Return Data'!$B$7:$R$1700,14,0)</f>
        <v>7.5807000000000002</v>
      </c>
      <c r="O34" s="66">
        <f t="shared" si="6"/>
        <v>2</v>
      </c>
      <c r="P34" s="65">
        <f>VLOOKUP($A34,'Return Data'!$B$7:$R$1700,15,0)</f>
        <v>9.2786000000000008</v>
      </c>
      <c r="Q34" s="66">
        <f t="shared" si="7"/>
        <v>2</v>
      </c>
      <c r="R34" s="65">
        <f>VLOOKUP($A34,'Return Data'!$B$7:$R$1700,16,0)</f>
        <v>16.646799999999999</v>
      </c>
      <c r="S34" s="67">
        <f t="shared" si="5"/>
        <v>5</v>
      </c>
    </row>
    <row r="35" spans="1:19" x14ac:dyDescent="0.3">
      <c r="A35" s="63" t="s">
        <v>1358</v>
      </c>
      <c r="B35" s="64">
        <f>VLOOKUP($A35,'Return Data'!$B$7:$R$1700,3,0)</f>
        <v>44040</v>
      </c>
      <c r="C35" s="65">
        <f>VLOOKUP($A35,'Return Data'!$B$7:$R$1700,4,0)</f>
        <v>45.667299999999997</v>
      </c>
      <c r="D35" s="65">
        <f>VLOOKUP($A35,'Return Data'!$B$7:$R$1700,10,0)</f>
        <v>13.892899999999999</v>
      </c>
      <c r="E35" s="66">
        <f t="shared" si="0"/>
        <v>22</v>
      </c>
      <c r="F35" s="65">
        <f>VLOOKUP($A35,'Return Data'!$B$7:$R$1700,11,0)</f>
        <v>-12.532500000000001</v>
      </c>
      <c r="G35" s="66">
        <f t="shared" si="1"/>
        <v>29</v>
      </c>
      <c r="H35" s="65">
        <f>VLOOKUP($A35,'Return Data'!$B$7:$R$1700,12,0)</f>
        <v>-8.4452999999999996</v>
      </c>
      <c r="I35" s="66">
        <f t="shared" si="2"/>
        <v>28</v>
      </c>
      <c r="J35" s="65">
        <f>VLOOKUP($A35,'Return Data'!$B$7:$R$1700,13,0)</f>
        <v>-4.9405999999999999</v>
      </c>
      <c r="K35" s="66">
        <f t="shared" si="3"/>
        <v>27</v>
      </c>
      <c r="L35" s="65">
        <f>VLOOKUP($A35,'Return Data'!$B$7:$R$1700,17,0)</f>
        <v>-2.4868000000000001</v>
      </c>
      <c r="M35" s="66">
        <f t="shared" si="4"/>
        <v>17</v>
      </c>
      <c r="N35" s="65">
        <f>VLOOKUP($A35,'Return Data'!$B$7:$R$1700,14,0)</f>
        <v>1.21</v>
      </c>
      <c r="O35" s="66">
        <f t="shared" si="6"/>
        <v>14</v>
      </c>
      <c r="P35" s="65">
        <f>VLOOKUP($A35,'Return Data'!$B$7:$R$1700,15,0)</f>
        <v>6.4893000000000001</v>
      </c>
      <c r="Q35" s="66">
        <f t="shared" si="7"/>
        <v>11</v>
      </c>
      <c r="R35" s="65">
        <f>VLOOKUP($A35,'Return Data'!$B$7:$R$1700,16,0)</f>
        <v>10.7506</v>
      </c>
      <c r="S35" s="67">
        <f t="shared" si="5"/>
        <v>20</v>
      </c>
    </row>
    <row r="36" spans="1:19" x14ac:dyDescent="0.3">
      <c r="A36" s="63" t="s">
        <v>1360</v>
      </c>
      <c r="B36" s="64">
        <f>VLOOKUP($A36,'Return Data'!$B$7:$R$1700,3,0)</f>
        <v>44040</v>
      </c>
      <c r="C36" s="65">
        <f>VLOOKUP($A36,'Return Data'!$B$7:$R$1700,4,0)</f>
        <v>10.171900000000001</v>
      </c>
      <c r="D36" s="65">
        <f>VLOOKUP($A36,'Return Data'!$B$7:$R$1700,10,0)</f>
        <v>15.452</v>
      </c>
      <c r="E36" s="66">
        <f t="shared" si="0"/>
        <v>16</v>
      </c>
      <c r="F36" s="65">
        <f>VLOOKUP($A36,'Return Data'!$B$7:$R$1700,11,0)</f>
        <v>-6.3929999999999998</v>
      </c>
      <c r="G36" s="66">
        <f t="shared" si="1"/>
        <v>7</v>
      </c>
      <c r="H36" s="65">
        <f>VLOOKUP($A36,'Return Data'!$B$7:$R$1700,12,0)</f>
        <v>-4.6539000000000001</v>
      </c>
      <c r="I36" s="66">
        <f t="shared" si="2"/>
        <v>16</v>
      </c>
      <c r="J36" s="65">
        <f>VLOOKUP($A36,'Return Data'!$B$7:$R$1700,13,0)</f>
        <v>0.42649999999999999</v>
      </c>
      <c r="K36" s="66">
        <f t="shared" si="3"/>
        <v>15</v>
      </c>
      <c r="L36" s="65"/>
      <c r="M36" s="66"/>
      <c r="N36" s="65"/>
      <c r="O36" s="66"/>
      <c r="P36" s="65"/>
      <c r="Q36" s="66"/>
      <c r="R36" s="65">
        <f>VLOOKUP($A36,'Return Data'!$B$7:$R$1700,16,0)</f>
        <v>0.93420000000000003</v>
      </c>
      <c r="S36" s="67">
        <f t="shared" si="5"/>
        <v>31</v>
      </c>
    </row>
    <row r="37" spans="1:19" x14ac:dyDescent="0.3">
      <c r="A37" s="63" t="s">
        <v>1362</v>
      </c>
      <c r="B37" s="64">
        <f>VLOOKUP($A37,'Return Data'!$B$7:$R$1700,3,0)</f>
        <v>44040</v>
      </c>
      <c r="C37" s="65">
        <f>VLOOKUP($A37,'Return Data'!$B$7:$R$1700,4,0)</f>
        <v>9.9021000000000008</v>
      </c>
      <c r="D37" s="65">
        <f>VLOOKUP($A37,'Return Data'!$B$7:$R$1700,10,0)</f>
        <v>17.3415</v>
      </c>
      <c r="E37" s="66">
        <f t="shared" si="0"/>
        <v>9</v>
      </c>
      <c r="F37" s="65">
        <f>VLOOKUP($A37,'Return Data'!$B$7:$R$1700,11,0)</f>
        <v>-10.1655</v>
      </c>
      <c r="G37" s="66">
        <f t="shared" si="1"/>
        <v>18</v>
      </c>
      <c r="H37" s="65">
        <f>VLOOKUP($A37,'Return Data'!$B$7:$R$1700,12,0)</f>
        <v>-5.5980999999999996</v>
      </c>
      <c r="I37" s="66">
        <f t="shared" si="2"/>
        <v>21</v>
      </c>
      <c r="J37" s="65"/>
      <c r="K37" s="66"/>
      <c r="L37" s="65"/>
      <c r="M37" s="66"/>
      <c r="N37" s="65"/>
      <c r="O37" s="66"/>
      <c r="P37" s="65"/>
      <c r="Q37" s="66"/>
      <c r="R37" s="65">
        <f>VLOOKUP($A37,'Return Data'!$B$7:$R$1700,16,0)</f>
        <v>-0.97899999999999998</v>
      </c>
      <c r="S37" s="67">
        <f t="shared" si="5"/>
        <v>33</v>
      </c>
    </row>
    <row r="38" spans="1:19" x14ac:dyDescent="0.3">
      <c r="A38" s="63" t="s">
        <v>1364</v>
      </c>
      <c r="B38" s="64">
        <f>VLOOKUP($A38,'Return Data'!$B$7:$R$1700,3,0)</f>
        <v>44040</v>
      </c>
      <c r="C38" s="65">
        <f>VLOOKUP($A38,'Return Data'!$B$7:$R$1700,4,0)</f>
        <v>10.512600000000001</v>
      </c>
      <c r="D38" s="65">
        <f>VLOOKUP($A38,'Return Data'!$B$7:$R$1700,10,0)</f>
        <v>12.3513</v>
      </c>
      <c r="E38" s="66">
        <f t="shared" si="0"/>
        <v>29</v>
      </c>
      <c r="F38" s="65">
        <f>VLOOKUP($A38,'Return Data'!$B$7:$R$1700,11,0)</f>
        <v>-7.5507</v>
      </c>
      <c r="G38" s="66">
        <f t="shared" si="1"/>
        <v>13</v>
      </c>
      <c r="H38" s="65">
        <f>VLOOKUP($A38,'Return Data'!$B$7:$R$1700,12,0)</f>
        <v>-4.7038000000000002</v>
      </c>
      <c r="I38" s="66">
        <f t="shared" si="2"/>
        <v>17</v>
      </c>
      <c r="J38" s="65">
        <f>VLOOKUP($A38,'Return Data'!$B$7:$R$1700,13,0)</f>
        <v>3.1415999999999999</v>
      </c>
      <c r="K38" s="66">
        <f t="shared" si="3"/>
        <v>9</v>
      </c>
      <c r="L38" s="65"/>
      <c r="M38" s="66"/>
      <c r="N38" s="65"/>
      <c r="O38" s="66"/>
      <c r="P38" s="65"/>
      <c r="Q38" s="66"/>
      <c r="R38" s="65">
        <f>VLOOKUP($A38,'Return Data'!$B$7:$R$1700,16,0)</f>
        <v>2.6757</v>
      </c>
      <c r="S38" s="67">
        <f t="shared" si="5"/>
        <v>30</v>
      </c>
    </row>
    <row r="39" spans="1:19" x14ac:dyDescent="0.3">
      <c r="A39" s="63" t="s">
        <v>1366</v>
      </c>
      <c r="B39" s="64">
        <f>VLOOKUP($A39,'Return Data'!$B$7:$R$1700,3,0)</f>
        <v>44040</v>
      </c>
      <c r="C39" s="65">
        <f>VLOOKUP($A39,'Return Data'!$B$7:$R$1700,4,0)</f>
        <v>99.86</v>
      </c>
      <c r="D39" s="65">
        <f>VLOOKUP($A39,'Return Data'!$B$7:$R$1700,10,0)</f>
        <v>14.347899999999999</v>
      </c>
      <c r="E39" s="66">
        <f t="shared" si="0"/>
        <v>21</v>
      </c>
      <c r="F39" s="65">
        <f>VLOOKUP($A39,'Return Data'!$B$7:$R$1700,11,0)</f>
        <v>-11.3459</v>
      </c>
      <c r="G39" s="66">
        <f t="shared" si="1"/>
        <v>23</v>
      </c>
      <c r="H39" s="65">
        <f>VLOOKUP($A39,'Return Data'!$B$7:$R$1700,12,0)</f>
        <v>-7.8781999999999996</v>
      </c>
      <c r="I39" s="66">
        <f t="shared" si="2"/>
        <v>27</v>
      </c>
      <c r="J39" s="65">
        <f>VLOOKUP($A39,'Return Data'!$B$7:$R$1700,13,0)</f>
        <v>-5.9610000000000003</v>
      </c>
      <c r="K39" s="66">
        <f t="shared" si="3"/>
        <v>30</v>
      </c>
      <c r="L39" s="65">
        <f>VLOOKUP($A39,'Return Data'!$B$7:$R$1700,17,0)</f>
        <v>-6.9016999999999999</v>
      </c>
      <c r="M39" s="66">
        <f t="shared" si="4"/>
        <v>28</v>
      </c>
      <c r="N39" s="65">
        <f>VLOOKUP($A39,'Return Data'!$B$7:$R$1700,14,0)</f>
        <v>-3.6139000000000001</v>
      </c>
      <c r="O39" s="66">
        <f t="shared" si="6"/>
        <v>27</v>
      </c>
      <c r="P39" s="65">
        <f>VLOOKUP($A39,'Return Data'!$B$7:$R$1700,15,0)</f>
        <v>0.98050000000000004</v>
      </c>
      <c r="Q39" s="66">
        <f t="shared" si="7"/>
        <v>26</v>
      </c>
      <c r="R39" s="65">
        <f>VLOOKUP($A39,'Return Data'!$B$7:$R$1700,16,0)</f>
        <v>9.0675000000000008</v>
      </c>
      <c r="S39" s="67">
        <f t="shared" si="5"/>
        <v>23</v>
      </c>
    </row>
    <row r="40" spans="1:19" x14ac:dyDescent="0.3">
      <c r="A40" s="63" t="s">
        <v>1368</v>
      </c>
      <c r="B40" s="64">
        <f>VLOOKUP($A40,'Return Data'!$B$7:$R$1700,3,0)</f>
        <v>44040</v>
      </c>
      <c r="C40" s="65">
        <f>VLOOKUP($A40,'Return Data'!$B$7:$R$1700,4,0)</f>
        <v>20.079999999999998</v>
      </c>
      <c r="D40" s="65">
        <f>VLOOKUP($A40,'Return Data'!$B$7:$R$1700,10,0)</f>
        <v>17.840399999999999</v>
      </c>
      <c r="E40" s="66">
        <f t="shared" si="0"/>
        <v>7</v>
      </c>
      <c r="F40" s="65">
        <f>VLOOKUP($A40,'Return Data'!$B$7:$R$1700,11,0)</f>
        <v>-4.8341000000000003</v>
      </c>
      <c r="G40" s="66">
        <f t="shared" si="1"/>
        <v>5</v>
      </c>
      <c r="H40" s="65">
        <f>VLOOKUP($A40,'Return Data'!$B$7:$R$1700,12,0)</f>
        <v>0.60119999999999996</v>
      </c>
      <c r="I40" s="66">
        <f t="shared" si="2"/>
        <v>6</v>
      </c>
      <c r="J40" s="65">
        <f>VLOOKUP($A40,'Return Data'!$B$7:$R$1700,13,0)</f>
        <v>6.2434000000000003</v>
      </c>
      <c r="K40" s="66">
        <f t="shared" si="3"/>
        <v>6</v>
      </c>
      <c r="L40" s="65">
        <f>VLOOKUP($A40,'Return Data'!$B$7:$R$1700,17,0)</f>
        <v>1.1879999999999999</v>
      </c>
      <c r="M40" s="66">
        <f t="shared" si="4"/>
        <v>6</v>
      </c>
      <c r="N40" s="65">
        <f>VLOOKUP($A40,'Return Data'!$B$7:$R$1700,14,0)</f>
        <v>3.5367999999999999</v>
      </c>
      <c r="O40" s="66">
        <f t="shared" si="6"/>
        <v>6</v>
      </c>
      <c r="P40" s="65">
        <f>VLOOKUP($A40,'Return Data'!$B$7:$R$1700,15,0)</f>
        <v>4.8394000000000004</v>
      </c>
      <c r="Q40" s="66">
        <f t="shared" si="7"/>
        <v>14</v>
      </c>
      <c r="R40" s="65">
        <f>VLOOKUP($A40,'Return Data'!$B$7:$R$1700,16,0)</f>
        <v>7.9260000000000002</v>
      </c>
      <c r="S40" s="67">
        <f t="shared" si="5"/>
        <v>25</v>
      </c>
    </row>
    <row r="41" spans="1:19" x14ac:dyDescent="0.3">
      <c r="A41" s="63" t="s">
        <v>1370</v>
      </c>
      <c r="B41" s="64">
        <f>VLOOKUP($A41,'Return Data'!$B$7:$R$1700,3,0)</f>
        <v>44040</v>
      </c>
      <c r="C41" s="65">
        <f>VLOOKUP($A41,'Return Data'!$B$7:$R$1700,4,0)</f>
        <v>234.257158378768</v>
      </c>
      <c r="D41" s="65">
        <f>VLOOKUP($A41,'Return Data'!$B$7:$R$1700,10,0)</f>
        <v>16.5426</v>
      </c>
      <c r="E41" s="66">
        <f t="shared" si="0"/>
        <v>11</v>
      </c>
      <c r="F41" s="65">
        <f>VLOOKUP($A41,'Return Data'!$B$7:$R$1700,11,0)</f>
        <v>-6.9878999999999998</v>
      </c>
      <c r="G41" s="66">
        <f t="shared" si="1"/>
        <v>10</v>
      </c>
      <c r="H41" s="65">
        <f>VLOOKUP($A41,'Return Data'!$B$7:$R$1700,12,0)</f>
        <v>1.7938000000000001</v>
      </c>
      <c r="I41" s="66">
        <f t="shared" si="2"/>
        <v>5</v>
      </c>
      <c r="J41" s="65">
        <f>VLOOKUP($A41,'Return Data'!$B$7:$R$1700,13,0)</f>
        <v>8.1092999999999993</v>
      </c>
      <c r="K41" s="66">
        <f t="shared" si="3"/>
        <v>4</v>
      </c>
      <c r="L41" s="65">
        <f>VLOOKUP($A41,'Return Data'!$B$7:$R$1700,17,0)</f>
        <v>-5.0000000000000001E-3</v>
      </c>
      <c r="M41" s="66">
        <f t="shared" si="4"/>
        <v>9</v>
      </c>
      <c r="N41" s="65">
        <f>VLOOKUP($A41,'Return Data'!$B$7:$R$1700,14,0)</f>
        <v>5.5625</v>
      </c>
      <c r="O41" s="66">
        <f t="shared" si="6"/>
        <v>4</v>
      </c>
      <c r="P41" s="65">
        <f>VLOOKUP($A41,'Return Data'!$B$7:$R$1700,15,0)</f>
        <v>7.1554000000000002</v>
      </c>
      <c r="Q41" s="66">
        <f t="shared" si="7"/>
        <v>6</v>
      </c>
      <c r="R41" s="65">
        <f>VLOOKUP($A41,'Return Data'!$B$7:$R$1700,16,0)</f>
        <v>11.8271</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15.435944117647054</v>
      </c>
      <c r="E43" s="74"/>
      <c r="F43" s="75">
        <f>AVERAGE(F8:F41)</f>
        <v>-9.0840117647058829</v>
      </c>
      <c r="G43" s="74"/>
      <c r="H43" s="75">
        <f>AVERAGE(H8:H41)</f>
        <v>-4.2937235294117624</v>
      </c>
      <c r="I43" s="74"/>
      <c r="J43" s="75">
        <f>AVERAGE(J8:J41)</f>
        <v>0.21302727272727248</v>
      </c>
      <c r="K43" s="74"/>
      <c r="L43" s="75">
        <f>AVERAGE(L8:L41)</f>
        <v>-1.5756931034482755</v>
      </c>
      <c r="M43" s="74"/>
      <c r="N43" s="75">
        <f>AVERAGE(N8:N41)</f>
        <v>1.4281964285714286</v>
      </c>
      <c r="O43" s="74"/>
      <c r="P43" s="75">
        <f>AVERAGE(P8:P41)</f>
        <v>5.4444777777777782</v>
      </c>
      <c r="Q43" s="74"/>
      <c r="R43" s="75">
        <f>AVERAGE(R8:R41)</f>
        <v>10.766132352941177</v>
      </c>
      <c r="S43" s="76"/>
    </row>
    <row r="44" spans="1:19" x14ac:dyDescent="0.3">
      <c r="A44" s="73" t="s">
        <v>28</v>
      </c>
      <c r="B44" s="74"/>
      <c r="C44" s="74"/>
      <c r="D44" s="75">
        <f>MIN(D8:D41)</f>
        <v>9.4545999999999992</v>
      </c>
      <c r="E44" s="74"/>
      <c r="F44" s="75">
        <f>MIN(F8:F41)</f>
        <v>-22.853400000000001</v>
      </c>
      <c r="G44" s="74"/>
      <c r="H44" s="75">
        <f>MIN(H8:H41)</f>
        <v>-17.953299999999999</v>
      </c>
      <c r="I44" s="74"/>
      <c r="J44" s="75">
        <f>MIN(J8:J41)</f>
        <v>-18.850899999999999</v>
      </c>
      <c r="K44" s="74"/>
      <c r="L44" s="75">
        <f>MIN(L8:L41)</f>
        <v>-8.6428999999999991</v>
      </c>
      <c r="M44" s="74"/>
      <c r="N44" s="75">
        <f>MIN(N8:N41)</f>
        <v>-4.1932999999999998</v>
      </c>
      <c r="O44" s="74"/>
      <c r="P44" s="75">
        <f>MIN(P8:P41)</f>
        <v>0.39710000000000001</v>
      </c>
      <c r="Q44" s="74"/>
      <c r="R44" s="75">
        <f>MIN(R8:R41)</f>
        <v>-3.6337999999999999</v>
      </c>
      <c r="S44" s="76"/>
    </row>
    <row r="45" spans="1:19" ht="15" thickBot="1" x14ac:dyDescent="0.35">
      <c r="A45" s="77" t="s">
        <v>29</v>
      </c>
      <c r="B45" s="78"/>
      <c r="C45" s="78"/>
      <c r="D45" s="79">
        <f>MAX(D8:D41)</f>
        <v>25.343499999999999</v>
      </c>
      <c r="E45" s="78"/>
      <c r="F45" s="79">
        <f>MAX(F8:F41)</f>
        <v>7.3539000000000003</v>
      </c>
      <c r="G45" s="78"/>
      <c r="H45" s="79">
        <f>MAX(H8:H41)</f>
        <v>12.4857</v>
      </c>
      <c r="I45" s="78"/>
      <c r="J45" s="79">
        <f>MAX(J8:J41)</f>
        <v>18.151299999999999</v>
      </c>
      <c r="K45" s="78"/>
      <c r="L45" s="79">
        <f>MAX(L8:L41)</f>
        <v>8.2338000000000005</v>
      </c>
      <c r="M45" s="78"/>
      <c r="N45" s="79">
        <f>MAX(N8:N41)</f>
        <v>11.397399999999999</v>
      </c>
      <c r="O45" s="78"/>
      <c r="P45" s="79">
        <f>MAX(P8:P41)</f>
        <v>11.6998</v>
      </c>
      <c r="Q45" s="78"/>
      <c r="R45" s="79">
        <f>MAX(R8:R41)</f>
        <v>21.252600000000001</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44040</v>
      </c>
      <c r="C8" s="65">
        <f>VLOOKUP($A8,'Return Data'!$B$7:$R$1700,4,0)</f>
        <v>195.65559568772599</v>
      </c>
      <c r="D8" s="65">
        <f>VLOOKUP($A8,'Return Data'!$B$7:$R$1700,10,0)</f>
        <v>16.820599999999999</v>
      </c>
      <c r="E8" s="66">
        <f t="shared" ref="E8:E34" si="0">RANK(D8,D$8:D$34,0)</f>
        <v>5</v>
      </c>
      <c r="F8" s="65">
        <f>VLOOKUP($A8,'Return Data'!$B$7:$R$1700,11,0)</f>
        <v>-12.032500000000001</v>
      </c>
      <c r="G8" s="66">
        <f t="shared" ref="G8:G23" si="1">RANK(F8,F$8:F$34,0)</f>
        <v>17</v>
      </c>
      <c r="H8" s="65">
        <f>VLOOKUP($A8,'Return Data'!$B$7:$R$1700,12,0)</f>
        <v>-4.9595000000000002</v>
      </c>
      <c r="I8" s="66">
        <f t="shared" ref="I8:I23" si="2">RANK(H8,H$8:H$34,0)</f>
        <v>15</v>
      </c>
      <c r="J8" s="65">
        <f>VLOOKUP($A8,'Return Data'!$B$7:$R$1700,13,0)</f>
        <v>1.4528000000000001</v>
      </c>
      <c r="K8" s="66">
        <f t="shared" ref="K8:K23" si="3">RANK(J8,J$8:J$34,0)</f>
        <v>14</v>
      </c>
      <c r="L8" s="65">
        <f>VLOOKUP($A8,'Return Data'!$B$7:$R$1700,17,0)</f>
        <v>-5.1497000000000002</v>
      </c>
      <c r="M8" s="66">
        <f>RANK(L8,L$8:L$34,0)</f>
        <v>20</v>
      </c>
      <c r="N8" s="65">
        <f>VLOOKUP($A8,'Return Data'!$B$7:$R$1700,14,0)</f>
        <v>-1.7887</v>
      </c>
      <c r="O8" s="66">
        <f>RANK(N8,N$8:N$34,0)</f>
        <v>19</v>
      </c>
      <c r="P8" s="65">
        <f>VLOOKUP($A8,'Return Data'!$B$7:$R$1700,15,0)</f>
        <v>6.085</v>
      </c>
      <c r="Q8" s="66">
        <f>RANK(P8,P$8:P$34,0)</f>
        <v>13</v>
      </c>
      <c r="R8" s="65">
        <f>VLOOKUP($A8,'Return Data'!$B$7:$R$1700,16,0)</f>
        <v>12.744300000000001</v>
      </c>
      <c r="S8" s="67">
        <f t="shared" ref="S8:S34" si="4">RANK(R8,R$8:R$34,0)</f>
        <v>9</v>
      </c>
    </row>
    <row r="9" spans="1:20" x14ac:dyDescent="0.3">
      <c r="A9" s="63" t="s">
        <v>921</v>
      </c>
      <c r="B9" s="64">
        <f>VLOOKUP($A9,'Return Data'!$B$7:$R$1700,3,0)</f>
        <v>44040</v>
      </c>
      <c r="C9" s="65">
        <f>VLOOKUP($A9,'Return Data'!$B$7:$R$1700,4,0)</f>
        <v>11.98</v>
      </c>
      <c r="D9" s="65">
        <f>VLOOKUP($A9,'Return Data'!$B$7:$R$1700,10,0)</f>
        <v>12.9123</v>
      </c>
      <c r="E9" s="66">
        <f t="shared" si="0"/>
        <v>23</v>
      </c>
      <c r="F9" s="65">
        <f>VLOOKUP($A9,'Return Data'!$B$7:$R$1700,11,0)</f>
        <v>-4.0064000000000002</v>
      </c>
      <c r="G9" s="66">
        <f t="shared" si="1"/>
        <v>2</v>
      </c>
      <c r="H9" s="65">
        <f>VLOOKUP($A9,'Return Data'!$B$7:$R$1700,12,0)</f>
        <v>2.2183999999999999</v>
      </c>
      <c r="I9" s="66">
        <f t="shared" si="2"/>
        <v>2</v>
      </c>
      <c r="J9" s="65">
        <f>VLOOKUP($A9,'Return Data'!$B$7:$R$1700,13,0)</f>
        <v>8.0251999999999999</v>
      </c>
      <c r="K9" s="66">
        <f t="shared" si="3"/>
        <v>2</v>
      </c>
      <c r="L9" s="65"/>
      <c r="M9" s="66"/>
      <c r="N9" s="65"/>
      <c r="O9" s="66"/>
      <c r="P9" s="65"/>
      <c r="Q9" s="66"/>
      <c r="R9" s="65">
        <f>VLOOKUP($A9,'Return Data'!$B$7:$R$1700,16,0)</f>
        <v>10.7639</v>
      </c>
      <c r="S9" s="67">
        <f t="shared" si="4"/>
        <v>14</v>
      </c>
    </row>
    <row r="10" spans="1:20" x14ac:dyDescent="0.3">
      <c r="A10" s="63" t="s">
        <v>923</v>
      </c>
      <c r="B10" s="64">
        <f>VLOOKUP($A10,'Return Data'!$B$7:$R$1700,3,0)</f>
        <v>44040</v>
      </c>
      <c r="C10" s="65">
        <f>VLOOKUP($A10,'Return Data'!$B$7:$R$1700,4,0)</f>
        <v>36.479999999999997</v>
      </c>
      <c r="D10" s="65">
        <f>VLOOKUP($A10,'Return Data'!$B$7:$R$1700,10,0)</f>
        <v>12.039300000000001</v>
      </c>
      <c r="E10" s="66">
        <f t="shared" si="0"/>
        <v>27</v>
      </c>
      <c r="F10" s="65">
        <f>VLOOKUP($A10,'Return Data'!$B$7:$R$1700,11,0)</f>
        <v>-8.4796999999999993</v>
      </c>
      <c r="G10" s="66">
        <f t="shared" si="1"/>
        <v>8</v>
      </c>
      <c r="H10" s="65">
        <f>VLOOKUP($A10,'Return Data'!$B$7:$R$1700,12,0)</f>
        <v>-2.1722000000000001</v>
      </c>
      <c r="I10" s="66">
        <f t="shared" si="2"/>
        <v>8</v>
      </c>
      <c r="J10" s="65">
        <f>VLOOKUP($A10,'Return Data'!$B$7:$R$1700,13,0)</f>
        <v>5.7698</v>
      </c>
      <c r="K10" s="66">
        <f t="shared" si="3"/>
        <v>6</v>
      </c>
      <c r="L10" s="65">
        <f>VLOOKUP($A10,'Return Data'!$B$7:$R$1700,17,0)</f>
        <v>-4.4297000000000004</v>
      </c>
      <c r="M10" s="66">
        <f t="shared" ref="M10:M16" si="5">RANK(L10,L$8:L$34,0)</f>
        <v>18</v>
      </c>
      <c r="N10" s="65">
        <f>VLOOKUP($A10,'Return Data'!$B$7:$R$1700,14,0)</f>
        <v>0.44209999999999999</v>
      </c>
      <c r="O10" s="66">
        <f t="shared" ref="O10:O16" si="6">RANK(N10,N$8:N$34,0)</f>
        <v>14</v>
      </c>
      <c r="P10" s="65">
        <f>VLOOKUP($A10,'Return Data'!$B$7:$R$1700,15,0)</f>
        <v>5.1885000000000003</v>
      </c>
      <c r="Q10" s="66">
        <f>RANK(P10,P$8:P$34,0)</f>
        <v>17</v>
      </c>
      <c r="R10" s="65">
        <f>VLOOKUP($A10,'Return Data'!$B$7:$R$1700,16,0)</f>
        <v>9.4240999999999993</v>
      </c>
      <c r="S10" s="67">
        <f t="shared" si="4"/>
        <v>17</v>
      </c>
    </row>
    <row r="11" spans="1:20" x14ac:dyDescent="0.3">
      <c r="A11" s="63" t="s">
        <v>925</v>
      </c>
      <c r="B11" s="64">
        <f>VLOOKUP($A11,'Return Data'!$B$7:$R$1700,3,0)</f>
        <v>44040</v>
      </c>
      <c r="C11" s="65">
        <f>VLOOKUP($A11,'Return Data'!$B$7:$R$1700,4,0)</f>
        <v>101.68</v>
      </c>
      <c r="D11" s="65">
        <f>VLOOKUP($A11,'Return Data'!$B$7:$R$1700,10,0)</f>
        <v>15.7164</v>
      </c>
      <c r="E11" s="66">
        <f t="shared" si="0"/>
        <v>13</v>
      </c>
      <c r="F11" s="65">
        <f>VLOOKUP($A11,'Return Data'!$B$7:$R$1700,11,0)</f>
        <v>-6.5011000000000001</v>
      </c>
      <c r="G11" s="66">
        <f t="shared" si="1"/>
        <v>5</v>
      </c>
      <c r="H11" s="65">
        <f>VLOOKUP($A11,'Return Data'!$B$7:$R$1700,12,0)</f>
        <v>1.7716000000000001</v>
      </c>
      <c r="I11" s="66">
        <f t="shared" si="2"/>
        <v>4</v>
      </c>
      <c r="J11" s="65">
        <f>VLOOKUP($A11,'Return Data'!$B$7:$R$1700,13,0)</f>
        <v>7.3140000000000001</v>
      </c>
      <c r="K11" s="66">
        <f t="shared" si="3"/>
        <v>3</v>
      </c>
      <c r="L11" s="65">
        <f>VLOOKUP($A11,'Return Data'!$B$7:$R$1700,17,0)</f>
        <v>0.29060000000000002</v>
      </c>
      <c r="M11" s="66">
        <f t="shared" si="5"/>
        <v>7</v>
      </c>
      <c r="N11" s="65">
        <f>VLOOKUP($A11,'Return Data'!$B$7:$R$1700,14,0)</f>
        <v>3.6019999999999999</v>
      </c>
      <c r="O11" s="66">
        <f t="shared" si="6"/>
        <v>6</v>
      </c>
      <c r="P11" s="65">
        <f>VLOOKUP($A11,'Return Data'!$B$7:$R$1700,15,0)</f>
        <v>9.8377999999999997</v>
      </c>
      <c r="Q11" s="66">
        <f>RANK(P11,P$8:P$34,0)</f>
        <v>2</v>
      </c>
      <c r="R11" s="65">
        <f>VLOOKUP($A11,'Return Data'!$B$7:$R$1700,16,0)</f>
        <v>18.710699999999999</v>
      </c>
      <c r="S11" s="67">
        <f t="shared" si="4"/>
        <v>2</v>
      </c>
    </row>
    <row r="12" spans="1:20" x14ac:dyDescent="0.3">
      <c r="A12" s="63" t="s">
        <v>927</v>
      </c>
      <c r="B12" s="64">
        <f>VLOOKUP($A12,'Return Data'!$B$7:$R$1700,3,0)</f>
        <v>44040</v>
      </c>
      <c r="C12" s="65">
        <f>VLOOKUP($A12,'Return Data'!$B$7:$R$1700,4,0)</f>
        <v>229.054</v>
      </c>
      <c r="D12" s="65">
        <f>VLOOKUP($A12,'Return Data'!$B$7:$R$1700,10,0)</f>
        <v>16.070699999999999</v>
      </c>
      <c r="E12" s="66">
        <f t="shared" si="0"/>
        <v>12</v>
      </c>
      <c r="F12" s="65">
        <f>VLOOKUP($A12,'Return Data'!$B$7:$R$1700,11,0)</f>
        <v>-10.248799999999999</v>
      </c>
      <c r="G12" s="66">
        <f t="shared" si="1"/>
        <v>13</v>
      </c>
      <c r="H12" s="65">
        <f>VLOOKUP($A12,'Return Data'!$B$7:$R$1700,12,0)</f>
        <v>-4.6447000000000003</v>
      </c>
      <c r="I12" s="66">
        <f t="shared" si="2"/>
        <v>13</v>
      </c>
      <c r="J12" s="65">
        <f>VLOOKUP($A12,'Return Data'!$B$7:$R$1700,13,0)</f>
        <v>2.6996000000000002</v>
      </c>
      <c r="K12" s="66">
        <f t="shared" si="3"/>
        <v>10</v>
      </c>
      <c r="L12" s="65">
        <f>VLOOKUP($A12,'Return Data'!$B$7:$R$1700,17,0)</f>
        <v>0.31319999999999998</v>
      </c>
      <c r="M12" s="66">
        <f t="shared" si="5"/>
        <v>6</v>
      </c>
      <c r="N12" s="65">
        <f>VLOOKUP($A12,'Return Data'!$B$7:$R$1700,14,0)</f>
        <v>2.3043</v>
      </c>
      <c r="O12" s="66">
        <f t="shared" si="6"/>
        <v>10</v>
      </c>
      <c r="P12" s="65">
        <f>VLOOKUP($A12,'Return Data'!$B$7:$R$1700,15,0)</f>
        <v>8.3306000000000004</v>
      </c>
      <c r="Q12" s="66">
        <f>RANK(P12,P$8:P$34,0)</f>
        <v>8</v>
      </c>
      <c r="R12" s="65">
        <f>VLOOKUP($A12,'Return Data'!$B$7:$R$1700,16,0)</f>
        <v>13.0229</v>
      </c>
      <c r="S12" s="67">
        <f t="shared" si="4"/>
        <v>7</v>
      </c>
    </row>
    <row r="13" spans="1:20" x14ac:dyDescent="0.3">
      <c r="A13" s="63" t="s">
        <v>929</v>
      </c>
      <c r="B13" s="64">
        <f>VLOOKUP($A13,'Return Data'!$B$7:$R$1700,3,0)</f>
        <v>44040</v>
      </c>
      <c r="C13" s="65">
        <f>VLOOKUP($A13,'Return Data'!$B$7:$R$1700,4,0)</f>
        <v>33.656999999999996</v>
      </c>
      <c r="D13" s="65">
        <f>VLOOKUP($A13,'Return Data'!$B$7:$R$1700,10,0)</f>
        <v>14.6043</v>
      </c>
      <c r="E13" s="66">
        <f t="shared" si="0"/>
        <v>19</v>
      </c>
      <c r="F13" s="65">
        <f>VLOOKUP($A13,'Return Data'!$B$7:$R$1700,11,0)</f>
        <v>-7.5305999999999997</v>
      </c>
      <c r="G13" s="66">
        <f t="shared" si="1"/>
        <v>6</v>
      </c>
      <c r="H13" s="65">
        <f>VLOOKUP($A13,'Return Data'!$B$7:$R$1700,12,0)</f>
        <v>-2.1825999999999999</v>
      </c>
      <c r="I13" s="66">
        <f t="shared" si="2"/>
        <v>9</v>
      </c>
      <c r="J13" s="65">
        <f>VLOOKUP($A13,'Return Data'!$B$7:$R$1700,13,0)</f>
        <v>3.4645000000000001</v>
      </c>
      <c r="K13" s="66">
        <f t="shared" si="3"/>
        <v>9</v>
      </c>
      <c r="L13" s="65">
        <f>VLOOKUP($A13,'Return Data'!$B$7:$R$1700,17,0)</f>
        <v>0.22600000000000001</v>
      </c>
      <c r="M13" s="66">
        <f t="shared" si="5"/>
        <v>8</v>
      </c>
      <c r="N13" s="65">
        <f>VLOOKUP($A13,'Return Data'!$B$7:$R$1700,14,0)</f>
        <v>4.6871</v>
      </c>
      <c r="O13" s="66">
        <f t="shared" si="6"/>
        <v>3</v>
      </c>
      <c r="P13" s="65">
        <f>VLOOKUP($A13,'Return Data'!$B$7:$R$1700,15,0)</f>
        <v>7.2721999999999998</v>
      </c>
      <c r="Q13" s="66">
        <f>RANK(P13,P$8:P$34,0)</f>
        <v>11</v>
      </c>
      <c r="R13" s="65">
        <f>VLOOKUP($A13,'Return Data'!$B$7:$R$1700,16,0)</f>
        <v>11.972799999999999</v>
      </c>
      <c r="S13" s="67">
        <f t="shared" si="4"/>
        <v>11</v>
      </c>
    </row>
    <row r="14" spans="1:20" x14ac:dyDescent="0.3">
      <c r="A14" s="63" t="s">
        <v>931</v>
      </c>
      <c r="B14" s="64">
        <f>VLOOKUP($A14,'Return Data'!$B$7:$R$1700,3,0)</f>
        <v>44040</v>
      </c>
      <c r="C14" s="65">
        <f>VLOOKUP($A14,'Return Data'!$B$7:$R$1700,4,0)</f>
        <v>14.9381</v>
      </c>
      <c r="D14" s="65">
        <f>VLOOKUP($A14,'Return Data'!$B$7:$R$1700,10,0)</f>
        <v>14.0618</v>
      </c>
      <c r="E14" s="66">
        <f t="shared" si="0"/>
        <v>21</v>
      </c>
      <c r="F14" s="65">
        <f>VLOOKUP($A14,'Return Data'!$B$7:$R$1700,11,0)</f>
        <v>-14.8118</v>
      </c>
      <c r="G14" s="66">
        <f t="shared" si="1"/>
        <v>25</v>
      </c>
      <c r="H14" s="65">
        <f>VLOOKUP($A14,'Return Data'!$B$7:$R$1700,12,0)</f>
        <v>-8.4198000000000004</v>
      </c>
      <c r="I14" s="66">
        <f t="shared" si="2"/>
        <v>22</v>
      </c>
      <c r="J14" s="65">
        <f>VLOOKUP($A14,'Return Data'!$B$7:$R$1700,13,0)</f>
        <v>-5.3550000000000004</v>
      </c>
      <c r="K14" s="66">
        <f t="shared" si="3"/>
        <v>20</v>
      </c>
      <c r="L14" s="65">
        <f>VLOOKUP($A14,'Return Data'!$B$7:$R$1700,17,0)</f>
        <v>-2.5891000000000002</v>
      </c>
      <c r="M14" s="66">
        <f t="shared" si="5"/>
        <v>13</v>
      </c>
      <c r="N14" s="65">
        <f>VLOOKUP($A14,'Return Data'!$B$7:$R$1700,14,0)</f>
        <v>0.54949999999999999</v>
      </c>
      <c r="O14" s="66">
        <f t="shared" si="6"/>
        <v>13</v>
      </c>
      <c r="P14" s="65"/>
      <c r="Q14" s="66"/>
      <c r="R14" s="65">
        <f>VLOOKUP($A14,'Return Data'!$B$7:$R$1700,16,0)</f>
        <v>9.0266000000000002</v>
      </c>
      <c r="S14" s="67">
        <f t="shared" si="4"/>
        <v>19</v>
      </c>
    </row>
    <row r="15" spans="1:20" x14ac:dyDescent="0.3">
      <c r="A15" s="63" t="s">
        <v>934</v>
      </c>
      <c r="B15" s="64">
        <f>VLOOKUP($A15,'Return Data'!$B$7:$R$1700,3,0)</f>
        <v>44040</v>
      </c>
      <c r="C15" s="65">
        <f>VLOOKUP($A15,'Return Data'!$B$7:$R$1700,4,0)</f>
        <v>71.100899999999996</v>
      </c>
      <c r="D15" s="65">
        <f>VLOOKUP($A15,'Return Data'!$B$7:$R$1700,10,0)</f>
        <v>17.0564</v>
      </c>
      <c r="E15" s="66">
        <f t="shared" si="0"/>
        <v>3</v>
      </c>
      <c r="F15" s="65">
        <f>VLOOKUP($A15,'Return Data'!$B$7:$R$1700,11,0)</f>
        <v>-17.987100000000002</v>
      </c>
      <c r="G15" s="66">
        <f t="shared" si="1"/>
        <v>26</v>
      </c>
      <c r="H15" s="65">
        <f>VLOOKUP($A15,'Return Data'!$B$7:$R$1700,12,0)</f>
        <v>-12.146800000000001</v>
      </c>
      <c r="I15" s="66">
        <f t="shared" si="2"/>
        <v>24</v>
      </c>
      <c r="J15" s="65">
        <f>VLOOKUP($A15,'Return Data'!$B$7:$R$1700,13,0)</f>
        <v>-11.4003</v>
      </c>
      <c r="K15" s="66">
        <f t="shared" si="3"/>
        <v>24</v>
      </c>
      <c r="L15" s="65">
        <f>VLOOKUP($A15,'Return Data'!$B$7:$R$1700,17,0)</f>
        <v>-7.6848000000000001</v>
      </c>
      <c r="M15" s="66">
        <f t="shared" si="5"/>
        <v>22</v>
      </c>
      <c r="N15" s="65">
        <f>VLOOKUP($A15,'Return Data'!$B$7:$R$1700,14,0)</f>
        <v>-3.1741999999999999</v>
      </c>
      <c r="O15" s="66">
        <f t="shared" si="6"/>
        <v>21</v>
      </c>
      <c r="P15" s="65">
        <f>VLOOKUP($A15,'Return Data'!$B$7:$R$1700,15,0)</f>
        <v>2.1267999999999998</v>
      </c>
      <c r="Q15" s="66">
        <f>RANK(P15,P$8:P$34,0)</f>
        <v>21</v>
      </c>
      <c r="R15" s="65">
        <f>VLOOKUP($A15,'Return Data'!$B$7:$R$1700,16,0)</f>
        <v>9.5265000000000004</v>
      </c>
      <c r="S15" s="67">
        <f t="shared" si="4"/>
        <v>16</v>
      </c>
    </row>
    <row r="16" spans="1:20" x14ac:dyDescent="0.3">
      <c r="A16" s="63" t="s">
        <v>935</v>
      </c>
      <c r="B16" s="64">
        <f>VLOOKUP($A16,'Return Data'!$B$7:$R$1700,3,0)</f>
        <v>44040</v>
      </c>
      <c r="C16" s="65">
        <f>VLOOKUP($A16,'Return Data'!$B$7:$R$1700,4,0)</f>
        <v>103.652</v>
      </c>
      <c r="D16" s="65">
        <f>VLOOKUP($A16,'Return Data'!$B$7:$R$1700,10,0)</f>
        <v>15.5824</v>
      </c>
      <c r="E16" s="66">
        <f t="shared" si="0"/>
        <v>14</v>
      </c>
      <c r="F16" s="65">
        <f>VLOOKUP($A16,'Return Data'!$B$7:$R$1700,11,0)</f>
        <v>-12.6943</v>
      </c>
      <c r="G16" s="66">
        <f t="shared" si="1"/>
        <v>19</v>
      </c>
      <c r="H16" s="65">
        <f>VLOOKUP($A16,'Return Data'!$B$7:$R$1700,12,0)</f>
        <v>-7.2133000000000003</v>
      </c>
      <c r="I16" s="66">
        <f t="shared" si="2"/>
        <v>20</v>
      </c>
      <c r="J16" s="65">
        <f>VLOOKUP($A16,'Return Data'!$B$7:$R$1700,13,0)</f>
        <v>-6.2142999999999997</v>
      </c>
      <c r="K16" s="66">
        <f t="shared" si="3"/>
        <v>21</v>
      </c>
      <c r="L16" s="65">
        <f>VLOOKUP($A16,'Return Data'!$B$7:$R$1700,17,0)</f>
        <v>-4.2683</v>
      </c>
      <c r="M16" s="66">
        <f t="shared" si="5"/>
        <v>17</v>
      </c>
      <c r="N16" s="65">
        <f>VLOOKUP($A16,'Return Data'!$B$7:$R$1700,14,0)</f>
        <v>-1.2897000000000001</v>
      </c>
      <c r="O16" s="66">
        <f t="shared" si="6"/>
        <v>18</v>
      </c>
      <c r="P16" s="65">
        <f>VLOOKUP($A16,'Return Data'!$B$7:$R$1700,15,0)</f>
        <v>2.6941999999999999</v>
      </c>
      <c r="Q16" s="66">
        <f>RANK(P16,P$8:P$34,0)</f>
        <v>19</v>
      </c>
      <c r="R16" s="65">
        <f>VLOOKUP($A16,'Return Data'!$B$7:$R$1700,16,0)</f>
        <v>5.9444999999999997</v>
      </c>
      <c r="S16" s="67">
        <f t="shared" si="4"/>
        <v>23</v>
      </c>
    </row>
    <row r="17" spans="1:19" x14ac:dyDescent="0.3">
      <c r="A17" s="63" t="s">
        <v>937</v>
      </c>
      <c r="B17" s="64">
        <f>VLOOKUP($A17,'Return Data'!$B$7:$R$1700,3,0)</f>
        <v>44040</v>
      </c>
      <c r="C17" s="65">
        <f>VLOOKUP($A17,'Return Data'!$B$7:$R$1700,4,0)</f>
        <v>9.6417999999999999</v>
      </c>
      <c r="D17" s="65">
        <f>VLOOKUP($A17,'Return Data'!$B$7:$R$1700,10,0)</f>
        <v>13.225099999999999</v>
      </c>
      <c r="E17" s="66">
        <f t="shared" si="0"/>
        <v>22</v>
      </c>
      <c r="F17" s="65">
        <f>VLOOKUP($A17,'Return Data'!$B$7:$R$1700,11,0)</f>
        <v>-11.644399999999999</v>
      </c>
      <c r="G17" s="66">
        <f t="shared" si="1"/>
        <v>14</v>
      </c>
      <c r="H17" s="65">
        <f>VLOOKUP($A17,'Return Data'!$B$7:$R$1700,12,0)</f>
        <v>-4.6875999999999998</v>
      </c>
      <c r="I17" s="66">
        <f t="shared" si="2"/>
        <v>14</v>
      </c>
      <c r="J17" s="65">
        <f>VLOOKUP($A17,'Return Data'!$B$7:$R$1700,13,0)</f>
        <v>0.57369999999999999</v>
      </c>
      <c r="K17" s="66">
        <f t="shared" si="3"/>
        <v>15</v>
      </c>
      <c r="L17" s="65"/>
      <c r="M17" s="66"/>
      <c r="N17" s="65"/>
      <c r="O17" s="66"/>
      <c r="P17" s="65"/>
      <c r="Q17" s="66"/>
      <c r="R17" s="65">
        <f>VLOOKUP($A17,'Return Data'!$B$7:$R$1700,16,0)</f>
        <v>-2.6913999999999998</v>
      </c>
      <c r="S17" s="67">
        <f t="shared" si="4"/>
        <v>25</v>
      </c>
    </row>
    <row r="18" spans="1:19" x14ac:dyDescent="0.3">
      <c r="A18" s="63" t="s">
        <v>940</v>
      </c>
      <c r="B18" s="64">
        <f>VLOOKUP($A18,'Return Data'!$B$7:$R$1700,3,0)</f>
        <v>44040</v>
      </c>
      <c r="C18" s="65">
        <f>VLOOKUP($A18,'Return Data'!$B$7:$R$1700,4,0)</f>
        <v>313.27</v>
      </c>
      <c r="D18" s="65">
        <f>VLOOKUP($A18,'Return Data'!$B$7:$R$1700,10,0)</f>
        <v>16.292999999999999</v>
      </c>
      <c r="E18" s="66">
        <f t="shared" si="0"/>
        <v>8</v>
      </c>
      <c r="F18" s="65">
        <f>VLOOKUP($A18,'Return Data'!$B$7:$R$1700,11,0)</f>
        <v>-12.842599999999999</v>
      </c>
      <c r="G18" s="66">
        <f t="shared" si="1"/>
        <v>20</v>
      </c>
      <c r="H18" s="65">
        <f>VLOOKUP($A18,'Return Data'!$B$7:$R$1700,12,0)</f>
        <v>-7.7912999999999997</v>
      </c>
      <c r="I18" s="66">
        <f t="shared" si="2"/>
        <v>21</v>
      </c>
      <c r="J18" s="65">
        <f>VLOOKUP($A18,'Return Data'!$B$7:$R$1700,13,0)</f>
        <v>-6.4111000000000002</v>
      </c>
      <c r="K18" s="66">
        <f t="shared" si="3"/>
        <v>23</v>
      </c>
      <c r="L18" s="65">
        <f>VLOOKUP($A18,'Return Data'!$B$7:$R$1700,17,0)</f>
        <v>-2.9777999999999998</v>
      </c>
      <c r="M18" s="66">
        <f t="shared" ref="M18:M23" si="7">RANK(L18,L$8:L$34,0)</f>
        <v>15</v>
      </c>
      <c r="N18" s="65">
        <f>VLOOKUP($A18,'Return Data'!$B$7:$R$1700,14,0)</f>
        <v>-0.66810000000000003</v>
      </c>
      <c r="O18" s="66">
        <f t="shared" ref="O18:O23" si="8">RANK(N18,N$8:N$34,0)</f>
        <v>17</v>
      </c>
      <c r="P18" s="65">
        <f>VLOOKUP($A18,'Return Data'!$B$7:$R$1700,15,0)</f>
        <v>5.7473999999999998</v>
      </c>
      <c r="Q18" s="66">
        <f t="shared" ref="Q18:Q23" si="9">RANK(P18,P$8:P$34,0)</f>
        <v>15</v>
      </c>
      <c r="R18" s="65">
        <f>VLOOKUP($A18,'Return Data'!$B$7:$R$1700,16,0)</f>
        <v>9.7992000000000008</v>
      </c>
      <c r="S18" s="67">
        <f t="shared" si="4"/>
        <v>15</v>
      </c>
    </row>
    <row r="19" spans="1:19" x14ac:dyDescent="0.3">
      <c r="A19" s="63" t="s">
        <v>941</v>
      </c>
      <c r="B19" s="64">
        <f>VLOOKUP($A19,'Return Data'!$B$7:$R$1700,3,0)</f>
        <v>44040</v>
      </c>
      <c r="C19" s="65">
        <f>VLOOKUP($A19,'Return Data'!$B$7:$R$1700,4,0)</f>
        <v>44.6</v>
      </c>
      <c r="D19" s="65">
        <f>VLOOKUP($A19,'Return Data'!$B$7:$R$1700,10,0)</f>
        <v>16.449100000000001</v>
      </c>
      <c r="E19" s="66">
        <f t="shared" si="0"/>
        <v>7</v>
      </c>
      <c r="F19" s="65">
        <f>VLOOKUP($A19,'Return Data'!$B$7:$R$1700,11,0)</f>
        <v>-13.3476</v>
      </c>
      <c r="G19" s="66">
        <f t="shared" si="1"/>
        <v>22</v>
      </c>
      <c r="H19" s="65">
        <f>VLOOKUP($A19,'Return Data'!$B$7:$R$1700,12,0)</f>
        <v>-6.5576999999999996</v>
      </c>
      <c r="I19" s="66">
        <f t="shared" si="2"/>
        <v>18</v>
      </c>
      <c r="J19" s="65">
        <f>VLOOKUP($A19,'Return Data'!$B$7:$R$1700,13,0)</f>
        <v>-4.4353999999999996</v>
      </c>
      <c r="K19" s="66">
        <f t="shared" si="3"/>
        <v>19</v>
      </c>
      <c r="L19" s="65">
        <f>VLOOKUP($A19,'Return Data'!$B$7:$R$1700,17,0)</f>
        <v>-4.6801000000000004</v>
      </c>
      <c r="M19" s="66">
        <f t="shared" si="7"/>
        <v>19</v>
      </c>
      <c r="N19" s="65">
        <f>VLOOKUP($A19,'Return Data'!$B$7:$R$1700,14,0)</f>
        <v>-0.39100000000000001</v>
      </c>
      <c r="O19" s="66">
        <f t="shared" si="8"/>
        <v>16</v>
      </c>
      <c r="P19" s="65">
        <f>VLOOKUP($A19,'Return Data'!$B$7:$R$1700,15,0)</f>
        <v>6.5316000000000001</v>
      </c>
      <c r="Q19" s="66">
        <f t="shared" si="9"/>
        <v>12</v>
      </c>
      <c r="R19" s="65">
        <f>VLOOKUP($A19,'Return Data'!$B$7:$R$1700,16,0)</f>
        <v>9.2590000000000003</v>
      </c>
      <c r="S19" s="67">
        <f t="shared" si="4"/>
        <v>18</v>
      </c>
    </row>
    <row r="20" spans="1:19" x14ac:dyDescent="0.3">
      <c r="A20" s="63" t="s">
        <v>944</v>
      </c>
      <c r="B20" s="64">
        <f>VLOOKUP($A20,'Return Data'!$B$7:$R$1700,3,0)</f>
        <v>44040</v>
      </c>
      <c r="C20" s="65">
        <f>VLOOKUP($A20,'Return Data'!$B$7:$R$1700,4,0)</f>
        <v>37.17</v>
      </c>
      <c r="D20" s="65">
        <f>VLOOKUP($A20,'Return Data'!$B$7:$R$1700,10,0)</f>
        <v>14.7576</v>
      </c>
      <c r="E20" s="66">
        <f t="shared" si="0"/>
        <v>17</v>
      </c>
      <c r="F20" s="65">
        <f>VLOOKUP($A20,'Return Data'!$B$7:$R$1700,11,0)</f>
        <v>-9.7157999999999998</v>
      </c>
      <c r="G20" s="66">
        <f t="shared" si="1"/>
        <v>11</v>
      </c>
      <c r="H20" s="65">
        <f>VLOOKUP($A20,'Return Data'!$B$7:$R$1700,12,0)</f>
        <v>-5.0088999999999997</v>
      </c>
      <c r="I20" s="66">
        <f t="shared" si="2"/>
        <v>16</v>
      </c>
      <c r="J20" s="65">
        <f>VLOOKUP($A20,'Return Data'!$B$7:$R$1700,13,0)</f>
        <v>3.5087999999999999</v>
      </c>
      <c r="K20" s="66">
        <f t="shared" si="3"/>
        <v>8</v>
      </c>
      <c r="L20" s="65">
        <f>VLOOKUP($A20,'Return Data'!$B$7:$R$1700,17,0)</f>
        <v>0.32350000000000001</v>
      </c>
      <c r="M20" s="66">
        <f t="shared" si="7"/>
        <v>5</v>
      </c>
      <c r="N20" s="65">
        <f>VLOOKUP($A20,'Return Data'!$B$7:$R$1700,14,0)</f>
        <v>5.1470000000000002</v>
      </c>
      <c r="O20" s="66">
        <f t="shared" si="8"/>
        <v>2</v>
      </c>
      <c r="P20" s="65">
        <f>VLOOKUP($A20,'Return Data'!$B$7:$R$1700,15,0)</f>
        <v>8.5427999999999997</v>
      </c>
      <c r="Q20" s="66">
        <f t="shared" si="9"/>
        <v>6</v>
      </c>
      <c r="R20" s="65">
        <f>VLOOKUP($A20,'Return Data'!$B$7:$R$1700,16,0)</f>
        <v>14.017300000000001</v>
      </c>
      <c r="S20" s="67">
        <f t="shared" si="4"/>
        <v>5</v>
      </c>
    </row>
    <row r="21" spans="1:19" x14ac:dyDescent="0.3">
      <c r="A21" s="63" t="s">
        <v>946</v>
      </c>
      <c r="B21" s="64">
        <f>VLOOKUP($A21,'Return Data'!$B$7:$R$1700,3,0)</f>
        <v>44040</v>
      </c>
      <c r="C21" s="65">
        <f>VLOOKUP($A21,'Return Data'!$B$7:$R$1700,4,0)</f>
        <v>131.036</v>
      </c>
      <c r="D21" s="65">
        <f>VLOOKUP($A21,'Return Data'!$B$7:$R$1700,10,0)</f>
        <v>16.1615</v>
      </c>
      <c r="E21" s="66">
        <f t="shared" si="0"/>
        <v>11</v>
      </c>
      <c r="F21" s="65">
        <f>VLOOKUP($A21,'Return Data'!$B$7:$R$1700,11,0)</f>
        <v>-9.3132999999999999</v>
      </c>
      <c r="G21" s="66">
        <f t="shared" si="1"/>
        <v>10</v>
      </c>
      <c r="H21" s="65">
        <f>VLOOKUP($A21,'Return Data'!$B$7:$R$1700,12,0)</f>
        <v>1.5059</v>
      </c>
      <c r="I21" s="66">
        <f t="shared" si="2"/>
        <v>5</v>
      </c>
      <c r="J21" s="65">
        <f>VLOOKUP($A21,'Return Data'!$B$7:$R$1700,13,0)</f>
        <v>5.5499000000000001</v>
      </c>
      <c r="K21" s="66">
        <f t="shared" si="3"/>
        <v>7</v>
      </c>
      <c r="L21" s="65">
        <f>VLOOKUP($A21,'Return Data'!$B$7:$R$1700,17,0)</f>
        <v>2.5226000000000002</v>
      </c>
      <c r="M21" s="66">
        <f t="shared" si="7"/>
        <v>4</v>
      </c>
      <c r="N21" s="65">
        <f>VLOOKUP($A21,'Return Data'!$B$7:$R$1700,14,0)</f>
        <v>3.94</v>
      </c>
      <c r="O21" s="66">
        <f t="shared" si="8"/>
        <v>5</v>
      </c>
      <c r="P21" s="65">
        <f>VLOOKUP($A21,'Return Data'!$B$7:$R$1700,15,0)</f>
        <v>8.8777000000000008</v>
      </c>
      <c r="Q21" s="66">
        <f t="shared" si="9"/>
        <v>4</v>
      </c>
      <c r="R21" s="65">
        <f>VLOOKUP($A21,'Return Data'!$B$7:$R$1700,16,0)</f>
        <v>13.337400000000001</v>
      </c>
      <c r="S21" s="67">
        <f t="shared" si="4"/>
        <v>6</v>
      </c>
    </row>
    <row r="22" spans="1:19" x14ac:dyDescent="0.3">
      <c r="A22" s="63" t="s">
        <v>947</v>
      </c>
      <c r="B22" s="64">
        <f>VLOOKUP($A22,'Return Data'!$B$7:$R$1700,3,0)</f>
        <v>44040</v>
      </c>
      <c r="C22" s="65">
        <f>VLOOKUP($A22,'Return Data'!$B$7:$R$1700,4,0)</f>
        <v>47.692999999999998</v>
      </c>
      <c r="D22" s="65">
        <f>VLOOKUP($A22,'Return Data'!$B$7:$R$1700,10,0)</f>
        <v>14.616300000000001</v>
      </c>
      <c r="E22" s="66">
        <f t="shared" si="0"/>
        <v>18</v>
      </c>
      <c r="F22" s="65">
        <f>VLOOKUP($A22,'Return Data'!$B$7:$R$1700,11,0)</f>
        <v>-9.7235999999999994</v>
      </c>
      <c r="G22" s="66">
        <f t="shared" si="1"/>
        <v>12</v>
      </c>
      <c r="H22" s="65">
        <f>VLOOKUP($A22,'Return Data'!$B$7:$R$1700,12,0)</f>
        <v>-2.7368000000000001</v>
      </c>
      <c r="I22" s="66">
        <f t="shared" si="2"/>
        <v>10</v>
      </c>
      <c r="J22" s="65">
        <f>VLOOKUP($A22,'Return Data'!$B$7:$R$1700,13,0)</f>
        <v>1.9386000000000001</v>
      </c>
      <c r="K22" s="66">
        <f t="shared" si="3"/>
        <v>13</v>
      </c>
      <c r="L22" s="65">
        <f>VLOOKUP($A22,'Return Data'!$B$7:$R$1700,17,0)</f>
        <v>-2.8123</v>
      </c>
      <c r="M22" s="66">
        <f t="shared" si="7"/>
        <v>14</v>
      </c>
      <c r="N22" s="65">
        <f>VLOOKUP($A22,'Return Data'!$B$7:$R$1700,14,0)</f>
        <v>-0.27710000000000001</v>
      </c>
      <c r="O22" s="66">
        <f t="shared" si="8"/>
        <v>15</v>
      </c>
      <c r="P22" s="65">
        <f>VLOOKUP($A22,'Return Data'!$B$7:$R$1700,15,0)</f>
        <v>5.3010999999999999</v>
      </c>
      <c r="Q22" s="66">
        <f t="shared" si="9"/>
        <v>16</v>
      </c>
      <c r="R22" s="65">
        <f>VLOOKUP($A22,'Return Data'!$B$7:$R$1700,16,0)</f>
        <v>11.066599999999999</v>
      </c>
      <c r="S22" s="67">
        <f t="shared" si="4"/>
        <v>13</v>
      </c>
    </row>
    <row r="23" spans="1:19" x14ac:dyDescent="0.3">
      <c r="A23" s="63" t="s">
        <v>949</v>
      </c>
      <c r="B23" s="64">
        <f>VLOOKUP($A23,'Return Data'!$B$7:$R$1700,3,0)</f>
        <v>44040</v>
      </c>
      <c r="C23" s="65">
        <f>VLOOKUP($A23,'Return Data'!$B$7:$R$1700,4,0)</f>
        <v>15.4588</v>
      </c>
      <c r="D23" s="65">
        <f>VLOOKUP($A23,'Return Data'!$B$7:$R$1700,10,0)</f>
        <v>12.588100000000001</v>
      </c>
      <c r="E23" s="66">
        <f t="shared" si="0"/>
        <v>24</v>
      </c>
      <c r="F23" s="65">
        <f>VLOOKUP($A23,'Return Data'!$B$7:$R$1700,11,0)</f>
        <v>-11.990399999999999</v>
      </c>
      <c r="G23" s="66">
        <f t="shared" si="1"/>
        <v>16</v>
      </c>
      <c r="H23" s="65">
        <f>VLOOKUP($A23,'Return Data'!$B$7:$R$1700,12,0)</f>
        <v>-4.4904000000000002</v>
      </c>
      <c r="I23" s="66">
        <f t="shared" si="2"/>
        <v>12</v>
      </c>
      <c r="J23" s="65">
        <f>VLOOKUP($A23,'Return Data'!$B$7:$R$1700,13,0)</f>
        <v>2.0941999999999998</v>
      </c>
      <c r="K23" s="66">
        <f t="shared" si="3"/>
        <v>11</v>
      </c>
      <c r="L23" s="65">
        <f>VLOOKUP($A23,'Return Data'!$B$7:$R$1700,17,0)</f>
        <v>-0.13420000000000001</v>
      </c>
      <c r="M23" s="66">
        <f t="shared" si="7"/>
        <v>9</v>
      </c>
      <c r="N23" s="65">
        <f>VLOOKUP($A23,'Return Data'!$B$7:$R$1700,14,0)</f>
        <v>2.8521000000000001</v>
      </c>
      <c r="O23" s="66">
        <f t="shared" si="8"/>
        <v>8</v>
      </c>
      <c r="P23" s="65">
        <f>VLOOKUP($A23,'Return Data'!$B$7:$R$1700,15,0)</f>
        <v>8.5350999999999999</v>
      </c>
      <c r="Q23" s="66">
        <f t="shared" si="9"/>
        <v>7</v>
      </c>
      <c r="R23" s="65">
        <f>VLOOKUP($A23,'Return Data'!$B$7:$R$1700,16,0)</f>
        <v>8.3611000000000004</v>
      </c>
      <c r="S23" s="67">
        <f t="shared" si="4"/>
        <v>21</v>
      </c>
    </row>
    <row r="24" spans="1:19" x14ac:dyDescent="0.3">
      <c r="A24" s="63" t="s">
        <v>951</v>
      </c>
      <c r="B24" s="64">
        <f>VLOOKUP($A24,'Return Data'!$B$7:$R$1700,3,0)</f>
        <v>44040</v>
      </c>
      <c r="C24" s="65">
        <f>VLOOKUP($A24,'Return Data'!$B$7:$R$1700,4,0)</f>
        <v>9.5487000000000002</v>
      </c>
      <c r="D24" s="65">
        <f>VLOOKUP($A24,'Return Data'!$B$7:$R$1700,10,0)</f>
        <v>15.198600000000001</v>
      </c>
      <c r="E24" s="66">
        <f t="shared" si="0"/>
        <v>15</v>
      </c>
      <c r="F24" s="65"/>
      <c r="G24" s="66"/>
      <c r="H24" s="65"/>
      <c r="I24" s="66"/>
      <c r="J24" s="65"/>
      <c r="K24" s="66"/>
      <c r="L24" s="65"/>
      <c r="M24" s="66"/>
      <c r="N24" s="65"/>
      <c r="O24" s="66"/>
      <c r="P24" s="65"/>
      <c r="Q24" s="66"/>
      <c r="R24" s="65">
        <f>VLOOKUP($A24,'Return Data'!$B$7:$R$1700,16,0)</f>
        <v>-4.5129999999999999</v>
      </c>
      <c r="S24" s="67">
        <f t="shared" si="4"/>
        <v>27</v>
      </c>
    </row>
    <row r="25" spans="1:19" x14ac:dyDescent="0.3">
      <c r="A25" s="63" t="s">
        <v>953</v>
      </c>
      <c r="B25" s="64">
        <f>VLOOKUP($A25,'Return Data'!$B$7:$R$1700,3,0)</f>
        <v>44040</v>
      </c>
      <c r="C25" s="65">
        <f>VLOOKUP($A25,'Return Data'!$B$7:$R$1700,4,0)</f>
        <v>58.933999999999997</v>
      </c>
      <c r="D25" s="65">
        <f>VLOOKUP($A25,'Return Data'!$B$7:$R$1700,10,0)</f>
        <v>16.491099999999999</v>
      </c>
      <c r="E25" s="66">
        <f t="shared" si="0"/>
        <v>6</v>
      </c>
      <c r="F25" s="65">
        <f>VLOOKUP($A25,'Return Data'!$B$7:$R$1700,11,0)</f>
        <v>-6.1201999999999996</v>
      </c>
      <c r="G25" s="66">
        <f t="shared" ref="G25:G34" si="10">RANK(F25,F$8:F$34,0)</f>
        <v>4</v>
      </c>
      <c r="H25" s="65">
        <f>VLOOKUP($A25,'Return Data'!$B$7:$R$1700,12,0)</f>
        <v>2.1457000000000002</v>
      </c>
      <c r="I25" s="66">
        <f>RANK(H25,H$8:H$34,0)</f>
        <v>3</v>
      </c>
      <c r="J25" s="65">
        <f>VLOOKUP($A25,'Return Data'!$B$7:$R$1700,13,0)</f>
        <v>6.9368999999999996</v>
      </c>
      <c r="K25" s="66">
        <f>RANK(J25,J$8:J$34,0)</f>
        <v>4</v>
      </c>
      <c r="L25" s="65">
        <f>VLOOKUP($A25,'Return Data'!$B$7:$R$1700,17,0)</f>
        <v>6.2836999999999996</v>
      </c>
      <c r="M25" s="66">
        <f>RANK(L25,L$8:L$34,0)</f>
        <v>1</v>
      </c>
      <c r="N25" s="65">
        <f>VLOOKUP($A25,'Return Data'!$B$7:$R$1700,14,0)</f>
        <v>6.1332000000000004</v>
      </c>
      <c r="O25" s="66">
        <f>RANK(N25,N$8:N$34,0)</f>
        <v>1</v>
      </c>
      <c r="P25" s="65">
        <f>VLOOKUP($A25,'Return Data'!$B$7:$R$1700,15,0)</f>
        <v>13.0535</v>
      </c>
      <c r="Q25" s="66">
        <f>RANK(P25,P$8:P$34,0)</f>
        <v>1</v>
      </c>
      <c r="R25" s="65">
        <f>VLOOKUP($A25,'Return Data'!$B$7:$R$1700,16,0)</f>
        <v>20.870999999999999</v>
      </c>
      <c r="S25" s="67">
        <f t="shared" si="4"/>
        <v>1</v>
      </c>
    </row>
    <row r="26" spans="1:19" x14ac:dyDescent="0.3">
      <c r="A26" s="63" t="s">
        <v>955</v>
      </c>
      <c r="B26" s="64">
        <f>VLOOKUP($A26,'Return Data'!$B$7:$R$1700,3,0)</f>
        <v>44040</v>
      </c>
      <c r="C26" s="65">
        <f>VLOOKUP($A26,'Return Data'!$B$7:$R$1700,4,0)</f>
        <v>9.6122999999999994</v>
      </c>
      <c r="D26" s="65">
        <f>VLOOKUP($A26,'Return Data'!$B$7:$R$1700,10,0)</f>
        <v>12.360200000000001</v>
      </c>
      <c r="E26" s="66">
        <f t="shared" si="0"/>
        <v>25</v>
      </c>
      <c r="F26" s="65">
        <f>VLOOKUP($A26,'Return Data'!$B$7:$R$1700,11,0)</f>
        <v>-12.9171</v>
      </c>
      <c r="G26" s="66">
        <f t="shared" si="10"/>
        <v>21</v>
      </c>
      <c r="H26" s="65"/>
      <c r="I26" s="66"/>
      <c r="J26" s="65"/>
      <c r="K26" s="66"/>
      <c r="L26" s="65"/>
      <c r="M26" s="66"/>
      <c r="N26" s="65"/>
      <c r="O26" s="66"/>
      <c r="P26" s="65"/>
      <c r="Q26" s="66"/>
      <c r="R26" s="65">
        <f>VLOOKUP($A26,'Return Data'!$B$7:$R$1700,16,0)</f>
        <v>-3.8769999999999998</v>
      </c>
      <c r="S26" s="67">
        <f t="shared" si="4"/>
        <v>26</v>
      </c>
    </row>
    <row r="27" spans="1:19" x14ac:dyDescent="0.3">
      <c r="A27" s="63" t="s">
        <v>958</v>
      </c>
      <c r="B27" s="64">
        <f>VLOOKUP($A27,'Return Data'!$B$7:$R$1700,3,0)</f>
        <v>44040</v>
      </c>
      <c r="C27" s="65">
        <f>VLOOKUP($A27,'Return Data'!$B$7:$R$1700,4,0)</f>
        <v>503.62</v>
      </c>
      <c r="D27" s="65">
        <f>VLOOKUP($A27,'Return Data'!$B$7:$R$1700,10,0)</f>
        <v>17.048300000000001</v>
      </c>
      <c r="E27" s="66">
        <f t="shared" si="0"/>
        <v>4</v>
      </c>
      <c r="F27" s="65">
        <f>VLOOKUP($A27,'Return Data'!$B$7:$R$1700,11,0)</f>
        <v>-12.3139</v>
      </c>
      <c r="G27" s="66">
        <f t="shared" si="10"/>
        <v>18</v>
      </c>
      <c r="H27" s="65">
        <f>VLOOKUP($A27,'Return Data'!$B$7:$R$1700,12,0)</f>
        <v>-6.6294000000000004</v>
      </c>
      <c r="I27" s="66">
        <f t="shared" ref="I27:I32" si="11">RANK(H27,H$8:H$34,0)</f>
        <v>19</v>
      </c>
      <c r="J27" s="65">
        <f>VLOOKUP($A27,'Return Data'!$B$7:$R$1700,13,0)</f>
        <v>-4.0141999999999998</v>
      </c>
      <c r="K27" s="66">
        <f t="shared" ref="K27:K32" si="12">RANK(J27,J$8:J$34,0)</f>
        <v>18</v>
      </c>
      <c r="L27" s="65">
        <f>VLOOKUP($A27,'Return Data'!$B$7:$R$1700,17,0)</f>
        <v>-3.7711000000000001</v>
      </c>
      <c r="M27" s="66">
        <f t="shared" ref="M27:M32" si="13">RANK(L27,L$8:L$34,0)</f>
        <v>16</v>
      </c>
      <c r="N27" s="65">
        <f>VLOOKUP($A27,'Return Data'!$B$7:$R$1700,14,0)</f>
        <v>-3.9822000000000002</v>
      </c>
      <c r="O27" s="66">
        <f t="shared" ref="O27:O32" si="14">RANK(N27,N$8:N$34,0)</f>
        <v>22</v>
      </c>
      <c r="P27" s="65">
        <f>VLOOKUP($A27,'Return Data'!$B$7:$R$1700,15,0)</f>
        <v>2.4007999999999998</v>
      </c>
      <c r="Q27" s="66">
        <f t="shared" ref="Q27:Q32" si="15">RANK(P27,P$8:P$34,0)</f>
        <v>20</v>
      </c>
      <c r="R27" s="65">
        <f>VLOOKUP($A27,'Return Data'!$B$7:$R$1700,16,0)</f>
        <v>8.4710999999999999</v>
      </c>
      <c r="S27" s="67">
        <f t="shared" si="4"/>
        <v>20</v>
      </c>
    </row>
    <row r="28" spans="1:19" x14ac:dyDescent="0.3">
      <c r="A28" s="63" t="s">
        <v>960</v>
      </c>
      <c r="B28" s="64">
        <f>VLOOKUP($A28,'Return Data'!$B$7:$R$1700,3,0)</f>
        <v>44040</v>
      </c>
      <c r="C28" s="65">
        <f>VLOOKUP($A28,'Return Data'!$B$7:$R$1700,4,0)</f>
        <v>109.86</v>
      </c>
      <c r="D28" s="65">
        <f>VLOOKUP($A28,'Return Data'!$B$7:$R$1700,10,0)</f>
        <v>14.354100000000001</v>
      </c>
      <c r="E28" s="66">
        <f t="shared" si="0"/>
        <v>20</v>
      </c>
      <c r="F28" s="65">
        <f>VLOOKUP($A28,'Return Data'!$B$7:$R$1700,11,0)</f>
        <v>-8.8450000000000006</v>
      </c>
      <c r="G28" s="66">
        <f t="shared" si="10"/>
        <v>9</v>
      </c>
      <c r="H28" s="65">
        <f>VLOOKUP($A28,'Return Data'!$B$7:$R$1700,12,0)</f>
        <v>-0.47110000000000002</v>
      </c>
      <c r="I28" s="66">
        <f t="shared" si="11"/>
        <v>6</v>
      </c>
      <c r="J28" s="65">
        <f>VLOOKUP($A28,'Return Data'!$B$7:$R$1700,13,0)</f>
        <v>5.9504000000000001</v>
      </c>
      <c r="K28" s="66">
        <f t="shared" si="12"/>
        <v>5</v>
      </c>
      <c r="L28" s="65">
        <f>VLOOKUP($A28,'Return Data'!$B$7:$R$1700,17,0)</f>
        <v>-1.9091</v>
      </c>
      <c r="M28" s="66">
        <f t="shared" si="13"/>
        <v>12</v>
      </c>
      <c r="N28" s="65">
        <f>VLOOKUP($A28,'Return Data'!$B$7:$R$1700,14,0)</f>
        <v>2.0716000000000001</v>
      </c>
      <c r="O28" s="66">
        <f t="shared" si="14"/>
        <v>11</v>
      </c>
      <c r="P28" s="65">
        <f>VLOOKUP($A28,'Return Data'!$B$7:$R$1700,15,0)</f>
        <v>9.0145999999999997</v>
      </c>
      <c r="Q28" s="66">
        <f t="shared" si="15"/>
        <v>3</v>
      </c>
      <c r="R28" s="65">
        <f>VLOOKUP($A28,'Return Data'!$B$7:$R$1700,16,0)</f>
        <v>16.645900000000001</v>
      </c>
      <c r="S28" s="67">
        <f t="shared" si="4"/>
        <v>3</v>
      </c>
    </row>
    <row r="29" spans="1:19" x14ac:dyDescent="0.3">
      <c r="A29" s="63" t="s">
        <v>962</v>
      </c>
      <c r="B29" s="64">
        <f>VLOOKUP($A29,'Return Data'!$B$7:$R$1700,3,0)</f>
        <v>44040</v>
      </c>
      <c r="C29" s="65">
        <f>VLOOKUP($A29,'Return Data'!$B$7:$R$1700,4,0)</f>
        <v>39.960099999999997</v>
      </c>
      <c r="D29" s="65">
        <f>VLOOKUP($A29,'Return Data'!$B$7:$R$1700,10,0)</f>
        <v>12.073399999999999</v>
      </c>
      <c r="E29" s="66">
        <f t="shared" si="0"/>
        <v>26</v>
      </c>
      <c r="F29" s="65">
        <f>VLOOKUP($A29,'Return Data'!$B$7:$R$1700,11,0)</f>
        <v>-3.6299999999999999E-2</v>
      </c>
      <c r="G29" s="66">
        <f t="shared" si="10"/>
        <v>1</v>
      </c>
      <c r="H29" s="65">
        <f>VLOOKUP($A29,'Return Data'!$B$7:$R$1700,12,0)</f>
        <v>4.6942000000000004</v>
      </c>
      <c r="I29" s="66">
        <f t="shared" si="11"/>
        <v>1</v>
      </c>
      <c r="J29" s="65">
        <f>VLOOKUP($A29,'Return Data'!$B$7:$R$1700,13,0)</f>
        <v>12.527200000000001</v>
      </c>
      <c r="K29" s="66">
        <f t="shared" si="12"/>
        <v>1</v>
      </c>
      <c r="L29" s="65">
        <f>VLOOKUP($A29,'Return Data'!$B$7:$R$1700,17,0)</f>
        <v>3.0661</v>
      </c>
      <c r="M29" s="66">
        <f t="shared" si="13"/>
        <v>3</v>
      </c>
      <c r="N29" s="65">
        <f>VLOOKUP($A29,'Return Data'!$B$7:$R$1700,14,0)</f>
        <v>2.4426000000000001</v>
      </c>
      <c r="O29" s="66">
        <f t="shared" si="14"/>
        <v>9</v>
      </c>
      <c r="P29" s="65">
        <f>VLOOKUP($A29,'Return Data'!$B$7:$R$1700,15,0)</f>
        <v>8.8549000000000007</v>
      </c>
      <c r="Q29" s="66">
        <f t="shared" si="15"/>
        <v>5</v>
      </c>
      <c r="R29" s="65">
        <f>VLOOKUP($A29,'Return Data'!$B$7:$R$1700,16,0)</f>
        <v>14.3188</v>
      </c>
      <c r="S29" s="67">
        <f t="shared" si="4"/>
        <v>4</v>
      </c>
    </row>
    <row r="30" spans="1:19" x14ac:dyDescent="0.3">
      <c r="A30" s="63" t="s">
        <v>963</v>
      </c>
      <c r="B30" s="64">
        <f>VLOOKUP($A30,'Return Data'!$B$7:$R$1700,3,0)</f>
        <v>44040</v>
      </c>
      <c r="C30" s="65">
        <f>VLOOKUP($A30,'Return Data'!$B$7:$R$1700,4,0)</f>
        <v>135.312771150027</v>
      </c>
      <c r="D30" s="65">
        <f>VLOOKUP($A30,'Return Data'!$B$7:$R$1700,10,0)</f>
        <v>14.912699999999999</v>
      </c>
      <c r="E30" s="66">
        <f t="shared" si="0"/>
        <v>16</v>
      </c>
      <c r="F30" s="65">
        <f>VLOOKUP($A30,'Return Data'!$B$7:$R$1700,11,0)</f>
        <v>-13.4688</v>
      </c>
      <c r="G30" s="66">
        <f t="shared" si="10"/>
        <v>23</v>
      </c>
      <c r="H30" s="65">
        <f>VLOOKUP($A30,'Return Data'!$B$7:$R$1700,12,0)</f>
        <v>-5.6538000000000004</v>
      </c>
      <c r="I30" s="66">
        <f t="shared" si="11"/>
        <v>17</v>
      </c>
      <c r="J30" s="65">
        <f>VLOOKUP($A30,'Return Data'!$B$7:$R$1700,13,0)</f>
        <v>-3.5305</v>
      </c>
      <c r="K30" s="66">
        <f t="shared" si="12"/>
        <v>17</v>
      </c>
      <c r="L30" s="65">
        <f>VLOOKUP($A30,'Return Data'!$B$7:$R$1700,17,0)</f>
        <v>-1.0808</v>
      </c>
      <c r="M30" s="66">
        <f t="shared" si="13"/>
        <v>10</v>
      </c>
      <c r="N30" s="65">
        <f>VLOOKUP($A30,'Return Data'!$B$7:$R$1700,14,0)</f>
        <v>1.7985</v>
      </c>
      <c r="O30" s="66">
        <f t="shared" si="14"/>
        <v>12</v>
      </c>
      <c r="P30" s="65">
        <f>VLOOKUP($A30,'Return Data'!$B$7:$R$1700,15,0)</f>
        <v>5.7927999999999997</v>
      </c>
      <c r="Q30" s="66">
        <f t="shared" si="15"/>
        <v>14</v>
      </c>
      <c r="R30" s="65">
        <f>VLOOKUP($A30,'Return Data'!$B$7:$R$1700,16,0)</f>
        <v>12.335599999999999</v>
      </c>
      <c r="S30" s="67">
        <f t="shared" si="4"/>
        <v>10</v>
      </c>
    </row>
    <row r="31" spans="1:19" x14ac:dyDescent="0.3">
      <c r="A31" s="63" t="s">
        <v>966</v>
      </c>
      <c r="B31" s="64">
        <f>VLOOKUP($A31,'Return Data'!$B$7:$R$1700,3,0)</f>
        <v>44040</v>
      </c>
      <c r="C31" s="65">
        <f>VLOOKUP($A31,'Return Data'!$B$7:$R$1700,4,0)</f>
        <v>34.238199999999999</v>
      </c>
      <c r="D31" s="65">
        <f>VLOOKUP($A31,'Return Data'!$B$7:$R$1700,10,0)</f>
        <v>16.240200000000002</v>
      </c>
      <c r="E31" s="66">
        <f t="shared" si="0"/>
        <v>10</v>
      </c>
      <c r="F31" s="65">
        <f>VLOOKUP($A31,'Return Data'!$B$7:$R$1700,11,0)</f>
        <v>-14.204800000000001</v>
      </c>
      <c r="G31" s="66">
        <f t="shared" si="10"/>
        <v>24</v>
      </c>
      <c r="H31" s="65">
        <f>VLOOKUP($A31,'Return Data'!$B$7:$R$1700,12,0)</f>
        <v>-9.843</v>
      </c>
      <c r="I31" s="66">
        <f t="shared" si="11"/>
        <v>23</v>
      </c>
      <c r="J31" s="65">
        <f>VLOOKUP($A31,'Return Data'!$B$7:$R$1700,13,0)</f>
        <v>-1.5742</v>
      </c>
      <c r="K31" s="66">
        <f t="shared" si="12"/>
        <v>16</v>
      </c>
      <c r="L31" s="65">
        <f>VLOOKUP($A31,'Return Data'!$B$7:$R$1700,17,0)</f>
        <v>-1.5468999999999999</v>
      </c>
      <c r="M31" s="66">
        <f t="shared" si="13"/>
        <v>11</v>
      </c>
      <c r="N31" s="65">
        <f>VLOOKUP($A31,'Return Data'!$B$7:$R$1700,14,0)</f>
        <v>3.4411</v>
      </c>
      <c r="O31" s="66">
        <f t="shared" si="14"/>
        <v>7</v>
      </c>
      <c r="P31" s="65">
        <f>VLOOKUP($A31,'Return Data'!$B$7:$R$1700,15,0)</f>
        <v>7.6883999999999997</v>
      </c>
      <c r="Q31" s="66">
        <f t="shared" si="15"/>
        <v>10</v>
      </c>
      <c r="R31" s="65">
        <f>VLOOKUP($A31,'Return Data'!$B$7:$R$1700,16,0)</f>
        <v>11.1837</v>
      </c>
      <c r="S31" s="67">
        <f t="shared" si="4"/>
        <v>12</v>
      </c>
    </row>
    <row r="32" spans="1:19" x14ac:dyDescent="0.3">
      <c r="A32" s="63" t="s">
        <v>968</v>
      </c>
      <c r="B32" s="64">
        <f>VLOOKUP($A32,'Return Data'!$B$7:$R$1700,3,0)</f>
        <v>44040</v>
      </c>
      <c r="C32" s="65">
        <f>VLOOKUP($A32,'Return Data'!$B$7:$R$1700,4,0)</f>
        <v>224.35059999999999</v>
      </c>
      <c r="D32" s="65">
        <f>VLOOKUP($A32,'Return Data'!$B$7:$R$1700,10,0)</f>
        <v>16.287700000000001</v>
      </c>
      <c r="E32" s="66">
        <f t="shared" si="0"/>
        <v>9</v>
      </c>
      <c r="F32" s="65">
        <f>VLOOKUP($A32,'Return Data'!$B$7:$R$1700,11,0)</f>
        <v>-8.4118999999999993</v>
      </c>
      <c r="G32" s="66">
        <f t="shared" si="10"/>
        <v>7</v>
      </c>
      <c r="H32" s="65">
        <f>VLOOKUP($A32,'Return Data'!$B$7:$R$1700,12,0)</f>
        <v>-1.3369</v>
      </c>
      <c r="I32" s="66">
        <f t="shared" si="11"/>
        <v>7</v>
      </c>
      <c r="J32" s="65">
        <f>VLOOKUP($A32,'Return Data'!$B$7:$R$1700,13,0)</f>
        <v>1.9755</v>
      </c>
      <c r="K32" s="66">
        <f t="shared" si="12"/>
        <v>12</v>
      </c>
      <c r="L32" s="65">
        <f>VLOOKUP($A32,'Return Data'!$B$7:$R$1700,17,0)</f>
        <v>4.3741000000000003</v>
      </c>
      <c r="M32" s="66">
        <f t="shared" si="13"/>
        <v>2</v>
      </c>
      <c r="N32" s="65">
        <f>VLOOKUP($A32,'Return Data'!$B$7:$R$1700,14,0)</f>
        <v>4.3236999999999997</v>
      </c>
      <c r="O32" s="66">
        <f t="shared" si="14"/>
        <v>4</v>
      </c>
      <c r="P32" s="65">
        <f>VLOOKUP($A32,'Return Data'!$B$7:$R$1700,15,0)</f>
        <v>7.7805</v>
      </c>
      <c r="Q32" s="66">
        <f t="shared" si="15"/>
        <v>9</v>
      </c>
      <c r="R32" s="65">
        <f>VLOOKUP($A32,'Return Data'!$B$7:$R$1700,16,0)</f>
        <v>13.018599999999999</v>
      </c>
      <c r="S32" s="67">
        <f t="shared" si="4"/>
        <v>8</v>
      </c>
    </row>
    <row r="33" spans="1:19" x14ac:dyDescent="0.3">
      <c r="A33" s="63" t="s">
        <v>969</v>
      </c>
      <c r="B33" s="64">
        <f>VLOOKUP($A33,'Return Data'!$B$7:$R$1700,3,0)</f>
        <v>44040</v>
      </c>
      <c r="C33" s="65">
        <f>VLOOKUP($A33,'Return Data'!$B$7:$R$1700,4,0)</f>
        <v>10.01</v>
      </c>
      <c r="D33" s="65">
        <f>VLOOKUP($A33,'Return Data'!$B$7:$R$1700,10,0)</f>
        <v>19.736799999999999</v>
      </c>
      <c r="E33" s="66">
        <f t="shared" si="0"/>
        <v>1</v>
      </c>
      <c r="F33" s="65">
        <f>VLOOKUP($A33,'Return Data'!$B$7:$R$1700,11,0)</f>
        <v>-4.1188000000000002</v>
      </c>
      <c r="G33" s="66">
        <f t="shared" si="10"/>
        <v>3</v>
      </c>
      <c r="H33" s="65"/>
      <c r="I33" s="66"/>
      <c r="J33" s="65"/>
      <c r="K33" s="66"/>
      <c r="L33" s="65"/>
      <c r="M33" s="66"/>
      <c r="N33" s="65"/>
      <c r="O33" s="66"/>
      <c r="P33" s="65"/>
      <c r="Q33" s="66"/>
      <c r="R33" s="65">
        <f>VLOOKUP($A33,'Return Data'!$B$7:$R$1700,16,0)</f>
        <v>0.1</v>
      </c>
      <c r="S33" s="67">
        <f t="shared" si="4"/>
        <v>24</v>
      </c>
    </row>
    <row r="34" spans="1:19" x14ac:dyDescent="0.3">
      <c r="A34" s="63" t="s">
        <v>971</v>
      </c>
      <c r="B34" s="64">
        <f>VLOOKUP($A34,'Return Data'!$B$7:$R$1700,3,0)</f>
        <v>44040</v>
      </c>
      <c r="C34" s="65">
        <f>VLOOKUP($A34,'Return Data'!$B$7:$R$1700,4,0)</f>
        <v>57.545200000000001</v>
      </c>
      <c r="D34" s="65">
        <f>VLOOKUP($A34,'Return Data'!$B$7:$R$1700,10,0)</f>
        <v>18.729500000000002</v>
      </c>
      <c r="E34" s="66">
        <f t="shared" si="0"/>
        <v>2</v>
      </c>
      <c r="F34" s="65">
        <f>VLOOKUP($A34,'Return Data'!$B$7:$R$1700,11,0)</f>
        <v>-11.836600000000001</v>
      </c>
      <c r="G34" s="66">
        <f t="shared" si="10"/>
        <v>15</v>
      </c>
      <c r="H34" s="65">
        <f>VLOOKUP($A34,'Return Data'!$B$7:$R$1700,12,0)</f>
        <v>-4.0814000000000004</v>
      </c>
      <c r="I34" s="66">
        <f>RANK(H34,H$8:H$34,0)</f>
        <v>11</v>
      </c>
      <c r="J34" s="65">
        <f>VLOOKUP($A34,'Return Data'!$B$7:$R$1700,13,0)</f>
        <v>-6.3156999999999996</v>
      </c>
      <c r="K34" s="66">
        <f>RANK(J34,J$8:J$34,0)</f>
        <v>22</v>
      </c>
      <c r="L34" s="65">
        <f>VLOOKUP($A34,'Return Data'!$B$7:$R$1700,17,0)</f>
        <v>-5.4961000000000002</v>
      </c>
      <c r="M34" s="66">
        <f>RANK(L34,L$8:L$34,0)</f>
        <v>21</v>
      </c>
      <c r="N34" s="65">
        <f>VLOOKUP($A34,'Return Data'!$B$7:$R$1700,14,0)</f>
        <v>-2.0648</v>
      </c>
      <c r="O34" s="66">
        <f>RANK(N34,N$8:N$34,0)</f>
        <v>20</v>
      </c>
      <c r="P34" s="65">
        <f>VLOOKUP($A34,'Return Data'!$B$7:$R$1700,15,0)</f>
        <v>2.8151000000000002</v>
      </c>
      <c r="Q34" s="66">
        <f>RANK(P34,P$8:P$34,0)</f>
        <v>18</v>
      </c>
      <c r="R34" s="65">
        <f>VLOOKUP($A34,'Return Data'!$B$7:$R$1700,16,0)</f>
        <v>8.3021999999999991</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15.273611111111112</v>
      </c>
      <c r="E36" s="74"/>
      <c r="F36" s="75">
        <f>AVERAGE(F8:F34)</f>
        <v>-10.197823076923076</v>
      </c>
      <c r="G36" s="74"/>
      <c r="H36" s="75">
        <f>AVERAGE(H8:H34)</f>
        <v>-3.6954750000000014</v>
      </c>
      <c r="I36" s="74"/>
      <c r="J36" s="75">
        <f>AVERAGE(J8:J34)</f>
        <v>0.85543333333333316</v>
      </c>
      <c r="K36" s="74"/>
      <c r="L36" s="75">
        <f>AVERAGE(L8:L34)</f>
        <v>-1.4150090909090907</v>
      </c>
      <c r="M36" s="74"/>
      <c r="N36" s="75">
        <f>AVERAGE(N8:N34)</f>
        <v>1.3681363636363637</v>
      </c>
      <c r="O36" s="74"/>
      <c r="P36" s="75">
        <f>AVERAGE(P8:P34)</f>
        <v>6.78435238095238</v>
      </c>
      <c r="Q36" s="74"/>
      <c r="R36" s="75">
        <f>AVERAGE(R8:R34)</f>
        <v>9.6719407407407392</v>
      </c>
      <c r="S36" s="76"/>
    </row>
    <row r="37" spans="1:19" x14ac:dyDescent="0.3">
      <c r="A37" s="73" t="s">
        <v>28</v>
      </c>
      <c r="B37" s="74"/>
      <c r="C37" s="74"/>
      <c r="D37" s="75">
        <f>MIN(D8:D34)</f>
        <v>12.039300000000001</v>
      </c>
      <c r="E37" s="74"/>
      <c r="F37" s="75">
        <f>MIN(F8:F34)</f>
        <v>-17.987100000000002</v>
      </c>
      <c r="G37" s="74"/>
      <c r="H37" s="75">
        <f>MIN(H8:H34)</f>
        <v>-12.146800000000001</v>
      </c>
      <c r="I37" s="74"/>
      <c r="J37" s="75">
        <f>MIN(J8:J34)</f>
        <v>-11.4003</v>
      </c>
      <c r="K37" s="74"/>
      <c r="L37" s="75">
        <f>MIN(L8:L34)</f>
        <v>-7.6848000000000001</v>
      </c>
      <c r="M37" s="74"/>
      <c r="N37" s="75">
        <f>MIN(N8:N34)</f>
        <v>-3.9822000000000002</v>
      </c>
      <c r="O37" s="74"/>
      <c r="P37" s="75">
        <f>MIN(P8:P34)</f>
        <v>2.1267999999999998</v>
      </c>
      <c r="Q37" s="74"/>
      <c r="R37" s="75">
        <f>MIN(R8:R34)</f>
        <v>-4.5129999999999999</v>
      </c>
      <c r="S37" s="76"/>
    </row>
    <row r="38" spans="1:19" ht="15" thickBot="1" x14ac:dyDescent="0.35">
      <c r="A38" s="77" t="s">
        <v>29</v>
      </c>
      <c r="B38" s="78"/>
      <c r="C38" s="78"/>
      <c r="D38" s="79">
        <f>MAX(D8:D34)</f>
        <v>19.736799999999999</v>
      </c>
      <c r="E38" s="78"/>
      <c r="F38" s="79">
        <f>MAX(F8:F34)</f>
        <v>-3.6299999999999999E-2</v>
      </c>
      <c r="G38" s="78"/>
      <c r="H38" s="79">
        <f>MAX(H8:H34)</f>
        <v>4.6942000000000004</v>
      </c>
      <c r="I38" s="78"/>
      <c r="J38" s="79">
        <f>MAX(J8:J34)</f>
        <v>12.527200000000001</v>
      </c>
      <c r="K38" s="78"/>
      <c r="L38" s="79">
        <f>MAX(L8:L34)</f>
        <v>6.2836999999999996</v>
      </c>
      <c r="M38" s="78"/>
      <c r="N38" s="79">
        <f>MAX(N8:N34)</f>
        <v>6.1332000000000004</v>
      </c>
      <c r="O38" s="78"/>
      <c r="P38" s="79">
        <f>MAX(P8:P34)</f>
        <v>13.0535</v>
      </c>
      <c r="Q38" s="78"/>
      <c r="R38" s="79">
        <f>MAX(R8:R34)</f>
        <v>20.870999999999999</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44040</v>
      </c>
      <c r="C8" s="65">
        <f>VLOOKUP($A8,'Return Data'!$B$7:$R$1700,4,0)</f>
        <v>458.20946639842902</v>
      </c>
      <c r="D8" s="65">
        <f>VLOOKUP($A8,'Return Data'!$B$7:$R$1700,10,0)</f>
        <v>16.531500000000001</v>
      </c>
      <c r="E8" s="66">
        <f t="shared" ref="E8:E34" si="0">RANK(D8,D$8:D$34,0)</f>
        <v>5</v>
      </c>
      <c r="F8" s="65">
        <f>VLOOKUP($A8,'Return Data'!$B$7:$R$1700,11,0)</f>
        <v>-12.442500000000001</v>
      </c>
      <c r="G8" s="66">
        <f t="shared" ref="G8:G23" si="1">RANK(F8,F$8:F$34,0)</f>
        <v>16</v>
      </c>
      <c r="H8" s="65">
        <f>VLOOKUP($A8,'Return Data'!$B$7:$R$1700,12,0)</f>
        <v>-5.6227999999999998</v>
      </c>
      <c r="I8" s="66">
        <f t="shared" ref="I8:I23" si="2">RANK(H8,H$8:H$34,0)</f>
        <v>13</v>
      </c>
      <c r="J8" s="65">
        <f>VLOOKUP($A8,'Return Data'!$B$7:$R$1700,13,0)</f>
        <v>-0.28720000000000001</v>
      </c>
      <c r="K8" s="66">
        <f t="shared" ref="K8:K23" si="3">RANK(J8,J$8:J$34,0)</f>
        <v>14</v>
      </c>
      <c r="L8" s="65">
        <f>VLOOKUP($A8,'Return Data'!$B$7:$R$1700,17,0)</f>
        <v>-6.3949999999999996</v>
      </c>
      <c r="M8" s="66">
        <f>RANK(L8,L$8:L$34,0)</f>
        <v>21</v>
      </c>
      <c r="N8" s="65">
        <f>VLOOKUP($A8,'Return Data'!$B$7:$R$1700,14,0)</f>
        <v>-3.0613000000000001</v>
      </c>
      <c r="O8" s="66">
        <f>RANK(N8,N$8:N$34,0)</f>
        <v>20</v>
      </c>
      <c r="P8" s="65">
        <f>VLOOKUP($A8,'Return Data'!$B$7:$R$1700,15,0)</f>
        <v>4.8023999999999996</v>
      </c>
      <c r="Q8" s="66">
        <f>RANK(P8,P$8:P$34,0)</f>
        <v>14</v>
      </c>
      <c r="R8" s="65">
        <f>VLOOKUP($A8,'Return Data'!$B$7:$R$1700,16,0)</f>
        <v>16.2226</v>
      </c>
      <c r="S8" s="67">
        <f t="shared" ref="S8:S34" si="4">RANK(R8,R$8:R$34,0)</f>
        <v>7</v>
      </c>
    </row>
    <row r="9" spans="1:20" x14ac:dyDescent="0.3">
      <c r="A9" s="63" t="s">
        <v>922</v>
      </c>
      <c r="B9" s="64">
        <f>VLOOKUP($A9,'Return Data'!$B$7:$R$1700,3,0)</f>
        <v>44040</v>
      </c>
      <c r="C9" s="65">
        <f>VLOOKUP($A9,'Return Data'!$B$7:$R$1700,4,0)</f>
        <v>11.6</v>
      </c>
      <c r="D9" s="65">
        <f>VLOOKUP($A9,'Return Data'!$B$7:$R$1700,10,0)</f>
        <v>12.4031</v>
      </c>
      <c r="E9" s="66">
        <f t="shared" si="0"/>
        <v>23</v>
      </c>
      <c r="F9" s="65">
        <f>VLOOKUP($A9,'Return Data'!$B$7:$R$1700,11,0)</f>
        <v>-4.84</v>
      </c>
      <c r="G9" s="66">
        <f t="shared" si="1"/>
        <v>3</v>
      </c>
      <c r="H9" s="65">
        <f>VLOOKUP($A9,'Return Data'!$B$7:$R$1700,12,0)</f>
        <v>0.86960000000000004</v>
      </c>
      <c r="I9" s="66">
        <f t="shared" si="2"/>
        <v>3</v>
      </c>
      <c r="J9" s="65">
        <f>VLOOKUP($A9,'Return Data'!$B$7:$R$1700,13,0)</f>
        <v>6.1299000000000001</v>
      </c>
      <c r="K9" s="66">
        <f t="shared" si="3"/>
        <v>2</v>
      </c>
      <c r="L9" s="65"/>
      <c r="M9" s="66"/>
      <c r="N9" s="65"/>
      <c r="O9" s="66"/>
      <c r="P9" s="65"/>
      <c r="Q9" s="66"/>
      <c r="R9" s="65">
        <f>VLOOKUP($A9,'Return Data'!$B$7:$R$1700,16,0)</f>
        <v>8.7617999999999991</v>
      </c>
      <c r="S9" s="67">
        <f t="shared" si="4"/>
        <v>21</v>
      </c>
    </row>
    <row r="10" spans="1:20" x14ac:dyDescent="0.3">
      <c r="A10" s="63" t="s">
        <v>924</v>
      </c>
      <c r="B10" s="64">
        <f>VLOOKUP($A10,'Return Data'!$B$7:$R$1700,3,0)</f>
        <v>44040</v>
      </c>
      <c r="C10" s="65">
        <f>VLOOKUP($A10,'Return Data'!$B$7:$R$1700,4,0)</f>
        <v>33.47</v>
      </c>
      <c r="D10" s="65">
        <f>VLOOKUP($A10,'Return Data'!$B$7:$R$1700,10,0)</f>
        <v>11.7156</v>
      </c>
      <c r="E10" s="66">
        <f t="shared" si="0"/>
        <v>27</v>
      </c>
      <c r="F10" s="65">
        <f>VLOOKUP($A10,'Return Data'!$B$7:$R$1700,11,0)</f>
        <v>-8.9994999999999994</v>
      </c>
      <c r="G10" s="66">
        <f t="shared" si="1"/>
        <v>8</v>
      </c>
      <c r="H10" s="65">
        <f>VLOOKUP($A10,'Return Data'!$B$7:$R$1700,12,0)</f>
        <v>-3.0697999999999999</v>
      </c>
      <c r="I10" s="66">
        <f t="shared" si="2"/>
        <v>8</v>
      </c>
      <c r="J10" s="65">
        <f>VLOOKUP($A10,'Return Data'!$B$7:$R$1700,13,0)</f>
        <v>4.4958</v>
      </c>
      <c r="K10" s="66">
        <f t="shared" si="3"/>
        <v>6</v>
      </c>
      <c r="L10" s="65">
        <f>VLOOKUP($A10,'Return Data'!$B$7:$R$1700,17,0)</f>
        <v>-5.5865999999999998</v>
      </c>
      <c r="M10" s="66">
        <f t="shared" ref="M10:M16" si="5">RANK(L10,L$8:L$34,0)</f>
        <v>18</v>
      </c>
      <c r="N10" s="65">
        <f>VLOOKUP($A10,'Return Data'!$B$7:$R$1700,14,0)</f>
        <v>-0.77390000000000003</v>
      </c>
      <c r="O10" s="66">
        <f t="shared" ref="O10:O16" si="6">RANK(N10,N$8:N$34,0)</f>
        <v>13</v>
      </c>
      <c r="P10" s="65">
        <f>VLOOKUP($A10,'Return Data'!$B$7:$R$1700,15,0)</f>
        <v>3.9051</v>
      </c>
      <c r="Q10" s="66">
        <f>RANK(P10,P$8:P$34,0)</f>
        <v>17</v>
      </c>
      <c r="R10" s="65">
        <f>VLOOKUP($A10,'Return Data'!$B$7:$R$1700,16,0)</f>
        <v>10.804</v>
      </c>
      <c r="S10" s="67">
        <f t="shared" si="4"/>
        <v>13</v>
      </c>
    </row>
    <row r="11" spans="1:20" x14ac:dyDescent="0.3">
      <c r="A11" s="63" t="s">
        <v>926</v>
      </c>
      <c r="B11" s="64">
        <f>VLOOKUP($A11,'Return Data'!$B$7:$R$1700,3,0)</f>
        <v>44040</v>
      </c>
      <c r="C11" s="65">
        <f>VLOOKUP($A11,'Return Data'!$B$7:$R$1700,4,0)</f>
        <v>93.89</v>
      </c>
      <c r="D11" s="65">
        <f>VLOOKUP($A11,'Return Data'!$B$7:$R$1700,10,0)</f>
        <v>15.372299999999999</v>
      </c>
      <c r="E11" s="66">
        <f t="shared" si="0"/>
        <v>14</v>
      </c>
      <c r="F11" s="65">
        <f>VLOOKUP($A11,'Return Data'!$B$7:$R$1700,11,0)</f>
        <v>-7.0304000000000002</v>
      </c>
      <c r="G11" s="66">
        <f t="shared" si="1"/>
        <v>5</v>
      </c>
      <c r="H11" s="65">
        <f>VLOOKUP($A11,'Return Data'!$B$7:$R$1700,12,0)</f>
        <v>0.85940000000000005</v>
      </c>
      <c r="I11" s="66">
        <f t="shared" si="2"/>
        <v>4</v>
      </c>
      <c r="J11" s="65">
        <f>VLOOKUP($A11,'Return Data'!$B$7:$R$1700,13,0)</f>
        <v>6.0305</v>
      </c>
      <c r="K11" s="66">
        <f t="shared" si="3"/>
        <v>3</v>
      </c>
      <c r="L11" s="65">
        <f>VLOOKUP($A11,'Return Data'!$B$7:$R$1700,17,0)</f>
        <v>-0.84419999999999995</v>
      </c>
      <c r="M11" s="66">
        <f t="shared" si="5"/>
        <v>7</v>
      </c>
      <c r="N11" s="65">
        <f>VLOOKUP($A11,'Return Data'!$B$7:$R$1700,14,0)</f>
        <v>2.3557000000000001</v>
      </c>
      <c r="O11" s="66">
        <f t="shared" si="6"/>
        <v>6</v>
      </c>
      <c r="P11" s="65">
        <f>VLOOKUP($A11,'Return Data'!$B$7:$R$1700,15,0)</f>
        <v>8.5497999999999994</v>
      </c>
      <c r="Q11" s="66">
        <f>RANK(P11,P$8:P$34,0)</f>
        <v>3</v>
      </c>
      <c r="R11" s="65">
        <f>VLOOKUP($A11,'Return Data'!$B$7:$R$1700,16,0)</f>
        <v>15.662000000000001</v>
      </c>
      <c r="S11" s="67">
        <f t="shared" si="4"/>
        <v>8</v>
      </c>
    </row>
    <row r="12" spans="1:20" x14ac:dyDescent="0.3">
      <c r="A12" s="63" t="s">
        <v>928</v>
      </c>
      <c r="B12" s="64">
        <f>VLOOKUP($A12,'Return Data'!$B$7:$R$1700,3,0)</f>
        <v>44040</v>
      </c>
      <c r="C12" s="65">
        <f>VLOOKUP($A12,'Return Data'!$B$7:$R$1700,4,0)</f>
        <v>215.17400000000001</v>
      </c>
      <c r="D12" s="65">
        <f>VLOOKUP($A12,'Return Data'!$B$7:$R$1700,10,0)</f>
        <v>15.7814</v>
      </c>
      <c r="E12" s="66">
        <f t="shared" si="0"/>
        <v>12</v>
      </c>
      <c r="F12" s="65">
        <f>VLOOKUP($A12,'Return Data'!$B$7:$R$1700,11,0)</f>
        <v>-10.675800000000001</v>
      </c>
      <c r="G12" s="66">
        <f t="shared" si="1"/>
        <v>13</v>
      </c>
      <c r="H12" s="65">
        <f>VLOOKUP($A12,'Return Data'!$B$7:$R$1700,12,0)</f>
        <v>-5.3211000000000004</v>
      </c>
      <c r="I12" s="66">
        <f t="shared" si="2"/>
        <v>12</v>
      </c>
      <c r="J12" s="65">
        <f>VLOOKUP($A12,'Return Data'!$B$7:$R$1700,13,0)</f>
        <v>1.7251000000000001</v>
      </c>
      <c r="K12" s="66">
        <f t="shared" si="3"/>
        <v>10</v>
      </c>
      <c r="L12" s="65">
        <f>VLOOKUP($A12,'Return Data'!$B$7:$R$1700,17,0)</f>
        <v>-0.65710000000000002</v>
      </c>
      <c r="M12" s="66">
        <f t="shared" si="5"/>
        <v>5</v>
      </c>
      <c r="N12" s="65">
        <f>VLOOKUP($A12,'Return Data'!$B$7:$R$1700,14,0)</f>
        <v>1.2746999999999999</v>
      </c>
      <c r="O12" s="66">
        <f t="shared" si="6"/>
        <v>10</v>
      </c>
      <c r="P12" s="65">
        <f>VLOOKUP($A12,'Return Data'!$B$7:$R$1700,15,0)</f>
        <v>7.2751000000000001</v>
      </c>
      <c r="Q12" s="66">
        <f>RANK(P12,P$8:P$34,0)</f>
        <v>6</v>
      </c>
      <c r="R12" s="65">
        <f>VLOOKUP($A12,'Return Data'!$B$7:$R$1700,16,0)</f>
        <v>16.395199999999999</v>
      </c>
      <c r="S12" s="67">
        <f t="shared" si="4"/>
        <v>6</v>
      </c>
    </row>
    <row r="13" spans="1:20" x14ac:dyDescent="0.3">
      <c r="A13" s="63" t="s">
        <v>930</v>
      </c>
      <c r="B13" s="64">
        <f>VLOOKUP($A13,'Return Data'!$B$7:$R$1700,3,0)</f>
        <v>44040</v>
      </c>
      <c r="C13" s="65">
        <f>VLOOKUP($A13,'Return Data'!$B$7:$R$1700,4,0)</f>
        <v>30.885000000000002</v>
      </c>
      <c r="D13" s="65">
        <f>VLOOKUP($A13,'Return Data'!$B$7:$R$1700,10,0)</f>
        <v>14.1563</v>
      </c>
      <c r="E13" s="66">
        <f t="shared" si="0"/>
        <v>19</v>
      </c>
      <c r="F13" s="65">
        <f>VLOOKUP($A13,'Return Data'!$B$7:$R$1700,11,0)</f>
        <v>-8.2606000000000002</v>
      </c>
      <c r="G13" s="66">
        <f t="shared" si="1"/>
        <v>6</v>
      </c>
      <c r="H13" s="65">
        <f>VLOOKUP($A13,'Return Data'!$B$7:$R$1700,12,0)</f>
        <v>-3.3485</v>
      </c>
      <c r="I13" s="66">
        <f t="shared" si="2"/>
        <v>10</v>
      </c>
      <c r="J13" s="65">
        <f>VLOOKUP($A13,'Return Data'!$B$7:$R$1700,13,0)</f>
        <v>1.8366</v>
      </c>
      <c r="K13" s="66">
        <f t="shared" si="3"/>
        <v>9</v>
      </c>
      <c r="L13" s="65">
        <f>VLOOKUP($A13,'Return Data'!$B$7:$R$1700,17,0)</f>
        <v>-1.2795000000000001</v>
      </c>
      <c r="M13" s="66">
        <f t="shared" si="5"/>
        <v>8</v>
      </c>
      <c r="N13" s="65">
        <f>VLOOKUP($A13,'Return Data'!$B$7:$R$1700,14,0)</f>
        <v>3.3014000000000001</v>
      </c>
      <c r="O13" s="66">
        <f t="shared" si="6"/>
        <v>3</v>
      </c>
      <c r="P13" s="65">
        <f>VLOOKUP($A13,'Return Data'!$B$7:$R$1700,15,0)</f>
        <v>6.0926999999999998</v>
      </c>
      <c r="Q13" s="66">
        <f>RANK(P13,P$8:P$34,0)</f>
        <v>11</v>
      </c>
      <c r="R13" s="65">
        <f>VLOOKUP($A13,'Return Data'!$B$7:$R$1700,16,0)</f>
        <v>8.9672000000000001</v>
      </c>
      <c r="S13" s="67">
        <f t="shared" si="4"/>
        <v>19</v>
      </c>
    </row>
    <row r="14" spans="1:20" x14ac:dyDescent="0.3">
      <c r="A14" s="63" t="s">
        <v>932</v>
      </c>
      <c r="B14" s="64">
        <f>VLOOKUP($A14,'Return Data'!$B$7:$R$1700,3,0)</f>
        <v>44040</v>
      </c>
      <c r="C14" s="65">
        <f>VLOOKUP($A14,'Return Data'!$B$7:$R$1700,4,0)</f>
        <v>13.769500000000001</v>
      </c>
      <c r="D14" s="65">
        <f>VLOOKUP($A14,'Return Data'!$B$7:$R$1700,10,0)</f>
        <v>13.4899</v>
      </c>
      <c r="E14" s="66">
        <f t="shared" si="0"/>
        <v>21</v>
      </c>
      <c r="F14" s="65">
        <f>VLOOKUP($A14,'Return Data'!$B$7:$R$1700,11,0)</f>
        <v>-15.646699999999999</v>
      </c>
      <c r="G14" s="66">
        <f t="shared" si="1"/>
        <v>25</v>
      </c>
      <c r="H14" s="65">
        <f>VLOOKUP($A14,'Return Data'!$B$7:$R$1700,12,0)</f>
        <v>-9.6484000000000005</v>
      </c>
      <c r="I14" s="66">
        <f t="shared" si="2"/>
        <v>22</v>
      </c>
      <c r="J14" s="65">
        <f>VLOOKUP($A14,'Return Data'!$B$7:$R$1700,13,0)</f>
        <v>-7.0376000000000003</v>
      </c>
      <c r="K14" s="66">
        <f t="shared" si="3"/>
        <v>22</v>
      </c>
      <c r="L14" s="65">
        <f>VLOOKUP($A14,'Return Data'!$B$7:$R$1700,17,0)</f>
        <v>-4.3617999999999997</v>
      </c>
      <c r="M14" s="66">
        <f t="shared" si="5"/>
        <v>16</v>
      </c>
      <c r="N14" s="65">
        <f>VLOOKUP($A14,'Return Data'!$B$7:$R$1700,14,0)</f>
        <v>-1.1500999999999999</v>
      </c>
      <c r="O14" s="66">
        <f t="shared" si="6"/>
        <v>15</v>
      </c>
      <c r="P14" s="65"/>
      <c r="Q14" s="66"/>
      <c r="R14" s="65">
        <f>VLOOKUP($A14,'Return Data'!$B$7:$R$1700,16,0)</f>
        <v>7.1307999999999998</v>
      </c>
      <c r="S14" s="67">
        <f t="shared" si="4"/>
        <v>22</v>
      </c>
    </row>
    <row r="15" spans="1:20" x14ac:dyDescent="0.3">
      <c r="A15" s="63" t="s">
        <v>933</v>
      </c>
      <c r="B15" s="64">
        <f>VLOOKUP($A15,'Return Data'!$B$7:$R$1700,3,0)</f>
        <v>44040</v>
      </c>
      <c r="C15" s="65">
        <f>VLOOKUP($A15,'Return Data'!$B$7:$R$1700,4,0)</f>
        <v>67.177300000000002</v>
      </c>
      <c r="D15" s="65">
        <f>VLOOKUP($A15,'Return Data'!$B$7:$R$1700,10,0)</f>
        <v>16.755199999999999</v>
      </c>
      <c r="E15" s="66">
        <f t="shared" si="0"/>
        <v>4</v>
      </c>
      <c r="F15" s="65">
        <f>VLOOKUP($A15,'Return Data'!$B$7:$R$1700,11,0)</f>
        <v>-18.41</v>
      </c>
      <c r="G15" s="66">
        <f t="shared" si="1"/>
        <v>26</v>
      </c>
      <c r="H15" s="65">
        <f>VLOOKUP($A15,'Return Data'!$B$7:$R$1700,12,0)</f>
        <v>-12.7989</v>
      </c>
      <c r="I15" s="66">
        <f t="shared" si="2"/>
        <v>24</v>
      </c>
      <c r="J15" s="65">
        <f>VLOOKUP($A15,'Return Data'!$B$7:$R$1700,13,0)</f>
        <v>-12.2151</v>
      </c>
      <c r="K15" s="66">
        <f t="shared" si="3"/>
        <v>24</v>
      </c>
      <c r="L15" s="65">
        <f>VLOOKUP($A15,'Return Data'!$B$7:$R$1700,17,0)</f>
        <v>-8.4289000000000005</v>
      </c>
      <c r="M15" s="66">
        <f t="shared" si="5"/>
        <v>22</v>
      </c>
      <c r="N15" s="65">
        <f>VLOOKUP($A15,'Return Data'!$B$7:$R$1700,14,0)</f>
        <v>-3.9542000000000002</v>
      </c>
      <c r="O15" s="66">
        <f t="shared" si="6"/>
        <v>21</v>
      </c>
      <c r="P15" s="65">
        <f>VLOOKUP($A15,'Return Data'!$B$7:$R$1700,15,0)</f>
        <v>1.3143</v>
      </c>
      <c r="Q15" s="66">
        <f>RANK(P15,P$8:P$34,0)</f>
        <v>21</v>
      </c>
      <c r="R15" s="65">
        <f>VLOOKUP($A15,'Return Data'!$B$7:$R$1700,16,0)</f>
        <v>13.151</v>
      </c>
      <c r="S15" s="67">
        <f t="shared" si="4"/>
        <v>10</v>
      </c>
    </row>
    <row r="16" spans="1:20" x14ac:dyDescent="0.3">
      <c r="A16" s="63" t="s">
        <v>936</v>
      </c>
      <c r="B16" s="64">
        <f>VLOOKUP($A16,'Return Data'!$B$7:$R$1700,3,0)</f>
        <v>44040</v>
      </c>
      <c r="C16" s="65">
        <f>VLOOKUP($A16,'Return Data'!$B$7:$R$1700,4,0)</f>
        <v>137.82397153088399</v>
      </c>
      <c r="D16" s="65">
        <f>VLOOKUP($A16,'Return Data'!$B$7:$R$1700,10,0)</f>
        <v>15.493</v>
      </c>
      <c r="E16" s="66">
        <f t="shared" si="0"/>
        <v>13</v>
      </c>
      <c r="F16" s="65">
        <f>VLOOKUP($A16,'Return Data'!$B$7:$R$1700,11,0)</f>
        <v>-12.8306</v>
      </c>
      <c r="G16" s="66">
        <f t="shared" si="1"/>
        <v>19</v>
      </c>
      <c r="H16" s="65">
        <f>VLOOKUP($A16,'Return Data'!$B$7:$R$1700,12,0)</f>
        <v>-7.4158999999999997</v>
      </c>
      <c r="I16" s="66">
        <f t="shared" si="2"/>
        <v>20</v>
      </c>
      <c r="J16" s="65">
        <f>VLOOKUP($A16,'Return Data'!$B$7:$R$1700,13,0)</f>
        <v>-6.4538000000000002</v>
      </c>
      <c r="K16" s="66">
        <f t="shared" si="3"/>
        <v>20</v>
      </c>
      <c r="L16" s="65">
        <f>VLOOKUP($A16,'Return Data'!$B$7:$R$1700,17,0)</f>
        <v>-4.4569000000000001</v>
      </c>
      <c r="M16" s="66">
        <f t="shared" si="5"/>
        <v>17</v>
      </c>
      <c r="N16" s="65">
        <f>VLOOKUP($A16,'Return Data'!$B$7:$R$1700,14,0)</f>
        <v>-1.4559</v>
      </c>
      <c r="O16" s="66">
        <f t="shared" si="6"/>
        <v>16</v>
      </c>
      <c r="P16" s="65">
        <f>VLOOKUP($A16,'Return Data'!$B$7:$R$1700,15,0)</f>
        <v>2.5394000000000001</v>
      </c>
      <c r="Q16" s="66">
        <f>RANK(P16,P$8:P$34,0)</f>
        <v>18</v>
      </c>
      <c r="R16" s="65">
        <f>VLOOKUP($A16,'Return Data'!$B$7:$R$1700,16,0)</f>
        <v>10.4237</v>
      </c>
      <c r="S16" s="67">
        <f t="shared" si="4"/>
        <v>15</v>
      </c>
    </row>
    <row r="17" spans="1:19" x14ac:dyDescent="0.3">
      <c r="A17" s="63" t="s">
        <v>938</v>
      </c>
      <c r="B17" s="64">
        <f>VLOOKUP($A17,'Return Data'!$B$7:$R$1700,3,0)</f>
        <v>44040</v>
      </c>
      <c r="C17" s="65">
        <f>VLOOKUP($A17,'Return Data'!$B$7:$R$1700,4,0)</f>
        <v>9.4358000000000004</v>
      </c>
      <c r="D17" s="65">
        <f>VLOOKUP($A17,'Return Data'!$B$7:$R$1700,10,0)</f>
        <v>12.761900000000001</v>
      </c>
      <c r="E17" s="66">
        <f t="shared" si="0"/>
        <v>22</v>
      </c>
      <c r="F17" s="65">
        <f>VLOOKUP($A17,'Return Data'!$B$7:$R$1700,11,0)</f>
        <v>-12.371</v>
      </c>
      <c r="G17" s="66">
        <f t="shared" si="1"/>
        <v>15</v>
      </c>
      <c r="H17" s="65">
        <f>VLOOKUP($A17,'Return Data'!$B$7:$R$1700,12,0)</f>
        <v>-5.8613</v>
      </c>
      <c r="I17" s="66">
        <f t="shared" si="2"/>
        <v>16</v>
      </c>
      <c r="J17" s="65">
        <f>VLOOKUP($A17,'Return Data'!$B$7:$R$1700,13,0)</f>
        <v>-1.0725</v>
      </c>
      <c r="K17" s="66">
        <f t="shared" si="3"/>
        <v>15</v>
      </c>
      <c r="L17" s="65"/>
      <c r="M17" s="66"/>
      <c r="N17" s="65"/>
      <c r="O17" s="66"/>
      <c r="P17" s="65"/>
      <c r="Q17" s="66"/>
      <c r="R17" s="65">
        <f>VLOOKUP($A17,'Return Data'!$B$7:$R$1700,16,0)</f>
        <v>-4.2507000000000001</v>
      </c>
      <c r="S17" s="67">
        <f t="shared" si="4"/>
        <v>25</v>
      </c>
    </row>
    <row r="18" spans="1:19" x14ac:dyDescent="0.3">
      <c r="A18" s="63" t="s">
        <v>939</v>
      </c>
      <c r="B18" s="64">
        <f>VLOOKUP($A18,'Return Data'!$B$7:$R$1700,3,0)</f>
        <v>44040</v>
      </c>
      <c r="C18" s="65">
        <f>VLOOKUP($A18,'Return Data'!$B$7:$R$1700,4,0)</f>
        <v>292.33999999999997</v>
      </c>
      <c r="D18" s="65">
        <f>VLOOKUP($A18,'Return Data'!$B$7:$R$1700,10,0)</f>
        <v>16.063199999999998</v>
      </c>
      <c r="E18" s="66">
        <f t="shared" si="0"/>
        <v>8</v>
      </c>
      <c r="F18" s="65">
        <f>VLOOKUP($A18,'Return Data'!$B$7:$R$1700,11,0)</f>
        <v>-13.1595</v>
      </c>
      <c r="G18" s="66">
        <f t="shared" si="1"/>
        <v>20</v>
      </c>
      <c r="H18" s="65">
        <f>VLOOKUP($A18,'Return Data'!$B$7:$R$1700,12,0)</f>
        <v>-8.3170999999999999</v>
      </c>
      <c r="I18" s="66">
        <f t="shared" si="2"/>
        <v>21</v>
      </c>
      <c r="J18" s="65">
        <f>VLOOKUP($A18,'Return Data'!$B$7:$R$1700,13,0)</f>
        <v>-7.1317000000000004</v>
      </c>
      <c r="K18" s="66">
        <f t="shared" si="3"/>
        <v>23</v>
      </c>
      <c r="L18" s="65">
        <f>VLOOKUP($A18,'Return Data'!$B$7:$R$1700,17,0)</f>
        <v>-3.8001999999999998</v>
      </c>
      <c r="M18" s="66">
        <f t="shared" ref="M18:M23" si="7">RANK(L18,L$8:L$34,0)</f>
        <v>14</v>
      </c>
      <c r="N18" s="65">
        <f>VLOOKUP($A18,'Return Data'!$B$7:$R$1700,14,0)</f>
        <v>-1.6397999999999999</v>
      </c>
      <c r="O18" s="66">
        <f t="shared" ref="O18:O23" si="8">RANK(N18,N$8:N$34,0)</f>
        <v>17</v>
      </c>
      <c r="P18" s="65">
        <f>VLOOKUP($A18,'Return Data'!$B$7:$R$1700,15,0)</f>
        <v>4.6943999999999999</v>
      </c>
      <c r="Q18" s="66">
        <f t="shared" ref="Q18:Q23" si="9">RANK(P18,P$8:P$34,0)</f>
        <v>15</v>
      </c>
      <c r="R18" s="65">
        <f>VLOOKUP($A18,'Return Data'!$B$7:$R$1700,16,0)</f>
        <v>16.526399999999999</v>
      </c>
      <c r="S18" s="67">
        <f t="shared" si="4"/>
        <v>5</v>
      </c>
    </row>
    <row r="19" spans="1:19" x14ac:dyDescent="0.3">
      <c r="A19" s="63" t="s">
        <v>942</v>
      </c>
      <c r="B19" s="64">
        <f>VLOOKUP($A19,'Return Data'!$B$7:$R$1700,3,0)</f>
        <v>44040</v>
      </c>
      <c r="C19" s="65">
        <f>VLOOKUP($A19,'Return Data'!$B$7:$R$1700,4,0)</f>
        <v>40.58</v>
      </c>
      <c r="D19" s="65">
        <f>VLOOKUP($A19,'Return Data'!$B$7:$R$1700,10,0)</f>
        <v>16.075500000000002</v>
      </c>
      <c r="E19" s="66">
        <f t="shared" si="0"/>
        <v>7</v>
      </c>
      <c r="F19" s="65">
        <f>VLOOKUP($A19,'Return Data'!$B$7:$R$1700,11,0)</f>
        <v>-13.8612</v>
      </c>
      <c r="G19" s="66">
        <f t="shared" si="1"/>
        <v>23</v>
      </c>
      <c r="H19" s="65">
        <f>VLOOKUP($A19,'Return Data'!$B$7:$R$1700,12,0)</f>
        <v>-7.415</v>
      </c>
      <c r="I19" s="66">
        <f t="shared" si="2"/>
        <v>19</v>
      </c>
      <c r="J19" s="65">
        <f>VLOOKUP($A19,'Return Data'!$B$7:$R$1700,13,0)</f>
        <v>-5.5620000000000003</v>
      </c>
      <c r="K19" s="66">
        <f t="shared" si="3"/>
        <v>19</v>
      </c>
      <c r="L19" s="65">
        <f>VLOOKUP($A19,'Return Data'!$B$7:$R$1700,17,0)</f>
        <v>-5.835</v>
      </c>
      <c r="M19" s="66">
        <f t="shared" si="7"/>
        <v>19</v>
      </c>
      <c r="N19" s="65">
        <f>VLOOKUP($A19,'Return Data'!$B$7:$R$1700,14,0)</f>
        <v>-1.7262999999999999</v>
      </c>
      <c r="O19" s="66">
        <f t="shared" si="8"/>
        <v>18</v>
      </c>
      <c r="P19" s="65">
        <f>VLOOKUP($A19,'Return Data'!$B$7:$R$1700,15,0)</f>
        <v>4.9333999999999998</v>
      </c>
      <c r="Q19" s="66">
        <f t="shared" si="9"/>
        <v>13</v>
      </c>
      <c r="R19" s="65">
        <f>VLOOKUP($A19,'Return Data'!$B$7:$R$1700,16,0)</f>
        <v>9.8027999999999995</v>
      </c>
      <c r="S19" s="67">
        <f t="shared" si="4"/>
        <v>16</v>
      </c>
    </row>
    <row r="20" spans="1:19" x14ac:dyDescent="0.3">
      <c r="A20" s="63" t="s">
        <v>943</v>
      </c>
      <c r="B20" s="64">
        <f>VLOOKUP($A20,'Return Data'!$B$7:$R$1700,3,0)</f>
        <v>44040</v>
      </c>
      <c r="C20" s="65">
        <f>VLOOKUP($A20,'Return Data'!$B$7:$R$1700,4,0)</f>
        <v>33.409999999999997</v>
      </c>
      <c r="D20" s="65">
        <f>VLOOKUP($A20,'Return Data'!$B$7:$R$1700,10,0)</f>
        <v>14.3786</v>
      </c>
      <c r="E20" s="66">
        <f t="shared" si="0"/>
        <v>17</v>
      </c>
      <c r="F20" s="65">
        <f>VLOOKUP($A20,'Return Data'!$B$7:$R$1700,11,0)</f>
        <v>-10.212300000000001</v>
      </c>
      <c r="G20" s="66">
        <f t="shared" si="1"/>
        <v>12</v>
      </c>
      <c r="H20" s="65">
        <f>VLOOKUP($A20,'Return Data'!$B$7:$R$1700,12,0)</f>
        <v>-5.7812000000000001</v>
      </c>
      <c r="I20" s="66">
        <f t="shared" si="2"/>
        <v>15</v>
      </c>
      <c r="J20" s="65">
        <f>VLOOKUP($A20,'Return Data'!$B$7:$R$1700,13,0)</f>
        <v>2.3591000000000002</v>
      </c>
      <c r="K20" s="66">
        <f t="shared" si="3"/>
        <v>8</v>
      </c>
      <c r="L20" s="65">
        <f>VLOOKUP($A20,'Return Data'!$B$7:$R$1700,17,0)</f>
        <v>-0.84</v>
      </c>
      <c r="M20" s="66">
        <f t="shared" si="7"/>
        <v>6</v>
      </c>
      <c r="N20" s="65">
        <f>VLOOKUP($A20,'Return Data'!$B$7:$R$1700,14,0)</f>
        <v>3.7772000000000001</v>
      </c>
      <c r="O20" s="66">
        <f t="shared" si="8"/>
        <v>2</v>
      </c>
      <c r="P20" s="65">
        <f>VLOOKUP($A20,'Return Data'!$B$7:$R$1700,15,0)</f>
        <v>6.9211999999999998</v>
      </c>
      <c r="Q20" s="66">
        <f t="shared" si="9"/>
        <v>8</v>
      </c>
      <c r="R20" s="65">
        <f>VLOOKUP($A20,'Return Data'!$B$7:$R$1700,16,0)</f>
        <v>9.7402999999999995</v>
      </c>
      <c r="S20" s="67">
        <f t="shared" si="4"/>
        <v>17</v>
      </c>
    </row>
    <row r="21" spans="1:19" x14ac:dyDescent="0.3">
      <c r="A21" s="63" t="s">
        <v>945</v>
      </c>
      <c r="B21" s="64">
        <f>VLOOKUP($A21,'Return Data'!$B$7:$R$1700,3,0)</f>
        <v>44040</v>
      </c>
      <c r="C21" s="65">
        <f>VLOOKUP($A21,'Return Data'!$B$7:$R$1700,4,0)</f>
        <v>120.94</v>
      </c>
      <c r="D21" s="65">
        <f>VLOOKUP($A21,'Return Data'!$B$7:$R$1700,10,0)</f>
        <v>15.822900000000001</v>
      </c>
      <c r="E21" s="66">
        <f t="shared" si="0"/>
        <v>11</v>
      </c>
      <c r="F21" s="65">
        <f>VLOOKUP($A21,'Return Data'!$B$7:$R$1700,11,0)</f>
        <v>-9.8465000000000007</v>
      </c>
      <c r="G21" s="66">
        <f t="shared" si="1"/>
        <v>10</v>
      </c>
      <c r="H21" s="65">
        <f>VLOOKUP($A21,'Return Data'!$B$7:$R$1700,12,0)</f>
        <v>0.65500000000000003</v>
      </c>
      <c r="I21" s="66">
        <f t="shared" si="2"/>
        <v>5</v>
      </c>
      <c r="J21" s="65">
        <f>VLOOKUP($A21,'Return Data'!$B$7:$R$1700,13,0)</f>
        <v>4.4070999999999998</v>
      </c>
      <c r="K21" s="66">
        <f t="shared" si="3"/>
        <v>7</v>
      </c>
      <c r="L21" s="65">
        <f>VLOOKUP($A21,'Return Data'!$B$7:$R$1700,17,0)</f>
        <v>1.4312</v>
      </c>
      <c r="M21" s="66">
        <f t="shared" si="7"/>
        <v>4</v>
      </c>
      <c r="N21" s="65">
        <f>VLOOKUP($A21,'Return Data'!$B$7:$R$1700,14,0)</f>
        <v>2.7349000000000001</v>
      </c>
      <c r="O21" s="66">
        <f t="shared" si="8"/>
        <v>5</v>
      </c>
      <c r="P21" s="65">
        <f>VLOOKUP($A21,'Return Data'!$B$7:$R$1700,15,0)</f>
        <v>7.5343</v>
      </c>
      <c r="Q21" s="66">
        <f t="shared" si="9"/>
        <v>5</v>
      </c>
      <c r="R21" s="65">
        <f>VLOOKUP($A21,'Return Data'!$B$7:$R$1700,16,0)</f>
        <v>16.981000000000002</v>
      </c>
      <c r="S21" s="67">
        <f t="shared" si="4"/>
        <v>3</v>
      </c>
    </row>
    <row r="22" spans="1:19" x14ac:dyDescent="0.3">
      <c r="A22" s="63" t="s">
        <v>948</v>
      </c>
      <c r="B22" s="64">
        <f>VLOOKUP($A22,'Return Data'!$B$7:$R$1700,3,0)</f>
        <v>44040</v>
      </c>
      <c r="C22" s="65">
        <f>VLOOKUP($A22,'Return Data'!$B$7:$R$1700,4,0)</f>
        <v>45.055</v>
      </c>
      <c r="D22" s="65">
        <f>VLOOKUP($A22,'Return Data'!$B$7:$R$1700,10,0)</f>
        <v>14.358599999999999</v>
      </c>
      <c r="E22" s="66">
        <f t="shared" si="0"/>
        <v>18</v>
      </c>
      <c r="F22" s="65">
        <f>VLOOKUP($A22,'Return Data'!$B$7:$R$1700,11,0)</f>
        <v>-10.095000000000001</v>
      </c>
      <c r="G22" s="66">
        <f t="shared" si="1"/>
        <v>11</v>
      </c>
      <c r="H22" s="65">
        <f>VLOOKUP($A22,'Return Data'!$B$7:$R$1700,12,0)</f>
        <v>-3.3361999999999998</v>
      </c>
      <c r="I22" s="66">
        <f t="shared" si="2"/>
        <v>9</v>
      </c>
      <c r="J22" s="65">
        <f>VLOOKUP($A22,'Return Data'!$B$7:$R$1700,13,0)</f>
        <v>1.0813999999999999</v>
      </c>
      <c r="K22" s="66">
        <f t="shared" si="3"/>
        <v>11</v>
      </c>
      <c r="L22" s="65">
        <f>VLOOKUP($A22,'Return Data'!$B$7:$R$1700,17,0)</f>
        <v>-3.6211000000000002</v>
      </c>
      <c r="M22" s="66">
        <f t="shared" si="7"/>
        <v>13</v>
      </c>
      <c r="N22" s="65">
        <f>VLOOKUP($A22,'Return Data'!$B$7:$R$1700,14,0)</f>
        <v>-1.1046</v>
      </c>
      <c r="O22" s="66">
        <f t="shared" si="8"/>
        <v>14</v>
      </c>
      <c r="P22" s="65">
        <f>VLOOKUP($A22,'Return Data'!$B$7:$R$1700,15,0)</f>
        <v>4.4641000000000002</v>
      </c>
      <c r="Q22" s="66">
        <f t="shared" si="9"/>
        <v>16</v>
      </c>
      <c r="R22" s="65">
        <f>VLOOKUP($A22,'Return Data'!$B$7:$R$1700,16,0)</f>
        <v>11.1875</v>
      </c>
      <c r="S22" s="67">
        <f t="shared" si="4"/>
        <v>12</v>
      </c>
    </row>
    <row r="23" spans="1:19" x14ac:dyDescent="0.3">
      <c r="A23" s="63" t="s">
        <v>950</v>
      </c>
      <c r="B23" s="64">
        <f>VLOOKUP($A23,'Return Data'!$B$7:$R$1700,3,0)</f>
        <v>44040</v>
      </c>
      <c r="C23" s="65">
        <f>VLOOKUP($A23,'Return Data'!$B$7:$R$1700,4,0)</f>
        <v>14.415900000000001</v>
      </c>
      <c r="D23" s="65">
        <f>VLOOKUP($A23,'Return Data'!$B$7:$R$1700,10,0)</f>
        <v>12.092700000000001</v>
      </c>
      <c r="E23" s="66">
        <f t="shared" si="0"/>
        <v>24</v>
      </c>
      <c r="F23" s="65">
        <f>VLOOKUP($A23,'Return Data'!$B$7:$R$1700,11,0)</f>
        <v>-12.794700000000001</v>
      </c>
      <c r="G23" s="66">
        <f t="shared" si="1"/>
        <v>18</v>
      </c>
      <c r="H23" s="65">
        <f>VLOOKUP($A23,'Return Data'!$B$7:$R$1700,12,0)</f>
        <v>-5.6920999999999999</v>
      </c>
      <c r="I23" s="66">
        <f t="shared" si="2"/>
        <v>14</v>
      </c>
      <c r="J23" s="65">
        <f>VLOOKUP($A23,'Return Data'!$B$7:$R$1700,13,0)</f>
        <v>0.5524</v>
      </c>
      <c r="K23" s="66">
        <f t="shared" si="3"/>
        <v>13</v>
      </c>
      <c r="L23" s="65">
        <f>VLOOKUP($A23,'Return Data'!$B$7:$R$1700,17,0)</f>
        <v>-1.4668000000000001</v>
      </c>
      <c r="M23" s="66">
        <f t="shared" si="7"/>
        <v>9</v>
      </c>
      <c r="N23" s="65">
        <f>VLOOKUP($A23,'Return Data'!$B$7:$R$1700,14,0)</f>
        <v>1.2829999999999999</v>
      </c>
      <c r="O23" s="66">
        <f t="shared" si="8"/>
        <v>9</v>
      </c>
      <c r="P23" s="65">
        <f>VLOOKUP($A23,'Return Data'!$B$7:$R$1700,15,0)</f>
        <v>7.0591999999999997</v>
      </c>
      <c r="Q23" s="66">
        <f t="shared" si="9"/>
        <v>7</v>
      </c>
      <c r="R23" s="65">
        <f>VLOOKUP($A23,'Return Data'!$B$7:$R$1700,16,0)</f>
        <v>6.9748000000000001</v>
      </c>
      <c r="S23" s="67">
        <f t="shared" si="4"/>
        <v>23</v>
      </c>
    </row>
    <row r="24" spans="1:19" x14ac:dyDescent="0.3">
      <c r="A24" s="63" t="s">
        <v>952</v>
      </c>
      <c r="B24" s="64">
        <f>VLOOKUP($A24,'Return Data'!$B$7:$R$1700,3,0)</f>
        <v>44040</v>
      </c>
      <c r="C24" s="65">
        <f>VLOOKUP($A24,'Return Data'!$B$7:$R$1700,4,0)</f>
        <v>9.4528999999999996</v>
      </c>
      <c r="D24" s="65">
        <f>VLOOKUP($A24,'Return Data'!$B$7:$R$1700,10,0)</f>
        <v>14.659800000000001</v>
      </c>
      <c r="E24" s="66">
        <f t="shared" si="0"/>
        <v>16</v>
      </c>
      <c r="F24" s="65"/>
      <c r="G24" s="66"/>
      <c r="H24" s="65"/>
      <c r="I24" s="66"/>
      <c r="J24" s="65"/>
      <c r="K24" s="66"/>
      <c r="L24" s="65"/>
      <c r="M24" s="66"/>
      <c r="N24" s="65"/>
      <c r="O24" s="66"/>
      <c r="P24" s="65"/>
      <c r="Q24" s="66"/>
      <c r="R24" s="65">
        <f>VLOOKUP($A24,'Return Data'!$B$7:$R$1700,16,0)</f>
        <v>-5.4710000000000001</v>
      </c>
      <c r="S24" s="67">
        <f t="shared" si="4"/>
        <v>27</v>
      </c>
    </row>
    <row r="25" spans="1:19" x14ac:dyDescent="0.3">
      <c r="A25" s="63" t="s">
        <v>954</v>
      </c>
      <c r="B25" s="64">
        <f>VLOOKUP($A25,'Return Data'!$B$7:$R$1700,3,0)</f>
        <v>44040</v>
      </c>
      <c r="C25" s="65">
        <f>VLOOKUP($A25,'Return Data'!$B$7:$R$1700,4,0)</f>
        <v>54.976999999999997</v>
      </c>
      <c r="D25" s="65">
        <f>VLOOKUP($A25,'Return Data'!$B$7:$R$1700,10,0)</f>
        <v>16.169</v>
      </c>
      <c r="E25" s="66">
        <f t="shared" si="0"/>
        <v>6</v>
      </c>
      <c r="F25" s="65">
        <f>VLOOKUP($A25,'Return Data'!$B$7:$R$1700,11,0)</f>
        <v>-6.5636999999999999</v>
      </c>
      <c r="G25" s="66">
        <f t="shared" ref="G25:G34" si="10">RANK(F25,F$8:F$34,0)</f>
        <v>4</v>
      </c>
      <c r="H25" s="65">
        <f>VLOOKUP($A25,'Return Data'!$B$7:$R$1700,12,0)</f>
        <v>1.3831</v>
      </c>
      <c r="I25" s="66">
        <f>RANK(H25,H$8:H$34,0)</f>
        <v>2</v>
      </c>
      <c r="J25" s="65">
        <f>VLOOKUP($A25,'Return Data'!$B$7:$R$1700,13,0)</f>
        <v>5.8634000000000004</v>
      </c>
      <c r="K25" s="66">
        <f>RANK(J25,J$8:J$34,0)</f>
        <v>4</v>
      </c>
      <c r="L25" s="65">
        <f>VLOOKUP($A25,'Return Data'!$B$7:$R$1700,17,0)</f>
        <v>5.2417999999999996</v>
      </c>
      <c r="M25" s="66">
        <f>RANK(L25,L$8:L$34,0)</f>
        <v>1</v>
      </c>
      <c r="N25" s="65">
        <f>VLOOKUP($A25,'Return Data'!$B$7:$R$1700,14,0)</f>
        <v>5.2046999999999999</v>
      </c>
      <c r="O25" s="66">
        <f>RANK(N25,N$8:N$34,0)</f>
        <v>1</v>
      </c>
      <c r="P25" s="65">
        <f>VLOOKUP($A25,'Return Data'!$B$7:$R$1700,15,0)</f>
        <v>12.0871</v>
      </c>
      <c r="Q25" s="66">
        <f>RANK(P25,P$8:P$34,0)</f>
        <v>1</v>
      </c>
      <c r="R25" s="65">
        <f>VLOOKUP($A25,'Return Data'!$B$7:$R$1700,16,0)</f>
        <v>18.460799999999999</v>
      </c>
      <c r="S25" s="67">
        <f t="shared" si="4"/>
        <v>2</v>
      </c>
    </row>
    <row r="26" spans="1:19" x14ac:dyDescent="0.3">
      <c r="A26" s="63" t="s">
        <v>956</v>
      </c>
      <c r="B26" s="64">
        <f>VLOOKUP($A26,'Return Data'!$B$7:$R$1700,3,0)</f>
        <v>44040</v>
      </c>
      <c r="C26" s="65">
        <f>VLOOKUP($A26,'Return Data'!$B$7:$R$1700,4,0)</f>
        <v>9.4816000000000003</v>
      </c>
      <c r="D26" s="65">
        <f>VLOOKUP($A26,'Return Data'!$B$7:$R$1700,10,0)</f>
        <v>11.849600000000001</v>
      </c>
      <c r="E26" s="66">
        <f t="shared" si="0"/>
        <v>26</v>
      </c>
      <c r="F26" s="65">
        <f>VLOOKUP($A26,'Return Data'!$B$7:$R$1700,11,0)</f>
        <v>-13.6851</v>
      </c>
      <c r="G26" s="66">
        <f t="shared" si="10"/>
        <v>21</v>
      </c>
      <c r="H26" s="65"/>
      <c r="I26" s="66"/>
      <c r="J26" s="65"/>
      <c r="K26" s="66"/>
      <c r="L26" s="65"/>
      <c r="M26" s="66"/>
      <c r="N26" s="65"/>
      <c r="O26" s="66"/>
      <c r="P26" s="65"/>
      <c r="Q26" s="66"/>
      <c r="R26" s="65">
        <f>VLOOKUP($A26,'Return Data'!$B$7:$R$1700,16,0)</f>
        <v>-5.1840000000000002</v>
      </c>
      <c r="S26" s="67">
        <f t="shared" si="4"/>
        <v>26</v>
      </c>
    </row>
    <row r="27" spans="1:19" x14ac:dyDescent="0.3">
      <c r="A27" s="63" t="s">
        <v>957</v>
      </c>
      <c r="B27" s="64">
        <f>VLOOKUP($A27,'Return Data'!$B$7:$R$1700,3,0)</f>
        <v>44040</v>
      </c>
      <c r="C27" s="65">
        <f>VLOOKUP($A27,'Return Data'!$B$7:$R$1700,4,0)</f>
        <v>480.48989999999998</v>
      </c>
      <c r="D27" s="65">
        <f>VLOOKUP($A27,'Return Data'!$B$7:$R$1700,10,0)</f>
        <v>16.9176</v>
      </c>
      <c r="E27" s="66">
        <f t="shared" si="0"/>
        <v>3</v>
      </c>
      <c r="F27" s="65">
        <f>VLOOKUP($A27,'Return Data'!$B$7:$R$1700,11,0)</f>
        <v>-12.5398</v>
      </c>
      <c r="G27" s="66">
        <f t="shared" si="10"/>
        <v>17</v>
      </c>
      <c r="H27" s="65">
        <f>VLOOKUP($A27,'Return Data'!$B$7:$R$1700,12,0)</f>
        <v>-7.0023999999999997</v>
      </c>
      <c r="I27" s="66">
        <f t="shared" ref="I27:I32" si="11">RANK(H27,H$8:H$34,0)</f>
        <v>18</v>
      </c>
      <c r="J27" s="65">
        <f>VLOOKUP($A27,'Return Data'!$B$7:$R$1700,13,0)</f>
        <v>-4.5263999999999998</v>
      </c>
      <c r="K27" s="66">
        <f t="shared" ref="K27:K32" si="12">RANK(J27,J$8:J$34,0)</f>
        <v>18</v>
      </c>
      <c r="L27" s="65">
        <f>VLOOKUP($A27,'Return Data'!$B$7:$R$1700,17,0)</f>
        <v>-4.2904</v>
      </c>
      <c r="M27" s="66">
        <f t="shared" ref="M27:M32" si="13">RANK(L27,L$8:L$34,0)</f>
        <v>15</v>
      </c>
      <c r="N27" s="65">
        <f>VLOOKUP($A27,'Return Data'!$B$7:$R$1700,14,0)</f>
        <v>-4.5526999999999997</v>
      </c>
      <c r="O27" s="66">
        <f t="shared" ref="O27:O32" si="14">RANK(N27,N$8:N$34,0)</f>
        <v>22</v>
      </c>
      <c r="P27" s="65">
        <f>VLOOKUP($A27,'Return Data'!$B$7:$R$1700,15,0)</f>
        <v>1.7609999999999999</v>
      </c>
      <c r="Q27" s="66">
        <f t="shared" ref="Q27:Q32" si="15">RANK(P27,P$8:P$34,0)</f>
        <v>20</v>
      </c>
      <c r="R27" s="65">
        <f>VLOOKUP($A27,'Return Data'!$B$7:$R$1700,16,0)</f>
        <v>16.8826</v>
      </c>
      <c r="S27" s="67">
        <f t="shared" si="4"/>
        <v>4</v>
      </c>
    </row>
    <row r="28" spans="1:19" x14ac:dyDescent="0.3">
      <c r="A28" s="63" t="s">
        <v>959</v>
      </c>
      <c r="B28" s="64">
        <f>VLOOKUP($A28,'Return Data'!$B$7:$R$1700,3,0)</f>
        <v>44040</v>
      </c>
      <c r="C28" s="65">
        <f>VLOOKUP($A28,'Return Data'!$B$7:$R$1700,4,0)</f>
        <v>102.21</v>
      </c>
      <c r="D28" s="65">
        <f>VLOOKUP($A28,'Return Data'!$B$7:$R$1700,10,0)</f>
        <v>14.0482</v>
      </c>
      <c r="E28" s="66">
        <f t="shared" si="0"/>
        <v>20</v>
      </c>
      <c r="F28" s="65">
        <f>VLOOKUP($A28,'Return Data'!$B$7:$R$1700,11,0)</f>
        <v>-9.3400999999999996</v>
      </c>
      <c r="G28" s="66">
        <f t="shared" si="10"/>
        <v>9</v>
      </c>
      <c r="H28" s="65">
        <f>VLOOKUP($A28,'Return Data'!$B$7:$R$1700,12,0)</f>
        <v>-1.3036000000000001</v>
      </c>
      <c r="I28" s="66">
        <f t="shared" si="11"/>
        <v>6</v>
      </c>
      <c r="J28" s="65">
        <f>VLOOKUP($A28,'Return Data'!$B$7:$R$1700,13,0)</f>
        <v>4.7663000000000002</v>
      </c>
      <c r="K28" s="66">
        <f t="shared" si="12"/>
        <v>5</v>
      </c>
      <c r="L28" s="65">
        <f>VLOOKUP($A28,'Return Data'!$B$7:$R$1700,17,0)</f>
        <v>-3.0053000000000001</v>
      </c>
      <c r="M28" s="66">
        <f t="shared" si="13"/>
        <v>12</v>
      </c>
      <c r="N28" s="65">
        <f>VLOOKUP($A28,'Return Data'!$B$7:$R$1700,14,0)</f>
        <v>0.90910000000000002</v>
      </c>
      <c r="O28" s="66">
        <f t="shared" si="14"/>
        <v>12</v>
      </c>
      <c r="P28" s="65">
        <f>VLOOKUP($A28,'Return Data'!$B$7:$R$1700,15,0)</f>
        <v>7.8433999999999999</v>
      </c>
      <c r="Q28" s="66">
        <f t="shared" si="15"/>
        <v>4</v>
      </c>
      <c r="R28" s="65">
        <f>VLOOKUP($A28,'Return Data'!$B$7:$R$1700,16,0)</f>
        <v>21.9468</v>
      </c>
      <c r="S28" s="67">
        <f t="shared" si="4"/>
        <v>1</v>
      </c>
    </row>
    <row r="29" spans="1:19" x14ac:dyDescent="0.3">
      <c r="A29" s="63" t="s">
        <v>961</v>
      </c>
      <c r="B29" s="64">
        <f>VLOOKUP($A29,'Return Data'!$B$7:$R$1700,3,0)</f>
        <v>44040</v>
      </c>
      <c r="C29" s="65">
        <f>VLOOKUP($A29,'Return Data'!$B$7:$R$1700,4,0)</f>
        <v>39.214799999999997</v>
      </c>
      <c r="D29" s="65">
        <f>VLOOKUP($A29,'Return Data'!$B$7:$R$1700,10,0)</f>
        <v>12.041600000000001</v>
      </c>
      <c r="E29" s="66">
        <f t="shared" si="0"/>
        <v>25</v>
      </c>
      <c r="F29" s="65">
        <f>VLOOKUP($A29,'Return Data'!$B$7:$R$1700,11,0)</f>
        <v>-7.0300000000000001E-2</v>
      </c>
      <c r="G29" s="66">
        <f t="shared" si="10"/>
        <v>1</v>
      </c>
      <c r="H29" s="65">
        <f>VLOOKUP($A29,'Return Data'!$B$7:$R$1700,12,0)</f>
        <v>4.6306000000000003</v>
      </c>
      <c r="I29" s="66">
        <f t="shared" si="11"/>
        <v>1</v>
      </c>
      <c r="J29" s="65">
        <f>VLOOKUP($A29,'Return Data'!$B$7:$R$1700,13,0)</f>
        <v>12.4278</v>
      </c>
      <c r="K29" s="66">
        <f t="shared" si="12"/>
        <v>1</v>
      </c>
      <c r="L29" s="65">
        <f>VLOOKUP($A29,'Return Data'!$B$7:$R$1700,17,0)</f>
        <v>2.7397999999999998</v>
      </c>
      <c r="M29" s="66">
        <f t="shared" si="13"/>
        <v>3</v>
      </c>
      <c r="N29" s="65">
        <f>VLOOKUP($A29,'Return Data'!$B$7:$R$1700,14,0)</f>
        <v>2.1297000000000001</v>
      </c>
      <c r="O29" s="66">
        <f t="shared" si="14"/>
        <v>8</v>
      </c>
      <c r="P29" s="65">
        <f>VLOOKUP($A29,'Return Data'!$B$7:$R$1700,15,0)</f>
        <v>8.673</v>
      </c>
      <c r="Q29" s="66">
        <f t="shared" si="15"/>
        <v>2</v>
      </c>
      <c r="R29" s="65">
        <f>VLOOKUP($A29,'Return Data'!$B$7:$R$1700,16,0)</f>
        <v>10.538399999999999</v>
      </c>
      <c r="S29" s="67">
        <f t="shared" si="4"/>
        <v>14</v>
      </c>
    </row>
    <row r="30" spans="1:19" x14ac:dyDescent="0.3">
      <c r="A30" s="63" t="s">
        <v>964</v>
      </c>
      <c r="B30" s="64">
        <f>VLOOKUP($A30,'Return Data'!$B$7:$R$1700,3,0)</f>
        <v>44040</v>
      </c>
      <c r="C30" s="65">
        <f>VLOOKUP($A30,'Return Data'!$B$7:$R$1700,4,0)</f>
        <v>308.18092094922298</v>
      </c>
      <c r="D30" s="65">
        <f>VLOOKUP($A30,'Return Data'!$B$7:$R$1700,10,0)</f>
        <v>14.703900000000001</v>
      </c>
      <c r="E30" s="66">
        <f t="shared" si="0"/>
        <v>15</v>
      </c>
      <c r="F30" s="65">
        <f>VLOOKUP($A30,'Return Data'!$B$7:$R$1700,11,0)</f>
        <v>-13.7735</v>
      </c>
      <c r="G30" s="66">
        <f t="shared" si="10"/>
        <v>22</v>
      </c>
      <c r="H30" s="65">
        <f>VLOOKUP($A30,'Return Data'!$B$7:$R$1700,12,0)</f>
        <v>-6.1604000000000001</v>
      </c>
      <c r="I30" s="66">
        <f t="shared" si="11"/>
        <v>17</v>
      </c>
      <c r="J30" s="65">
        <f>VLOOKUP($A30,'Return Data'!$B$7:$R$1700,13,0)</f>
        <v>-4.2050999999999998</v>
      </c>
      <c r="K30" s="66">
        <f t="shared" si="12"/>
        <v>17</v>
      </c>
      <c r="L30" s="65">
        <f>VLOOKUP($A30,'Return Data'!$B$7:$R$1700,17,0)</f>
        <v>-1.7374000000000001</v>
      </c>
      <c r="M30" s="66">
        <f t="shared" si="13"/>
        <v>10</v>
      </c>
      <c r="N30" s="65">
        <f>VLOOKUP($A30,'Return Data'!$B$7:$R$1700,14,0)</f>
        <v>1.0726</v>
      </c>
      <c r="O30" s="66">
        <f t="shared" si="14"/>
        <v>11</v>
      </c>
      <c r="P30" s="65">
        <f>VLOOKUP($A30,'Return Data'!$B$7:$R$1700,15,0)</f>
        <v>5.1295000000000002</v>
      </c>
      <c r="Q30" s="66">
        <f t="shared" si="15"/>
        <v>12</v>
      </c>
      <c r="R30" s="65">
        <f>VLOOKUP($A30,'Return Data'!$B$7:$R$1700,16,0)</f>
        <v>13.312099999999999</v>
      </c>
      <c r="S30" s="67">
        <f t="shared" si="4"/>
        <v>9</v>
      </c>
    </row>
    <row r="31" spans="1:19" x14ac:dyDescent="0.3">
      <c r="A31" s="63" t="s">
        <v>965</v>
      </c>
      <c r="B31" s="64">
        <f>VLOOKUP($A31,'Return Data'!$B$7:$R$1700,3,0)</f>
        <v>44040</v>
      </c>
      <c r="C31" s="65">
        <f>VLOOKUP($A31,'Return Data'!$B$7:$R$1700,4,0)</f>
        <v>32.242199999999997</v>
      </c>
      <c r="D31" s="65">
        <f>VLOOKUP($A31,'Return Data'!$B$7:$R$1700,10,0)</f>
        <v>15.8308</v>
      </c>
      <c r="E31" s="66">
        <f t="shared" si="0"/>
        <v>10</v>
      </c>
      <c r="F31" s="65">
        <f>VLOOKUP($A31,'Return Data'!$B$7:$R$1700,11,0)</f>
        <v>-14.8035</v>
      </c>
      <c r="G31" s="66">
        <f t="shared" si="10"/>
        <v>24</v>
      </c>
      <c r="H31" s="65">
        <f>VLOOKUP($A31,'Return Data'!$B$7:$R$1700,12,0)</f>
        <v>-10.7262</v>
      </c>
      <c r="I31" s="66">
        <f t="shared" si="11"/>
        <v>23</v>
      </c>
      <c r="J31" s="65">
        <f>VLOOKUP($A31,'Return Data'!$B$7:$R$1700,13,0)</f>
        <v>-2.7663000000000002</v>
      </c>
      <c r="K31" s="66">
        <f t="shared" si="12"/>
        <v>16</v>
      </c>
      <c r="L31" s="65">
        <f>VLOOKUP($A31,'Return Data'!$B$7:$R$1700,17,0)</f>
        <v>-2.5941999999999998</v>
      </c>
      <c r="M31" s="66">
        <f t="shared" si="13"/>
        <v>11</v>
      </c>
      <c r="N31" s="65">
        <f>VLOOKUP($A31,'Return Data'!$B$7:$R$1700,14,0)</f>
        <v>2.2323</v>
      </c>
      <c r="O31" s="66">
        <f t="shared" si="14"/>
        <v>7</v>
      </c>
      <c r="P31" s="65">
        <f>VLOOKUP($A31,'Return Data'!$B$7:$R$1700,15,0)</f>
        <v>6.7583000000000002</v>
      </c>
      <c r="Q31" s="66">
        <f t="shared" si="15"/>
        <v>9</v>
      </c>
      <c r="R31" s="65">
        <f>VLOOKUP($A31,'Return Data'!$B$7:$R$1700,16,0)</f>
        <v>9.1120000000000001</v>
      </c>
      <c r="S31" s="67">
        <f t="shared" si="4"/>
        <v>18</v>
      </c>
    </row>
    <row r="32" spans="1:19" x14ac:dyDescent="0.3">
      <c r="A32" s="63" t="s">
        <v>967</v>
      </c>
      <c r="B32" s="64">
        <f>VLOOKUP($A32,'Return Data'!$B$7:$R$1700,3,0)</f>
        <v>44040</v>
      </c>
      <c r="C32" s="65">
        <f>VLOOKUP($A32,'Return Data'!$B$7:$R$1700,4,0)</f>
        <v>204.84960000000001</v>
      </c>
      <c r="D32" s="65">
        <f>VLOOKUP($A32,'Return Data'!$B$7:$R$1700,10,0)</f>
        <v>15.9755</v>
      </c>
      <c r="E32" s="66">
        <f t="shared" si="0"/>
        <v>9</v>
      </c>
      <c r="F32" s="65">
        <f>VLOOKUP($A32,'Return Data'!$B$7:$R$1700,11,0)</f>
        <v>-8.9071999999999996</v>
      </c>
      <c r="G32" s="66">
        <f t="shared" si="10"/>
        <v>7</v>
      </c>
      <c r="H32" s="65">
        <f>VLOOKUP($A32,'Return Data'!$B$7:$R$1700,12,0)</f>
        <v>-2.1288999999999998</v>
      </c>
      <c r="I32" s="66">
        <f t="shared" si="11"/>
        <v>7</v>
      </c>
      <c r="J32" s="65">
        <f>VLOOKUP($A32,'Return Data'!$B$7:$R$1700,13,0)</f>
        <v>0.7823</v>
      </c>
      <c r="K32" s="66">
        <f t="shared" si="12"/>
        <v>12</v>
      </c>
      <c r="L32" s="65">
        <f>VLOOKUP($A32,'Return Data'!$B$7:$R$1700,17,0)</f>
        <v>3.0339999999999998</v>
      </c>
      <c r="M32" s="66">
        <f t="shared" si="13"/>
        <v>2</v>
      </c>
      <c r="N32" s="65">
        <f>VLOOKUP($A32,'Return Data'!$B$7:$R$1700,14,0)</f>
        <v>2.9310999999999998</v>
      </c>
      <c r="O32" s="66">
        <f t="shared" si="14"/>
        <v>4</v>
      </c>
      <c r="P32" s="65">
        <f>VLOOKUP($A32,'Return Data'!$B$7:$R$1700,15,0)</f>
        <v>6.2637</v>
      </c>
      <c r="Q32" s="66">
        <f t="shared" si="15"/>
        <v>10</v>
      </c>
      <c r="R32" s="65">
        <f>VLOOKUP($A32,'Return Data'!$B$7:$R$1700,16,0)</f>
        <v>11.633800000000001</v>
      </c>
      <c r="S32" s="67">
        <f t="shared" si="4"/>
        <v>11</v>
      </c>
    </row>
    <row r="33" spans="1:19" x14ac:dyDescent="0.3">
      <c r="A33" s="63" t="s">
        <v>970</v>
      </c>
      <c r="B33" s="64">
        <f>VLOOKUP($A33,'Return Data'!$B$7:$R$1700,3,0)</f>
        <v>44040</v>
      </c>
      <c r="C33" s="65">
        <f>VLOOKUP($A33,'Return Data'!$B$7:$R$1700,4,0)</f>
        <v>9.9499999999999993</v>
      </c>
      <c r="D33" s="65">
        <f>VLOOKUP($A33,'Return Data'!$B$7:$R$1700,10,0)</f>
        <v>19.447800000000001</v>
      </c>
      <c r="E33" s="66">
        <f t="shared" si="0"/>
        <v>1</v>
      </c>
      <c r="F33" s="65">
        <f>VLOOKUP($A33,'Return Data'!$B$7:$R$1700,11,0)</f>
        <v>-4.6021000000000001</v>
      </c>
      <c r="G33" s="66">
        <f t="shared" si="10"/>
        <v>2</v>
      </c>
      <c r="H33" s="65"/>
      <c r="I33" s="66"/>
      <c r="J33" s="65"/>
      <c r="K33" s="66"/>
      <c r="L33" s="65"/>
      <c r="M33" s="66"/>
      <c r="N33" s="65"/>
      <c r="O33" s="66"/>
      <c r="P33" s="65"/>
      <c r="Q33" s="66"/>
      <c r="R33" s="65">
        <f>VLOOKUP($A33,'Return Data'!$B$7:$R$1700,16,0)</f>
        <v>-0.5</v>
      </c>
      <c r="S33" s="67">
        <f t="shared" si="4"/>
        <v>24</v>
      </c>
    </row>
    <row r="34" spans="1:19" x14ac:dyDescent="0.3">
      <c r="A34" s="63" t="s">
        <v>972</v>
      </c>
      <c r="B34" s="64">
        <f>VLOOKUP($A34,'Return Data'!$B$7:$R$1700,3,0)</f>
        <v>44040</v>
      </c>
      <c r="C34" s="65">
        <f>VLOOKUP($A34,'Return Data'!$B$7:$R$1700,4,0)</f>
        <v>111.233</v>
      </c>
      <c r="D34" s="65">
        <f>VLOOKUP($A34,'Return Data'!$B$7:$R$1700,10,0)</f>
        <v>18.5946</v>
      </c>
      <c r="E34" s="66">
        <f t="shared" si="0"/>
        <v>2</v>
      </c>
      <c r="F34" s="65">
        <f>VLOOKUP($A34,'Return Data'!$B$7:$R$1700,11,0)</f>
        <v>-12.040699999999999</v>
      </c>
      <c r="G34" s="66">
        <f t="shared" si="10"/>
        <v>14</v>
      </c>
      <c r="H34" s="65">
        <f>VLOOKUP($A34,'Return Data'!$B$7:$R$1700,12,0)</f>
        <v>-4.4116999999999997</v>
      </c>
      <c r="I34" s="66">
        <f>RANK(H34,H$8:H$34,0)</f>
        <v>11</v>
      </c>
      <c r="J34" s="65">
        <f>VLOOKUP($A34,'Return Data'!$B$7:$R$1700,13,0)</f>
        <v>-6.7552000000000003</v>
      </c>
      <c r="K34" s="66">
        <f>RANK(J34,J$8:J$34,0)</f>
        <v>21</v>
      </c>
      <c r="L34" s="65">
        <f>VLOOKUP($A34,'Return Data'!$B$7:$R$1700,17,0)</f>
        <v>-5.9574999999999996</v>
      </c>
      <c r="M34" s="66">
        <f>RANK(L34,L$8:L$34,0)</f>
        <v>20</v>
      </c>
      <c r="N34" s="65">
        <f>VLOOKUP($A34,'Return Data'!$B$7:$R$1700,14,0)</f>
        <v>-2.5756000000000001</v>
      </c>
      <c r="O34" s="66">
        <f>RANK(N34,N$8:N$34,0)</f>
        <v>19</v>
      </c>
      <c r="P34" s="65">
        <f>VLOOKUP($A34,'Return Data'!$B$7:$R$1700,15,0)</f>
        <v>2.2778999999999998</v>
      </c>
      <c r="Q34" s="66">
        <f>RANK(P34,P$8:P$34,0)</f>
        <v>19</v>
      </c>
      <c r="R34" s="65">
        <f>VLOOKUP($A34,'Return Data'!$B$7:$R$1700,16,0)</f>
        <v>8.8135999999999992</v>
      </c>
      <c r="S34" s="67">
        <f t="shared" si="4"/>
        <v>20</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14.944077777777782</v>
      </c>
      <c r="E36" s="74"/>
      <c r="F36" s="75">
        <f>AVERAGE(F8:F34)</f>
        <v>-10.684703846153848</v>
      </c>
      <c r="G36" s="74"/>
      <c r="H36" s="75">
        <f>AVERAGE(H8:H34)</f>
        <v>-4.4568250000000003</v>
      </c>
      <c r="I36" s="74"/>
      <c r="J36" s="75">
        <f>AVERAGE(J8:J34)</f>
        <v>-0.23146666666666668</v>
      </c>
      <c r="K36" s="74"/>
      <c r="L36" s="75">
        <f>AVERAGE(L8:L34)</f>
        <v>-2.3959590909090909</v>
      </c>
      <c r="M36" s="74"/>
      <c r="N36" s="75">
        <f>AVERAGE(N8:N34)</f>
        <v>0.3278181818181819</v>
      </c>
      <c r="O36" s="74"/>
      <c r="P36" s="75">
        <f>AVERAGE(P8:P34)</f>
        <v>5.7561571428571439</v>
      </c>
      <c r="Q36" s="74"/>
      <c r="R36" s="75">
        <f>AVERAGE(R8:R34)</f>
        <v>10.149092592592591</v>
      </c>
      <c r="S36" s="76"/>
    </row>
    <row r="37" spans="1:19" x14ac:dyDescent="0.3">
      <c r="A37" s="73" t="s">
        <v>28</v>
      </c>
      <c r="B37" s="74"/>
      <c r="C37" s="74"/>
      <c r="D37" s="75">
        <f>MIN(D8:D34)</f>
        <v>11.7156</v>
      </c>
      <c r="E37" s="74"/>
      <c r="F37" s="75">
        <f>MIN(F8:F34)</f>
        <v>-18.41</v>
      </c>
      <c r="G37" s="74"/>
      <c r="H37" s="75">
        <f>MIN(H8:H34)</f>
        <v>-12.7989</v>
      </c>
      <c r="I37" s="74"/>
      <c r="J37" s="75">
        <f>MIN(J8:J34)</f>
        <v>-12.2151</v>
      </c>
      <c r="K37" s="74"/>
      <c r="L37" s="75">
        <f>MIN(L8:L34)</f>
        <v>-8.4289000000000005</v>
      </c>
      <c r="M37" s="74"/>
      <c r="N37" s="75">
        <f>MIN(N8:N34)</f>
        <v>-4.5526999999999997</v>
      </c>
      <c r="O37" s="74"/>
      <c r="P37" s="75">
        <f>MIN(P8:P34)</f>
        <v>1.3143</v>
      </c>
      <c r="Q37" s="74"/>
      <c r="R37" s="75">
        <f>MIN(R8:R34)</f>
        <v>-5.4710000000000001</v>
      </c>
      <c r="S37" s="76"/>
    </row>
    <row r="38" spans="1:19" ht="15" thickBot="1" x14ac:dyDescent="0.35">
      <c r="A38" s="77" t="s">
        <v>29</v>
      </c>
      <c r="B38" s="78"/>
      <c r="C38" s="78"/>
      <c r="D38" s="79">
        <f>MAX(D8:D34)</f>
        <v>19.447800000000001</v>
      </c>
      <c r="E38" s="78"/>
      <c r="F38" s="79">
        <f>MAX(F8:F34)</f>
        <v>-7.0300000000000001E-2</v>
      </c>
      <c r="G38" s="78"/>
      <c r="H38" s="79">
        <f>MAX(H8:H34)</f>
        <v>4.6306000000000003</v>
      </c>
      <c r="I38" s="78"/>
      <c r="J38" s="79">
        <f>MAX(J8:J34)</f>
        <v>12.4278</v>
      </c>
      <c r="K38" s="78"/>
      <c r="L38" s="79">
        <f>MAX(L8:L34)</f>
        <v>5.2417999999999996</v>
      </c>
      <c r="M38" s="78"/>
      <c r="N38" s="79">
        <f>MAX(N8:N34)</f>
        <v>5.2046999999999999</v>
      </c>
      <c r="O38" s="78"/>
      <c r="P38" s="79">
        <f>MAX(P8:P34)</f>
        <v>12.0871</v>
      </c>
      <c r="Q38" s="78"/>
      <c r="R38" s="79">
        <f>MAX(R8:R34)</f>
        <v>21.9468</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44040</v>
      </c>
      <c r="C8" s="65">
        <f>VLOOKUP($A8,'Return Data'!$B$7:$R$1700,4,0)</f>
        <v>40.31</v>
      </c>
      <c r="D8" s="65">
        <f>VLOOKUP($A8,'Return Data'!$B$7:$R$1700,10,0)</f>
        <v>12.2841</v>
      </c>
      <c r="E8" s="66">
        <f t="shared" ref="E8:E39" si="0">RANK(D8,D$8:D$71,0)</f>
        <v>55</v>
      </c>
      <c r="F8" s="65">
        <f>VLOOKUP($A8,'Return Data'!$B$7:$R$1700,11,0)</f>
        <v>-7.3545999999999996</v>
      </c>
      <c r="G8" s="66">
        <f t="shared" ref="G8:G39" si="1">RANK(F8,F$8:F$71,0)</f>
        <v>23</v>
      </c>
      <c r="H8" s="65">
        <f>VLOOKUP($A8,'Return Data'!$B$7:$R$1700,12,0)</f>
        <v>-1.3702000000000001</v>
      </c>
      <c r="I8" s="66">
        <f t="shared" ref="I8:I29" si="2">RANK(H8,H$8:H$71,0)</f>
        <v>26</v>
      </c>
      <c r="J8" s="65">
        <f>VLOOKUP($A8,'Return Data'!$B$7:$R$1700,13,0)</f>
        <v>3.8650000000000002</v>
      </c>
      <c r="K8" s="66">
        <f t="shared" ref="K8:K29" si="3">RANK(J8,J$8:J$71,0)</f>
        <v>17</v>
      </c>
      <c r="L8" s="65">
        <f>VLOOKUP($A8,'Return Data'!$B$7:$R$1700,17,0)</f>
        <v>-2.6034999999999999</v>
      </c>
      <c r="M8" s="66">
        <f t="shared" ref="M8:M12" si="4">RANK(L8,L$8:L$71,0)</f>
        <v>34</v>
      </c>
      <c r="N8" s="65">
        <f>VLOOKUP($A8,'Return Data'!$B$7:$R$1700,14,0)</f>
        <v>2.6457000000000002</v>
      </c>
      <c r="O8" s="66">
        <f>RANK(N8,N$8:N$71,0)</f>
        <v>20</v>
      </c>
      <c r="P8" s="65">
        <f>VLOOKUP($A8,'Return Data'!$B$7:$R$1700,15,0)</f>
        <v>7.4291</v>
      </c>
      <c r="Q8" s="66">
        <f>RANK(P8,P$8:P$71,0)</f>
        <v>15</v>
      </c>
      <c r="R8" s="65">
        <f>VLOOKUP($A8,'Return Data'!$B$7:$R$1700,16,0)</f>
        <v>13.4665</v>
      </c>
      <c r="S8" s="67">
        <f t="shared" ref="S8:S39" si="5">RANK(R8,R$8:R$71,0)</f>
        <v>12</v>
      </c>
    </row>
    <row r="9" spans="1:20" x14ac:dyDescent="0.3">
      <c r="A9" s="63" t="s">
        <v>164</v>
      </c>
      <c r="B9" s="64">
        <f>VLOOKUP($A9,'Return Data'!$B$7:$R$1700,3,0)</f>
        <v>44040</v>
      </c>
      <c r="C9" s="65">
        <f>VLOOKUP($A9,'Return Data'!$B$7:$R$1700,4,0)</f>
        <v>32.81</v>
      </c>
      <c r="D9" s="65">
        <f>VLOOKUP($A9,'Return Data'!$B$7:$R$1700,10,0)</f>
        <v>12.2477</v>
      </c>
      <c r="E9" s="66">
        <f t="shared" si="0"/>
        <v>57</v>
      </c>
      <c r="F9" s="65">
        <f>VLOOKUP($A9,'Return Data'!$B$7:$R$1700,11,0)</f>
        <v>-6.4976000000000003</v>
      </c>
      <c r="G9" s="66">
        <f t="shared" si="1"/>
        <v>20</v>
      </c>
      <c r="H9" s="65">
        <f>VLOOKUP($A9,'Return Data'!$B$7:$R$1700,12,0)</f>
        <v>-0.3644</v>
      </c>
      <c r="I9" s="66">
        <f t="shared" si="2"/>
        <v>20</v>
      </c>
      <c r="J9" s="65">
        <f>VLOOKUP($A9,'Return Data'!$B$7:$R$1700,13,0)</f>
        <v>5.194</v>
      </c>
      <c r="K9" s="66">
        <f t="shared" si="3"/>
        <v>14</v>
      </c>
      <c r="L9" s="65">
        <f>VLOOKUP($A9,'Return Data'!$B$7:$R$1700,17,0)</f>
        <v>-1.3986000000000001</v>
      </c>
      <c r="M9" s="66">
        <f t="shared" si="4"/>
        <v>24</v>
      </c>
      <c r="N9" s="65">
        <f>VLOOKUP($A9,'Return Data'!$B$7:$R$1700,14,0)</f>
        <v>3.5815999999999999</v>
      </c>
      <c r="O9" s="66">
        <f>RANK(N9,N$8:N$71,0)</f>
        <v>12</v>
      </c>
      <c r="P9" s="65">
        <f>VLOOKUP($A9,'Return Data'!$B$7:$R$1700,15,0)</f>
        <v>8.1265999999999998</v>
      </c>
      <c r="Q9" s="66">
        <f>RANK(P9,P$8:P$71,0)</f>
        <v>10</v>
      </c>
      <c r="R9" s="65">
        <f>VLOOKUP($A9,'Return Data'!$B$7:$R$1700,16,0)</f>
        <v>14.2372</v>
      </c>
      <c r="S9" s="67">
        <f t="shared" si="5"/>
        <v>8</v>
      </c>
    </row>
    <row r="10" spans="1:20" x14ac:dyDescent="0.3">
      <c r="A10" s="63" t="s">
        <v>165</v>
      </c>
      <c r="B10" s="64">
        <f>VLOOKUP($A10,'Return Data'!$B$7:$R$1700,3,0)</f>
        <v>44040</v>
      </c>
      <c r="C10" s="65">
        <f>VLOOKUP($A10,'Return Data'!$B$7:$R$1700,4,0)</f>
        <v>48.6965</v>
      </c>
      <c r="D10" s="65">
        <f>VLOOKUP($A10,'Return Data'!$B$7:$R$1700,10,0)</f>
        <v>9.4815000000000005</v>
      </c>
      <c r="E10" s="66">
        <f t="shared" si="0"/>
        <v>63</v>
      </c>
      <c r="F10" s="65">
        <f>VLOOKUP($A10,'Return Data'!$B$7:$R$1700,11,0)</f>
        <v>-9.8679000000000006</v>
      </c>
      <c r="G10" s="66">
        <f t="shared" si="1"/>
        <v>36</v>
      </c>
      <c r="H10" s="65">
        <f>VLOOKUP($A10,'Return Data'!$B$7:$R$1700,12,0)</f>
        <v>-5.9713000000000003</v>
      </c>
      <c r="I10" s="66">
        <f t="shared" si="2"/>
        <v>43</v>
      </c>
      <c r="J10" s="65">
        <f>VLOOKUP($A10,'Return Data'!$B$7:$R$1700,13,0)</f>
        <v>2.5177</v>
      </c>
      <c r="K10" s="66">
        <f t="shared" si="3"/>
        <v>20</v>
      </c>
      <c r="L10" s="65">
        <f>VLOOKUP($A10,'Return Data'!$B$7:$R$1700,17,0)</f>
        <v>0.48820000000000002</v>
      </c>
      <c r="M10" s="66">
        <f t="shared" si="4"/>
        <v>15</v>
      </c>
      <c r="N10" s="65">
        <f>VLOOKUP($A10,'Return Data'!$B$7:$R$1700,14,0)</f>
        <v>6.3090999999999999</v>
      </c>
      <c r="O10" s="66">
        <f>RANK(N10,N$8:N$71,0)</f>
        <v>7</v>
      </c>
      <c r="P10" s="65">
        <f>VLOOKUP($A10,'Return Data'!$B$7:$R$1700,15,0)</f>
        <v>8.7989999999999995</v>
      </c>
      <c r="Q10" s="66">
        <f>RANK(P10,P$8:P$71,0)</f>
        <v>6</v>
      </c>
      <c r="R10" s="65">
        <f>VLOOKUP($A10,'Return Data'!$B$7:$R$1700,16,0)</f>
        <v>16.9057</v>
      </c>
      <c r="S10" s="67">
        <f t="shared" si="5"/>
        <v>2</v>
      </c>
    </row>
    <row r="11" spans="1:20" x14ac:dyDescent="0.3">
      <c r="A11" s="63" t="s">
        <v>166</v>
      </c>
      <c r="B11" s="64">
        <f>VLOOKUP($A11,'Return Data'!$B$7:$R$1700,3,0)</f>
        <v>44040</v>
      </c>
      <c r="C11" s="65">
        <f>VLOOKUP($A11,'Return Data'!$B$7:$R$1700,4,0)</f>
        <v>45.79</v>
      </c>
      <c r="D11" s="65">
        <f>VLOOKUP($A11,'Return Data'!$B$7:$R$1700,10,0)</f>
        <v>18.1677</v>
      </c>
      <c r="E11" s="66">
        <f t="shared" si="0"/>
        <v>21</v>
      </c>
      <c r="F11" s="65">
        <f>VLOOKUP($A11,'Return Data'!$B$7:$R$1700,11,0)</f>
        <v>-6.9687000000000001</v>
      </c>
      <c r="G11" s="66">
        <f t="shared" si="1"/>
        <v>22</v>
      </c>
      <c r="H11" s="65">
        <f>VLOOKUP($A11,'Return Data'!$B$7:$R$1700,12,0)</f>
        <v>-2.9462000000000002</v>
      </c>
      <c r="I11" s="66">
        <f t="shared" si="2"/>
        <v>30</v>
      </c>
      <c r="J11" s="65">
        <f>VLOOKUP($A11,'Return Data'!$B$7:$R$1700,13,0)</f>
        <v>0.61519999999999997</v>
      </c>
      <c r="K11" s="66">
        <f t="shared" si="3"/>
        <v>31</v>
      </c>
      <c r="L11" s="65">
        <f>VLOOKUP($A11,'Return Data'!$B$7:$R$1700,17,0)</f>
        <v>-3.8296000000000001</v>
      </c>
      <c r="M11" s="66">
        <f t="shared" si="4"/>
        <v>39</v>
      </c>
      <c r="N11" s="65">
        <f>VLOOKUP($A11,'Return Data'!$B$7:$R$1700,14,0)</f>
        <v>-1.2551000000000001</v>
      </c>
      <c r="O11" s="66">
        <f>RANK(N11,N$8:N$71,0)</f>
        <v>41</v>
      </c>
      <c r="P11" s="65">
        <f>VLOOKUP($A11,'Return Data'!$B$7:$R$1700,15,0)</f>
        <v>3.8067000000000002</v>
      </c>
      <c r="Q11" s="66">
        <f>RANK(P11,P$8:P$71,0)</f>
        <v>34</v>
      </c>
      <c r="R11" s="65">
        <f>VLOOKUP($A11,'Return Data'!$B$7:$R$1700,16,0)</f>
        <v>2.4662000000000002</v>
      </c>
      <c r="S11" s="67">
        <f t="shared" si="5"/>
        <v>48</v>
      </c>
    </row>
    <row r="12" spans="1:20" x14ac:dyDescent="0.3">
      <c r="A12" s="63" t="s">
        <v>167</v>
      </c>
      <c r="B12" s="64">
        <f>VLOOKUP($A12,'Return Data'!$B$7:$R$1700,3,0)</f>
        <v>44040</v>
      </c>
      <c r="C12" s="65">
        <f>VLOOKUP($A12,'Return Data'!$B$7:$R$1700,4,0)</f>
        <v>42.110999999999997</v>
      </c>
      <c r="D12" s="65">
        <f>VLOOKUP($A12,'Return Data'!$B$7:$R$1700,10,0)</f>
        <v>15.9316</v>
      </c>
      <c r="E12" s="66">
        <f t="shared" si="0"/>
        <v>35</v>
      </c>
      <c r="F12" s="65">
        <f>VLOOKUP($A12,'Return Data'!$B$7:$R$1700,11,0)</f>
        <v>-5.6378000000000004</v>
      </c>
      <c r="G12" s="66">
        <f t="shared" si="1"/>
        <v>13</v>
      </c>
      <c r="H12" s="65">
        <f>VLOOKUP($A12,'Return Data'!$B$7:$R$1700,12,0)</f>
        <v>1.0365</v>
      </c>
      <c r="I12" s="66">
        <f t="shared" si="2"/>
        <v>11</v>
      </c>
      <c r="J12" s="65">
        <f>VLOOKUP($A12,'Return Data'!$B$7:$R$1700,13,0)</f>
        <v>6.0542999999999996</v>
      </c>
      <c r="K12" s="66">
        <f t="shared" si="3"/>
        <v>13</v>
      </c>
      <c r="L12" s="65">
        <f>VLOOKUP($A12,'Return Data'!$B$7:$R$1700,17,0)</f>
        <v>4.1289999999999996</v>
      </c>
      <c r="M12" s="66">
        <f t="shared" si="4"/>
        <v>5</v>
      </c>
      <c r="N12" s="65">
        <f>VLOOKUP($A12,'Return Data'!$B$7:$R$1700,14,0)</f>
        <v>4.2991999999999999</v>
      </c>
      <c r="O12" s="66">
        <f>RANK(N12,N$8:N$71,0)</f>
        <v>9</v>
      </c>
      <c r="P12" s="65">
        <f>VLOOKUP($A12,'Return Data'!$B$7:$R$1700,15,0)</f>
        <v>6.2514000000000003</v>
      </c>
      <c r="Q12" s="66">
        <f>RANK(P12,P$8:P$71,0)</f>
        <v>20</v>
      </c>
      <c r="R12" s="65">
        <f>VLOOKUP($A12,'Return Data'!$B$7:$R$1700,16,0)</f>
        <v>12.6976</v>
      </c>
      <c r="S12" s="67">
        <f t="shared" si="5"/>
        <v>14</v>
      </c>
    </row>
    <row r="13" spans="1:20" x14ac:dyDescent="0.3">
      <c r="A13" s="63" t="s">
        <v>168</v>
      </c>
      <c r="B13" s="64">
        <f>VLOOKUP($A13,'Return Data'!$B$7:$R$1700,3,0)</f>
        <v>44040</v>
      </c>
      <c r="C13" s="65">
        <f>VLOOKUP($A13,'Return Data'!$B$7:$R$1700,4,0)</f>
        <v>9.39</v>
      </c>
      <c r="D13" s="65">
        <f>VLOOKUP($A13,'Return Data'!$B$7:$R$1700,10,0)</f>
        <v>11.652799999999999</v>
      </c>
      <c r="E13" s="66">
        <f t="shared" si="0"/>
        <v>59</v>
      </c>
      <c r="F13" s="65">
        <f>VLOOKUP($A13,'Return Data'!$B$7:$R$1700,11,0)</f>
        <v>-3.7909999999999999</v>
      </c>
      <c r="G13" s="66">
        <f t="shared" si="1"/>
        <v>9</v>
      </c>
      <c r="H13" s="65">
        <f>VLOOKUP($A13,'Return Data'!$B$7:$R$1700,12,0)</f>
        <v>6.4626000000000001</v>
      </c>
      <c r="I13" s="66">
        <f t="shared" si="2"/>
        <v>3</v>
      </c>
      <c r="J13" s="65">
        <f>VLOOKUP($A13,'Return Data'!$B$7:$R$1700,13,0)</f>
        <v>17.375</v>
      </c>
      <c r="K13" s="66">
        <f t="shared" si="3"/>
        <v>2</v>
      </c>
      <c r="L13" s="65">
        <f>VLOOKUP($A13,'Return Data'!$B$7:$R$1700,17,0)</f>
        <v>-2.0586000000000002</v>
      </c>
      <c r="M13" s="66">
        <f t="shared" ref="M13" si="6">RANK(L13,L$8:L$71,0)</f>
        <v>31</v>
      </c>
      <c r="N13" s="65">
        <f>VLOOKUP($A13,'Return Data'!$B$7:$R$1700,14,0)</f>
        <v>0</v>
      </c>
      <c r="O13" s="66">
        <f t="shared" ref="O13" si="7">RANK(N13,N$8:N$71,0)</f>
        <v>33</v>
      </c>
      <c r="P13" s="65"/>
      <c r="Q13" s="66"/>
      <c r="R13" s="65">
        <f>VLOOKUP($A13,'Return Data'!$B$7:$R$1700,16,0)</f>
        <v>-2.5482</v>
      </c>
      <c r="S13" s="67">
        <f t="shared" si="5"/>
        <v>53</v>
      </c>
    </row>
    <row r="14" spans="1:20" x14ac:dyDescent="0.3">
      <c r="A14" s="63" t="s">
        <v>169</v>
      </c>
      <c r="B14" s="64">
        <f>VLOOKUP($A14,'Return Data'!$B$7:$R$1700,3,0)</f>
        <v>44040</v>
      </c>
      <c r="C14" s="65">
        <f>VLOOKUP($A14,'Return Data'!$B$7:$R$1700,4,0)</f>
        <v>11.25</v>
      </c>
      <c r="D14" s="65">
        <f>VLOOKUP($A14,'Return Data'!$B$7:$R$1700,10,0)</f>
        <v>11.166</v>
      </c>
      <c r="E14" s="66">
        <f t="shared" si="0"/>
        <v>61</v>
      </c>
      <c r="F14" s="65">
        <f>VLOOKUP($A14,'Return Data'!$B$7:$R$1700,11,0)</f>
        <v>-8.5366</v>
      </c>
      <c r="G14" s="66">
        <f t="shared" si="1"/>
        <v>28</v>
      </c>
      <c r="H14" s="65">
        <f>VLOOKUP($A14,'Return Data'!$B$7:$R$1700,12,0)</f>
        <v>0.17810000000000001</v>
      </c>
      <c r="I14" s="66">
        <f t="shared" si="2"/>
        <v>17</v>
      </c>
      <c r="J14" s="65">
        <f>VLOOKUP($A14,'Return Data'!$B$7:$R$1700,13,0)</f>
        <v>11.276</v>
      </c>
      <c r="K14" s="66">
        <f t="shared" si="3"/>
        <v>4</v>
      </c>
      <c r="L14" s="65"/>
      <c r="M14" s="66"/>
      <c r="N14" s="65"/>
      <c r="O14" s="66"/>
      <c r="P14" s="65"/>
      <c r="Q14" s="66"/>
      <c r="R14" s="65">
        <f>VLOOKUP($A14,'Return Data'!$B$7:$R$1700,16,0)</f>
        <v>6.8593999999999999</v>
      </c>
      <c r="S14" s="67">
        <f t="shared" si="5"/>
        <v>42</v>
      </c>
    </row>
    <row r="15" spans="1:20" x14ac:dyDescent="0.3">
      <c r="A15" s="63" t="s">
        <v>170</v>
      </c>
      <c r="B15" s="64">
        <f>VLOOKUP($A15,'Return Data'!$B$7:$R$1700,3,0)</f>
        <v>44040</v>
      </c>
      <c r="C15" s="65">
        <f>VLOOKUP($A15,'Return Data'!$B$7:$R$1700,4,0)</f>
        <v>61.61</v>
      </c>
      <c r="D15" s="65">
        <f>VLOOKUP($A15,'Return Data'!$B$7:$R$1700,10,0)</f>
        <v>12.406499999999999</v>
      </c>
      <c r="E15" s="66">
        <f t="shared" si="0"/>
        <v>54</v>
      </c>
      <c r="F15" s="65">
        <f>VLOOKUP($A15,'Return Data'!$B$7:$R$1700,11,0)</f>
        <v>-1.8480000000000001</v>
      </c>
      <c r="G15" s="66">
        <f t="shared" si="1"/>
        <v>6</v>
      </c>
      <c r="H15" s="65">
        <f>VLOOKUP($A15,'Return Data'!$B$7:$R$1700,12,0)</f>
        <v>5.6775000000000002</v>
      </c>
      <c r="I15" s="66">
        <f t="shared" si="2"/>
        <v>5</v>
      </c>
      <c r="J15" s="65">
        <f>VLOOKUP($A15,'Return Data'!$B$7:$R$1700,13,0)</f>
        <v>16.5532</v>
      </c>
      <c r="K15" s="66">
        <f t="shared" si="3"/>
        <v>3</v>
      </c>
      <c r="L15" s="65">
        <f>VLOOKUP($A15,'Return Data'!$B$7:$R$1700,17,0)</f>
        <v>1.2786</v>
      </c>
      <c r="M15" s="66">
        <f t="shared" ref="M15:M29" si="8">RANK(L15,L$8:L$71,0)</f>
        <v>12</v>
      </c>
      <c r="N15" s="65">
        <f>VLOOKUP($A15,'Return Data'!$B$7:$R$1700,14,0)</f>
        <v>6.3369999999999997</v>
      </c>
      <c r="O15" s="66">
        <f t="shared" ref="O15:O24" si="9">RANK(N15,N$8:N$71,0)</f>
        <v>6</v>
      </c>
      <c r="P15" s="65">
        <f>VLOOKUP($A15,'Return Data'!$B$7:$R$1700,15,0)</f>
        <v>9.1602999999999994</v>
      </c>
      <c r="Q15" s="66">
        <f>RANK(P15,P$8:P$71,0)</f>
        <v>4</v>
      </c>
      <c r="R15" s="65">
        <f>VLOOKUP($A15,'Return Data'!$B$7:$R$1700,16,0)</f>
        <v>13.6448</v>
      </c>
      <c r="S15" s="67">
        <f t="shared" si="5"/>
        <v>10</v>
      </c>
    </row>
    <row r="16" spans="1:20" x14ac:dyDescent="0.3">
      <c r="A16" s="63" t="s">
        <v>171</v>
      </c>
      <c r="B16" s="64">
        <f>VLOOKUP($A16,'Return Data'!$B$7:$R$1700,3,0)</f>
        <v>44040</v>
      </c>
      <c r="C16" s="65">
        <f>VLOOKUP($A16,'Return Data'!$B$7:$R$1700,4,0)</f>
        <v>72.349999999999994</v>
      </c>
      <c r="D16" s="65">
        <f>VLOOKUP($A16,'Return Data'!$B$7:$R$1700,10,0)</f>
        <v>15.353999999999999</v>
      </c>
      <c r="E16" s="66">
        <f t="shared" si="0"/>
        <v>42</v>
      </c>
      <c r="F16" s="65">
        <f>VLOOKUP($A16,'Return Data'!$B$7:$R$1700,11,0)</f>
        <v>-0.3306</v>
      </c>
      <c r="G16" s="66">
        <f t="shared" si="1"/>
        <v>3</v>
      </c>
      <c r="H16" s="65">
        <f>VLOOKUP($A16,'Return Data'!$B$7:$R$1700,12,0)</f>
        <v>4.2656999999999998</v>
      </c>
      <c r="I16" s="66">
        <f t="shared" si="2"/>
        <v>8</v>
      </c>
      <c r="J16" s="65">
        <f>VLOOKUP($A16,'Return Data'!$B$7:$R$1700,13,0)</f>
        <v>9.9209999999999994</v>
      </c>
      <c r="K16" s="66">
        <f t="shared" si="3"/>
        <v>8</v>
      </c>
      <c r="L16" s="65">
        <f>VLOOKUP($A16,'Return Data'!$B$7:$R$1700,17,0)</f>
        <v>5.6898999999999997</v>
      </c>
      <c r="M16" s="66">
        <f t="shared" si="8"/>
        <v>2</v>
      </c>
      <c r="N16" s="65">
        <f>VLOOKUP($A16,'Return Data'!$B$7:$R$1700,14,0)</f>
        <v>8.1013999999999999</v>
      </c>
      <c r="O16" s="66">
        <f t="shared" si="9"/>
        <v>2</v>
      </c>
      <c r="P16" s="65">
        <f>VLOOKUP($A16,'Return Data'!$B$7:$R$1700,15,0)</f>
        <v>8.5562000000000005</v>
      </c>
      <c r="Q16" s="66">
        <f>RANK(P16,P$8:P$71,0)</f>
        <v>9</v>
      </c>
      <c r="R16" s="65">
        <f>VLOOKUP($A16,'Return Data'!$B$7:$R$1700,16,0)</f>
        <v>12.3874</v>
      </c>
      <c r="S16" s="67">
        <f t="shared" si="5"/>
        <v>16</v>
      </c>
    </row>
    <row r="17" spans="1:19" x14ac:dyDescent="0.3">
      <c r="A17" s="63" t="s">
        <v>172</v>
      </c>
      <c r="B17" s="64">
        <f>VLOOKUP($A17,'Return Data'!$B$7:$R$1700,3,0)</f>
        <v>44040</v>
      </c>
      <c r="C17" s="65">
        <f>VLOOKUP($A17,'Return Data'!$B$7:$R$1700,4,0)</f>
        <v>50.304000000000002</v>
      </c>
      <c r="D17" s="65">
        <f>VLOOKUP($A17,'Return Data'!$B$7:$R$1700,10,0)</f>
        <v>16.733599999999999</v>
      </c>
      <c r="E17" s="66">
        <f t="shared" si="0"/>
        <v>28</v>
      </c>
      <c r="F17" s="65">
        <f>VLOOKUP($A17,'Return Data'!$B$7:$R$1700,11,0)</f>
        <v>-8.9504000000000001</v>
      </c>
      <c r="G17" s="66">
        <f t="shared" si="1"/>
        <v>32</v>
      </c>
      <c r="H17" s="65">
        <f>VLOOKUP($A17,'Return Data'!$B$7:$R$1700,12,0)</f>
        <v>-4.5284000000000004</v>
      </c>
      <c r="I17" s="66">
        <f t="shared" si="2"/>
        <v>34</v>
      </c>
      <c r="J17" s="65">
        <f>VLOOKUP($A17,'Return Data'!$B$7:$R$1700,13,0)</f>
        <v>1.7188000000000001</v>
      </c>
      <c r="K17" s="66">
        <f t="shared" si="3"/>
        <v>22</v>
      </c>
      <c r="L17" s="65">
        <f>VLOOKUP($A17,'Return Data'!$B$7:$R$1700,17,0)</f>
        <v>1.7718</v>
      </c>
      <c r="M17" s="66">
        <f t="shared" si="8"/>
        <v>10</v>
      </c>
      <c r="N17" s="65">
        <f>VLOOKUP($A17,'Return Data'!$B$7:$R$1700,14,0)</f>
        <v>3.3765000000000001</v>
      </c>
      <c r="O17" s="66">
        <f t="shared" si="9"/>
        <v>14</v>
      </c>
      <c r="P17" s="65">
        <f>VLOOKUP($A17,'Return Data'!$B$7:$R$1700,15,0)</f>
        <v>8.6141000000000005</v>
      </c>
      <c r="Q17" s="66">
        <f>RANK(P17,P$8:P$71,0)</f>
        <v>8</v>
      </c>
      <c r="R17" s="65">
        <f>VLOOKUP($A17,'Return Data'!$B$7:$R$1700,16,0)</f>
        <v>13.765499999999999</v>
      </c>
      <c r="S17" s="67">
        <f t="shared" si="5"/>
        <v>9</v>
      </c>
    </row>
    <row r="18" spans="1:19" x14ac:dyDescent="0.3">
      <c r="A18" s="63" t="s">
        <v>173</v>
      </c>
      <c r="B18" s="64">
        <f>VLOOKUP($A18,'Return Data'!$B$7:$R$1700,3,0)</f>
        <v>44040</v>
      </c>
      <c r="C18" s="65">
        <f>VLOOKUP($A18,'Return Data'!$B$7:$R$1700,4,0)</f>
        <v>47.92</v>
      </c>
      <c r="D18" s="65">
        <f>VLOOKUP($A18,'Return Data'!$B$7:$R$1700,10,0)</f>
        <v>14.2585</v>
      </c>
      <c r="E18" s="66">
        <f t="shared" si="0"/>
        <v>48</v>
      </c>
      <c r="F18" s="65">
        <f>VLOOKUP($A18,'Return Data'!$B$7:$R$1700,11,0)</f>
        <v>-9.6870999999999992</v>
      </c>
      <c r="G18" s="66">
        <f t="shared" si="1"/>
        <v>35</v>
      </c>
      <c r="H18" s="65">
        <f>VLOOKUP($A18,'Return Data'!$B$7:$R$1700,12,0)</f>
        <v>-5.3338999999999999</v>
      </c>
      <c r="I18" s="66">
        <f t="shared" si="2"/>
        <v>41</v>
      </c>
      <c r="J18" s="65">
        <f>VLOOKUP($A18,'Return Data'!$B$7:$R$1700,13,0)</f>
        <v>0.48230000000000001</v>
      </c>
      <c r="K18" s="66">
        <f t="shared" si="3"/>
        <v>32</v>
      </c>
      <c r="L18" s="65">
        <f>VLOOKUP($A18,'Return Data'!$B$7:$R$1700,17,0)</f>
        <v>-1.7430000000000001</v>
      </c>
      <c r="M18" s="66">
        <f t="shared" si="8"/>
        <v>28</v>
      </c>
      <c r="N18" s="65">
        <f>VLOOKUP($A18,'Return Data'!$B$7:$R$1700,14,0)</f>
        <v>1.4225000000000001</v>
      </c>
      <c r="O18" s="66">
        <f t="shared" si="9"/>
        <v>24</v>
      </c>
      <c r="P18" s="65">
        <f>VLOOKUP($A18,'Return Data'!$B$7:$R$1700,15,0)</f>
        <v>5.0651999999999999</v>
      </c>
      <c r="Q18" s="66">
        <f>RANK(P18,P$8:P$71,0)</f>
        <v>26</v>
      </c>
      <c r="R18" s="65">
        <f>VLOOKUP($A18,'Return Data'!$B$7:$R$1700,16,0)</f>
        <v>11.041</v>
      </c>
      <c r="S18" s="67">
        <f t="shared" si="5"/>
        <v>24</v>
      </c>
    </row>
    <row r="19" spans="1:19" x14ac:dyDescent="0.3">
      <c r="A19" s="81" t="s">
        <v>174</v>
      </c>
      <c r="B19" s="64">
        <f>VLOOKUP($A19,'Return Data'!$B$7:$R$1700,3,0)</f>
        <v>44040</v>
      </c>
      <c r="C19" s="65">
        <f>VLOOKUP($A19,'Return Data'!$B$7:$R$1700,4,0)</f>
        <v>14.2149</v>
      </c>
      <c r="D19" s="65">
        <f>VLOOKUP($A19,'Return Data'!$B$7:$R$1700,10,0)</f>
        <v>16.149000000000001</v>
      </c>
      <c r="E19" s="66">
        <f t="shared" si="0"/>
        <v>34</v>
      </c>
      <c r="F19" s="65">
        <f>VLOOKUP($A19,'Return Data'!$B$7:$R$1700,11,0)</f>
        <v>-12.7776</v>
      </c>
      <c r="G19" s="66">
        <f t="shared" si="1"/>
        <v>50</v>
      </c>
      <c r="H19" s="65">
        <f>VLOOKUP($A19,'Return Data'!$B$7:$R$1700,12,0)</f>
        <v>-7.2183000000000002</v>
      </c>
      <c r="I19" s="66">
        <f t="shared" si="2"/>
        <v>47</v>
      </c>
      <c r="J19" s="65">
        <f>VLOOKUP($A19,'Return Data'!$B$7:$R$1700,13,0)</f>
        <v>-2.6562999999999999</v>
      </c>
      <c r="K19" s="66">
        <f t="shared" si="3"/>
        <v>44</v>
      </c>
      <c r="L19" s="65">
        <f>VLOOKUP($A19,'Return Data'!$B$7:$R$1700,17,0)</f>
        <v>-2.4401999999999999</v>
      </c>
      <c r="M19" s="66">
        <f t="shared" si="8"/>
        <v>33</v>
      </c>
      <c r="N19" s="65">
        <f>VLOOKUP($A19,'Return Data'!$B$7:$R$1700,14,0)</f>
        <v>1.1604000000000001</v>
      </c>
      <c r="O19" s="66">
        <f t="shared" si="9"/>
        <v>26</v>
      </c>
      <c r="P19" s="65"/>
      <c r="Q19" s="66"/>
      <c r="R19" s="65">
        <f>VLOOKUP($A19,'Return Data'!$B$7:$R$1700,16,0)</f>
        <v>7.9802</v>
      </c>
      <c r="S19" s="67">
        <f t="shared" si="5"/>
        <v>40</v>
      </c>
    </row>
    <row r="20" spans="1:19" x14ac:dyDescent="0.3">
      <c r="A20" s="63" t="s">
        <v>175</v>
      </c>
      <c r="B20" s="64">
        <f>VLOOKUP($A20,'Return Data'!$B$7:$R$1700,3,0)</f>
        <v>44040</v>
      </c>
      <c r="C20" s="65">
        <f>VLOOKUP($A20,'Return Data'!$B$7:$R$1700,4,0)</f>
        <v>525.0471</v>
      </c>
      <c r="D20" s="65">
        <f>VLOOKUP($A20,'Return Data'!$B$7:$R$1700,10,0)</f>
        <v>16.498799999999999</v>
      </c>
      <c r="E20" s="66">
        <f t="shared" si="0"/>
        <v>31</v>
      </c>
      <c r="F20" s="65">
        <f>VLOOKUP($A20,'Return Data'!$B$7:$R$1700,11,0)</f>
        <v>-15.3834</v>
      </c>
      <c r="G20" s="66">
        <f t="shared" si="1"/>
        <v>55</v>
      </c>
      <c r="H20" s="65">
        <f>VLOOKUP($A20,'Return Data'!$B$7:$R$1700,12,0)</f>
        <v>-11.257099999999999</v>
      </c>
      <c r="I20" s="66">
        <f t="shared" si="2"/>
        <v>55</v>
      </c>
      <c r="J20" s="65">
        <f>VLOOKUP($A20,'Return Data'!$B$7:$R$1700,13,0)</f>
        <v>-9.9544999999999995</v>
      </c>
      <c r="K20" s="66">
        <f t="shared" si="3"/>
        <v>54</v>
      </c>
      <c r="L20" s="65">
        <f>VLOOKUP($A20,'Return Data'!$B$7:$R$1700,17,0)</f>
        <v>-5.4680999999999997</v>
      </c>
      <c r="M20" s="66">
        <f t="shared" si="8"/>
        <v>48</v>
      </c>
      <c r="N20" s="65">
        <f>VLOOKUP($A20,'Return Data'!$B$7:$R$1700,14,0)</f>
        <v>-1.4176</v>
      </c>
      <c r="O20" s="66">
        <f t="shared" si="9"/>
        <v>42</v>
      </c>
      <c r="P20" s="65">
        <f>VLOOKUP($A20,'Return Data'!$B$7:$R$1700,15,0)</f>
        <v>3.6486000000000001</v>
      </c>
      <c r="Q20" s="66">
        <f>RANK(P20,P$8:P$71,0)</f>
        <v>36</v>
      </c>
      <c r="R20" s="65">
        <f>VLOOKUP($A20,'Return Data'!$B$7:$R$1700,16,0)</f>
        <v>10.7273</v>
      </c>
      <c r="S20" s="67">
        <f t="shared" si="5"/>
        <v>25</v>
      </c>
    </row>
    <row r="21" spans="1:19" x14ac:dyDescent="0.3">
      <c r="A21" s="63" t="s">
        <v>176</v>
      </c>
      <c r="B21" s="64">
        <f>VLOOKUP($A21,'Return Data'!$B$7:$R$1700,3,0)</f>
        <v>44040</v>
      </c>
      <c r="C21" s="65">
        <f>VLOOKUP($A21,'Return Data'!$B$7:$R$1700,4,0)</f>
        <v>348.97399999999999</v>
      </c>
      <c r="D21" s="65">
        <f>VLOOKUP($A21,'Return Data'!$B$7:$R$1700,10,0)</f>
        <v>19.075700000000001</v>
      </c>
      <c r="E21" s="66">
        <f t="shared" si="0"/>
        <v>15</v>
      </c>
      <c r="F21" s="65">
        <f>VLOOKUP($A21,'Return Data'!$B$7:$R$1700,11,0)</f>
        <v>-10.4308</v>
      </c>
      <c r="G21" s="66">
        <f t="shared" si="1"/>
        <v>40</v>
      </c>
      <c r="H21" s="65">
        <f>VLOOKUP($A21,'Return Data'!$B$7:$R$1700,12,0)</f>
        <v>-5.3879000000000001</v>
      </c>
      <c r="I21" s="66">
        <f t="shared" si="2"/>
        <v>42</v>
      </c>
      <c r="J21" s="65">
        <f>VLOOKUP($A21,'Return Data'!$B$7:$R$1700,13,0)</f>
        <v>-4.8343999999999996</v>
      </c>
      <c r="K21" s="66">
        <f t="shared" si="3"/>
        <v>48</v>
      </c>
      <c r="L21" s="65">
        <f>VLOOKUP($A21,'Return Data'!$B$7:$R$1700,17,0)</f>
        <v>-1.8019000000000001</v>
      </c>
      <c r="M21" s="66">
        <f t="shared" si="8"/>
        <v>29</v>
      </c>
      <c r="N21" s="65">
        <f>VLOOKUP($A21,'Return Data'!$B$7:$R$1700,14,0)</f>
        <v>1.4151</v>
      </c>
      <c r="O21" s="66">
        <f t="shared" si="9"/>
        <v>25</v>
      </c>
      <c r="P21" s="65">
        <f>VLOOKUP($A21,'Return Data'!$B$7:$R$1700,15,0)</f>
        <v>7.8810000000000002</v>
      </c>
      <c r="Q21" s="66">
        <f>RANK(P21,P$8:P$71,0)</f>
        <v>13</v>
      </c>
      <c r="R21" s="65">
        <f>VLOOKUP($A21,'Return Data'!$B$7:$R$1700,16,0)</f>
        <v>12.106199999999999</v>
      </c>
      <c r="S21" s="67">
        <f t="shared" si="5"/>
        <v>18</v>
      </c>
    </row>
    <row r="22" spans="1:19" x14ac:dyDescent="0.3">
      <c r="A22" s="63" t="s">
        <v>177</v>
      </c>
      <c r="B22" s="64">
        <f>VLOOKUP($A22,'Return Data'!$B$7:$R$1700,3,0)</f>
        <v>44040</v>
      </c>
      <c r="C22" s="65">
        <f>VLOOKUP($A22,'Return Data'!$B$7:$R$1700,4,0)</f>
        <v>475.12299999999999</v>
      </c>
      <c r="D22" s="65">
        <f>VLOOKUP($A22,'Return Data'!$B$7:$R$1700,10,0)</f>
        <v>16.890599999999999</v>
      </c>
      <c r="E22" s="66">
        <f t="shared" si="0"/>
        <v>27</v>
      </c>
      <c r="F22" s="65">
        <f>VLOOKUP($A22,'Return Data'!$B$7:$R$1700,11,0)</f>
        <v>-11.7677</v>
      </c>
      <c r="G22" s="66">
        <f t="shared" si="1"/>
        <v>47</v>
      </c>
      <c r="H22" s="65">
        <f>VLOOKUP($A22,'Return Data'!$B$7:$R$1700,12,0)</f>
        <v>-8.6533999999999995</v>
      </c>
      <c r="I22" s="66">
        <f t="shared" si="2"/>
        <v>49</v>
      </c>
      <c r="J22" s="65">
        <f>VLOOKUP($A22,'Return Data'!$B$7:$R$1700,13,0)</f>
        <v>-8.8614999999999995</v>
      </c>
      <c r="K22" s="66">
        <f t="shared" si="3"/>
        <v>52</v>
      </c>
      <c r="L22" s="65">
        <f>VLOOKUP($A22,'Return Data'!$B$7:$R$1700,17,0)</f>
        <v>-5.5542999999999996</v>
      </c>
      <c r="M22" s="66">
        <f t="shared" si="8"/>
        <v>49</v>
      </c>
      <c r="N22" s="65">
        <f>VLOOKUP($A22,'Return Data'!$B$7:$R$1700,14,0)</f>
        <v>-3.0223</v>
      </c>
      <c r="O22" s="66">
        <f t="shared" si="9"/>
        <v>45</v>
      </c>
      <c r="P22" s="65">
        <f>VLOOKUP($A22,'Return Data'!$B$7:$R$1700,15,0)</f>
        <v>3.6899000000000002</v>
      </c>
      <c r="Q22" s="66">
        <f>RANK(P22,P$8:P$71,0)</f>
        <v>35</v>
      </c>
      <c r="R22" s="65">
        <f>VLOOKUP($A22,'Return Data'!$B$7:$R$1700,16,0)</f>
        <v>9.1933000000000007</v>
      </c>
      <c r="S22" s="67">
        <f t="shared" si="5"/>
        <v>34</v>
      </c>
    </row>
    <row r="23" spans="1:19" x14ac:dyDescent="0.3">
      <c r="A23" s="63" t="s">
        <v>178</v>
      </c>
      <c r="B23" s="64">
        <f>VLOOKUP($A23,'Return Data'!$B$7:$R$1700,3,0)</f>
        <v>44040</v>
      </c>
      <c r="C23" s="65">
        <f>VLOOKUP($A23,'Return Data'!$B$7:$R$1700,4,0)</f>
        <v>36.618699999999997</v>
      </c>
      <c r="D23" s="65">
        <f>VLOOKUP($A23,'Return Data'!$B$7:$R$1700,10,0)</f>
        <v>15.2263</v>
      </c>
      <c r="E23" s="66">
        <f t="shared" si="0"/>
        <v>44</v>
      </c>
      <c r="F23" s="65">
        <f>VLOOKUP($A23,'Return Data'!$B$7:$R$1700,11,0)</f>
        <v>-11.2919</v>
      </c>
      <c r="G23" s="66">
        <f t="shared" si="1"/>
        <v>45</v>
      </c>
      <c r="H23" s="65">
        <f>VLOOKUP($A23,'Return Data'!$B$7:$R$1700,12,0)</f>
        <v>-4.9592999999999998</v>
      </c>
      <c r="I23" s="66">
        <f t="shared" si="2"/>
        <v>39</v>
      </c>
      <c r="J23" s="65">
        <f>VLOOKUP($A23,'Return Data'!$B$7:$R$1700,13,0)</f>
        <v>-1.8692</v>
      </c>
      <c r="K23" s="66">
        <f t="shared" si="3"/>
        <v>41</v>
      </c>
      <c r="L23" s="65">
        <f>VLOOKUP($A23,'Return Data'!$B$7:$R$1700,17,0)</f>
        <v>-2.8628999999999998</v>
      </c>
      <c r="M23" s="66">
        <f t="shared" si="8"/>
        <v>36</v>
      </c>
      <c r="N23" s="65">
        <f>VLOOKUP($A23,'Return Data'!$B$7:$R$1700,14,0)</f>
        <v>-0.70440000000000003</v>
      </c>
      <c r="O23" s="66">
        <f t="shared" si="9"/>
        <v>37</v>
      </c>
      <c r="P23" s="65">
        <f>VLOOKUP($A23,'Return Data'!$B$7:$R$1700,15,0)</f>
        <v>5.7972999999999999</v>
      </c>
      <c r="Q23" s="66">
        <f>RANK(P23,P$8:P$71,0)</f>
        <v>22</v>
      </c>
      <c r="R23" s="65">
        <f>VLOOKUP($A23,'Return Data'!$B$7:$R$1700,16,0)</f>
        <v>10.6951</v>
      </c>
      <c r="S23" s="67">
        <f t="shared" si="5"/>
        <v>26</v>
      </c>
    </row>
    <row r="24" spans="1:19" x14ac:dyDescent="0.3">
      <c r="A24" s="63" t="s">
        <v>179</v>
      </c>
      <c r="B24" s="64">
        <f>VLOOKUP($A24,'Return Data'!$B$7:$R$1700,3,0)</f>
        <v>44040</v>
      </c>
      <c r="C24" s="65">
        <f>VLOOKUP($A24,'Return Data'!$B$7:$R$1700,4,0)</f>
        <v>377.41</v>
      </c>
      <c r="D24" s="65">
        <f>VLOOKUP($A24,'Return Data'!$B$7:$R$1700,10,0)</f>
        <v>17.9222</v>
      </c>
      <c r="E24" s="66">
        <f t="shared" si="0"/>
        <v>24</v>
      </c>
      <c r="F24" s="65">
        <f>VLOOKUP($A24,'Return Data'!$B$7:$R$1700,11,0)</f>
        <v>-10.473000000000001</v>
      </c>
      <c r="G24" s="66">
        <f t="shared" si="1"/>
        <v>41</v>
      </c>
      <c r="H24" s="65">
        <f>VLOOKUP($A24,'Return Data'!$B$7:$R$1700,12,0)</f>
        <v>-4.5328999999999997</v>
      </c>
      <c r="I24" s="66">
        <f t="shared" si="2"/>
        <v>35</v>
      </c>
      <c r="J24" s="65">
        <f>VLOOKUP($A24,'Return Data'!$B$7:$R$1700,13,0)</f>
        <v>-4.2130999999999998</v>
      </c>
      <c r="K24" s="66">
        <f t="shared" si="3"/>
        <v>46</v>
      </c>
      <c r="L24" s="65">
        <f>VLOOKUP($A24,'Return Data'!$B$7:$R$1700,17,0)</f>
        <v>-1.8959999999999999</v>
      </c>
      <c r="M24" s="66">
        <f t="shared" si="8"/>
        <v>30</v>
      </c>
      <c r="N24" s="65">
        <f>VLOOKUP($A24,'Return Data'!$B$7:$R$1700,14,0)</f>
        <v>3.0991</v>
      </c>
      <c r="O24" s="66">
        <f t="shared" si="9"/>
        <v>16</v>
      </c>
      <c r="P24" s="65">
        <f>VLOOKUP($A24,'Return Data'!$B$7:$R$1700,15,0)</f>
        <v>6.3521999999999998</v>
      </c>
      <c r="Q24" s="66">
        <f>RANK(P24,P$8:P$71,0)</f>
        <v>18</v>
      </c>
      <c r="R24" s="65">
        <f>VLOOKUP($A24,'Return Data'!$B$7:$R$1700,16,0)</f>
        <v>12.083</v>
      </c>
      <c r="S24" s="67">
        <f t="shared" si="5"/>
        <v>19</v>
      </c>
    </row>
    <row r="25" spans="1:19" x14ac:dyDescent="0.3">
      <c r="A25" s="63" t="s">
        <v>180</v>
      </c>
      <c r="B25" s="64">
        <f>VLOOKUP($A25,'Return Data'!$B$7:$R$1700,3,0)</f>
        <v>44040</v>
      </c>
      <c r="C25" s="65">
        <f>VLOOKUP($A25,'Return Data'!$B$7:$R$1700,4,0)</f>
        <v>9.69</v>
      </c>
      <c r="D25" s="65">
        <f>VLOOKUP($A25,'Return Data'!$B$7:$R$1700,10,0)</f>
        <v>15.357100000000001</v>
      </c>
      <c r="E25" s="66">
        <f t="shared" si="0"/>
        <v>41</v>
      </c>
      <c r="F25" s="65">
        <f>VLOOKUP($A25,'Return Data'!$B$7:$R$1700,11,0)</f>
        <v>-18.571400000000001</v>
      </c>
      <c r="G25" s="66">
        <f t="shared" si="1"/>
        <v>57</v>
      </c>
      <c r="H25" s="65">
        <f>VLOOKUP($A25,'Return Data'!$B$7:$R$1700,12,0)</f>
        <v>-14.2478</v>
      </c>
      <c r="I25" s="66">
        <f t="shared" si="2"/>
        <v>62</v>
      </c>
      <c r="J25" s="65">
        <f>VLOOKUP($A25,'Return Data'!$B$7:$R$1700,13,0)</f>
        <v>-9.0993999999999993</v>
      </c>
      <c r="K25" s="66">
        <f t="shared" si="3"/>
        <v>53</v>
      </c>
      <c r="L25" s="65">
        <f>VLOOKUP($A25,'Return Data'!$B$7:$R$1700,17,0)</f>
        <v>-5.1764999999999999</v>
      </c>
      <c r="M25" s="66">
        <f t="shared" si="8"/>
        <v>46</v>
      </c>
      <c r="N25" s="65"/>
      <c r="O25" s="66"/>
      <c r="P25" s="65"/>
      <c r="Q25" s="66"/>
      <c r="R25" s="65">
        <f>VLOOKUP($A25,'Return Data'!$B$7:$R$1700,16,0)</f>
        <v>-1.3307</v>
      </c>
      <c r="S25" s="67">
        <f t="shared" si="5"/>
        <v>51</v>
      </c>
    </row>
    <row r="26" spans="1:19" x14ac:dyDescent="0.3">
      <c r="A26" s="63" t="s">
        <v>181</v>
      </c>
      <c r="B26" s="64">
        <f>VLOOKUP($A26,'Return Data'!$B$7:$R$1700,3,0)</f>
        <v>44040</v>
      </c>
      <c r="C26" s="65">
        <f>VLOOKUP($A26,'Return Data'!$B$7:$R$1700,4,0)</f>
        <v>26.66</v>
      </c>
      <c r="D26" s="65">
        <f>VLOOKUP($A26,'Return Data'!$B$7:$R$1700,10,0)</f>
        <v>5.6260000000000003</v>
      </c>
      <c r="E26" s="66">
        <f t="shared" si="0"/>
        <v>64</v>
      </c>
      <c r="F26" s="65">
        <f>VLOOKUP($A26,'Return Data'!$B$7:$R$1700,11,0)</f>
        <v>-13.8611</v>
      </c>
      <c r="G26" s="66">
        <f t="shared" si="1"/>
        <v>52</v>
      </c>
      <c r="H26" s="65">
        <f>VLOOKUP($A26,'Return Data'!$B$7:$R$1700,12,0)</f>
        <v>-10.5069</v>
      </c>
      <c r="I26" s="66">
        <f t="shared" si="2"/>
        <v>54</v>
      </c>
      <c r="J26" s="65">
        <f>VLOOKUP($A26,'Return Data'!$B$7:$R$1700,13,0)</f>
        <v>0.71779999999999999</v>
      </c>
      <c r="K26" s="66">
        <f t="shared" si="3"/>
        <v>30</v>
      </c>
      <c r="L26" s="65">
        <f>VLOOKUP($A26,'Return Data'!$B$7:$R$1700,17,0)</f>
        <v>-3.1884000000000001</v>
      </c>
      <c r="M26" s="66">
        <f t="shared" si="8"/>
        <v>37</v>
      </c>
      <c r="N26" s="65">
        <f>VLOOKUP($A26,'Return Data'!$B$7:$R$1700,14,0)</f>
        <v>1.5058</v>
      </c>
      <c r="O26" s="66">
        <f>RANK(N26,N$8:N$71,0)</f>
        <v>23</v>
      </c>
      <c r="P26" s="65">
        <f>VLOOKUP($A26,'Return Data'!$B$7:$R$1700,15,0)</f>
        <v>4.8333000000000004</v>
      </c>
      <c r="Q26" s="66">
        <f>RANK(P26,P$8:P$71,0)</f>
        <v>27</v>
      </c>
      <c r="R26" s="65">
        <f>VLOOKUP($A26,'Return Data'!$B$7:$R$1700,16,0)</f>
        <v>15.3065</v>
      </c>
      <c r="S26" s="67">
        <f t="shared" si="5"/>
        <v>3</v>
      </c>
    </row>
    <row r="27" spans="1:19" x14ac:dyDescent="0.3">
      <c r="A27" s="63" t="s">
        <v>182</v>
      </c>
      <c r="B27" s="64">
        <f>VLOOKUP($A27,'Return Data'!$B$7:$R$1700,3,0)</f>
        <v>44040</v>
      </c>
      <c r="C27" s="65">
        <f>VLOOKUP($A27,'Return Data'!$B$7:$R$1700,4,0)</f>
        <v>54.45</v>
      </c>
      <c r="D27" s="65">
        <f>VLOOKUP($A27,'Return Data'!$B$7:$R$1700,10,0)</f>
        <v>19.565200000000001</v>
      </c>
      <c r="E27" s="66">
        <f t="shared" si="0"/>
        <v>14</v>
      </c>
      <c r="F27" s="65">
        <f>VLOOKUP($A27,'Return Data'!$B$7:$R$1700,11,0)</f>
        <v>-10.8546</v>
      </c>
      <c r="G27" s="66">
        <f t="shared" si="1"/>
        <v>43</v>
      </c>
      <c r="H27" s="65">
        <f>VLOOKUP($A27,'Return Data'!$B$7:$R$1700,12,0)</f>
        <v>-4.5239000000000003</v>
      </c>
      <c r="I27" s="66">
        <f t="shared" si="2"/>
        <v>33</v>
      </c>
      <c r="J27" s="65">
        <f>VLOOKUP($A27,'Return Data'!$B$7:$R$1700,13,0)</f>
        <v>-4.3898000000000001</v>
      </c>
      <c r="K27" s="66">
        <f t="shared" si="3"/>
        <v>47</v>
      </c>
      <c r="L27" s="65">
        <f>VLOOKUP($A27,'Return Data'!$B$7:$R$1700,17,0)</f>
        <v>-4.9534000000000002</v>
      </c>
      <c r="M27" s="66">
        <f t="shared" si="8"/>
        <v>43</v>
      </c>
      <c r="N27" s="65">
        <f>VLOOKUP($A27,'Return Data'!$B$7:$R$1700,14,0)</f>
        <v>-5.1999999999999998E-3</v>
      </c>
      <c r="O27" s="66">
        <f>RANK(N27,N$8:N$71,0)</f>
        <v>34</v>
      </c>
      <c r="P27" s="65">
        <f>VLOOKUP($A27,'Return Data'!$B$7:$R$1700,15,0)</f>
        <v>5.5270000000000001</v>
      </c>
      <c r="Q27" s="66">
        <f>RANK(P27,P$8:P$71,0)</f>
        <v>23</v>
      </c>
      <c r="R27" s="65">
        <f>VLOOKUP($A27,'Return Data'!$B$7:$R$1700,16,0)</f>
        <v>12.499000000000001</v>
      </c>
      <c r="S27" s="67">
        <f t="shared" si="5"/>
        <v>15</v>
      </c>
    </row>
    <row r="28" spans="1:19" x14ac:dyDescent="0.3">
      <c r="A28" s="63" t="s">
        <v>183</v>
      </c>
      <c r="B28" s="64">
        <f>VLOOKUP($A28,'Return Data'!$B$7:$R$1700,3,0)</f>
        <v>44040</v>
      </c>
      <c r="C28" s="65">
        <f>VLOOKUP($A28,'Return Data'!$B$7:$R$1700,4,0)</f>
        <v>9.31</v>
      </c>
      <c r="D28" s="65">
        <f>VLOOKUP($A28,'Return Data'!$B$7:$R$1700,10,0)</f>
        <v>13.6752</v>
      </c>
      <c r="E28" s="66">
        <f t="shared" si="0"/>
        <v>53</v>
      </c>
      <c r="F28" s="65">
        <f>VLOOKUP($A28,'Return Data'!$B$7:$R$1700,11,0)</f>
        <v>-9.4358000000000004</v>
      </c>
      <c r="G28" s="66">
        <f t="shared" si="1"/>
        <v>33</v>
      </c>
      <c r="H28" s="65">
        <f>VLOOKUP($A28,'Return Data'!$B$7:$R$1700,12,0)</f>
        <v>-6.5260999999999996</v>
      </c>
      <c r="I28" s="66">
        <f t="shared" si="2"/>
        <v>45</v>
      </c>
      <c r="J28" s="65">
        <f>VLOOKUP($A28,'Return Data'!$B$7:$R$1700,13,0)</f>
        <v>-2.2059000000000002</v>
      </c>
      <c r="K28" s="66">
        <f t="shared" si="3"/>
        <v>42</v>
      </c>
      <c r="L28" s="65">
        <f>VLOOKUP($A28,'Return Data'!$B$7:$R$1700,17,0)</f>
        <v>-2.2263000000000002</v>
      </c>
      <c r="M28" s="66">
        <f t="shared" si="8"/>
        <v>32</v>
      </c>
      <c r="N28" s="65"/>
      <c r="O28" s="66"/>
      <c r="P28" s="65"/>
      <c r="Q28" s="66"/>
      <c r="R28" s="65">
        <f>VLOOKUP($A28,'Return Data'!$B$7:$R$1700,16,0)</f>
        <v>-2.7294</v>
      </c>
      <c r="S28" s="67">
        <f t="shared" si="5"/>
        <v>54</v>
      </c>
    </row>
    <row r="29" spans="1:19" x14ac:dyDescent="0.3">
      <c r="A29" s="63" t="s">
        <v>184</v>
      </c>
      <c r="B29" s="64">
        <f>VLOOKUP($A29,'Return Data'!$B$7:$R$1700,3,0)</f>
        <v>44040</v>
      </c>
      <c r="C29" s="65">
        <f>VLOOKUP($A29,'Return Data'!$B$7:$R$1700,4,0)</f>
        <v>57.41</v>
      </c>
      <c r="D29" s="65">
        <f>VLOOKUP($A29,'Return Data'!$B$7:$R$1700,10,0)</f>
        <v>16.592199999999998</v>
      </c>
      <c r="E29" s="66">
        <f t="shared" si="0"/>
        <v>30</v>
      </c>
      <c r="F29" s="65">
        <f>VLOOKUP($A29,'Return Data'!$B$7:$R$1700,11,0)</f>
        <v>-5.2328000000000001</v>
      </c>
      <c r="G29" s="66">
        <f t="shared" si="1"/>
        <v>11</v>
      </c>
      <c r="H29" s="65">
        <f>VLOOKUP($A29,'Return Data'!$B$7:$R$1700,12,0)</f>
        <v>-0.24329999999999999</v>
      </c>
      <c r="I29" s="66">
        <f t="shared" si="2"/>
        <v>19</v>
      </c>
      <c r="J29" s="65">
        <f>VLOOKUP($A29,'Return Data'!$B$7:$R$1700,13,0)</f>
        <v>7.4088000000000003</v>
      </c>
      <c r="K29" s="66">
        <f t="shared" si="3"/>
        <v>10</v>
      </c>
      <c r="L29" s="65">
        <f>VLOOKUP($A29,'Return Data'!$B$7:$R$1700,17,0)</f>
        <v>1.1576</v>
      </c>
      <c r="M29" s="66">
        <f t="shared" si="8"/>
        <v>14</v>
      </c>
      <c r="N29" s="65">
        <f>VLOOKUP($A29,'Return Data'!$B$7:$R$1700,14,0)</f>
        <v>6.3650000000000002</v>
      </c>
      <c r="O29" s="66">
        <f>RANK(N29,N$8:N$71,0)</f>
        <v>5</v>
      </c>
      <c r="P29" s="65">
        <f>VLOOKUP($A29,'Return Data'!$B$7:$R$1700,15,0)</f>
        <v>8.8980999999999995</v>
      </c>
      <c r="Q29" s="66">
        <f>RANK(P29,P$8:P$71,0)</f>
        <v>5</v>
      </c>
      <c r="R29" s="65">
        <f>VLOOKUP($A29,'Return Data'!$B$7:$R$1700,16,0)</f>
        <v>15.1341</v>
      </c>
      <c r="S29" s="67">
        <f t="shared" si="5"/>
        <v>5</v>
      </c>
    </row>
    <row r="30" spans="1:19" x14ac:dyDescent="0.3">
      <c r="A30" s="63" t="s">
        <v>185</v>
      </c>
      <c r="B30" s="64">
        <f>VLOOKUP($A30,'Return Data'!$B$7:$R$1700,3,0)</f>
        <v>44040</v>
      </c>
      <c r="C30" s="65">
        <f>VLOOKUP($A30,'Return Data'!$B$7:$R$1700,4,0)</f>
        <v>9.6052999999999997</v>
      </c>
      <c r="D30" s="65">
        <f>VLOOKUP($A30,'Return Data'!$B$7:$R$1700,10,0)</f>
        <v>16.700900000000001</v>
      </c>
      <c r="E30" s="66">
        <f t="shared" si="0"/>
        <v>29</v>
      </c>
      <c r="F30" s="65">
        <f>VLOOKUP($A30,'Return Data'!$B$7:$R$1700,11,0)</f>
        <v>-11.831099999999999</v>
      </c>
      <c r="G30" s="66">
        <f t="shared" si="1"/>
        <v>48</v>
      </c>
      <c r="H30" s="65"/>
      <c r="I30" s="66"/>
      <c r="J30" s="65"/>
      <c r="K30" s="66"/>
      <c r="L30" s="65"/>
      <c r="M30" s="66"/>
      <c r="N30" s="65"/>
      <c r="O30" s="66"/>
      <c r="P30" s="65"/>
      <c r="Q30" s="66"/>
      <c r="R30" s="65">
        <f>VLOOKUP($A30,'Return Data'!$B$7:$R$1700,16,0)</f>
        <v>-3.9470000000000001</v>
      </c>
      <c r="S30" s="67">
        <f t="shared" si="5"/>
        <v>56</v>
      </c>
    </row>
    <row r="31" spans="1:19" x14ac:dyDescent="0.3">
      <c r="A31" s="63" t="s">
        <v>186</v>
      </c>
      <c r="B31" s="64">
        <f>VLOOKUP($A31,'Return Data'!$B$7:$R$1700,3,0)</f>
        <v>44040</v>
      </c>
      <c r="C31" s="65">
        <f>VLOOKUP($A31,'Return Data'!$B$7:$R$1700,4,0)</f>
        <v>18.125499999999999</v>
      </c>
      <c r="D31" s="65">
        <f>VLOOKUP($A31,'Return Data'!$B$7:$R$1700,10,0)</f>
        <v>18.332000000000001</v>
      </c>
      <c r="E31" s="66">
        <f t="shared" si="0"/>
        <v>18</v>
      </c>
      <c r="F31" s="65">
        <f>VLOOKUP($A31,'Return Data'!$B$7:$R$1700,11,0)</f>
        <v>-10.858499999999999</v>
      </c>
      <c r="G31" s="66">
        <f t="shared" si="1"/>
        <v>44</v>
      </c>
      <c r="H31" s="65">
        <f>VLOOKUP($A31,'Return Data'!$B$7:$R$1700,12,0)</f>
        <v>-7.6535000000000002</v>
      </c>
      <c r="I31" s="66">
        <f t="shared" ref="I31:I71" si="10">RANK(H31,H$8:H$71,0)</f>
        <v>48</v>
      </c>
      <c r="J31" s="65">
        <f>VLOOKUP($A31,'Return Data'!$B$7:$R$1700,13,0)</f>
        <v>1.2891999999999999</v>
      </c>
      <c r="K31" s="66">
        <f t="shared" ref="K31:K38" si="11">RANK(J31,J$8:J$71,0)</f>
        <v>27</v>
      </c>
      <c r="L31" s="65">
        <f>VLOOKUP($A31,'Return Data'!$B$7:$R$1700,17,0)</f>
        <v>-0.7268</v>
      </c>
      <c r="M31" s="66">
        <f t="shared" ref="M31:M38" si="12">RANK(L31,L$8:L$71,0)</f>
        <v>22</v>
      </c>
      <c r="N31" s="65">
        <f>VLOOKUP($A31,'Return Data'!$B$7:$R$1700,14,0)</f>
        <v>3.3753000000000002</v>
      </c>
      <c r="O31" s="66">
        <f t="shared" ref="O31:O38" si="13">RANK(N31,N$8:N$71,0)</f>
        <v>15</v>
      </c>
      <c r="P31" s="65">
        <f>VLOOKUP($A31,'Return Data'!$B$7:$R$1700,15,0)</f>
        <v>8.0042000000000009</v>
      </c>
      <c r="Q31" s="66">
        <f>RANK(P31,P$8:P$71,0)</f>
        <v>11</v>
      </c>
      <c r="R31" s="65">
        <f>VLOOKUP($A31,'Return Data'!$B$7:$R$1700,16,0)</f>
        <v>13.072900000000001</v>
      </c>
      <c r="S31" s="67">
        <f t="shared" si="5"/>
        <v>13</v>
      </c>
    </row>
    <row r="32" spans="1:19" x14ac:dyDescent="0.3">
      <c r="A32" s="63" t="s">
        <v>187</v>
      </c>
      <c r="B32" s="64">
        <f>VLOOKUP($A32,'Return Data'!$B$7:$R$1700,3,0)</f>
        <v>44040</v>
      </c>
      <c r="C32" s="65">
        <f>VLOOKUP($A32,'Return Data'!$B$7:$R$1700,4,0)</f>
        <v>47.707999999999998</v>
      </c>
      <c r="D32" s="65">
        <f>VLOOKUP($A32,'Return Data'!$B$7:$R$1700,10,0)</f>
        <v>15.493399999999999</v>
      </c>
      <c r="E32" s="66">
        <f t="shared" si="0"/>
        <v>39</v>
      </c>
      <c r="F32" s="65">
        <f>VLOOKUP($A32,'Return Data'!$B$7:$R$1700,11,0)</f>
        <v>-10.397399999999999</v>
      </c>
      <c r="G32" s="66">
        <f t="shared" si="1"/>
        <v>39</v>
      </c>
      <c r="H32" s="65">
        <f>VLOOKUP($A32,'Return Data'!$B$7:$R$1700,12,0)</f>
        <v>-1.4379</v>
      </c>
      <c r="I32" s="66">
        <f t="shared" si="10"/>
        <v>27</v>
      </c>
      <c r="J32" s="65">
        <f>VLOOKUP($A32,'Return Data'!$B$7:$R$1700,13,0)</f>
        <v>1.4265000000000001</v>
      </c>
      <c r="K32" s="66">
        <f t="shared" si="11"/>
        <v>25</v>
      </c>
      <c r="L32" s="65">
        <f>VLOOKUP($A32,'Return Data'!$B$7:$R$1700,17,0)</f>
        <v>2.4741</v>
      </c>
      <c r="M32" s="66">
        <f t="shared" si="12"/>
        <v>9</v>
      </c>
      <c r="N32" s="65">
        <f>VLOOKUP($A32,'Return Data'!$B$7:$R$1700,14,0)</f>
        <v>3.593</v>
      </c>
      <c r="O32" s="66">
        <f t="shared" si="13"/>
        <v>11</v>
      </c>
      <c r="P32" s="65">
        <f>VLOOKUP($A32,'Return Data'!$B$7:$R$1700,15,0)</f>
        <v>7.9101999999999997</v>
      </c>
      <c r="Q32" s="66">
        <f>RANK(P32,P$8:P$71,0)</f>
        <v>12</v>
      </c>
      <c r="R32" s="65">
        <f>VLOOKUP($A32,'Return Data'!$B$7:$R$1700,16,0)</f>
        <v>11.9245</v>
      </c>
      <c r="S32" s="67">
        <f t="shared" si="5"/>
        <v>20</v>
      </c>
    </row>
    <row r="33" spans="1:19" x14ac:dyDescent="0.3">
      <c r="A33" s="63" t="s">
        <v>188</v>
      </c>
      <c r="B33" s="64">
        <f>VLOOKUP($A33,'Return Data'!$B$7:$R$1700,3,0)</f>
        <v>44040</v>
      </c>
      <c r="C33" s="65">
        <f>VLOOKUP($A33,'Return Data'!$B$7:$R$1700,4,0)</f>
        <v>52.631999999999998</v>
      </c>
      <c r="D33" s="65">
        <f>VLOOKUP($A33,'Return Data'!$B$7:$R$1700,10,0)</f>
        <v>16.152100000000001</v>
      </c>
      <c r="E33" s="66">
        <f t="shared" si="0"/>
        <v>33</v>
      </c>
      <c r="F33" s="65">
        <f>VLOOKUP($A33,'Return Data'!$B$7:$R$1700,11,0)</f>
        <v>-11.364100000000001</v>
      </c>
      <c r="G33" s="66">
        <f t="shared" si="1"/>
        <v>46</v>
      </c>
      <c r="H33" s="65">
        <f>VLOOKUP($A33,'Return Data'!$B$7:$R$1700,12,0)</f>
        <v>-5.2342000000000004</v>
      </c>
      <c r="I33" s="66">
        <f t="shared" si="10"/>
        <v>40</v>
      </c>
      <c r="J33" s="65">
        <f>VLOOKUP($A33,'Return Data'!$B$7:$R$1700,13,0)</f>
        <v>-2.2490999999999999</v>
      </c>
      <c r="K33" s="66">
        <f t="shared" si="11"/>
        <v>43</v>
      </c>
      <c r="L33" s="65">
        <f>VLOOKUP($A33,'Return Data'!$B$7:$R$1700,17,0)</f>
        <v>-5.0605000000000002</v>
      </c>
      <c r="M33" s="66">
        <f t="shared" si="12"/>
        <v>44</v>
      </c>
      <c r="N33" s="65">
        <f>VLOOKUP($A33,'Return Data'!$B$7:$R$1700,14,0)</f>
        <v>-0.53400000000000003</v>
      </c>
      <c r="O33" s="66">
        <f t="shared" si="13"/>
        <v>36</v>
      </c>
      <c r="P33" s="65">
        <f>VLOOKUP($A33,'Return Data'!$B$7:$R$1700,15,0)</f>
        <v>6.0054999999999996</v>
      </c>
      <c r="Q33" s="66">
        <f>RANK(P33,P$8:P$71,0)</f>
        <v>21</v>
      </c>
      <c r="R33" s="65">
        <f>VLOOKUP($A33,'Return Data'!$B$7:$R$1700,16,0)</f>
        <v>11.135300000000001</v>
      </c>
      <c r="S33" s="67">
        <f t="shared" si="5"/>
        <v>23</v>
      </c>
    </row>
    <row r="34" spans="1:19" x14ac:dyDescent="0.3">
      <c r="A34" s="63" t="s">
        <v>189</v>
      </c>
      <c r="B34" s="64">
        <f>VLOOKUP($A34,'Return Data'!$B$7:$R$1700,3,0)</f>
        <v>44040</v>
      </c>
      <c r="C34" s="65">
        <f>VLOOKUP($A34,'Return Data'!$B$7:$R$1700,4,0)</f>
        <v>66.768100000000004</v>
      </c>
      <c r="D34" s="65">
        <f>VLOOKUP($A34,'Return Data'!$B$7:$R$1700,10,0)</f>
        <v>11.7263</v>
      </c>
      <c r="E34" s="66">
        <f t="shared" si="0"/>
        <v>58</v>
      </c>
      <c r="F34" s="65">
        <f>VLOOKUP($A34,'Return Data'!$B$7:$R$1700,11,0)</f>
        <v>-15.8497</v>
      </c>
      <c r="G34" s="66">
        <f t="shared" si="1"/>
        <v>56</v>
      </c>
      <c r="H34" s="65">
        <f>VLOOKUP($A34,'Return Data'!$B$7:$R$1700,12,0)</f>
        <v>-9.5809999999999995</v>
      </c>
      <c r="I34" s="66">
        <f t="shared" si="10"/>
        <v>52</v>
      </c>
      <c r="J34" s="65">
        <f>VLOOKUP($A34,'Return Data'!$B$7:$R$1700,13,0)</f>
        <v>-2.7421000000000002</v>
      </c>
      <c r="K34" s="66">
        <f t="shared" si="11"/>
        <v>45</v>
      </c>
      <c r="L34" s="65">
        <f>VLOOKUP($A34,'Return Data'!$B$7:$R$1700,17,0)</f>
        <v>-1.2710999999999999</v>
      </c>
      <c r="M34" s="66">
        <f t="shared" si="12"/>
        <v>23</v>
      </c>
      <c r="N34" s="65">
        <f>VLOOKUP($A34,'Return Data'!$B$7:$R$1700,14,0)</f>
        <v>2.5695000000000001</v>
      </c>
      <c r="O34" s="66">
        <f t="shared" si="13"/>
        <v>21</v>
      </c>
      <c r="P34" s="65">
        <f>VLOOKUP($A34,'Return Data'!$B$7:$R$1700,15,0)</f>
        <v>5.4687000000000001</v>
      </c>
      <c r="Q34" s="66">
        <f>RANK(P34,P$8:P$71,0)</f>
        <v>24</v>
      </c>
      <c r="R34" s="65">
        <f>VLOOKUP($A34,'Return Data'!$B$7:$R$1700,16,0)</f>
        <v>11.1393</v>
      </c>
      <c r="S34" s="67">
        <f t="shared" si="5"/>
        <v>22</v>
      </c>
    </row>
    <row r="35" spans="1:19" x14ac:dyDescent="0.3">
      <c r="A35" s="63" t="s">
        <v>435</v>
      </c>
      <c r="B35" s="64">
        <f>VLOOKUP($A35,'Return Data'!$B$7:$R$1700,3,0)</f>
        <v>44040</v>
      </c>
      <c r="C35" s="65">
        <f>VLOOKUP($A35,'Return Data'!$B$7:$R$1700,4,0)</f>
        <v>11.8286</v>
      </c>
      <c r="D35" s="65">
        <f>VLOOKUP($A35,'Return Data'!$B$7:$R$1700,10,0)</f>
        <v>15.3492</v>
      </c>
      <c r="E35" s="66">
        <f t="shared" si="0"/>
        <v>43</v>
      </c>
      <c r="F35" s="65">
        <f>VLOOKUP($A35,'Return Data'!$B$7:$R$1700,11,0)</f>
        <v>-7.3842999999999996</v>
      </c>
      <c r="G35" s="66">
        <f t="shared" si="1"/>
        <v>24</v>
      </c>
      <c r="H35" s="65">
        <f>VLOOKUP($A35,'Return Data'!$B$7:$R$1700,12,0)</f>
        <v>-4.9284999999999997</v>
      </c>
      <c r="I35" s="66">
        <f t="shared" si="10"/>
        <v>38</v>
      </c>
      <c r="J35" s="65">
        <f>VLOOKUP($A35,'Return Data'!$B$7:$R$1700,13,0)</f>
        <v>1.5636000000000001</v>
      </c>
      <c r="K35" s="66">
        <f t="shared" si="11"/>
        <v>23</v>
      </c>
      <c r="L35" s="65">
        <f>VLOOKUP($A35,'Return Data'!$B$7:$R$1700,17,0)</f>
        <v>-1.7363999999999999</v>
      </c>
      <c r="M35" s="66">
        <f t="shared" si="12"/>
        <v>27</v>
      </c>
      <c r="N35" s="65">
        <f>VLOOKUP($A35,'Return Data'!$B$7:$R$1700,14,0)</f>
        <v>-0.41930000000000001</v>
      </c>
      <c r="O35" s="66">
        <f t="shared" si="13"/>
        <v>35</v>
      </c>
      <c r="P35" s="65"/>
      <c r="Q35" s="66"/>
      <c r="R35" s="65">
        <f>VLOOKUP($A35,'Return Data'!$B$7:$R$1700,16,0)</f>
        <v>4.5453000000000001</v>
      </c>
      <c r="S35" s="67">
        <f t="shared" si="5"/>
        <v>47</v>
      </c>
    </row>
    <row r="36" spans="1:19" x14ac:dyDescent="0.3">
      <c r="A36" s="63" t="s">
        <v>191</v>
      </c>
      <c r="B36" s="64">
        <f>VLOOKUP($A36,'Return Data'!$B$7:$R$1700,3,0)</f>
        <v>44040</v>
      </c>
      <c r="C36" s="65">
        <f>VLOOKUP($A36,'Return Data'!$B$7:$R$1700,4,0)</f>
        <v>19.193999999999999</v>
      </c>
      <c r="D36" s="65">
        <f>VLOOKUP($A36,'Return Data'!$B$7:$R$1700,10,0)</f>
        <v>18.313500000000001</v>
      </c>
      <c r="E36" s="66">
        <f t="shared" si="0"/>
        <v>19</v>
      </c>
      <c r="F36" s="65">
        <f>VLOOKUP($A36,'Return Data'!$B$7:$R$1700,11,0)</f>
        <v>-6.0453000000000001</v>
      </c>
      <c r="G36" s="66">
        <f t="shared" si="1"/>
        <v>15</v>
      </c>
      <c r="H36" s="65">
        <f>VLOOKUP($A36,'Return Data'!$B$7:$R$1700,12,0)</f>
        <v>1.3625</v>
      </c>
      <c r="I36" s="66">
        <f t="shared" si="10"/>
        <v>10</v>
      </c>
      <c r="J36" s="65">
        <f>VLOOKUP($A36,'Return Data'!$B$7:$R$1700,13,0)</f>
        <v>4.5766999999999998</v>
      </c>
      <c r="K36" s="66">
        <f t="shared" si="11"/>
        <v>15</v>
      </c>
      <c r="L36" s="65">
        <f>VLOOKUP($A36,'Return Data'!$B$7:$R$1700,17,0)</f>
        <v>5.2987000000000002</v>
      </c>
      <c r="M36" s="66">
        <f t="shared" si="12"/>
        <v>3</v>
      </c>
      <c r="N36" s="65">
        <f>VLOOKUP($A36,'Return Data'!$B$7:$R$1700,14,0)</f>
        <v>7.1875</v>
      </c>
      <c r="O36" s="66">
        <f t="shared" si="13"/>
        <v>3</v>
      </c>
      <c r="P36" s="65"/>
      <c r="Q36" s="66"/>
      <c r="R36" s="65">
        <f>VLOOKUP($A36,'Return Data'!$B$7:$R$1700,16,0)</f>
        <v>15.2767</v>
      </c>
      <c r="S36" s="67">
        <f t="shared" si="5"/>
        <v>4</v>
      </c>
    </row>
    <row r="37" spans="1:19" x14ac:dyDescent="0.3">
      <c r="A37" s="63" t="s">
        <v>192</v>
      </c>
      <c r="B37" s="64">
        <f>VLOOKUP($A37,'Return Data'!$B$7:$R$1700,3,0)</f>
        <v>44040</v>
      </c>
      <c r="C37" s="65">
        <f>VLOOKUP($A37,'Return Data'!$B$7:$R$1700,4,0)</f>
        <v>17.507999999999999</v>
      </c>
      <c r="D37" s="65">
        <f>VLOOKUP($A37,'Return Data'!$B$7:$R$1700,10,0)</f>
        <v>12.2567</v>
      </c>
      <c r="E37" s="66">
        <f t="shared" si="0"/>
        <v>56</v>
      </c>
      <c r="F37" s="65">
        <f>VLOOKUP($A37,'Return Data'!$B$7:$R$1700,11,0)</f>
        <v>-14.583</v>
      </c>
      <c r="G37" s="66">
        <f t="shared" si="1"/>
        <v>53</v>
      </c>
      <c r="H37" s="65">
        <f>VLOOKUP($A37,'Return Data'!$B$7:$R$1700,12,0)</f>
        <v>-10.047499999999999</v>
      </c>
      <c r="I37" s="66">
        <f t="shared" si="10"/>
        <v>53</v>
      </c>
      <c r="J37" s="65">
        <f>VLOOKUP($A37,'Return Data'!$B$7:$R$1700,13,0)</f>
        <v>0.2233</v>
      </c>
      <c r="K37" s="66">
        <f t="shared" si="11"/>
        <v>34</v>
      </c>
      <c r="L37" s="65">
        <f>VLOOKUP($A37,'Return Data'!$B$7:$R$1700,17,0)</f>
        <v>-4.9009999999999998</v>
      </c>
      <c r="M37" s="66">
        <f t="shared" si="12"/>
        <v>42</v>
      </c>
      <c r="N37" s="65">
        <f>VLOOKUP($A37,'Return Data'!$B$7:$R$1700,14,0)</f>
        <v>0.16139999999999999</v>
      </c>
      <c r="O37" s="66">
        <f t="shared" si="13"/>
        <v>32</v>
      </c>
      <c r="P37" s="65">
        <f>VLOOKUP($A37,'Return Data'!$B$7:$R$1700,15,0)</f>
        <v>8.7410999999999994</v>
      </c>
      <c r="Q37" s="66">
        <f>RANK(P37,P$8:P$71,0)</f>
        <v>7</v>
      </c>
      <c r="R37" s="65">
        <f>VLOOKUP($A37,'Return Data'!$B$7:$R$1700,16,0)</f>
        <v>10.6777</v>
      </c>
      <c r="S37" s="67">
        <f t="shared" si="5"/>
        <v>27</v>
      </c>
    </row>
    <row r="38" spans="1:19" x14ac:dyDescent="0.3">
      <c r="A38" s="63" t="s">
        <v>193</v>
      </c>
      <c r="B38" s="64">
        <f>VLOOKUP($A38,'Return Data'!$B$7:$R$1700,3,0)</f>
        <v>44040</v>
      </c>
      <c r="C38" s="65">
        <f>VLOOKUP($A38,'Return Data'!$B$7:$R$1700,4,0)</f>
        <v>47.067</v>
      </c>
      <c r="D38" s="65">
        <f>VLOOKUP($A38,'Return Data'!$B$7:$R$1700,10,0)</f>
        <v>15.121600000000001</v>
      </c>
      <c r="E38" s="66">
        <f t="shared" si="0"/>
        <v>45</v>
      </c>
      <c r="F38" s="65">
        <f>VLOOKUP($A38,'Return Data'!$B$7:$R$1700,11,0)</f>
        <v>-19.0428</v>
      </c>
      <c r="G38" s="66">
        <f t="shared" si="1"/>
        <v>58</v>
      </c>
      <c r="H38" s="65">
        <f>VLOOKUP($A38,'Return Data'!$B$7:$R$1700,12,0)</f>
        <v>-13.884399999999999</v>
      </c>
      <c r="I38" s="66">
        <f t="shared" si="10"/>
        <v>61</v>
      </c>
      <c r="J38" s="65">
        <f>VLOOKUP($A38,'Return Data'!$B$7:$R$1700,13,0)</f>
        <v>-13.1394</v>
      </c>
      <c r="K38" s="66">
        <f t="shared" si="11"/>
        <v>58</v>
      </c>
      <c r="L38" s="65">
        <f>VLOOKUP($A38,'Return Data'!$B$7:$R$1700,17,0)</f>
        <v>-10.507899999999999</v>
      </c>
      <c r="M38" s="66">
        <f t="shared" si="12"/>
        <v>53</v>
      </c>
      <c r="N38" s="65">
        <f>VLOOKUP($A38,'Return Data'!$B$7:$R$1700,14,0)</f>
        <v>-9.1073000000000004</v>
      </c>
      <c r="O38" s="66">
        <f t="shared" si="13"/>
        <v>48</v>
      </c>
      <c r="P38" s="65">
        <f>VLOOKUP($A38,'Return Data'!$B$7:$R$1700,15,0)</f>
        <v>0.26450000000000001</v>
      </c>
      <c r="Q38" s="66">
        <f>RANK(P38,P$8:P$71,0)</f>
        <v>37</v>
      </c>
      <c r="R38" s="65">
        <f>VLOOKUP($A38,'Return Data'!$B$7:$R$1700,16,0)</f>
        <v>8.8283000000000005</v>
      </c>
      <c r="S38" s="67">
        <f t="shared" si="5"/>
        <v>36</v>
      </c>
    </row>
    <row r="39" spans="1:19" x14ac:dyDescent="0.3">
      <c r="A39" s="63" t="s">
        <v>194</v>
      </c>
      <c r="B39" s="64">
        <f>VLOOKUP($A39,'Return Data'!$B$7:$R$1700,3,0)</f>
        <v>44040</v>
      </c>
      <c r="C39" s="65">
        <f>VLOOKUP($A39,'Return Data'!$B$7:$R$1700,4,0)</f>
        <v>11.511699999999999</v>
      </c>
      <c r="D39" s="65">
        <f>VLOOKUP($A39,'Return Data'!$B$7:$R$1700,10,0)</f>
        <v>27.231999999999999</v>
      </c>
      <c r="E39" s="66">
        <f t="shared" si="0"/>
        <v>1</v>
      </c>
      <c r="F39" s="65">
        <f>VLOOKUP($A39,'Return Data'!$B$7:$R$1700,11,0)</f>
        <v>4.7289000000000003</v>
      </c>
      <c r="G39" s="66">
        <f t="shared" si="1"/>
        <v>1</v>
      </c>
      <c r="H39" s="65">
        <f>VLOOKUP($A39,'Return Data'!$B$7:$R$1700,12,0)</f>
        <v>8.4260000000000002</v>
      </c>
      <c r="I39" s="66">
        <f t="shared" si="10"/>
        <v>2</v>
      </c>
      <c r="J39" s="65"/>
      <c r="K39" s="66"/>
      <c r="L39" s="65"/>
      <c r="M39" s="66"/>
      <c r="N39" s="65"/>
      <c r="O39" s="66"/>
      <c r="P39" s="65"/>
      <c r="Q39" s="66"/>
      <c r="R39" s="65">
        <f>VLOOKUP($A39,'Return Data'!$B$7:$R$1700,16,0)</f>
        <v>14.898199999999999</v>
      </c>
      <c r="S39" s="67">
        <f t="shared" si="5"/>
        <v>6</v>
      </c>
    </row>
    <row r="40" spans="1:19" x14ac:dyDescent="0.3">
      <c r="A40" s="63" t="s">
        <v>195</v>
      </c>
      <c r="B40" s="64">
        <f>VLOOKUP($A40,'Return Data'!$B$7:$R$1700,3,0)</f>
        <v>44040</v>
      </c>
      <c r="C40" s="65">
        <f>VLOOKUP($A40,'Return Data'!$B$7:$R$1700,4,0)</f>
        <v>14.78</v>
      </c>
      <c r="D40" s="65">
        <f>VLOOKUP($A40,'Return Data'!$B$7:$R$1700,10,0)</f>
        <v>17.956900000000001</v>
      </c>
      <c r="E40" s="66">
        <f t="shared" ref="E40:E71" si="14">RANK(D40,D$8:D$71,0)</f>
        <v>23</v>
      </c>
      <c r="F40" s="65">
        <f>VLOOKUP($A40,'Return Data'!$B$7:$R$1700,11,0)</f>
        <v>-6.1586999999999996</v>
      </c>
      <c r="G40" s="66">
        <f t="shared" ref="G40:G71" si="15">RANK(F40,F$8:F$71,0)</f>
        <v>16</v>
      </c>
      <c r="H40" s="65">
        <f>VLOOKUP($A40,'Return Data'!$B$7:$R$1700,12,0)</f>
        <v>-2.6349999999999998</v>
      </c>
      <c r="I40" s="66">
        <f t="shared" si="10"/>
        <v>29</v>
      </c>
      <c r="J40" s="65">
        <f>VLOOKUP($A40,'Return Data'!$B$7:$R$1700,13,0)</f>
        <v>0.27139999999999997</v>
      </c>
      <c r="K40" s="66">
        <f t="shared" ref="K40:K71" si="16">RANK(J40,J$8:J$71,0)</f>
        <v>33</v>
      </c>
      <c r="L40" s="65">
        <f>VLOOKUP($A40,'Return Data'!$B$7:$R$1700,17,0)</f>
        <v>-0.26879999999999998</v>
      </c>
      <c r="M40" s="66">
        <f t="shared" ref="M40:M50" si="17">RANK(L40,L$8:L$71,0)</f>
        <v>21</v>
      </c>
      <c r="N40" s="65">
        <f>VLOOKUP($A40,'Return Data'!$B$7:$R$1700,14,0)</f>
        <v>2.8854000000000002</v>
      </c>
      <c r="O40" s="66">
        <f t="shared" ref="O40:O49" si="18">RANK(N40,N$8:N$71,0)</f>
        <v>18</v>
      </c>
      <c r="P40" s="65"/>
      <c r="Q40" s="66"/>
      <c r="R40" s="65">
        <f>VLOOKUP($A40,'Return Data'!$B$7:$R$1700,16,0)</f>
        <v>8.7988</v>
      </c>
      <c r="S40" s="67">
        <f t="shared" ref="S40:S71" si="19">RANK(R40,R$8:R$71,0)</f>
        <v>37</v>
      </c>
    </row>
    <row r="41" spans="1:19" x14ac:dyDescent="0.3">
      <c r="A41" s="63" t="s">
        <v>196</v>
      </c>
      <c r="B41" s="64">
        <f>VLOOKUP($A41,'Return Data'!$B$7:$R$1700,3,0)</f>
        <v>44040</v>
      </c>
      <c r="C41" s="65">
        <f>VLOOKUP($A41,'Return Data'!$B$7:$R$1700,4,0)</f>
        <v>190.99</v>
      </c>
      <c r="D41" s="65">
        <f>VLOOKUP($A41,'Return Data'!$B$7:$R$1700,10,0)</f>
        <v>18.465499999999999</v>
      </c>
      <c r="E41" s="66">
        <f t="shared" si="14"/>
        <v>17</v>
      </c>
      <c r="F41" s="65">
        <f>VLOOKUP($A41,'Return Data'!$B$7:$R$1700,11,0)</f>
        <v>-6.2396000000000003</v>
      </c>
      <c r="G41" s="66">
        <f t="shared" si="15"/>
        <v>17</v>
      </c>
      <c r="H41" s="65">
        <f>VLOOKUP($A41,'Return Data'!$B$7:$R$1700,12,0)</f>
        <v>-1.2359</v>
      </c>
      <c r="I41" s="66">
        <f t="shared" si="10"/>
        <v>24</v>
      </c>
      <c r="J41" s="65">
        <f>VLOOKUP($A41,'Return Data'!$B$7:$R$1700,13,0)</f>
        <v>-1.0670999999999999</v>
      </c>
      <c r="K41" s="66">
        <f t="shared" si="16"/>
        <v>40</v>
      </c>
      <c r="L41" s="65">
        <f>VLOOKUP($A41,'Return Data'!$B$7:$R$1700,17,0)</f>
        <v>-3.2585999999999999</v>
      </c>
      <c r="M41" s="66">
        <f t="shared" si="17"/>
        <v>38</v>
      </c>
      <c r="N41" s="65">
        <f>VLOOKUP($A41,'Return Data'!$B$7:$R$1700,14,0)</f>
        <v>-0.87380000000000002</v>
      </c>
      <c r="O41" s="66">
        <f t="shared" si="18"/>
        <v>38</v>
      </c>
      <c r="P41" s="65">
        <f>VLOOKUP($A41,'Return Data'!$B$7:$R$1700,15,0)</f>
        <v>3.9809999999999999</v>
      </c>
      <c r="Q41" s="66">
        <f t="shared" ref="Q41:Q47" si="20">RANK(P41,P$8:P$71,0)</f>
        <v>33</v>
      </c>
      <c r="R41" s="65">
        <f>VLOOKUP($A41,'Return Data'!$B$7:$R$1700,16,0)</f>
        <v>8.6537000000000006</v>
      </c>
      <c r="S41" s="67">
        <f t="shared" si="19"/>
        <v>38</v>
      </c>
    </row>
    <row r="42" spans="1:19" x14ac:dyDescent="0.3">
      <c r="A42" s="63" t="s">
        <v>197</v>
      </c>
      <c r="B42" s="64">
        <f>VLOOKUP($A42,'Return Data'!$B$7:$R$1700,3,0)</f>
        <v>44040</v>
      </c>
      <c r="C42" s="65">
        <f>VLOOKUP($A42,'Return Data'!$B$7:$R$1700,4,0)</f>
        <v>204.94</v>
      </c>
      <c r="D42" s="65">
        <f>VLOOKUP($A42,'Return Data'!$B$7:$R$1700,10,0)</f>
        <v>18.284700000000001</v>
      </c>
      <c r="E42" s="66">
        <f t="shared" si="14"/>
        <v>20</v>
      </c>
      <c r="F42" s="65">
        <f>VLOOKUP($A42,'Return Data'!$B$7:$R$1700,11,0)</f>
        <v>-5.7140000000000004</v>
      </c>
      <c r="G42" s="66">
        <f t="shared" si="15"/>
        <v>14</v>
      </c>
      <c r="H42" s="65">
        <f>VLOOKUP($A42,'Return Data'!$B$7:$R$1700,12,0)</f>
        <v>-0.73140000000000005</v>
      </c>
      <c r="I42" s="66">
        <f t="shared" si="10"/>
        <v>22</v>
      </c>
      <c r="J42" s="65">
        <f>VLOOKUP($A42,'Return Data'!$B$7:$R$1700,13,0)</f>
        <v>-0.32100000000000001</v>
      </c>
      <c r="K42" s="66">
        <f t="shared" si="16"/>
        <v>37</v>
      </c>
      <c r="L42" s="65">
        <f>VLOOKUP($A42,'Return Data'!$B$7:$R$1700,17,0)</f>
        <v>-2.6722000000000001</v>
      </c>
      <c r="M42" s="66">
        <f t="shared" si="17"/>
        <v>35</v>
      </c>
      <c r="N42" s="65">
        <f>VLOOKUP($A42,'Return Data'!$B$7:$R$1700,14,0)</f>
        <v>0.59189999999999998</v>
      </c>
      <c r="O42" s="66">
        <f t="shared" si="18"/>
        <v>30</v>
      </c>
      <c r="P42" s="65">
        <f>VLOOKUP($A42,'Return Data'!$B$7:$R$1700,15,0)</f>
        <v>7.2885</v>
      </c>
      <c r="Q42" s="66">
        <f t="shared" si="20"/>
        <v>16</v>
      </c>
      <c r="R42" s="65">
        <f>VLOOKUP($A42,'Return Data'!$B$7:$R$1700,16,0)</f>
        <v>12.199400000000001</v>
      </c>
      <c r="S42" s="67">
        <f t="shared" si="19"/>
        <v>17</v>
      </c>
    </row>
    <row r="43" spans="1:19" x14ac:dyDescent="0.3">
      <c r="A43" s="63" t="s">
        <v>198</v>
      </c>
      <c r="B43" s="64">
        <f>VLOOKUP($A43,'Return Data'!$B$7:$R$1700,3,0)</f>
        <v>44040</v>
      </c>
      <c r="C43" s="65">
        <f>VLOOKUP($A43,'Return Data'!$B$7:$R$1700,4,0)</f>
        <v>102.77070000000001</v>
      </c>
      <c r="D43" s="65">
        <f>VLOOKUP($A43,'Return Data'!$B$7:$R$1700,10,0)</f>
        <v>26.6708</v>
      </c>
      <c r="E43" s="66">
        <f t="shared" si="14"/>
        <v>2</v>
      </c>
      <c r="F43" s="65">
        <f>VLOOKUP($A43,'Return Data'!$B$7:$R$1700,11,0)</f>
        <v>3.3706</v>
      </c>
      <c r="G43" s="66">
        <f t="shared" si="15"/>
        <v>2</v>
      </c>
      <c r="H43" s="65">
        <f>VLOOKUP($A43,'Return Data'!$B$7:$R$1700,12,0)</f>
        <v>6.3813000000000004</v>
      </c>
      <c r="I43" s="66">
        <f t="shared" si="10"/>
        <v>4</v>
      </c>
      <c r="J43" s="65">
        <f>VLOOKUP($A43,'Return Data'!$B$7:$R$1700,13,0)</f>
        <v>10.4049</v>
      </c>
      <c r="K43" s="66">
        <f t="shared" si="16"/>
        <v>6</v>
      </c>
      <c r="L43" s="65">
        <f>VLOOKUP($A43,'Return Data'!$B$7:$R$1700,17,0)</f>
        <v>4.5633999999999997</v>
      </c>
      <c r="M43" s="66">
        <f t="shared" si="17"/>
        <v>4</v>
      </c>
      <c r="N43" s="65">
        <f>VLOOKUP($A43,'Return Data'!$B$7:$R$1700,14,0)</f>
        <v>4.9436</v>
      </c>
      <c r="O43" s="66">
        <f t="shared" si="18"/>
        <v>8</v>
      </c>
      <c r="P43" s="65">
        <f>VLOOKUP($A43,'Return Data'!$B$7:$R$1700,15,0)</f>
        <v>11.8992</v>
      </c>
      <c r="Q43" s="66">
        <f t="shared" si="20"/>
        <v>2</v>
      </c>
      <c r="R43" s="65">
        <f>VLOOKUP($A43,'Return Data'!$B$7:$R$1700,16,0)</f>
        <v>13.617900000000001</v>
      </c>
      <c r="S43" s="67">
        <f t="shared" si="19"/>
        <v>11</v>
      </c>
    </row>
    <row r="44" spans="1:19" x14ac:dyDescent="0.3">
      <c r="A44" s="63" t="s">
        <v>199</v>
      </c>
      <c r="B44" s="64">
        <f>VLOOKUP($A44,'Return Data'!$B$7:$R$1700,3,0)</f>
        <v>44040</v>
      </c>
      <c r="C44" s="65">
        <f>VLOOKUP($A44,'Return Data'!$B$7:$R$1700,4,0)</f>
        <v>47.79</v>
      </c>
      <c r="D44" s="65">
        <f>VLOOKUP($A44,'Return Data'!$B$7:$R$1700,10,0)</f>
        <v>18.703399999999998</v>
      </c>
      <c r="E44" s="66">
        <f t="shared" si="14"/>
        <v>16</v>
      </c>
      <c r="F44" s="65">
        <f>VLOOKUP($A44,'Return Data'!$B$7:$R$1700,11,0)</f>
        <v>-10.033899999999999</v>
      </c>
      <c r="G44" s="66">
        <f t="shared" si="15"/>
        <v>37</v>
      </c>
      <c r="H44" s="65">
        <f>VLOOKUP($A44,'Return Data'!$B$7:$R$1700,12,0)</f>
        <v>-6.2941000000000003</v>
      </c>
      <c r="I44" s="66">
        <f t="shared" si="10"/>
        <v>44</v>
      </c>
      <c r="J44" s="65">
        <f>VLOOKUP($A44,'Return Data'!$B$7:$R$1700,13,0)</f>
        <v>-10.0677</v>
      </c>
      <c r="K44" s="66">
        <f t="shared" si="16"/>
        <v>55</v>
      </c>
      <c r="L44" s="65">
        <f>VLOOKUP($A44,'Return Data'!$B$7:$R$1700,17,0)</f>
        <v>-5.1269</v>
      </c>
      <c r="M44" s="66">
        <f t="shared" si="17"/>
        <v>45</v>
      </c>
      <c r="N44" s="65">
        <f>VLOOKUP($A44,'Return Data'!$B$7:$R$1700,14,0)</f>
        <v>-1.8266</v>
      </c>
      <c r="O44" s="66">
        <f t="shared" si="18"/>
        <v>43</v>
      </c>
      <c r="P44" s="65">
        <f>VLOOKUP($A44,'Return Data'!$B$7:$R$1700,15,0)</f>
        <v>4.6531000000000002</v>
      </c>
      <c r="Q44" s="66">
        <f t="shared" si="20"/>
        <v>29</v>
      </c>
      <c r="R44" s="65">
        <f>VLOOKUP($A44,'Return Data'!$B$7:$R$1700,16,0)</f>
        <v>14.432600000000001</v>
      </c>
      <c r="S44" s="67">
        <f t="shared" si="19"/>
        <v>7</v>
      </c>
    </row>
    <row r="45" spans="1:19" x14ac:dyDescent="0.3">
      <c r="A45" s="63" t="s">
        <v>370</v>
      </c>
      <c r="B45" s="64">
        <f>VLOOKUP($A45,'Return Data'!$B$7:$R$1700,3,0)</f>
        <v>44040</v>
      </c>
      <c r="C45" s="65">
        <f>VLOOKUP($A45,'Return Data'!$B$7:$R$1700,4,0)</f>
        <v>144.90209999999999</v>
      </c>
      <c r="D45" s="65">
        <f>VLOOKUP($A45,'Return Data'!$B$7:$R$1700,10,0)</f>
        <v>19.8169</v>
      </c>
      <c r="E45" s="66">
        <f t="shared" si="14"/>
        <v>12</v>
      </c>
      <c r="F45" s="65">
        <f>VLOOKUP($A45,'Return Data'!$B$7:$R$1700,11,0)</f>
        <v>-6.2896999999999998</v>
      </c>
      <c r="G45" s="66">
        <f t="shared" si="15"/>
        <v>18</v>
      </c>
      <c r="H45" s="65">
        <f>VLOOKUP($A45,'Return Data'!$B$7:$R$1700,12,0)</f>
        <v>0.19289999999999999</v>
      </c>
      <c r="I45" s="66">
        <f t="shared" si="10"/>
        <v>16</v>
      </c>
      <c r="J45" s="65">
        <f>VLOOKUP($A45,'Return Data'!$B$7:$R$1700,13,0)</f>
        <v>1.2928999999999999</v>
      </c>
      <c r="K45" s="66">
        <f t="shared" si="16"/>
        <v>26</v>
      </c>
      <c r="L45" s="65">
        <f>VLOOKUP($A45,'Return Data'!$B$7:$R$1700,17,0)</f>
        <v>0.17180000000000001</v>
      </c>
      <c r="M45" s="66">
        <f t="shared" si="17"/>
        <v>16</v>
      </c>
      <c r="N45" s="65">
        <f>VLOOKUP($A45,'Return Data'!$B$7:$R$1700,14,0)</f>
        <v>0.7016</v>
      </c>
      <c r="O45" s="66">
        <f t="shared" si="18"/>
        <v>28</v>
      </c>
      <c r="P45" s="65">
        <f>VLOOKUP($A45,'Return Data'!$B$7:$R$1700,15,0)</f>
        <v>4.5308000000000002</v>
      </c>
      <c r="Q45" s="66">
        <f t="shared" si="20"/>
        <v>31</v>
      </c>
      <c r="R45" s="65">
        <f>VLOOKUP($A45,'Return Data'!$B$7:$R$1700,16,0)</f>
        <v>10.5975</v>
      </c>
      <c r="S45" s="67">
        <f t="shared" si="19"/>
        <v>29</v>
      </c>
    </row>
    <row r="46" spans="1:19" x14ac:dyDescent="0.3">
      <c r="A46" s="63" t="s">
        <v>201</v>
      </c>
      <c r="B46" s="64">
        <f>VLOOKUP($A46,'Return Data'!$B$7:$R$1700,3,0)</f>
        <v>44040</v>
      </c>
      <c r="C46" s="65">
        <f>VLOOKUP($A46,'Return Data'!$B$7:$R$1700,4,0)</f>
        <v>13.3117</v>
      </c>
      <c r="D46" s="65">
        <f>VLOOKUP($A46,'Return Data'!$B$7:$R$1700,10,0)</f>
        <v>22.5518</v>
      </c>
      <c r="E46" s="66">
        <f t="shared" si="14"/>
        <v>6</v>
      </c>
      <c r="F46" s="65">
        <f>VLOOKUP($A46,'Return Data'!$B$7:$R$1700,11,0)</f>
        <v>-8.2387999999999995</v>
      </c>
      <c r="G46" s="66">
        <f t="shared" si="15"/>
        <v>26</v>
      </c>
      <c r="H46" s="65">
        <f>VLOOKUP($A46,'Return Data'!$B$7:$R$1700,12,0)</f>
        <v>-2.4247999999999998</v>
      </c>
      <c r="I46" s="66">
        <f t="shared" si="10"/>
        <v>28</v>
      </c>
      <c r="J46" s="65">
        <f>VLOOKUP($A46,'Return Data'!$B$7:$R$1700,13,0)</f>
        <v>-0.46729999999999999</v>
      </c>
      <c r="K46" s="66">
        <f t="shared" si="16"/>
        <v>38</v>
      </c>
      <c r="L46" s="65">
        <f>VLOOKUP($A46,'Return Data'!$B$7:$R$1700,17,0)</f>
        <v>-0.1469</v>
      </c>
      <c r="M46" s="66">
        <f t="shared" si="17"/>
        <v>18</v>
      </c>
      <c r="N46" s="65">
        <f>VLOOKUP($A46,'Return Data'!$B$7:$R$1700,14,0)</f>
        <v>-0.91610000000000003</v>
      </c>
      <c r="O46" s="66">
        <f t="shared" si="18"/>
        <v>39</v>
      </c>
      <c r="P46" s="65">
        <f>VLOOKUP($A46,'Return Data'!$B$7:$R$1700,15,0)</f>
        <v>5.1051000000000002</v>
      </c>
      <c r="Q46" s="66">
        <f t="shared" si="20"/>
        <v>25</v>
      </c>
      <c r="R46" s="65">
        <f>VLOOKUP($A46,'Return Data'!$B$7:$R$1700,16,0)</f>
        <v>5.4481000000000002</v>
      </c>
      <c r="S46" s="67">
        <f t="shared" si="19"/>
        <v>46</v>
      </c>
    </row>
    <row r="47" spans="1:19" x14ac:dyDescent="0.3">
      <c r="A47" s="63" t="s">
        <v>202</v>
      </c>
      <c r="B47" s="64">
        <f>VLOOKUP($A47,'Return Data'!$B$7:$R$1700,3,0)</f>
        <v>44040</v>
      </c>
      <c r="C47" s="65">
        <f>VLOOKUP($A47,'Return Data'!$B$7:$R$1700,4,0)</f>
        <v>14.2182</v>
      </c>
      <c r="D47" s="65">
        <f>VLOOKUP($A47,'Return Data'!$B$7:$R$1700,10,0)</f>
        <v>21.8188</v>
      </c>
      <c r="E47" s="66">
        <f t="shared" si="14"/>
        <v>7</v>
      </c>
      <c r="F47" s="65">
        <f>VLOOKUP($A47,'Return Data'!$B$7:$R$1700,11,0)</f>
        <v>-5.4320000000000004</v>
      </c>
      <c r="G47" s="66">
        <f t="shared" si="15"/>
        <v>12</v>
      </c>
      <c r="H47" s="65">
        <f>VLOOKUP($A47,'Return Data'!$B$7:$R$1700,12,0)</f>
        <v>0.81110000000000004</v>
      </c>
      <c r="I47" s="66">
        <f t="shared" si="10"/>
        <v>12</v>
      </c>
      <c r="J47" s="65">
        <f>VLOOKUP($A47,'Return Data'!$B$7:$R$1700,13,0)</f>
        <v>2.2957999999999998</v>
      </c>
      <c r="K47" s="66">
        <f t="shared" si="16"/>
        <v>21</v>
      </c>
      <c r="L47" s="65">
        <f>VLOOKUP($A47,'Return Data'!$B$7:$R$1700,17,0)</f>
        <v>2.5388000000000002</v>
      </c>
      <c r="M47" s="66">
        <f t="shared" si="17"/>
        <v>8</v>
      </c>
      <c r="N47" s="65">
        <f>VLOOKUP($A47,'Return Data'!$B$7:$R$1700,14,0)</f>
        <v>0.63980000000000004</v>
      </c>
      <c r="O47" s="66">
        <f t="shared" si="18"/>
        <v>29</v>
      </c>
      <c r="P47" s="65">
        <f>VLOOKUP($A47,'Return Data'!$B$7:$R$1700,15,0)</f>
        <v>7.1295999999999999</v>
      </c>
      <c r="Q47" s="66">
        <f t="shared" si="20"/>
        <v>17</v>
      </c>
      <c r="R47" s="65">
        <f>VLOOKUP($A47,'Return Data'!$B$7:$R$1700,16,0)</f>
        <v>6.7788000000000004</v>
      </c>
      <c r="S47" s="67">
        <f t="shared" si="19"/>
        <v>44</v>
      </c>
    </row>
    <row r="48" spans="1:19" x14ac:dyDescent="0.3">
      <c r="A48" s="63" t="s">
        <v>203</v>
      </c>
      <c r="B48" s="64">
        <f>VLOOKUP($A48,'Return Data'!$B$7:$R$1700,3,0)</f>
        <v>44040</v>
      </c>
      <c r="C48" s="65">
        <f>VLOOKUP($A48,'Return Data'!$B$7:$R$1700,4,0)</f>
        <v>13.9252</v>
      </c>
      <c r="D48" s="65">
        <f>VLOOKUP($A48,'Return Data'!$B$7:$R$1700,10,0)</f>
        <v>20.9236</v>
      </c>
      <c r="E48" s="66">
        <f t="shared" si="14"/>
        <v>8</v>
      </c>
      <c r="F48" s="65">
        <f>VLOOKUP($A48,'Return Data'!$B$7:$R$1700,11,0)</f>
        <v>-6.3342000000000001</v>
      </c>
      <c r="G48" s="66">
        <f t="shared" si="15"/>
        <v>19</v>
      </c>
      <c r="H48" s="65">
        <f>VLOOKUP($A48,'Return Data'!$B$7:$R$1700,12,0)</f>
        <v>-0.47670000000000001</v>
      </c>
      <c r="I48" s="66">
        <f t="shared" si="10"/>
        <v>21</v>
      </c>
      <c r="J48" s="65">
        <f>VLOOKUP($A48,'Return Data'!$B$7:$R$1700,13,0)</f>
        <v>1.1866000000000001</v>
      </c>
      <c r="K48" s="66">
        <f t="shared" si="16"/>
        <v>28</v>
      </c>
      <c r="L48" s="65">
        <f>VLOOKUP($A48,'Return Data'!$B$7:$R$1700,17,0)</f>
        <v>2.8961000000000001</v>
      </c>
      <c r="M48" s="66">
        <f t="shared" si="17"/>
        <v>7</v>
      </c>
      <c r="N48" s="65">
        <f>VLOOKUP($A48,'Return Data'!$B$7:$R$1700,14,0)</f>
        <v>0.37319999999999998</v>
      </c>
      <c r="O48" s="66">
        <f t="shared" si="18"/>
        <v>31</v>
      </c>
      <c r="P48" s="65"/>
      <c r="Q48" s="66"/>
      <c r="R48" s="65">
        <f>VLOOKUP($A48,'Return Data'!$B$7:$R$1700,16,0)</f>
        <v>7.9493</v>
      </c>
      <c r="S48" s="67">
        <f t="shared" si="19"/>
        <v>41</v>
      </c>
    </row>
    <row r="49" spans="1:19" x14ac:dyDescent="0.3">
      <c r="A49" s="63" t="s">
        <v>204</v>
      </c>
      <c r="B49" s="64">
        <f>VLOOKUP($A49,'Return Data'!$B$7:$R$1700,3,0)</f>
        <v>44040</v>
      </c>
      <c r="C49" s="65">
        <f>VLOOKUP($A49,'Return Data'!$B$7:$R$1700,4,0)</f>
        <v>13.898300000000001</v>
      </c>
      <c r="D49" s="65">
        <f>VLOOKUP($A49,'Return Data'!$B$7:$R$1700,10,0)</f>
        <v>14.5977</v>
      </c>
      <c r="E49" s="66">
        <f t="shared" si="14"/>
        <v>47</v>
      </c>
      <c r="F49" s="65">
        <f>VLOOKUP($A49,'Return Data'!$B$7:$R$1700,11,0)</f>
        <v>-8.2934999999999999</v>
      </c>
      <c r="G49" s="66">
        <f t="shared" si="15"/>
        <v>27</v>
      </c>
      <c r="H49" s="65">
        <f>VLOOKUP($A49,'Return Data'!$B$7:$R$1700,12,0)</f>
        <v>0.30530000000000002</v>
      </c>
      <c r="I49" s="66">
        <f t="shared" si="10"/>
        <v>15</v>
      </c>
      <c r="J49" s="65">
        <f>VLOOKUP($A49,'Return Data'!$B$7:$R$1700,13,0)</f>
        <v>10.6755</v>
      </c>
      <c r="K49" s="66">
        <f t="shared" si="16"/>
        <v>5</v>
      </c>
      <c r="L49" s="65">
        <f>VLOOKUP($A49,'Return Data'!$B$7:$R$1700,17,0)</f>
        <v>3.5405000000000002</v>
      </c>
      <c r="M49" s="66">
        <f t="shared" si="17"/>
        <v>6</v>
      </c>
      <c r="N49" s="65">
        <f>VLOOKUP($A49,'Return Data'!$B$7:$R$1700,14,0)</f>
        <v>6.5533999999999999</v>
      </c>
      <c r="O49" s="66">
        <f t="shared" si="18"/>
        <v>4</v>
      </c>
      <c r="P49" s="65"/>
      <c r="Q49" s="66"/>
      <c r="R49" s="65">
        <f>VLOOKUP($A49,'Return Data'!$B$7:$R$1700,16,0)</f>
        <v>10.394500000000001</v>
      </c>
      <c r="S49" s="67">
        <f t="shared" si="19"/>
        <v>30</v>
      </c>
    </row>
    <row r="50" spans="1:19" x14ac:dyDescent="0.3">
      <c r="A50" s="63" t="s">
        <v>205</v>
      </c>
      <c r="B50" s="64">
        <f>VLOOKUP($A50,'Return Data'!$B$7:$R$1700,3,0)</f>
        <v>44040</v>
      </c>
      <c r="C50" s="65">
        <f>VLOOKUP($A50,'Return Data'!$B$7:$R$1700,4,0)</f>
        <v>10.016500000000001</v>
      </c>
      <c r="D50" s="65">
        <f>VLOOKUP($A50,'Return Data'!$B$7:$R$1700,10,0)</f>
        <v>11.199299999999999</v>
      </c>
      <c r="E50" s="66">
        <f t="shared" si="14"/>
        <v>60</v>
      </c>
      <c r="F50" s="65">
        <f>VLOOKUP($A50,'Return Data'!$B$7:$R$1700,11,0)</f>
        <v>-10.3653</v>
      </c>
      <c r="G50" s="66">
        <f t="shared" si="15"/>
        <v>38</v>
      </c>
      <c r="H50" s="65">
        <f>VLOOKUP($A50,'Return Data'!$B$7:$R$1700,12,0)</f>
        <v>-4.8521000000000001</v>
      </c>
      <c r="I50" s="66">
        <f t="shared" si="10"/>
        <v>37</v>
      </c>
      <c r="J50" s="65">
        <f>VLOOKUP($A50,'Return Data'!$B$7:$R$1700,13,0)</f>
        <v>1.2999999999999999E-2</v>
      </c>
      <c r="K50" s="66">
        <f t="shared" si="16"/>
        <v>35</v>
      </c>
      <c r="L50" s="65">
        <f>VLOOKUP($A50,'Return Data'!$B$7:$R$1700,17,0)</f>
        <v>-0.18809999999999999</v>
      </c>
      <c r="M50" s="66">
        <f t="shared" si="17"/>
        <v>19</v>
      </c>
      <c r="N50" s="65"/>
      <c r="O50" s="66"/>
      <c r="P50" s="65"/>
      <c r="Q50" s="66"/>
      <c r="R50" s="65">
        <f>VLOOKUP($A50,'Return Data'!$B$7:$R$1700,16,0)</f>
        <v>7.0499999999999993E-2</v>
      </c>
      <c r="S50" s="67">
        <f t="shared" si="19"/>
        <v>50</v>
      </c>
    </row>
    <row r="51" spans="1:19" x14ac:dyDescent="0.3">
      <c r="A51" s="63" t="s">
        <v>206</v>
      </c>
      <c r="B51" s="64">
        <f>VLOOKUP($A51,'Return Data'!$B$7:$R$1700,3,0)</f>
        <v>44040</v>
      </c>
      <c r="C51" s="65">
        <f>VLOOKUP($A51,'Return Data'!$B$7:$R$1700,4,0)</f>
        <v>10.3582</v>
      </c>
      <c r="D51" s="65">
        <f>VLOOKUP($A51,'Return Data'!$B$7:$R$1700,10,0)</f>
        <v>14.245699999999999</v>
      </c>
      <c r="E51" s="66">
        <f t="shared" si="14"/>
        <v>49</v>
      </c>
      <c r="F51" s="65">
        <f>VLOOKUP($A51,'Return Data'!$B$7:$R$1700,11,0)</f>
        <v>-10.845800000000001</v>
      </c>
      <c r="G51" s="66">
        <f t="shared" si="15"/>
        <v>42</v>
      </c>
      <c r="H51" s="65">
        <f>VLOOKUP($A51,'Return Data'!$B$7:$R$1700,12,0)</f>
        <v>-4.6733000000000002</v>
      </c>
      <c r="I51" s="66">
        <f t="shared" si="10"/>
        <v>36</v>
      </c>
      <c r="J51" s="65">
        <f>VLOOKUP($A51,'Return Data'!$B$7:$R$1700,13,0)</f>
        <v>-0.1157</v>
      </c>
      <c r="K51" s="66">
        <f t="shared" si="16"/>
        <v>36</v>
      </c>
      <c r="L51" s="65"/>
      <c r="M51" s="66"/>
      <c r="N51" s="65"/>
      <c r="O51" s="66"/>
      <c r="P51" s="65"/>
      <c r="Q51" s="66"/>
      <c r="R51" s="65">
        <f>VLOOKUP($A51,'Return Data'!$B$7:$R$1700,16,0)</f>
        <v>1.7463</v>
      </c>
      <c r="S51" s="67">
        <f t="shared" si="19"/>
        <v>49</v>
      </c>
    </row>
    <row r="52" spans="1:19" x14ac:dyDescent="0.3">
      <c r="A52" s="63" t="s">
        <v>207</v>
      </c>
      <c r="B52" s="64">
        <f>VLOOKUP($A52,'Return Data'!$B$7:$R$1700,3,0)</f>
        <v>44040</v>
      </c>
      <c r="C52" s="65">
        <f>VLOOKUP($A52,'Return Data'!$B$7:$R$1700,4,0)</f>
        <v>29.9329</v>
      </c>
      <c r="D52" s="65">
        <f>VLOOKUP($A52,'Return Data'!$B$7:$R$1700,10,0)</f>
        <v>15.4636</v>
      </c>
      <c r="E52" s="66">
        <f t="shared" si="14"/>
        <v>40</v>
      </c>
      <c r="F52" s="65">
        <f>VLOOKUP($A52,'Return Data'!$B$7:$R$1700,11,0)</f>
        <v>-0.5978</v>
      </c>
      <c r="G52" s="66">
        <f t="shared" si="15"/>
        <v>4</v>
      </c>
      <c r="H52" s="65">
        <f>VLOOKUP($A52,'Return Data'!$B$7:$R$1700,12,0)</f>
        <v>8.7599</v>
      </c>
      <c r="I52" s="66">
        <f t="shared" si="10"/>
        <v>1</v>
      </c>
      <c r="J52" s="65">
        <f>VLOOKUP($A52,'Return Data'!$B$7:$R$1700,13,0)</f>
        <v>20.261199999999999</v>
      </c>
      <c r="K52" s="66">
        <f t="shared" si="16"/>
        <v>1</v>
      </c>
      <c r="L52" s="65">
        <f>VLOOKUP($A52,'Return Data'!$B$7:$R$1700,17,0)</f>
        <v>13.4344</v>
      </c>
      <c r="M52" s="66">
        <f>RANK(L52,L$8:L$71,0)</f>
        <v>1</v>
      </c>
      <c r="N52" s="65">
        <f>VLOOKUP($A52,'Return Data'!$B$7:$R$1700,14,0)</f>
        <v>11.3508</v>
      </c>
      <c r="O52" s="66">
        <f>RANK(N52,N$8:N$71,0)</f>
        <v>1</v>
      </c>
      <c r="P52" s="65">
        <f>VLOOKUP($A52,'Return Data'!$B$7:$R$1700,15,0)</f>
        <v>12.156700000000001</v>
      </c>
      <c r="Q52" s="66">
        <f>RANK(P52,P$8:P$71,0)</f>
        <v>1</v>
      </c>
      <c r="R52" s="65">
        <f>VLOOKUP($A52,'Return Data'!$B$7:$R$1700,16,0)</f>
        <v>18.879100000000001</v>
      </c>
      <c r="S52" s="67">
        <f t="shared" si="19"/>
        <v>1</v>
      </c>
    </row>
    <row r="53" spans="1:19" x14ac:dyDescent="0.3">
      <c r="A53" s="63" t="s">
        <v>208</v>
      </c>
      <c r="B53" s="64">
        <f>VLOOKUP($A53,'Return Data'!$B$7:$R$1700,3,0)</f>
        <v>44040</v>
      </c>
      <c r="C53" s="65">
        <f>VLOOKUP($A53,'Return Data'!$B$7:$R$1700,4,0)</f>
        <v>11.2682</v>
      </c>
      <c r="D53" s="65">
        <f>VLOOKUP($A53,'Return Data'!$B$7:$R$1700,10,0)</f>
        <v>15.6365</v>
      </c>
      <c r="E53" s="66">
        <f t="shared" si="14"/>
        <v>37</v>
      </c>
      <c r="F53" s="65">
        <f>VLOOKUP($A53,'Return Data'!$B$7:$R$1700,11,0)</f>
        <v>-1.5319</v>
      </c>
      <c r="G53" s="66">
        <f t="shared" si="15"/>
        <v>5</v>
      </c>
      <c r="H53" s="65">
        <f>VLOOKUP($A53,'Return Data'!$B$7:$R$1700,12,0)</f>
        <v>2.6602999999999999</v>
      </c>
      <c r="I53" s="66">
        <f t="shared" si="10"/>
        <v>9</v>
      </c>
      <c r="J53" s="65">
        <f>VLOOKUP($A53,'Return Data'!$B$7:$R$1700,13,0)</f>
        <v>10.1066</v>
      </c>
      <c r="K53" s="66">
        <f t="shared" si="16"/>
        <v>7</v>
      </c>
      <c r="L53" s="65"/>
      <c r="M53" s="66"/>
      <c r="N53" s="65"/>
      <c r="O53" s="66"/>
      <c r="P53" s="65"/>
      <c r="Q53" s="66"/>
      <c r="R53" s="65">
        <f>VLOOKUP($A53,'Return Data'!$B$7:$R$1700,16,0)</f>
        <v>8.2462</v>
      </c>
      <c r="S53" s="67">
        <f t="shared" si="19"/>
        <v>39</v>
      </c>
    </row>
    <row r="54" spans="1:19" x14ac:dyDescent="0.3">
      <c r="A54" s="63" t="s">
        <v>209</v>
      </c>
      <c r="B54" s="64">
        <f>VLOOKUP($A54,'Return Data'!$B$7:$R$1700,3,0)</f>
        <v>44040</v>
      </c>
      <c r="C54" s="65">
        <f>VLOOKUP($A54,'Return Data'!$B$7:$R$1700,4,0)</f>
        <v>93.372399999999999</v>
      </c>
      <c r="D54" s="65">
        <f>VLOOKUP($A54,'Return Data'!$B$7:$R$1700,10,0)</f>
        <v>17.4725</v>
      </c>
      <c r="E54" s="66">
        <f t="shared" si="14"/>
        <v>25</v>
      </c>
      <c r="F54" s="65">
        <f>VLOOKUP($A54,'Return Data'!$B$7:$R$1700,11,0)</f>
        <v>-13.3383</v>
      </c>
      <c r="G54" s="66">
        <f t="shared" si="15"/>
        <v>51</v>
      </c>
      <c r="H54" s="65">
        <f>VLOOKUP($A54,'Return Data'!$B$7:$R$1700,12,0)</f>
        <v>-9.0932999999999993</v>
      </c>
      <c r="I54" s="66">
        <f t="shared" si="10"/>
        <v>50</v>
      </c>
      <c r="J54" s="65">
        <f>VLOOKUP($A54,'Return Data'!$B$7:$R$1700,13,0)</f>
        <v>-5.3577000000000004</v>
      </c>
      <c r="K54" s="66">
        <f t="shared" si="16"/>
        <v>50</v>
      </c>
      <c r="L54" s="65">
        <f>VLOOKUP($A54,'Return Data'!$B$7:$R$1700,17,0)</f>
        <v>-5.9043000000000001</v>
      </c>
      <c r="M54" s="66">
        <f t="shared" ref="M54:M61" si="21">RANK(L54,L$8:L$71,0)</f>
        <v>50</v>
      </c>
      <c r="N54" s="65">
        <f>VLOOKUP($A54,'Return Data'!$B$7:$R$1700,14,0)</f>
        <v>-2.8315000000000001</v>
      </c>
      <c r="O54" s="66">
        <f>RANK(N54,N$8:N$71,0)</f>
        <v>44</v>
      </c>
      <c r="P54" s="65">
        <f>VLOOKUP($A54,'Return Data'!$B$7:$R$1700,15,0)</f>
        <v>4.1563999999999997</v>
      </c>
      <c r="Q54" s="66">
        <f>RANK(P54,P$8:P$71,0)</f>
        <v>32</v>
      </c>
      <c r="R54" s="65">
        <f>VLOOKUP($A54,'Return Data'!$B$7:$R$1700,16,0)</f>
        <v>8.9771000000000001</v>
      </c>
      <c r="S54" s="67">
        <f t="shared" si="19"/>
        <v>35</v>
      </c>
    </row>
    <row r="55" spans="1:19" x14ac:dyDescent="0.3">
      <c r="A55" s="63" t="s">
        <v>210</v>
      </c>
      <c r="B55" s="64">
        <f>VLOOKUP($A55,'Return Data'!$B$7:$R$1700,3,0)</f>
        <v>44040</v>
      </c>
      <c r="C55" s="65">
        <f>VLOOKUP($A55,'Return Data'!$B$7:$R$1700,4,0)</f>
        <v>8.0397999999999996</v>
      </c>
      <c r="D55" s="65">
        <f>VLOOKUP($A55,'Return Data'!$B$7:$R$1700,10,0)</f>
        <v>14.149800000000001</v>
      </c>
      <c r="E55" s="66">
        <f t="shared" si="14"/>
        <v>50</v>
      </c>
      <c r="F55" s="65">
        <f>VLOOKUP($A55,'Return Data'!$B$7:$R$1700,11,0)</f>
        <v>-20.700299999999999</v>
      </c>
      <c r="G55" s="66">
        <f t="shared" si="15"/>
        <v>59</v>
      </c>
      <c r="H55" s="65">
        <f>VLOOKUP($A55,'Return Data'!$B$7:$R$1700,12,0)</f>
        <v>-12.947699999999999</v>
      </c>
      <c r="I55" s="66">
        <f t="shared" si="10"/>
        <v>58</v>
      </c>
      <c r="J55" s="65">
        <f>VLOOKUP($A55,'Return Data'!$B$7:$R$1700,13,0)</f>
        <v>-13.620200000000001</v>
      </c>
      <c r="K55" s="66">
        <f t="shared" si="16"/>
        <v>61</v>
      </c>
      <c r="L55" s="65">
        <f>VLOOKUP($A55,'Return Data'!$B$7:$R$1700,17,0)</f>
        <v>-17.677800000000001</v>
      </c>
      <c r="M55" s="66">
        <f t="shared" si="21"/>
        <v>55</v>
      </c>
      <c r="N55" s="65">
        <f>VLOOKUP($A55,'Return Data'!$B$7:$R$1700,14,0)</f>
        <v>-14.4467</v>
      </c>
      <c r="O55" s="66">
        <f>RANK(N55,N$8:N$71,0)</f>
        <v>50</v>
      </c>
      <c r="P55" s="65"/>
      <c r="Q55" s="66"/>
      <c r="R55" s="65">
        <f>VLOOKUP($A55,'Return Data'!$B$7:$R$1700,16,0)</f>
        <v>-5.7366000000000001</v>
      </c>
      <c r="S55" s="67">
        <f t="shared" si="19"/>
        <v>58</v>
      </c>
    </row>
    <row r="56" spans="1:19" x14ac:dyDescent="0.3">
      <c r="A56" s="63" t="s">
        <v>211</v>
      </c>
      <c r="B56" s="64">
        <f>VLOOKUP($A56,'Return Data'!$B$7:$R$1700,3,0)</f>
        <v>44040</v>
      </c>
      <c r="C56" s="65">
        <f>VLOOKUP($A56,'Return Data'!$B$7:$R$1700,4,0)</f>
        <v>6.8030999999999997</v>
      </c>
      <c r="D56" s="65">
        <f>VLOOKUP($A56,'Return Data'!$B$7:$R$1700,10,0)</f>
        <v>13.692</v>
      </c>
      <c r="E56" s="66">
        <f t="shared" si="14"/>
        <v>52</v>
      </c>
      <c r="F56" s="65">
        <f>VLOOKUP($A56,'Return Data'!$B$7:$R$1700,11,0)</f>
        <v>-20.9346</v>
      </c>
      <c r="G56" s="66">
        <f t="shared" si="15"/>
        <v>60</v>
      </c>
      <c r="H56" s="65">
        <f>VLOOKUP($A56,'Return Data'!$B$7:$R$1700,12,0)</f>
        <v>-13.5236</v>
      </c>
      <c r="I56" s="66">
        <f t="shared" si="10"/>
        <v>60</v>
      </c>
      <c r="J56" s="65">
        <f>VLOOKUP($A56,'Return Data'!$B$7:$R$1700,13,0)</f>
        <v>-13.4223</v>
      </c>
      <c r="K56" s="66">
        <f t="shared" si="16"/>
        <v>60</v>
      </c>
      <c r="L56" s="65">
        <f>VLOOKUP($A56,'Return Data'!$B$7:$R$1700,17,0)</f>
        <v>-18.047000000000001</v>
      </c>
      <c r="M56" s="66">
        <f t="shared" si="21"/>
        <v>56</v>
      </c>
      <c r="N56" s="65">
        <f>VLOOKUP($A56,'Return Data'!$B$7:$R$1700,14,0)</f>
        <v>-14.159800000000001</v>
      </c>
      <c r="O56" s="66">
        <f>RANK(N56,N$8:N$71,0)</f>
        <v>49</v>
      </c>
      <c r="P56" s="65"/>
      <c r="Q56" s="66"/>
      <c r="R56" s="65">
        <f>VLOOKUP($A56,'Return Data'!$B$7:$R$1700,16,0)</f>
        <v>-10.868499999999999</v>
      </c>
      <c r="S56" s="67">
        <f t="shared" si="19"/>
        <v>60</v>
      </c>
    </row>
    <row r="57" spans="1:19" x14ac:dyDescent="0.3">
      <c r="A57" s="63" t="s">
        <v>212</v>
      </c>
      <c r="B57" s="64">
        <f>VLOOKUP($A57,'Return Data'!$B$7:$R$1700,3,0)</f>
        <v>44040</v>
      </c>
      <c r="C57" s="65">
        <f>VLOOKUP($A57,'Return Data'!$B$7:$R$1700,4,0)</f>
        <v>6.6182999999999996</v>
      </c>
      <c r="D57" s="65">
        <f>VLOOKUP($A57,'Return Data'!$B$7:$R$1700,10,0)</f>
        <v>14.0418</v>
      </c>
      <c r="E57" s="66">
        <f t="shared" si="14"/>
        <v>51</v>
      </c>
      <c r="F57" s="65">
        <f>VLOOKUP($A57,'Return Data'!$B$7:$R$1700,11,0)</f>
        <v>-21.5609</v>
      </c>
      <c r="G57" s="66">
        <f t="shared" si="15"/>
        <v>61</v>
      </c>
      <c r="H57" s="65">
        <f>VLOOKUP($A57,'Return Data'!$B$7:$R$1700,12,0)</f>
        <v>-13.2675</v>
      </c>
      <c r="I57" s="66">
        <f t="shared" si="10"/>
        <v>59</v>
      </c>
      <c r="J57" s="65">
        <f>VLOOKUP($A57,'Return Data'!$B$7:$R$1700,13,0)</f>
        <v>-13.328799999999999</v>
      </c>
      <c r="K57" s="66">
        <f t="shared" si="16"/>
        <v>59</v>
      </c>
      <c r="L57" s="65">
        <f>VLOOKUP($A57,'Return Data'!$B$7:$R$1700,17,0)</f>
        <v>-18.258099999999999</v>
      </c>
      <c r="M57" s="66">
        <f t="shared" si="21"/>
        <v>57</v>
      </c>
      <c r="N57" s="65"/>
      <c r="O57" s="66"/>
      <c r="P57" s="65"/>
      <c r="Q57" s="66"/>
      <c r="R57" s="65">
        <f>VLOOKUP($A57,'Return Data'!$B$7:$R$1700,16,0)</f>
        <v>-12.5962</v>
      </c>
      <c r="S57" s="67">
        <f t="shared" si="19"/>
        <v>62</v>
      </c>
    </row>
    <row r="58" spans="1:19" x14ac:dyDescent="0.3">
      <c r="A58" s="63" t="s">
        <v>213</v>
      </c>
      <c r="B58" s="64">
        <f>VLOOKUP($A58,'Return Data'!$B$7:$R$1700,3,0)</f>
        <v>44040</v>
      </c>
      <c r="C58" s="65">
        <f>VLOOKUP($A58,'Return Data'!$B$7:$R$1700,4,0)</f>
        <v>6.2302999999999997</v>
      </c>
      <c r="D58" s="65">
        <f>VLOOKUP($A58,'Return Data'!$B$7:$R$1700,10,0)</f>
        <v>14.960800000000001</v>
      </c>
      <c r="E58" s="66">
        <f t="shared" si="14"/>
        <v>46</v>
      </c>
      <c r="F58" s="65">
        <f>VLOOKUP($A58,'Return Data'!$B$7:$R$1700,11,0)</f>
        <v>-22.2544</v>
      </c>
      <c r="G58" s="66">
        <f t="shared" si="15"/>
        <v>64</v>
      </c>
      <c r="H58" s="65">
        <f>VLOOKUP($A58,'Return Data'!$B$7:$R$1700,12,0)</f>
        <v>-14.8843</v>
      </c>
      <c r="I58" s="66">
        <f t="shared" si="10"/>
        <v>63</v>
      </c>
      <c r="J58" s="65">
        <f>VLOOKUP($A58,'Return Data'!$B$7:$R$1700,13,0)</f>
        <v>-14.338900000000001</v>
      </c>
      <c r="K58" s="66">
        <f t="shared" si="16"/>
        <v>62</v>
      </c>
      <c r="L58" s="65">
        <f>VLOOKUP($A58,'Return Data'!$B$7:$R$1700,17,0)</f>
        <v>-18.808399999999999</v>
      </c>
      <c r="M58" s="66">
        <f t="shared" si="21"/>
        <v>58</v>
      </c>
      <c r="N58" s="65"/>
      <c r="O58" s="66"/>
      <c r="P58" s="65"/>
      <c r="Q58" s="66"/>
      <c r="R58" s="65">
        <f>VLOOKUP($A58,'Return Data'!$B$7:$R$1700,16,0)</f>
        <v>-15.382099999999999</v>
      </c>
      <c r="S58" s="67">
        <f t="shared" si="19"/>
        <v>64</v>
      </c>
    </row>
    <row r="59" spans="1:19" x14ac:dyDescent="0.3">
      <c r="A59" s="63" t="s">
        <v>214</v>
      </c>
      <c r="B59" s="64">
        <f>VLOOKUP($A59,'Return Data'!$B$7:$R$1700,3,0)</f>
        <v>44040</v>
      </c>
      <c r="C59" s="65">
        <f>VLOOKUP($A59,'Return Data'!$B$7:$R$1700,4,0)</f>
        <v>13.3962</v>
      </c>
      <c r="D59" s="65">
        <f>VLOOKUP($A59,'Return Data'!$B$7:$R$1700,10,0)</f>
        <v>20.343900000000001</v>
      </c>
      <c r="E59" s="66">
        <f t="shared" si="14"/>
        <v>10</v>
      </c>
      <c r="F59" s="65">
        <f>VLOOKUP($A59,'Return Data'!$B$7:$R$1700,11,0)</f>
        <v>-8.7936999999999994</v>
      </c>
      <c r="G59" s="66">
        <f t="shared" si="15"/>
        <v>30</v>
      </c>
      <c r="H59" s="65">
        <f>VLOOKUP($A59,'Return Data'!$B$7:$R$1700,12,0)</f>
        <v>-0.9516</v>
      </c>
      <c r="I59" s="66">
        <f t="shared" si="10"/>
        <v>23</v>
      </c>
      <c r="J59" s="65">
        <f>VLOOKUP($A59,'Return Data'!$B$7:$R$1700,13,0)</f>
        <v>1.5409999999999999</v>
      </c>
      <c r="K59" s="66">
        <f t="shared" si="16"/>
        <v>24</v>
      </c>
      <c r="L59" s="65">
        <f>VLOOKUP($A59,'Return Data'!$B$7:$R$1700,17,0)</f>
        <v>-1.5929</v>
      </c>
      <c r="M59" s="66">
        <f t="shared" si="21"/>
        <v>25</v>
      </c>
      <c r="N59" s="65">
        <f>VLOOKUP($A59,'Return Data'!$B$7:$R$1700,14,0)</f>
        <v>0.92630000000000001</v>
      </c>
      <c r="O59" s="66">
        <f>RANK(N59,N$8:N$71,0)</f>
        <v>27</v>
      </c>
      <c r="P59" s="65">
        <f>VLOOKUP($A59,'Return Data'!$B$7:$R$1700,15,0)</f>
        <v>4.7214999999999998</v>
      </c>
      <c r="Q59" s="66">
        <f>RANK(P59,P$8:P$71,0)</f>
        <v>28</v>
      </c>
      <c r="R59" s="65">
        <f>VLOOKUP($A59,'Return Data'!$B$7:$R$1700,16,0)</f>
        <v>5.6223999999999998</v>
      </c>
      <c r="S59" s="67">
        <f t="shared" si="19"/>
        <v>45</v>
      </c>
    </row>
    <row r="60" spans="1:19" x14ac:dyDescent="0.3">
      <c r="A60" s="63" t="s">
        <v>215</v>
      </c>
      <c r="B60" s="64">
        <f>VLOOKUP($A60,'Return Data'!$B$7:$R$1700,3,0)</f>
        <v>44040</v>
      </c>
      <c r="C60" s="65">
        <f>VLOOKUP($A60,'Return Data'!$B$7:$R$1700,4,0)</f>
        <v>14.727499999999999</v>
      </c>
      <c r="D60" s="65">
        <f>VLOOKUP($A60,'Return Data'!$B$7:$R$1700,10,0)</f>
        <v>20.390599999999999</v>
      </c>
      <c r="E60" s="66">
        <f t="shared" si="14"/>
        <v>9</v>
      </c>
      <c r="F60" s="65">
        <f>VLOOKUP($A60,'Return Data'!$B$7:$R$1700,11,0)</f>
        <v>-8.1809999999999992</v>
      </c>
      <c r="G60" s="66">
        <f t="shared" si="15"/>
        <v>25</v>
      </c>
      <c r="H60" s="65">
        <f>VLOOKUP($A60,'Return Data'!$B$7:$R$1700,12,0)</f>
        <v>0.32019999999999998</v>
      </c>
      <c r="I60" s="66">
        <f t="shared" si="10"/>
        <v>14</v>
      </c>
      <c r="J60" s="65">
        <f>VLOOKUP($A60,'Return Data'!$B$7:$R$1700,13,0)</f>
        <v>2.8837000000000002</v>
      </c>
      <c r="K60" s="66">
        <f t="shared" si="16"/>
        <v>18</v>
      </c>
      <c r="L60" s="65">
        <f>VLOOKUP($A60,'Return Data'!$B$7:$R$1700,17,0)</f>
        <v>-0.26200000000000001</v>
      </c>
      <c r="M60" s="66">
        <f t="shared" si="21"/>
        <v>20</v>
      </c>
      <c r="N60" s="65">
        <f>VLOOKUP($A60,'Return Data'!$B$7:$R$1700,14,0)</f>
        <v>2.3658999999999999</v>
      </c>
      <c r="O60" s="66">
        <f>RANK(N60,N$8:N$71,0)</f>
        <v>22</v>
      </c>
      <c r="P60" s="65"/>
      <c r="Q60" s="66"/>
      <c r="R60" s="65">
        <f>VLOOKUP($A60,'Return Data'!$B$7:$R$1700,16,0)</f>
        <v>9.2937999999999992</v>
      </c>
      <c r="S60" s="67">
        <f t="shared" si="19"/>
        <v>33</v>
      </c>
    </row>
    <row r="61" spans="1:19" x14ac:dyDescent="0.3">
      <c r="A61" s="63" t="s">
        <v>216</v>
      </c>
      <c r="B61" s="64">
        <f>VLOOKUP($A61,'Return Data'!$B$7:$R$1700,3,0)</f>
        <v>44040</v>
      </c>
      <c r="C61" s="65">
        <f>VLOOKUP($A61,'Return Data'!$B$7:$R$1700,4,0)</f>
        <v>6.7950999999999997</v>
      </c>
      <c r="D61" s="65">
        <f>VLOOKUP($A61,'Return Data'!$B$7:$R$1700,10,0)</f>
        <v>17.122599999999998</v>
      </c>
      <c r="E61" s="66">
        <f t="shared" si="14"/>
        <v>26</v>
      </c>
      <c r="F61" s="65">
        <f>VLOOKUP($A61,'Return Data'!$B$7:$R$1700,11,0)</f>
        <v>-21.7118</v>
      </c>
      <c r="G61" s="66">
        <f t="shared" si="15"/>
        <v>62</v>
      </c>
      <c r="H61" s="65">
        <f>VLOOKUP($A61,'Return Data'!$B$7:$R$1700,12,0)</f>
        <v>-12.867699999999999</v>
      </c>
      <c r="I61" s="66">
        <f t="shared" si="10"/>
        <v>57</v>
      </c>
      <c r="J61" s="65">
        <f>VLOOKUP($A61,'Return Data'!$B$7:$R$1700,13,0)</f>
        <v>-12.471500000000001</v>
      </c>
      <c r="K61" s="66">
        <f t="shared" si="16"/>
        <v>56</v>
      </c>
      <c r="L61" s="65">
        <f>VLOOKUP($A61,'Return Data'!$B$7:$R$1700,17,0)</f>
        <v>-14.589700000000001</v>
      </c>
      <c r="M61" s="66">
        <f t="shared" si="21"/>
        <v>54</v>
      </c>
      <c r="N61" s="65"/>
      <c r="O61" s="66"/>
      <c r="P61" s="65"/>
      <c r="Q61" s="66"/>
      <c r="R61" s="65">
        <f>VLOOKUP($A61,'Return Data'!$B$7:$R$1700,16,0)</f>
        <v>-15.238899999999999</v>
      </c>
      <c r="S61" s="67">
        <f t="shared" si="19"/>
        <v>63</v>
      </c>
    </row>
    <row r="62" spans="1:19" x14ac:dyDescent="0.3">
      <c r="A62" s="63" t="s">
        <v>217</v>
      </c>
      <c r="B62" s="64">
        <f>VLOOKUP($A62,'Return Data'!$B$7:$R$1700,3,0)</f>
        <v>44040</v>
      </c>
      <c r="C62" s="65">
        <f>VLOOKUP($A62,'Return Data'!$B$7:$R$1700,4,0)</f>
        <v>7.7732999999999999</v>
      </c>
      <c r="D62" s="65">
        <f>VLOOKUP($A62,'Return Data'!$B$7:$R$1700,10,0)</f>
        <v>11.055099999999999</v>
      </c>
      <c r="E62" s="66">
        <f t="shared" si="14"/>
        <v>62</v>
      </c>
      <c r="F62" s="65">
        <f>VLOOKUP($A62,'Return Data'!$B$7:$R$1700,11,0)</f>
        <v>-21.880299999999998</v>
      </c>
      <c r="G62" s="66">
        <f t="shared" si="15"/>
        <v>63</v>
      </c>
      <c r="H62" s="65">
        <f>VLOOKUP($A62,'Return Data'!$B$7:$R$1700,12,0)</f>
        <v>-12.725300000000001</v>
      </c>
      <c r="I62" s="66">
        <f t="shared" si="10"/>
        <v>56</v>
      </c>
      <c r="J62" s="65">
        <f>VLOOKUP($A62,'Return Data'!$B$7:$R$1700,13,0)</f>
        <v>-12.547499999999999</v>
      </c>
      <c r="K62" s="66">
        <f t="shared" si="16"/>
        <v>57</v>
      </c>
      <c r="L62" s="65"/>
      <c r="M62" s="66"/>
      <c r="N62" s="65"/>
      <c r="O62" s="66"/>
      <c r="P62" s="65"/>
      <c r="Q62" s="66"/>
      <c r="R62" s="65">
        <f>VLOOKUP($A62,'Return Data'!$B$7:$R$1700,16,0)</f>
        <v>-11.394299999999999</v>
      </c>
      <c r="S62" s="67">
        <f t="shared" si="19"/>
        <v>61</v>
      </c>
    </row>
    <row r="63" spans="1:19" x14ac:dyDescent="0.3">
      <c r="A63" s="63" t="s">
        <v>218</v>
      </c>
      <c r="B63" s="64">
        <f>VLOOKUP($A63,'Return Data'!$B$7:$R$1700,3,0)</f>
        <v>44040</v>
      </c>
      <c r="C63" s="65">
        <f>VLOOKUP($A63,'Return Data'!$B$7:$R$1700,4,0)</f>
        <v>18.778300000000002</v>
      </c>
      <c r="D63" s="65">
        <f>VLOOKUP($A63,'Return Data'!$B$7:$R$1700,10,0)</f>
        <v>15.9305</v>
      </c>
      <c r="E63" s="66">
        <f t="shared" si="14"/>
        <v>36</v>
      </c>
      <c r="F63" s="65">
        <f>VLOOKUP($A63,'Return Data'!$B$7:$R$1700,11,0)</f>
        <v>-9.4781999999999993</v>
      </c>
      <c r="G63" s="66">
        <f t="shared" si="15"/>
        <v>34</v>
      </c>
      <c r="H63" s="65">
        <f>VLOOKUP($A63,'Return Data'!$B$7:$R$1700,12,0)</f>
        <v>-4.1938000000000004</v>
      </c>
      <c r="I63" s="66">
        <f t="shared" si="10"/>
        <v>32</v>
      </c>
      <c r="J63" s="65">
        <f>VLOOKUP($A63,'Return Data'!$B$7:$R$1700,13,0)</f>
        <v>-0.75470000000000004</v>
      </c>
      <c r="K63" s="66">
        <f t="shared" si="16"/>
        <v>39</v>
      </c>
      <c r="L63" s="65">
        <f>VLOOKUP($A63,'Return Data'!$B$7:$R$1700,17,0)</f>
        <v>1.2710999999999999</v>
      </c>
      <c r="M63" s="66">
        <f t="shared" ref="M63:M71" si="22">RANK(L63,L$8:L$71,0)</f>
        <v>13</v>
      </c>
      <c r="N63" s="65">
        <f>VLOOKUP($A63,'Return Data'!$B$7:$R$1700,14,0)</f>
        <v>3.093</v>
      </c>
      <c r="O63" s="66">
        <f t="shared" ref="O63:O68" si="23">RANK(N63,N$8:N$71,0)</f>
        <v>17</v>
      </c>
      <c r="P63" s="65">
        <f>VLOOKUP($A63,'Return Data'!$B$7:$R$1700,15,0)</f>
        <v>9.2459000000000007</v>
      </c>
      <c r="Q63" s="66">
        <f>RANK(P63,P$8:P$71,0)</f>
        <v>3</v>
      </c>
      <c r="R63" s="65">
        <f>VLOOKUP($A63,'Return Data'!$B$7:$R$1700,16,0)</f>
        <v>11.4876</v>
      </c>
      <c r="S63" s="67">
        <f t="shared" si="19"/>
        <v>21</v>
      </c>
    </row>
    <row r="64" spans="1:19" x14ac:dyDescent="0.3">
      <c r="A64" s="63" t="s">
        <v>219</v>
      </c>
      <c r="B64" s="64">
        <f>VLOOKUP($A64,'Return Data'!$B$7:$R$1700,3,0)</f>
        <v>44040</v>
      </c>
      <c r="C64" s="65">
        <f>VLOOKUP($A64,'Return Data'!$B$7:$R$1700,4,0)</f>
        <v>80.739999999999995</v>
      </c>
      <c r="D64" s="65">
        <f>VLOOKUP($A64,'Return Data'!$B$7:$R$1700,10,0)</f>
        <v>15.574</v>
      </c>
      <c r="E64" s="66">
        <f t="shared" si="14"/>
        <v>38</v>
      </c>
      <c r="F64" s="65">
        <f>VLOOKUP($A64,'Return Data'!$B$7:$R$1700,11,0)</f>
        <v>-6.6913</v>
      </c>
      <c r="G64" s="66">
        <f t="shared" si="15"/>
        <v>21</v>
      </c>
      <c r="H64" s="65">
        <f>VLOOKUP($A64,'Return Data'!$B$7:$R$1700,12,0)</f>
        <v>-1.2838000000000001</v>
      </c>
      <c r="I64" s="66">
        <f t="shared" si="10"/>
        <v>25</v>
      </c>
      <c r="J64" s="65">
        <f>VLOOKUP($A64,'Return Data'!$B$7:$R$1700,13,0)</f>
        <v>2.5661</v>
      </c>
      <c r="K64" s="66">
        <f t="shared" si="16"/>
        <v>19</v>
      </c>
      <c r="L64" s="65">
        <f>VLOOKUP($A64,'Return Data'!$B$7:$R$1700,17,0)</f>
        <v>-1.6151</v>
      </c>
      <c r="M64" s="66">
        <f t="shared" si="22"/>
        <v>26</v>
      </c>
      <c r="N64" s="65">
        <f>VLOOKUP($A64,'Return Data'!$B$7:$R$1700,14,0)</f>
        <v>3.65</v>
      </c>
      <c r="O64" s="66">
        <f t="shared" si="23"/>
        <v>10</v>
      </c>
      <c r="P64" s="65">
        <f>VLOOKUP($A64,'Return Data'!$B$7:$R$1700,15,0)</f>
        <v>7.5796000000000001</v>
      </c>
      <c r="Q64" s="66">
        <f>RANK(P64,P$8:P$71,0)</f>
        <v>14</v>
      </c>
      <c r="R64" s="65">
        <f>VLOOKUP($A64,'Return Data'!$B$7:$R$1700,16,0)</f>
        <v>10.1983</v>
      </c>
      <c r="S64" s="67">
        <f t="shared" si="19"/>
        <v>31</v>
      </c>
    </row>
    <row r="65" spans="1:19" x14ac:dyDescent="0.3">
      <c r="A65" s="63" t="s">
        <v>220</v>
      </c>
      <c r="B65" s="64">
        <f>VLOOKUP($A65,'Return Data'!$B$7:$R$1700,3,0)</f>
        <v>44040</v>
      </c>
      <c r="C65" s="65">
        <f>VLOOKUP($A65,'Return Data'!$B$7:$R$1700,4,0)</f>
        <v>26.05</v>
      </c>
      <c r="D65" s="65">
        <f>VLOOKUP($A65,'Return Data'!$B$7:$R$1700,10,0)</f>
        <v>17.9801</v>
      </c>
      <c r="E65" s="66">
        <f t="shared" si="14"/>
        <v>22</v>
      </c>
      <c r="F65" s="65">
        <f>VLOOKUP($A65,'Return Data'!$B$7:$R$1700,11,0)</f>
        <v>-4.3334999999999999</v>
      </c>
      <c r="G65" s="66">
        <f t="shared" si="15"/>
        <v>10</v>
      </c>
      <c r="H65" s="65">
        <f>VLOOKUP($A65,'Return Data'!$B$7:$R$1700,12,0)</f>
        <v>0.61799999999999999</v>
      </c>
      <c r="I65" s="66">
        <f t="shared" si="10"/>
        <v>13</v>
      </c>
      <c r="J65" s="65">
        <f>VLOOKUP($A65,'Return Data'!$B$7:$R$1700,13,0)</f>
        <v>6.5004</v>
      </c>
      <c r="K65" s="66">
        <f t="shared" si="16"/>
        <v>12</v>
      </c>
      <c r="L65" s="65">
        <f>VLOOKUP($A65,'Return Data'!$B$7:$R$1700,17,0)</f>
        <v>1.4274</v>
      </c>
      <c r="M65" s="66">
        <f t="shared" si="22"/>
        <v>11</v>
      </c>
      <c r="N65" s="65">
        <f>VLOOKUP($A65,'Return Data'!$B$7:$R$1700,14,0)</f>
        <v>3.5196999999999998</v>
      </c>
      <c r="O65" s="66">
        <f t="shared" si="23"/>
        <v>13</v>
      </c>
      <c r="P65" s="65">
        <f>VLOOKUP($A65,'Return Data'!$B$7:$R$1700,15,0)</f>
        <v>4.5488</v>
      </c>
      <c r="Q65" s="66">
        <f>RANK(P65,P$8:P$71,0)</f>
        <v>30</v>
      </c>
      <c r="R65" s="65">
        <f>VLOOKUP($A65,'Return Data'!$B$7:$R$1700,16,0)</f>
        <v>9.4656000000000002</v>
      </c>
      <c r="S65" s="67">
        <f t="shared" si="19"/>
        <v>32</v>
      </c>
    </row>
    <row r="66" spans="1:19" x14ac:dyDescent="0.3">
      <c r="A66" s="63" t="s">
        <v>221</v>
      </c>
      <c r="B66" s="64">
        <f>VLOOKUP($A66,'Return Data'!$B$7:$R$1700,3,0)</f>
        <v>44040</v>
      </c>
      <c r="C66" s="65">
        <f>VLOOKUP($A66,'Return Data'!$B$7:$R$1700,4,0)</f>
        <v>13.335699999999999</v>
      </c>
      <c r="D66" s="65">
        <f>VLOOKUP($A66,'Return Data'!$B$7:$R$1700,10,0)</f>
        <v>25.971299999999999</v>
      </c>
      <c r="E66" s="66">
        <f t="shared" si="14"/>
        <v>3</v>
      </c>
      <c r="F66" s="65">
        <f>VLOOKUP($A66,'Return Data'!$B$7:$R$1700,11,0)</f>
        <v>-8.8262999999999998</v>
      </c>
      <c r="G66" s="66">
        <f t="shared" si="15"/>
        <v>31</v>
      </c>
      <c r="H66" s="65">
        <f>VLOOKUP($A66,'Return Data'!$B$7:$R$1700,12,0)</f>
        <v>-3.6751</v>
      </c>
      <c r="I66" s="66">
        <f t="shared" si="10"/>
        <v>31</v>
      </c>
      <c r="J66" s="65">
        <f>VLOOKUP($A66,'Return Data'!$B$7:$R$1700,13,0)</f>
        <v>0.7631</v>
      </c>
      <c r="K66" s="66">
        <f t="shared" si="16"/>
        <v>29</v>
      </c>
      <c r="L66" s="65">
        <f>VLOOKUP($A66,'Return Data'!$B$7:$R$1700,17,0)</f>
        <v>-4.0377000000000001</v>
      </c>
      <c r="M66" s="66">
        <f t="shared" si="22"/>
        <v>40</v>
      </c>
      <c r="N66" s="65">
        <f>VLOOKUP($A66,'Return Data'!$B$7:$R$1700,14,0)</f>
        <v>-1.2125999999999999</v>
      </c>
      <c r="O66" s="66">
        <f t="shared" si="23"/>
        <v>40</v>
      </c>
      <c r="P66" s="65"/>
      <c r="Q66" s="66"/>
      <c r="R66" s="65">
        <f>VLOOKUP($A66,'Return Data'!$B$7:$R$1700,16,0)</f>
        <v>6.8312999999999997</v>
      </c>
      <c r="S66" s="67">
        <f t="shared" si="19"/>
        <v>43</v>
      </c>
    </row>
    <row r="67" spans="1:19" x14ac:dyDescent="0.3">
      <c r="A67" s="63" t="s">
        <v>222</v>
      </c>
      <c r="B67" s="64">
        <f>VLOOKUP($A67,'Return Data'!$B$7:$R$1700,3,0)</f>
        <v>44040</v>
      </c>
      <c r="C67" s="65">
        <f>VLOOKUP($A67,'Return Data'!$B$7:$R$1700,4,0)</f>
        <v>9.4713999999999992</v>
      </c>
      <c r="D67" s="65">
        <f>VLOOKUP($A67,'Return Data'!$B$7:$R$1700,10,0)</f>
        <v>20.206099999999999</v>
      </c>
      <c r="E67" s="66">
        <f t="shared" si="14"/>
        <v>11</v>
      </c>
      <c r="F67" s="65">
        <f>VLOOKUP($A67,'Return Data'!$B$7:$R$1700,11,0)</f>
        <v>-14.6228</v>
      </c>
      <c r="G67" s="66">
        <f t="shared" si="15"/>
        <v>54</v>
      </c>
      <c r="H67" s="65">
        <f>VLOOKUP($A67,'Return Data'!$B$7:$R$1700,12,0)</f>
        <v>-9.4885000000000002</v>
      </c>
      <c r="I67" s="66">
        <f t="shared" si="10"/>
        <v>51</v>
      </c>
      <c r="J67" s="65">
        <f>VLOOKUP($A67,'Return Data'!$B$7:$R$1700,13,0)</f>
        <v>-7.4507000000000003</v>
      </c>
      <c r="K67" s="66">
        <f t="shared" si="16"/>
        <v>51</v>
      </c>
      <c r="L67" s="65">
        <f>VLOOKUP($A67,'Return Data'!$B$7:$R$1700,17,0)</f>
        <v>-7.0058999999999996</v>
      </c>
      <c r="M67" s="66">
        <f t="shared" si="22"/>
        <v>52</v>
      </c>
      <c r="N67" s="65">
        <f>VLOOKUP($A67,'Return Data'!$B$7:$R$1700,14,0)</f>
        <v>-6.1329000000000002</v>
      </c>
      <c r="O67" s="66">
        <f t="shared" si="23"/>
        <v>47</v>
      </c>
      <c r="P67" s="65"/>
      <c r="Q67" s="66"/>
      <c r="R67" s="65">
        <f>VLOOKUP($A67,'Return Data'!$B$7:$R$1700,16,0)</f>
        <v>-1.5367</v>
      </c>
      <c r="S67" s="67">
        <f t="shared" si="19"/>
        <v>52</v>
      </c>
    </row>
    <row r="68" spans="1:19" x14ac:dyDescent="0.3">
      <c r="A68" s="63" t="s">
        <v>223</v>
      </c>
      <c r="B68" s="64">
        <f>VLOOKUP($A68,'Return Data'!$B$7:$R$1700,3,0)</f>
        <v>44040</v>
      </c>
      <c r="C68" s="65">
        <f>VLOOKUP($A68,'Return Data'!$B$7:$R$1700,4,0)</f>
        <v>8.9510000000000005</v>
      </c>
      <c r="D68" s="65">
        <f>VLOOKUP($A68,'Return Data'!$B$7:$R$1700,10,0)</f>
        <v>19.6098</v>
      </c>
      <c r="E68" s="66">
        <f t="shared" si="14"/>
        <v>13</v>
      </c>
      <c r="F68" s="65">
        <f>VLOOKUP($A68,'Return Data'!$B$7:$R$1700,11,0)</f>
        <v>-11.9758</v>
      </c>
      <c r="G68" s="66">
        <f t="shared" si="15"/>
        <v>49</v>
      </c>
      <c r="H68" s="65">
        <f>VLOOKUP($A68,'Return Data'!$B$7:$R$1700,12,0)</f>
        <v>-7.1386000000000003</v>
      </c>
      <c r="I68" s="66">
        <f t="shared" si="10"/>
        <v>46</v>
      </c>
      <c r="J68" s="65">
        <f>VLOOKUP($A68,'Return Data'!$B$7:$R$1700,13,0)</f>
        <v>-4.9889000000000001</v>
      </c>
      <c r="K68" s="66">
        <f t="shared" si="16"/>
        <v>49</v>
      </c>
      <c r="L68" s="65">
        <f>VLOOKUP($A68,'Return Data'!$B$7:$R$1700,17,0)</f>
        <v>-5.3655999999999997</v>
      </c>
      <c r="M68" s="66">
        <f t="shared" si="22"/>
        <v>47</v>
      </c>
      <c r="N68" s="65">
        <f>VLOOKUP($A68,'Return Data'!$B$7:$R$1700,14,0)</f>
        <v>-4.3445</v>
      </c>
      <c r="O68" s="66">
        <f t="shared" si="23"/>
        <v>46</v>
      </c>
      <c r="P68" s="65"/>
      <c r="Q68" s="66"/>
      <c r="R68" s="65">
        <f>VLOOKUP($A68,'Return Data'!$B$7:$R$1700,16,0)</f>
        <v>-3.2690999999999999</v>
      </c>
      <c r="S68" s="67">
        <f t="shared" si="19"/>
        <v>55</v>
      </c>
    </row>
    <row r="69" spans="1:19" x14ac:dyDescent="0.3">
      <c r="A69" s="63" t="s">
        <v>224</v>
      </c>
      <c r="B69" s="64">
        <f>VLOOKUP($A69,'Return Data'!$B$7:$R$1700,3,0)</f>
        <v>44040</v>
      </c>
      <c r="C69" s="65">
        <f>VLOOKUP($A69,'Return Data'!$B$7:$R$1700,4,0)</f>
        <v>8.5364000000000004</v>
      </c>
      <c r="D69" s="65">
        <f>VLOOKUP($A69,'Return Data'!$B$7:$R$1700,10,0)</f>
        <v>25.385899999999999</v>
      </c>
      <c r="E69" s="66">
        <f t="shared" si="14"/>
        <v>4</v>
      </c>
      <c r="F69" s="65">
        <f>VLOOKUP($A69,'Return Data'!$B$7:$R$1700,11,0)</f>
        <v>-2.7378999999999998</v>
      </c>
      <c r="G69" s="66">
        <f t="shared" si="15"/>
        <v>8</v>
      </c>
      <c r="H69" s="65">
        <f>VLOOKUP($A69,'Return Data'!$B$7:$R$1700,12,0)</f>
        <v>4.718</v>
      </c>
      <c r="I69" s="66">
        <f t="shared" si="10"/>
        <v>7</v>
      </c>
      <c r="J69" s="65">
        <f>VLOOKUP($A69,'Return Data'!$B$7:$R$1700,13,0)</f>
        <v>7.0998999999999999</v>
      </c>
      <c r="K69" s="66">
        <f t="shared" si="16"/>
        <v>11</v>
      </c>
      <c r="L69" s="65">
        <f>VLOOKUP($A69,'Return Data'!$B$7:$R$1700,17,0)</f>
        <v>-6.0556999999999999</v>
      </c>
      <c r="M69" s="66">
        <f t="shared" si="22"/>
        <v>51</v>
      </c>
      <c r="N69" s="65"/>
      <c r="O69" s="66"/>
      <c r="P69" s="65"/>
      <c r="Q69" s="66"/>
      <c r="R69" s="65">
        <f>VLOOKUP($A69,'Return Data'!$B$7:$R$1700,16,0)</f>
        <v>-6.0724</v>
      </c>
      <c r="S69" s="67">
        <f t="shared" si="19"/>
        <v>59</v>
      </c>
    </row>
    <row r="70" spans="1:19" x14ac:dyDescent="0.3">
      <c r="A70" s="63" t="s">
        <v>225</v>
      </c>
      <c r="B70" s="64">
        <f>VLOOKUP($A70,'Return Data'!$B$7:$R$1700,3,0)</f>
        <v>44040</v>
      </c>
      <c r="C70" s="65">
        <f>VLOOKUP($A70,'Return Data'!$B$7:$R$1700,4,0)</f>
        <v>8.9174000000000007</v>
      </c>
      <c r="D70" s="65">
        <f>VLOOKUP($A70,'Return Data'!$B$7:$R$1700,10,0)</f>
        <v>24.786899999999999</v>
      </c>
      <c r="E70" s="66">
        <f t="shared" si="14"/>
        <v>5</v>
      </c>
      <c r="F70" s="65">
        <f>VLOOKUP($A70,'Return Data'!$B$7:$R$1700,11,0)</f>
        <v>-2.5506000000000002</v>
      </c>
      <c r="G70" s="66">
        <f t="shared" si="15"/>
        <v>7</v>
      </c>
      <c r="H70" s="65">
        <f>VLOOKUP($A70,'Return Data'!$B$7:$R$1700,12,0)</f>
        <v>5.1779000000000002</v>
      </c>
      <c r="I70" s="66">
        <f t="shared" si="10"/>
        <v>6</v>
      </c>
      <c r="J70" s="65">
        <f>VLOOKUP($A70,'Return Data'!$B$7:$R$1700,13,0)</f>
        <v>8.8057999999999996</v>
      </c>
      <c r="K70" s="66">
        <f t="shared" si="16"/>
        <v>9</v>
      </c>
      <c r="L70" s="65">
        <f>VLOOKUP($A70,'Return Data'!$B$7:$R$1700,17,0)</f>
        <v>-4.37</v>
      </c>
      <c r="M70" s="66">
        <f t="shared" si="22"/>
        <v>41</v>
      </c>
      <c r="N70" s="65"/>
      <c r="O70" s="66"/>
      <c r="P70" s="65"/>
      <c r="Q70" s="66"/>
      <c r="R70" s="65">
        <f>VLOOKUP($A70,'Return Data'!$B$7:$R$1700,16,0)</f>
        <v>-4.7792000000000003</v>
      </c>
      <c r="S70" s="67">
        <f t="shared" si="19"/>
        <v>57</v>
      </c>
    </row>
    <row r="71" spans="1:19" x14ac:dyDescent="0.3">
      <c r="A71" s="63" t="s">
        <v>226</v>
      </c>
      <c r="B71" s="64">
        <f>VLOOKUP($A71,'Return Data'!$B$7:$R$1700,3,0)</f>
        <v>44040</v>
      </c>
      <c r="C71" s="65">
        <f>VLOOKUP($A71,'Return Data'!$B$7:$R$1700,4,0)</f>
        <v>91.234300000000005</v>
      </c>
      <c r="D71" s="65">
        <f>VLOOKUP($A71,'Return Data'!$B$7:$R$1700,10,0)</f>
        <v>16.3995</v>
      </c>
      <c r="E71" s="66">
        <f t="shared" si="14"/>
        <v>32</v>
      </c>
      <c r="F71" s="65">
        <f>VLOOKUP($A71,'Return Data'!$B$7:$R$1700,11,0)</f>
        <v>-8.5983000000000001</v>
      </c>
      <c r="G71" s="66">
        <f t="shared" si="15"/>
        <v>29</v>
      </c>
      <c r="H71" s="65">
        <f>VLOOKUP($A71,'Return Data'!$B$7:$R$1700,12,0)</f>
        <v>0.1696</v>
      </c>
      <c r="I71" s="66">
        <f t="shared" si="10"/>
        <v>18</v>
      </c>
      <c r="J71" s="65">
        <f>VLOOKUP($A71,'Return Data'!$B$7:$R$1700,13,0)</f>
        <v>4.4058999999999999</v>
      </c>
      <c r="K71" s="66">
        <f t="shared" si="16"/>
        <v>16</v>
      </c>
      <c r="L71" s="65">
        <f>VLOOKUP($A71,'Return Data'!$B$7:$R$1700,17,0)</f>
        <v>3.7100000000000001E-2</v>
      </c>
      <c r="M71" s="66">
        <f t="shared" si="22"/>
        <v>17</v>
      </c>
      <c r="N71" s="65">
        <f>VLOOKUP($A71,'Return Data'!$B$7:$R$1700,14,0)</f>
        <v>2.6829000000000001</v>
      </c>
      <c r="O71" s="66">
        <f>RANK(N71,N$8:N$71,0)</f>
        <v>19</v>
      </c>
      <c r="P71" s="65">
        <f>VLOOKUP($A71,'Return Data'!$B$7:$R$1700,15,0)</f>
        <v>6.3089000000000004</v>
      </c>
      <c r="Q71" s="66">
        <f>RANK(P71,P$8:P$71,0)</f>
        <v>19</v>
      </c>
      <c r="R71" s="65">
        <f>VLOOKUP($A71,'Return Data'!$B$7:$R$1700,16,0)</f>
        <v>10.6213</v>
      </c>
      <c r="S71" s="67">
        <f t="shared" si="19"/>
        <v>28</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16.724193749999998</v>
      </c>
      <c r="E73" s="74"/>
      <c r="F73" s="75">
        <f>AVERAGE(F8:F71)</f>
        <v>-9.5945671874999992</v>
      </c>
      <c r="G73" s="74"/>
      <c r="H73" s="75">
        <f>AVERAGE(H8:H71)</f>
        <v>-3.7012539682539685</v>
      </c>
      <c r="I73" s="74"/>
      <c r="J73" s="75">
        <f>AVERAGE(J8:J71)</f>
        <v>0.11802419354838686</v>
      </c>
      <c r="K73" s="74"/>
      <c r="L73" s="75">
        <f>AVERAGE(L8:L71)</f>
        <v>-2.6635896551724132</v>
      </c>
      <c r="M73" s="74"/>
      <c r="N73" s="75">
        <f>AVERAGE(N8:N71)</f>
        <v>0.9514579999999998</v>
      </c>
      <c r="O73" s="74"/>
      <c r="P73" s="75">
        <f>AVERAGE(P8:P71)</f>
        <v>6.5441972972972966</v>
      </c>
      <c r="Q73" s="74"/>
      <c r="R73" s="75">
        <f>AVERAGE(R8:R71)</f>
        <v>6.6808593750000007</v>
      </c>
      <c r="S73" s="76"/>
    </row>
    <row r="74" spans="1:19" x14ac:dyDescent="0.3">
      <c r="A74" s="73" t="s">
        <v>28</v>
      </c>
      <c r="B74" s="74"/>
      <c r="C74" s="74"/>
      <c r="D74" s="75">
        <f>MIN(D8:D71)</f>
        <v>5.6260000000000003</v>
      </c>
      <c r="E74" s="74"/>
      <c r="F74" s="75">
        <f>MIN(F8:F71)</f>
        <v>-22.2544</v>
      </c>
      <c r="G74" s="74"/>
      <c r="H74" s="75">
        <f>MIN(H8:H71)</f>
        <v>-14.8843</v>
      </c>
      <c r="I74" s="74"/>
      <c r="J74" s="75">
        <f>MIN(J8:J71)</f>
        <v>-14.338900000000001</v>
      </c>
      <c r="K74" s="74"/>
      <c r="L74" s="75">
        <f>MIN(L8:L71)</f>
        <v>-18.808399999999999</v>
      </c>
      <c r="M74" s="74"/>
      <c r="N74" s="75">
        <f>MIN(N8:N71)</f>
        <v>-14.4467</v>
      </c>
      <c r="O74" s="74"/>
      <c r="P74" s="75">
        <f>MIN(P8:P71)</f>
        <v>0.26450000000000001</v>
      </c>
      <c r="Q74" s="74"/>
      <c r="R74" s="75">
        <f>MIN(R8:R71)</f>
        <v>-15.382099999999999</v>
      </c>
      <c r="S74" s="76"/>
    </row>
    <row r="75" spans="1:19" ht="15" thickBot="1" x14ac:dyDescent="0.35">
      <c r="A75" s="77" t="s">
        <v>29</v>
      </c>
      <c r="B75" s="78"/>
      <c r="C75" s="78"/>
      <c r="D75" s="79">
        <f>MAX(D8:D71)</f>
        <v>27.231999999999999</v>
      </c>
      <c r="E75" s="78"/>
      <c r="F75" s="79">
        <f>MAX(F8:F71)</f>
        <v>4.7289000000000003</v>
      </c>
      <c r="G75" s="78"/>
      <c r="H75" s="79">
        <f>MAX(H8:H71)</f>
        <v>8.7599</v>
      </c>
      <c r="I75" s="78"/>
      <c r="J75" s="79">
        <f>MAX(J8:J71)</f>
        <v>20.261199999999999</v>
      </c>
      <c r="K75" s="78"/>
      <c r="L75" s="79">
        <f>MAX(L8:L71)</f>
        <v>13.4344</v>
      </c>
      <c r="M75" s="78"/>
      <c r="N75" s="79">
        <f>MAX(N8:N71)</f>
        <v>11.3508</v>
      </c>
      <c r="O75" s="78"/>
      <c r="P75" s="79">
        <f>MAX(P8:P71)</f>
        <v>12.156700000000001</v>
      </c>
      <c r="Q75" s="78"/>
      <c r="R75" s="79">
        <f>MAX(R8:R71)</f>
        <v>18.879100000000001</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44040</v>
      </c>
      <c r="C8" s="65">
        <f>VLOOKUP($A8,'Return Data'!$B$7:$R$1700,4,0)</f>
        <v>37.54</v>
      </c>
      <c r="D8" s="65">
        <f>VLOOKUP($A8,'Return Data'!$B$7:$R$1700,10,0)</f>
        <v>12.1266</v>
      </c>
      <c r="E8" s="66">
        <f t="shared" ref="E8" si="0">RANK(D8,D$8:D$73,0)</f>
        <v>56</v>
      </c>
      <c r="F8" s="65">
        <f>VLOOKUP($A8,'Return Data'!$B$7:$R$1700,11,0)</f>
        <v>-7.6280000000000001</v>
      </c>
      <c r="G8" s="66">
        <f t="shared" ref="G8" si="1">RANK(F8,F$8:F$73,0)</f>
        <v>24</v>
      </c>
      <c r="H8" s="65">
        <f>VLOOKUP($A8,'Return Data'!$B$7:$R$1700,12,0)</f>
        <v>-1.8305</v>
      </c>
      <c r="I8" s="66">
        <f>RANK(H8,H$8:H$73,0)</f>
        <v>25</v>
      </c>
      <c r="J8" s="65">
        <f>VLOOKUP($A8,'Return Data'!$B$7:$R$1700,13,0)</f>
        <v>3.2168999999999999</v>
      </c>
      <c r="K8" s="66">
        <f t="shared" ref="K8" si="2">RANK(J8,J$8:J$73,0)</f>
        <v>17</v>
      </c>
      <c r="L8" s="65">
        <f>VLOOKUP($A8,'Return Data'!$B$7:$R$1700,17,0)</f>
        <v>-3.3321000000000001</v>
      </c>
      <c r="M8" s="66">
        <f t="shared" ref="M8" si="3">RANK(L8,L$8:L$73,0)</f>
        <v>33</v>
      </c>
      <c r="N8" s="65">
        <f>VLOOKUP($A8,'Return Data'!$B$7:$R$1700,14,0)</f>
        <v>1.7638</v>
      </c>
      <c r="O8" s="66">
        <f>RANK(N8,N$8:N$73,0)</f>
        <v>20</v>
      </c>
      <c r="P8" s="65">
        <f>VLOOKUP($A8,'Return Data'!$B$7:$R$1700,15,0)</f>
        <v>6.3917999999999999</v>
      </c>
      <c r="Q8" s="66">
        <f>RANK(P8,P$8:P$73,0)</f>
        <v>18</v>
      </c>
      <c r="R8" s="65">
        <f>VLOOKUP($A8,'Return Data'!$B$7:$R$1700,16,0)</f>
        <v>10.039199999999999</v>
      </c>
      <c r="S8" s="67">
        <f t="shared" ref="S8" si="4">RANK(R8,R$8:R$73,0)</f>
        <v>30</v>
      </c>
    </row>
    <row r="9" spans="1:20" x14ac:dyDescent="0.3">
      <c r="A9" s="63" t="s">
        <v>267</v>
      </c>
      <c r="B9" s="64">
        <f>VLOOKUP($A9,'Return Data'!$B$7:$R$1700,3,0)</f>
        <v>44040</v>
      </c>
      <c r="C9" s="65">
        <f>VLOOKUP($A9,'Return Data'!$B$7:$R$1700,4,0)</f>
        <v>30.6</v>
      </c>
      <c r="D9" s="65">
        <f>VLOOKUP($A9,'Return Data'!$B$7:$R$1700,10,0)</f>
        <v>12.0059</v>
      </c>
      <c r="E9" s="66">
        <f t="shared" ref="E9:E72" si="5">RANK(D9,D$8:D$73,0)</f>
        <v>58</v>
      </c>
      <c r="F9" s="65">
        <f>VLOOKUP($A9,'Return Data'!$B$7:$R$1700,11,0)</f>
        <v>-6.9343000000000004</v>
      </c>
      <c r="G9" s="66">
        <f t="shared" ref="G9:G72" si="6">RANK(F9,F$8:F$73,0)</f>
        <v>21</v>
      </c>
      <c r="H9" s="65">
        <f>VLOOKUP($A9,'Return Data'!$B$7:$R$1700,12,0)</f>
        <v>-1.0989</v>
      </c>
      <c r="I9" s="66">
        <f t="shared" ref="I9:I72" si="7">RANK(H9,H$8:H$73,0)</f>
        <v>21</v>
      </c>
      <c r="J9" s="65">
        <f>VLOOKUP($A9,'Return Data'!$B$7:$R$1700,13,0)</f>
        <v>4.1879</v>
      </c>
      <c r="K9" s="66">
        <f t="shared" ref="K9:K72" si="8">RANK(J9,J$8:J$73,0)</f>
        <v>15</v>
      </c>
      <c r="L9" s="65">
        <f>VLOOKUP($A9,'Return Data'!$B$7:$R$1700,17,0)</f>
        <v>-2.3732000000000002</v>
      </c>
      <c r="M9" s="66">
        <f t="shared" ref="M9:M72" si="9">RANK(L9,L$8:L$73,0)</f>
        <v>27</v>
      </c>
      <c r="N9" s="65">
        <f>VLOOKUP($A9,'Return Data'!$B$7:$R$1700,14,0)</f>
        <v>2.4918999999999998</v>
      </c>
      <c r="O9" s="66">
        <f t="shared" ref="O9:O72" si="10">RANK(N9,N$8:N$73,0)</f>
        <v>14</v>
      </c>
      <c r="P9" s="65">
        <f>VLOOKUP($A9,'Return Data'!$B$7:$R$1700,15,0)</f>
        <v>7.0484</v>
      </c>
      <c r="Q9" s="66">
        <f t="shared" ref="Q9:Q72" si="11">RANK(P9,P$8:P$73,0)</f>
        <v>12</v>
      </c>
      <c r="R9" s="65">
        <f>VLOOKUP($A9,'Return Data'!$B$7:$R$1700,16,0)</f>
        <v>9.5519999999999996</v>
      </c>
      <c r="S9" s="67">
        <f t="shared" ref="S9:S72" si="12">RANK(R9,R$8:R$73,0)</f>
        <v>33</v>
      </c>
    </row>
    <row r="10" spans="1:20" x14ac:dyDescent="0.3">
      <c r="A10" s="63" t="s">
        <v>268</v>
      </c>
      <c r="B10" s="64">
        <f>VLOOKUP($A10,'Return Data'!$B$7:$R$1700,3,0)</f>
        <v>44040</v>
      </c>
      <c r="C10" s="65">
        <f>VLOOKUP($A10,'Return Data'!$B$7:$R$1700,4,0)</f>
        <v>44.857900000000001</v>
      </c>
      <c r="D10" s="65">
        <f>VLOOKUP($A10,'Return Data'!$B$7:$R$1700,10,0)</f>
        <v>9.2611000000000008</v>
      </c>
      <c r="E10" s="66">
        <f t="shared" si="5"/>
        <v>65</v>
      </c>
      <c r="F10" s="65">
        <f>VLOOKUP($A10,'Return Data'!$B$7:$R$1700,11,0)</f>
        <v>-10.221500000000001</v>
      </c>
      <c r="G10" s="66">
        <f t="shared" si="6"/>
        <v>36</v>
      </c>
      <c r="H10" s="65">
        <f>VLOOKUP($A10,'Return Data'!$B$7:$R$1700,12,0)</f>
        <v>-6.5202999999999998</v>
      </c>
      <c r="I10" s="66">
        <f t="shared" si="7"/>
        <v>43</v>
      </c>
      <c r="J10" s="65">
        <f>VLOOKUP($A10,'Return Data'!$B$7:$R$1700,13,0)</f>
        <v>1.7087000000000001</v>
      </c>
      <c r="K10" s="66">
        <f t="shared" si="8"/>
        <v>21</v>
      </c>
      <c r="L10" s="65">
        <f>VLOOKUP($A10,'Return Data'!$B$7:$R$1700,17,0)</f>
        <v>-0.40920000000000001</v>
      </c>
      <c r="M10" s="66">
        <f t="shared" si="9"/>
        <v>16</v>
      </c>
      <c r="N10" s="65">
        <f>VLOOKUP($A10,'Return Data'!$B$7:$R$1700,14,0)</f>
        <v>5.3079000000000001</v>
      </c>
      <c r="O10" s="66">
        <f t="shared" si="10"/>
        <v>6</v>
      </c>
      <c r="P10" s="65">
        <f>VLOOKUP($A10,'Return Data'!$B$7:$R$1700,15,0)</f>
        <v>7.7070999999999996</v>
      </c>
      <c r="Q10" s="66">
        <f t="shared" si="11"/>
        <v>6</v>
      </c>
      <c r="R10" s="65">
        <f>VLOOKUP($A10,'Return Data'!$B$7:$R$1700,16,0)</f>
        <v>15.232200000000001</v>
      </c>
      <c r="S10" s="67">
        <f t="shared" si="12"/>
        <v>11</v>
      </c>
    </row>
    <row r="11" spans="1:20" x14ac:dyDescent="0.3">
      <c r="A11" s="63" t="s">
        <v>269</v>
      </c>
      <c r="B11" s="64">
        <f>VLOOKUP($A11,'Return Data'!$B$7:$R$1700,3,0)</f>
        <v>44040</v>
      </c>
      <c r="C11" s="65">
        <f>VLOOKUP($A11,'Return Data'!$B$7:$R$1700,4,0)</f>
        <v>42.26</v>
      </c>
      <c r="D11" s="65">
        <f>VLOOKUP($A11,'Return Data'!$B$7:$R$1700,10,0)</f>
        <v>17.9788</v>
      </c>
      <c r="E11" s="66">
        <f t="shared" si="5"/>
        <v>20</v>
      </c>
      <c r="F11" s="65">
        <f>VLOOKUP($A11,'Return Data'!$B$7:$R$1700,11,0)</f>
        <v>-7.2636000000000003</v>
      </c>
      <c r="G11" s="66">
        <f t="shared" si="6"/>
        <v>23</v>
      </c>
      <c r="H11" s="65">
        <f>VLOOKUP($A11,'Return Data'!$B$7:$R$1700,12,0)</f>
        <v>-3.4278</v>
      </c>
      <c r="I11" s="66">
        <f t="shared" si="7"/>
        <v>29</v>
      </c>
      <c r="J11" s="65">
        <f>VLOOKUP($A11,'Return Data'!$B$7:$R$1700,13,0)</f>
        <v>-9.4600000000000004E-2</v>
      </c>
      <c r="K11" s="66">
        <f t="shared" si="8"/>
        <v>30</v>
      </c>
      <c r="L11" s="65">
        <f>VLOOKUP($A11,'Return Data'!$B$7:$R$1700,17,0)</f>
        <v>-4.5736999999999997</v>
      </c>
      <c r="M11" s="66">
        <f t="shared" si="9"/>
        <v>42</v>
      </c>
      <c r="N11" s="65">
        <f>VLOOKUP($A11,'Return Data'!$B$7:$R$1700,14,0)</f>
        <v>-2.0849000000000002</v>
      </c>
      <c r="O11" s="66">
        <f t="shared" si="10"/>
        <v>41</v>
      </c>
      <c r="P11" s="65">
        <f>VLOOKUP($A11,'Return Data'!$B$7:$R$1700,15,0)</f>
        <v>2.9312</v>
      </c>
      <c r="Q11" s="66">
        <f t="shared" si="11"/>
        <v>37</v>
      </c>
      <c r="R11" s="65">
        <f>VLOOKUP($A11,'Return Data'!$B$7:$R$1700,16,0)</f>
        <v>1.5525</v>
      </c>
      <c r="S11" s="67">
        <f t="shared" si="12"/>
        <v>50</v>
      </c>
    </row>
    <row r="12" spans="1:20" x14ac:dyDescent="0.3">
      <c r="A12" s="63" t="s">
        <v>270</v>
      </c>
      <c r="B12" s="64">
        <f>VLOOKUP($A12,'Return Data'!$B$7:$R$1700,3,0)</f>
        <v>44040</v>
      </c>
      <c r="C12" s="65">
        <f>VLOOKUP($A12,'Return Data'!$B$7:$R$1700,4,0)</f>
        <v>39.731999999999999</v>
      </c>
      <c r="D12" s="65">
        <f>VLOOKUP($A12,'Return Data'!$B$7:$R$1700,10,0)</f>
        <v>15.5975</v>
      </c>
      <c r="E12" s="66">
        <f t="shared" si="5"/>
        <v>36</v>
      </c>
      <c r="F12" s="65">
        <f>VLOOKUP($A12,'Return Data'!$B$7:$R$1700,11,0)</f>
        <v>-6.1973000000000003</v>
      </c>
      <c r="G12" s="66">
        <f t="shared" si="6"/>
        <v>15</v>
      </c>
      <c r="H12" s="65">
        <f>VLOOKUP($A12,'Return Data'!$B$7:$R$1700,12,0)</f>
        <v>0.126</v>
      </c>
      <c r="I12" s="66">
        <f t="shared" si="7"/>
        <v>14</v>
      </c>
      <c r="J12" s="65">
        <f>VLOOKUP($A12,'Return Data'!$B$7:$R$1700,13,0)</f>
        <v>4.7895000000000003</v>
      </c>
      <c r="K12" s="66">
        <f t="shared" si="8"/>
        <v>14</v>
      </c>
      <c r="L12" s="65">
        <f>VLOOKUP($A12,'Return Data'!$B$7:$R$1700,17,0)</f>
        <v>2.9331</v>
      </c>
      <c r="M12" s="66">
        <f t="shared" si="9"/>
        <v>6</v>
      </c>
      <c r="N12" s="65">
        <f>VLOOKUP($A12,'Return Data'!$B$7:$R$1700,14,0)</f>
        <v>3.0893000000000002</v>
      </c>
      <c r="O12" s="66">
        <f t="shared" si="10"/>
        <v>10</v>
      </c>
      <c r="P12" s="65">
        <f>VLOOKUP($A12,'Return Data'!$B$7:$R$1700,15,0)</f>
        <v>5.1848000000000001</v>
      </c>
      <c r="Q12" s="66">
        <f t="shared" si="11"/>
        <v>23</v>
      </c>
      <c r="R12" s="65">
        <f>VLOOKUP($A12,'Return Data'!$B$7:$R$1700,16,0)</f>
        <v>9.9314</v>
      </c>
      <c r="S12" s="67">
        <f t="shared" si="12"/>
        <v>31</v>
      </c>
    </row>
    <row r="13" spans="1:20" x14ac:dyDescent="0.3">
      <c r="A13" s="63" t="s">
        <v>271</v>
      </c>
      <c r="B13" s="64">
        <f>VLOOKUP($A13,'Return Data'!$B$7:$R$1700,3,0)</f>
        <v>44040</v>
      </c>
      <c r="C13" s="65">
        <f>VLOOKUP($A13,'Return Data'!$B$7:$R$1700,4,0)</f>
        <v>9.2100000000000009</v>
      </c>
      <c r="D13" s="65">
        <f>VLOOKUP($A13,'Return Data'!$B$7:$R$1700,10,0)</f>
        <v>11.501200000000001</v>
      </c>
      <c r="E13" s="66">
        <f t="shared" si="5"/>
        <v>60</v>
      </c>
      <c r="F13" s="65">
        <f>VLOOKUP($A13,'Return Data'!$B$7:$R$1700,11,0)</f>
        <v>-4.1623000000000001</v>
      </c>
      <c r="G13" s="66">
        <f t="shared" si="6"/>
        <v>9</v>
      </c>
      <c r="H13" s="65">
        <f>VLOOKUP($A13,'Return Data'!$B$7:$R$1700,12,0)</f>
        <v>5.8620999999999999</v>
      </c>
      <c r="I13" s="66">
        <f t="shared" si="7"/>
        <v>2</v>
      </c>
      <c r="J13" s="65">
        <f>VLOOKUP($A13,'Return Data'!$B$7:$R$1700,13,0)</f>
        <v>16.5823</v>
      </c>
      <c r="K13" s="66">
        <f t="shared" si="8"/>
        <v>2</v>
      </c>
      <c r="L13" s="65">
        <f>VLOOKUP($A13,'Return Data'!$B$7:$R$1700,17,0)</f>
        <v>-2.8010999999999999</v>
      </c>
      <c r="M13" s="66">
        <f t="shared" si="9"/>
        <v>30</v>
      </c>
      <c r="N13" s="65"/>
      <c r="O13" s="66"/>
      <c r="P13" s="65"/>
      <c r="Q13" s="66"/>
      <c r="R13" s="65">
        <f>VLOOKUP($A13,'Return Data'!$B$7:$R$1700,16,0)</f>
        <v>-3.3187000000000002</v>
      </c>
      <c r="S13" s="67">
        <f t="shared" si="12"/>
        <v>55</v>
      </c>
    </row>
    <row r="14" spans="1:20" x14ac:dyDescent="0.3">
      <c r="A14" s="63" t="s">
        <v>272</v>
      </c>
      <c r="B14" s="64">
        <f>VLOOKUP($A14,'Return Data'!$B$7:$R$1700,3,0)</f>
        <v>44040</v>
      </c>
      <c r="C14" s="65">
        <f>VLOOKUP($A14,'Return Data'!$B$7:$R$1700,4,0)</f>
        <v>11.03</v>
      </c>
      <c r="D14" s="65">
        <f>VLOOKUP($A14,'Return Data'!$B$7:$R$1700,10,0)</f>
        <v>10.8543</v>
      </c>
      <c r="E14" s="66">
        <f t="shared" si="5"/>
        <v>64</v>
      </c>
      <c r="F14" s="65">
        <f>VLOOKUP($A14,'Return Data'!$B$7:$R$1700,11,0)</f>
        <v>-8.9933999999999994</v>
      </c>
      <c r="G14" s="66">
        <f t="shared" si="6"/>
        <v>31</v>
      </c>
      <c r="H14" s="65">
        <f>VLOOKUP($A14,'Return Data'!$B$7:$R$1700,12,0)</f>
        <v>-0.63060000000000005</v>
      </c>
      <c r="I14" s="66">
        <f t="shared" si="7"/>
        <v>18</v>
      </c>
      <c r="J14" s="65">
        <f>VLOOKUP($A14,'Return Data'!$B$7:$R$1700,13,0)</f>
        <v>10.079800000000001</v>
      </c>
      <c r="K14" s="66">
        <f t="shared" si="8"/>
        <v>6</v>
      </c>
      <c r="L14" s="65"/>
      <c r="M14" s="66"/>
      <c r="N14" s="65"/>
      <c r="O14" s="66"/>
      <c r="P14" s="65"/>
      <c r="Q14" s="66"/>
      <c r="R14" s="65">
        <f>VLOOKUP($A14,'Return Data'!$B$7:$R$1700,16,0)</f>
        <v>5.6772999999999998</v>
      </c>
      <c r="S14" s="67">
        <f t="shared" si="12"/>
        <v>44</v>
      </c>
    </row>
    <row r="15" spans="1:20" x14ac:dyDescent="0.3">
      <c r="A15" s="63" t="s">
        <v>273</v>
      </c>
      <c r="B15" s="64">
        <f>VLOOKUP($A15,'Return Data'!$B$7:$R$1700,3,0)</f>
        <v>44040</v>
      </c>
      <c r="C15" s="65">
        <f>VLOOKUP($A15,'Return Data'!$B$7:$R$1700,4,0)</f>
        <v>55.87</v>
      </c>
      <c r="D15" s="65">
        <f>VLOOKUP($A15,'Return Data'!$B$7:$R$1700,10,0)</f>
        <v>12.1212</v>
      </c>
      <c r="E15" s="66">
        <f t="shared" si="5"/>
        <v>57</v>
      </c>
      <c r="F15" s="65">
        <f>VLOOKUP($A15,'Return Data'!$B$7:$R$1700,11,0)</f>
        <v>-2.3593000000000002</v>
      </c>
      <c r="G15" s="66">
        <f t="shared" si="6"/>
        <v>5</v>
      </c>
      <c r="H15" s="65">
        <f>VLOOKUP($A15,'Return Data'!$B$7:$R$1700,12,0)</f>
        <v>4.8217999999999996</v>
      </c>
      <c r="I15" s="66">
        <f t="shared" si="7"/>
        <v>5</v>
      </c>
      <c r="J15" s="65">
        <f>VLOOKUP($A15,'Return Data'!$B$7:$R$1700,13,0)</f>
        <v>15.291</v>
      </c>
      <c r="K15" s="66">
        <f t="shared" si="8"/>
        <v>3</v>
      </c>
      <c r="L15" s="65">
        <f>VLOOKUP($A15,'Return Data'!$B$7:$R$1700,17,0)</f>
        <v>0.12520000000000001</v>
      </c>
      <c r="M15" s="66">
        <f t="shared" si="9"/>
        <v>13</v>
      </c>
      <c r="N15" s="65">
        <f>VLOOKUP($A15,'Return Data'!$B$7:$R$1700,14,0)</f>
        <v>5.077</v>
      </c>
      <c r="O15" s="66">
        <f t="shared" si="10"/>
        <v>7</v>
      </c>
      <c r="P15" s="65">
        <f>VLOOKUP($A15,'Return Data'!$B$7:$R$1700,15,0)</f>
        <v>7.7285000000000004</v>
      </c>
      <c r="Q15" s="66">
        <f t="shared" si="11"/>
        <v>5</v>
      </c>
      <c r="R15" s="65">
        <f>VLOOKUP($A15,'Return Data'!$B$7:$R$1700,16,0)</f>
        <v>16.247800000000002</v>
      </c>
      <c r="S15" s="67">
        <f t="shared" si="12"/>
        <v>10</v>
      </c>
    </row>
    <row r="16" spans="1:20" x14ac:dyDescent="0.3">
      <c r="A16" s="63" t="s">
        <v>274</v>
      </c>
      <c r="B16" s="64">
        <f>VLOOKUP($A16,'Return Data'!$B$7:$R$1700,3,0)</f>
        <v>44040</v>
      </c>
      <c r="C16" s="65">
        <f>VLOOKUP($A16,'Return Data'!$B$7:$R$1700,4,0)</f>
        <v>68.790000000000006</v>
      </c>
      <c r="D16" s="65">
        <f>VLOOKUP($A16,'Return Data'!$B$7:$R$1700,10,0)</f>
        <v>15.0527</v>
      </c>
      <c r="E16" s="66">
        <f t="shared" si="5"/>
        <v>43</v>
      </c>
      <c r="F16" s="65">
        <f>VLOOKUP($A16,'Return Data'!$B$7:$R$1700,11,0)</f>
        <v>-0.82179999999999997</v>
      </c>
      <c r="G16" s="66">
        <f t="shared" si="6"/>
        <v>3</v>
      </c>
      <c r="H16" s="65">
        <f>VLOOKUP($A16,'Return Data'!$B$7:$R$1700,12,0)</f>
        <v>3.5059</v>
      </c>
      <c r="I16" s="66">
        <f t="shared" si="7"/>
        <v>8</v>
      </c>
      <c r="J16" s="65">
        <f>VLOOKUP($A16,'Return Data'!$B$7:$R$1700,13,0)</f>
        <v>8.8277000000000001</v>
      </c>
      <c r="K16" s="66">
        <f t="shared" si="8"/>
        <v>7</v>
      </c>
      <c r="L16" s="65">
        <f>VLOOKUP($A16,'Return Data'!$B$7:$R$1700,17,0)</f>
        <v>4.7140000000000004</v>
      </c>
      <c r="M16" s="66">
        <f t="shared" si="9"/>
        <v>3</v>
      </c>
      <c r="N16" s="65">
        <f>VLOOKUP($A16,'Return Data'!$B$7:$R$1700,14,0)</f>
        <v>7.1417000000000002</v>
      </c>
      <c r="O16" s="66">
        <f t="shared" si="10"/>
        <v>2</v>
      </c>
      <c r="P16" s="65">
        <f>VLOOKUP($A16,'Return Data'!$B$7:$R$1700,15,0)</f>
        <v>7.7016999999999998</v>
      </c>
      <c r="Q16" s="66">
        <f t="shared" si="11"/>
        <v>7</v>
      </c>
      <c r="R16" s="65">
        <f>VLOOKUP($A16,'Return Data'!$B$7:$R$1700,16,0)</f>
        <v>17.851199999999999</v>
      </c>
      <c r="S16" s="67">
        <f t="shared" si="12"/>
        <v>7</v>
      </c>
    </row>
    <row r="17" spans="1:19" x14ac:dyDescent="0.3">
      <c r="A17" s="63" t="s">
        <v>275</v>
      </c>
      <c r="B17" s="64">
        <f>VLOOKUP($A17,'Return Data'!$B$7:$R$1700,3,0)</f>
        <v>44040</v>
      </c>
      <c r="C17" s="65">
        <f>VLOOKUP($A17,'Return Data'!$B$7:$R$1700,4,0)</f>
        <v>47.466000000000001</v>
      </c>
      <c r="D17" s="65">
        <f>VLOOKUP($A17,'Return Data'!$B$7:$R$1700,10,0)</f>
        <v>16.455300000000001</v>
      </c>
      <c r="E17" s="66">
        <f t="shared" si="5"/>
        <v>29</v>
      </c>
      <c r="F17" s="65">
        <f>VLOOKUP($A17,'Return Data'!$B$7:$R$1700,11,0)</f>
        <v>-9.3744999999999994</v>
      </c>
      <c r="G17" s="66">
        <f t="shared" si="6"/>
        <v>33</v>
      </c>
      <c r="H17" s="65">
        <f>VLOOKUP($A17,'Return Data'!$B$7:$R$1700,12,0)</f>
        <v>-5.2159000000000004</v>
      </c>
      <c r="I17" s="66">
        <f t="shared" si="7"/>
        <v>34</v>
      </c>
      <c r="J17" s="65">
        <f>VLOOKUP($A17,'Return Data'!$B$7:$R$1700,13,0)</f>
        <v>0.73640000000000005</v>
      </c>
      <c r="K17" s="66">
        <f t="shared" si="8"/>
        <v>24</v>
      </c>
      <c r="L17" s="65">
        <f>VLOOKUP($A17,'Return Data'!$B$7:$R$1700,17,0)</f>
        <v>0.78120000000000001</v>
      </c>
      <c r="M17" s="66">
        <f t="shared" si="9"/>
        <v>12</v>
      </c>
      <c r="N17" s="65">
        <f>VLOOKUP($A17,'Return Data'!$B$7:$R$1700,14,0)</f>
        <v>2.3370000000000002</v>
      </c>
      <c r="O17" s="66">
        <f t="shared" si="10"/>
        <v>16</v>
      </c>
      <c r="P17" s="65">
        <f>VLOOKUP($A17,'Return Data'!$B$7:$R$1700,15,0)</f>
        <v>7.5799000000000003</v>
      </c>
      <c r="Q17" s="66">
        <f t="shared" si="11"/>
        <v>8</v>
      </c>
      <c r="R17" s="65">
        <f>VLOOKUP($A17,'Return Data'!$B$7:$R$1700,16,0)</f>
        <v>12.195600000000001</v>
      </c>
      <c r="S17" s="67">
        <f t="shared" si="12"/>
        <v>22</v>
      </c>
    </row>
    <row r="18" spans="1:19" x14ac:dyDescent="0.3">
      <c r="A18" s="63" t="s">
        <v>276</v>
      </c>
      <c r="B18" s="64">
        <f>VLOOKUP($A18,'Return Data'!$B$7:$R$1700,3,0)</f>
        <v>44040</v>
      </c>
      <c r="C18" s="65">
        <f>VLOOKUP($A18,'Return Data'!$B$7:$R$1700,4,0)</f>
        <v>44.04</v>
      </c>
      <c r="D18" s="65">
        <f>VLOOKUP($A18,'Return Data'!$B$7:$R$1700,10,0)</f>
        <v>13.7691</v>
      </c>
      <c r="E18" s="66">
        <f t="shared" si="5"/>
        <v>53</v>
      </c>
      <c r="F18" s="65">
        <f>VLOOKUP($A18,'Return Data'!$B$7:$R$1700,11,0)</f>
        <v>-10.4696</v>
      </c>
      <c r="G18" s="66">
        <f t="shared" si="6"/>
        <v>38</v>
      </c>
      <c r="H18" s="65">
        <f>VLOOKUP($A18,'Return Data'!$B$7:$R$1700,12,0)</f>
        <v>-6.5762</v>
      </c>
      <c r="I18" s="66">
        <f t="shared" si="7"/>
        <v>44</v>
      </c>
      <c r="J18" s="65">
        <f>VLOOKUP($A18,'Return Data'!$B$7:$R$1700,13,0)</f>
        <v>-1.2335</v>
      </c>
      <c r="K18" s="66">
        <f t="shared" si="8"/>
        <v>39</v>
      </c>
      <c r="L18" s="65">
        <f>VLOOKUP($A18,'Return Data'!$B$7:$R$1700,17,0)</f>
        <v>-3.4167000000000001</v>
      </c>
      <c r="M18" s="66">
        <f t="shared" si="9"/>
        <v>34</v>
      </c>
      <c r="N18" s="65">
        <f>VLOOKUP($A18,'Return Data'!$B$7:$R$1700,14,0)</f>
        <v>-0.1056</v>
      </c>
      <c r="O18" s="66">
        <f t="shared" si="10"/>
        <v>31</v>
      </c>
      <c r="P18" s="65">
        <f>VLOOKUP($A18,'Return Data'!$B$7:$R$1700,15,0)</f>
        <v>3.7492000000000001</v>
      </c>
      <c r="Q18" s="66">
        <f t="shared" si="11"/>
        <v>32</v>
      </c>
      <c r="R18" s="65">
        <f>VLOOKUP($A18,'Return Data'!$B$7:$R$1700,16,0)</f>
        <v>13.653499999999999</v>
      </c>
      <c r="S18" s="67">
        <f t="shared" si="12"/>
        <v>17</v>
      </c>
    </row>
    <row r="19" spans="1:19" x14ac:dyDescent="0.3">
      <c r="A19" s="63" t="s">
        <v>277</v>
      </c>
      <c r="B19" s="64">
        <f>VLOOKUP($A19,'Return Data'!$B$7:$R$1700,3,0)</f>
        <v>44040</v>
      </c>
      <c r="C19" s="65">
        <f>VLOOKUP($A19,'Return Data'!$B$7:$R$1700,4,0)</f>
        <v>13.191700000000001</v>
      </c>
      <c r="D19" s="65">
        <f>VLOOKUP($A19,'Return Data'!$B$7:$R$1700,10,0)</f>
        <v>15.672000000000001</v>
      </c>
      <c r="E19" s="66">
        <f t="shared" si="5"/>
        <v>35</v>
      </c>
      <c r="F19" s="65">
        <f>VLOOKUP($A19,'Return Data'!$B$7:$R$1700,11,0)</f>
        <v>-13.4511</v>
      </c>
      <c r="G19" s="66">
        <f t="shared" si="6"/>
        <v>52</v>
      </c>
      <c r="H19" s="65">
        <f>VLOOKUP($A19,'Return Data'!$B$7:$R$1700,12,0)</f>
        <v>-8.2654999999999994</v>
      </c>
      <c r="I19" s="66">
        <f t="shared" si="7"/>
        <v>49</v>
      </c>
      <c r="J19" s="65">
        <f>VLOOKUP($A19,'Return Data'!$B$7:$R$1700,13,0)</f>
        <v>-4.1238000000000001</v>
      </c>
      <c r="K19" s="66">
        <f t="shared" si="8"/>
        <v>47</v>
      </c>
      <c r="L19" s="65">
        <f>VLOOKUP($A19,'Return Data'!$B$7:$R$1700,17,0)</f>
        <v>-4.0784000000000002</v>
      </c>
      <c r="M19" s="66">
        <f t="shared" si="9"/>
        <v>39</v>
      </c>
      <c r="N19" s="65">
        <f>VLOOKUP($A19,'Return Data'!$B$7:$R$1700,14,0)</f>
        <v>-0.48330000000000001</v>
      </c>
      <c r="O19" s="66">
        <f t="shared" si="10"/>
        <v>33</v>
      </c>
      <c r="P19" s="65"/>
      <c r="Q19" s="66"/>
      <c r="R19" s="65">
        <f>VLOOKUP($A19,'Return Data'!$B$7:$R$1700,16,0)</f>
        <v>6.2336</v>
      </c>
      <c r="S19" s="67">
        <f t="shared" si="12"/>
        <v>42</v>
      </c>
    </row>
    <row r="20" spans="1:19" x14ac:dyDescent="0.3">
      <c r="A20" s="63" t="s">
        <v>278</v>
      </c>
      <c r="B20" s="64">
        <f>VLOOKUP($A20,'Return Data'!$B$7:$R$1700,3,0)</f>
        <v>44040</v>
      </c>
      <c r="C20" s="65">
        <f>VLOOKUP($A20,'Return Data'!$B$7:$R$1700,4,0)</f>
        <v>490.7432</v>
      </c>
      <c r="D20" s="65">
        <f>VLOOKUP($A20,'Return Data'!$B$7:$R$1700,10,0)</f>
        <v>16.223700000000001</v>
      </c>
      <c r="E20" s="66">
        <f t="shared" si="5"/>
        <v>31</v>
      </c>
      <c r="F20" s="65">
        <f>VLOOKUP($A20,'Return Data'!$B$7:$R$1700,11,0)</f>
        <v>-15.783799999999999</v>
      </c>
      <c r="G20" s="66">
        <f t="shared" si="6"/>
        <v>57</v>
      </c>
      <c r="H20" s="65">
        <f>VLOOKUP($A20,'Return Data'!$B$7:$R$1700,12,0)</f>
        <v>-11.916499999999999</v>
      </c>
      <c r="I20" s="66">
        <f t="shared" si="7"/>
        <v>56</v>
      </c>
      <c r="J20" s="65">
        <f>VLOOKUP($A20,'Return Data'!$B$7:$R$1700,13,0)</f>
        <v>-10.840199999999999</v>
      </c>
      <c r="K20" s="66">
        <f t="shared" si="8"/>
        <v>57</v>
      </c>
      <c r="L20" s="65">
        <f>VLOOKUP($A20,'Return Data'!$B$7:$R$1700,17,0)</f>
        <v>-6.3784000000000001</v>
      </c>
      <c r="M20" s="66">
        <f t="shared" si="9"/>
        <v>52</v>
      </c>
      <c r="N20" s="65">
        <f>VLOOKUP($A20,'Return Data'!$B$7:$R$1700,14,0)</f>
        <v>-2.3788</v>
      </c>
      <c r="O20" s="66">
        <f t="shared" si="10"/>
        <v>44</v>
      </c>
      <c r="P20" s="65">
        <f>VLOOKUP($A20,'Return Data'!$B$7:$R$1700,15,0)</f>
        <v>2.6328</v>
      </c>
      <c r="Q20" s="66">
        <f t="shared" si="11"/>
        <v>38</v>
      </c>
      <c r="R20" s="65">
        <f>VLOOKUP($A20,'Return Data'!$B$7:$R$1700,16,0)</f>
        <v>20.040199999999999</v>
      </c>
      <c r="S20" s="67">
        <f t="shared" si="12"/>
        <v>2</v>
      </c>
    </row>
    <row r="21" spans="1:19" x14ac:dyDescent="0.3">
      <c r="A21" s="63" t="s">
        <v>279</v>
      </c>
      <c r="B21" s="64">
        <f>VLOOKUP($A21,'Return Data'!$B$7:$R$1700,3,0)</f>
        <v>44040</v>
      </c>
      <c r="C21" s="65">
        <f>VLOOKUP($A21,'Return Data'!$B$7:$R$1700,4,0)</f>
        <v>334.209</v>
      </c>
      <c r="D21" s="65">
        <f>VLOOKUP($A21,'Return Data'!$B$7:$R$1700,10,0)</f>
        <v>18.927099999999999</v>
      </c>
      <c r="E21" s="66">
        <f t="shared" si="5"/>
        <v>15</v>
      </c>
      <c r="F21" s="65">
        <f>VLOOKUP($A21,'Return Data'!$B$7:$R$1700,11,0)</f>
        <v>-10.6539</v>
      </c>
      <c r="G21" s="66">
        <f t="shared" si="6"/>
        <v>40</v>
      </c>
      <c r="H21" s="65">
        <f>VLOOKUP($A21,'Return Data'!$B$7:$R$1700,12,0)</f>
        <v>-5.7455999999999996</v>
      </c>
      <c r="I21" s="66">
        <f t="shared" si="7"/>
        <v>39</v>
      </c>
      <c r="J21" s="65">
        <f>VLOOKUP($A21,'Return Data'!$B$7:$R$1700,13,0)</f>
        <v>-5.3121999999999998</v>
      </c>
      <c r="K21" s="66">
        <f t="shared" si="8"/>
        <v>50</v>
      </c>
      <c r="L21" s="65">
        <f>VLOOKUP($A21,'Return Data'!$B$7:$R$1700,17,0)</f>
        <v>-2.2898999999999998</v>
      </c>
      <c r="M21" s="66">
        <f t="shared" si="9"/>
        <v>25</v>
      </c>
      <c r="N21" s="65">
        <f>VLOOKUP($A21,'Return Data'!$B$7:$R$1700,14,0)</f>
        <v>0.84009999999999996</v>
      </c>
      <c r="O21" s="66">
        <f t="shared" si="10"/>
        <v>25</v>
      </c>
      <c r="P21" s="65">
        <f>VLOOKUP($A21,'Return Data'!$B$7:$R$1700,15,0)</f>
        <v>7.2342000000000004</v>
      </c>
      <c r="Q21" s="66">
        <f t="shared" si="11"/>
        <v>11</v>
      </c>
      <c r="R21" s="65">
        <f>VLOOKUP($A21,'Return Data'!$B$7:$R$1700,16,0)</f>
        <v>19.627800000000001</v>
      </c>
      <c r="S21" s="67">
        <f t="shared" si="12"/>
        <v>3</v>
      </c>
    </row>
    <row r="22" spans="1:19" x14ac:dyDescent="0.3">
      <c r="A22" s="63" t="s">
        <v>280</v>
      </c>
      <c r="B22" s="64">
        <f>VLOOKUP($A22,'Return Data'!$B$7:$R$1700,3,0)</f>
        <v>44040</v>
      </c>
      <c r="C22" s="65">
        <f>VLOOKUP($A22,'Return Data'!$B$7:$R$1700,4,0)</f>
        <v>1479.5014426411401</v>
      </c>
      <c r="D22" s="65">
        <f>VLOOKUP($A22,'Return Data'!$B$7:$R$1700,10,0)</f>
        <v>16.706399999999999</v>
      </c>
      <c r="E22" s="66">
        <f t="shared" si="5"/>
        <v>28</v>
      </c>
      <c r="F22" s="65">
        <f>VLOOKUP($A22,'Return Data'!$B$7:$R$1700,11,0)</f>
        <v>-12.0085</v>
      </c>
      <c r="G22" s="66">
        <f t="shared" si="6"/>
        <v>49</v>
      </c>
      <c r="H22" s="65">
        <f>VLOOKUP($A22,'Return Data'!$B$7:$R$1700,12,0)</f>
        <v>-9.0417000000000005</v>
      </c>
      <c r="I22" s="66">
        <f t="shared" si="7"/>
        <v>50</v>
      </c>
      <c r="J22" s="65">
        <f>VLOOKUP($A22,'Return Data'!$B$7:$R$1700,13,0)</f>
        <v>-9.3793000000000006</v>
      </c>
      <c r="K22" s="66">
        <f t="shared" si="8"/>
        <v>54</v>
      </c>
      <c r="L22" s="65">
        <f>VLOOKUP($A22,'Return Data'!$B$7:$R$1700,17,0)</f>
        <v>-6.1154000000000002</v>
      </c>
      <c r="M22" s="66">
        <f t="shared" si="9"/>
        <v>48</v>
      </c>
      <c r="N22" s="65">
        <f>VLOOKUP($A22,'Return Data'!$B$7:$R$1700,14,0)</f>
        <v>-3.6545999999999998</v>
      </c>
      <c r="O22" s="66">
        <f t="shared" si="10"/>
        <v>46</v>
      </c>
      <c r="P22" s="65">
        <f>VLOOKUP($A22,'Return Data'!$B$7:$R$1700,15,0)</f>
        <v>3.0194999999999999</v>
      </c>
      <c r="Q22" s="66">
        <f t="shared" si="11"/>
        <v>36</v>
      </c>
      <c r="R22" s="65">
        <f>VLOOKUP($A22,'Return Data'!$B$7:$R$1700,16,0)</f>
        <v>22.786100000000001</v>
      </c>
      <c r="S22" s="67">
        <f t="shared" si="12"/>
        <v>1</v>
      </c>
    </row>
    <row r="23" spans="1:19" x14ac:dyDescent="0.3">
      <c r="A23" s="63" t="s">
        <v>281</v>
      </c>
      <c r="B23" s="64">
        <f>VLOOKUP($A23,'Return Data'!$B$7:$R$1700,3,0)</f>
        <v>44040</v>
      </c>
      <c r="C23" s="65">
        <f>VLOOKUP($A23,'Return Data'!$B$7:$R$1700,4,0)</f>
        <v>34.433399999999999</v>
      </c>
      <c r="D23" s="65">
        <f>VLOOKUP($A23,'Return Data'!$B$7:$R$1700,10,0)</f>
        <v>14.866400000000001</v>
      </c>
      <c r="E23" s="66">
        <f t="shared" si="5"/>
        <v>46</v>
      </c>
      <c r="F23" s="65">
        <f>VLOOKUP($A23,'Return Data'!$B$7:$R$1700,11,0)</f>
        <v>-11.8521</v>
      </c>
      <c r="G23" s="66">
        <f t="shared" si="6"/>
        <v>48</v>
      </c>
      <c r="H23" s="65">
        <f>VLOOKUP($A23,'Return Data'!$B$7:$R$1700,12,0)</f>
        <v>-5.8761999999999999</v>
      </c>
      <c r="I23" s="66">
        <f t="shared" si="7"/>
        <v>40</v>
      </c>
      <c r="J23" s="65">
        <f>VLOOKUP($A23,'Return Data'!$B$7:$R$1700,13,0)</f>
        <v>-3.1284000000000001</v>
      </c>
      <c r="K23" s="66">
        <f t="shared" si="8"/>
        <v>44</v>
      </c>
      <c r="L23" s="65">
        <f>VLOOKUP($A23,'Return Data'!$B$7:$R$1700,17,0)</f>
        <v>-3.883</v>
      </c>
      <c r="M23" s="66">
        <f t="shared" si="9"/>
        <v>38</v>
      </c>
      <c r="N23" s="65">
        <f>VLOOKUP($A23,'Return Data'!$B$7:$R$1700,14,0)</f>
        <v>-1.6342000000000001</v>
      </c>
      <c r="O23" s="66">
        <f t="shared" si="10"/>
        <v>39</v>
      </c>
      <c r="P23" s="65">
        <f>VLOOKUP($A23,'Return Data'!$B$7:$R$1700,15,0)</f>
        <v>4.9054000000000002</v>
      </c>
      <c r="Q23" s="66">
        <f t="shared" si="11"/>
        <v>24</v>
      </c>
      <c r="R23" s="65">
        <f>VLOOKUP($A23,'Return Data'!$B$7:$R$1700,16,0)</f>
        <v>9.5396999999999998</v>
      </c>
      <c r="S23" s="67">
        <f t="shared" si="12"/>
        <v>34</v>
      </c>
    </row>
    <row r="24" spans="1:19" x14ac:dyDescent="0.3">
      <c r="A24" s="63" t="s">
        <v>282</v>
      </c>
      <c r="B24" s="64">
        <f>VLOOKUP($A24,'Return Data'!$B$7:$R$1700,3,0)</f>
        <v>44040</v>
      </c>
      <c r="C24" s="65">
        <f>VLOOKUP($A24,'Return Data'!$B$7:$R$1700,4,0)</f>
        <v>351.48</v>
      </c>
      <c r="D24" s="65">
        <f>VLOOKUP($A24,'Return Data'!$B$7:$R$1700,10,0)</f>
        <v>17.681699999999999</v>
      </c>
      <c r="E24" s="66">
        <f t="shared" si="5"/>
        <v>23</v>
      </c>
      <c r="F24" s="65">
        <f>VLOOKUP($A24,'Return Data'!$B$7:$R$1700,11,0)</f>
        <v>-10.6921</v>
      </c>
      <c r="G24" s="66">
        <f t="shared" si="6"/>
        <v>41</v>
      </c>
      <c r="H24" s="65">
        <f>VLOOKUP($A24,'Return Data'!$B$7:$R$1700,12,0)</f>
        <v>-4.9745999999999997</v>
      </c>
      <c r="I24" s="66">
        <f t="shared" si="7"/>
        <v>32</v>
      </c>
      <c r="J24" s="65">
        <f>VLOOKUP($A24,'Return Data'!$B$7:$R$1700,13,0)</f>
        <v>-4.8691000000000004</v>
      </c>
      <c r="K24" s="66">
        <f t="shared" si="8"/>
        <v>48</v>
      </c>
      <c r="L24" s="65">
        <f>VLOOKUP($A24,'Return Data'!$B$7:$R$1700,17,0)</f>
        <v>-2.6459999999999999</v>
      </c>
      <c r="M24" s="66">
        <f t="shared" si="9"/>
        <v>29</v>
      </c>
      <c r="N24" s="65">
        <f>VLOOKUP($A24,'Return Data'!$B$7:$R$1700,14,0)</f>
        <v>2.1882999999999999</v>
      </c>
      <c r="O24" s="66">
        <f t="shared" si="10"/>
        <v>17</v>
      </c>
      <c r="P24" s="65">
        <f>VLOOKUP($A24,'Return Data'!$B$7:$R$1700,15,0)</f>
        <v>5.2633000000000001</v>
      </c>
      <c r="Q24" s="66">
        <f t="shared" si="11"/>
        <v>22</v>
      </c>
      <c r="R24" s="65">
        <f>VLOOKUP($A24,'Return Data'!$B$7:$R$1700,16,0)</f>
        <v>18.5136</v>
      </c>
      <c r="S24" s="67">
        <f t="shared" si="12"/>
        <v>4</v>
      </c>
    </row>
    <row r="25" spans="1:19" x14ac:dyDescent="0.3">
      <c r="A25" s="63" t="s">
        <v>283</v>
      </c>
      <c r="B25" s="64">
        <f>VLOOKUP($A25,'Return Data'!$B$7:$R$1700,3,0)</f>
        <v>44040</v>
      </c>
      <c r="C25" s="65">
        <f>VLOOKUP($A25,'Return Data'!$B$7:$R$1700,4,0)</f>
        <v>9.4700000000000006</v>
      </c>
      <c r="D25" s="65">
        <f>VLOOKUP($A25,'Return Data'!$B$7:$R$1700,10,0)</f>
        <v>15.066800000000001</v>
      </c>
      <c r="E25" s="66">
        <f t="shared" si="5"/>
        <v>42</v>
      </c>
      <c r="F25" s="65">
        <f>VLOOKUP($A25,'Return Data'!$B$7:$R$1700,11,0)</f>
        <v>-18.7822</v>
      </c>
      <c r="G25" s="66">
        <f t="shared" si="6"/>
        <v>59</v>
      </c>
      <c r="H25" s="65">
        <f>VLOOKUP($A25,'Return Data'!$B$7:$R$1700,12,0)</f>
        <v>-14.5307</v>
      </c>
      <c r="I25" s="66">
        <f t="shared" si="7"/>
        <v>63</v>
      </c>
      <c r="J25" s="65">
        <f>VLOOKUP($A25,'Return Data'!$B$7:$R$1700,13,0)</f>
        <v>-9.5510999999999999</v>
      </c>
      <c r="K25" s="66">
        <f t="shared" si="8"/>
        <v>55</v>
      </c>
      <c r="L25" s="65">
        <f>VLOOKUP($A25,'Return Data'!$B$7:$R$1700,17,0)</f>
        <v>-5.9950000000000001</v>
      </c>
      <c r="M25" s="66">
        <f t="shared" si="9"/>
        <v>46</v>
      </c>
      <c r="N25" s="65"/>
      <c r="O25" s="66"/>
      <c r="P25" s="65"/>
      <c r="Q25" s="66"/>
      <c r="R25" s="65">
        <f>VLOOKUP($A25,'Return Data'!$B$7:$R$1700,16,0)</f>
        <v>-2.29</v>
      </c>
      <c r="S25" s="67">
        <f t="shared" si="12"/>
        <v>53</v>
      </c>
    </row>
    <row r="26" spans="1:19" x14ac:dyDescent="0.3">
      <c r="A26" s="63" t="s">
        <v>284</v>
      </c>
      <c r="B26" s="64">
        <f>VLOOKUP($A26,'Return Data'!$B$7:$R$1700,3,0)</f>
        <v>44040</v>
      </c>
      <c r="C26" s="65">
        <f>VLOOKUP($A26,'Return Data'!$B$7:$R$1700,4,0)</f>
        <v>24.59</v>
      </c>
      <c r="D26" s="65">
        <f>VLOOKUP($A26,'Return Data'!$B$7:$R$1700,10,0)</f>
        <v>5.3555999999999999</v>
      </c>
      <c r="E26" s="66">
        <f t="shared" si="5"/>
        <v>66</v>
      </c>
      <c r="F26" s="65">
        <f>VLOOKUP($A26,'Return Data'!$B$7:$R$1700,11,0)</f>
        <v>-14.3504</v>
      </c>
      <c r="G26" s="66">
        <f t="shared" si="6"/>
        <v>54</v>
      </c>
      <c r="H26" s="65">
        <f>VLOOKUP($A26,'Return Data'!$B$7:$R$1700,12,0)</f>
        <v>-11.291499999999999</v>
      </c>
      <c r="I26" s="66">
        <f t="shared" si="7"/>
        <v>55</v>
      </c>
      <c r="J26" s="65">
        <f>VLOOKUP($A26,'Return Data'!$B$7:$R$1700,13,0)</f>
        <v>-0.48559999999999998</v>
      </c>
      <c r="K26" s="66">
        <f t="shared" si="8"/>
        <v>32</v>
      </c>
      <c r="L26" s="65">
        <f>VLOOKUP($A26,'Return Data'!$B$7:$R$1700,17,0)</f>
        <v>-4.5198</v>
      </c>
      <c r="M26" s="66">
        <f t="shared" si="9"/>
        <v>41</v>
      </c>
      <c r="N26" s="65">
        <f>VLOOKUP($A26,'Return Data'!$B$7:$R$1700,14,0)</f>
        <v>-1.35E-2</v>
      </c>
      <c r="O26" s="66">
        <f t="shared" si="10"/>
        <v>30</v>
      </c>
      <c r="P26" s="65">
        <f>VLOOKUP($A26,'Return Data'!$B$7:$R$1700,15,0)</f>
        <v>3.4205000000000001</v>
      </c>
      <c r="Q26" s="66">
        <f t="shared" si="11"/>
        <v>35</v>
      </c>
      <c r="R26" s="65">
        <f>VLOOKUP($A26,'Return Data'!$B$7:$R$1700,16,0)</f>
        <v>13.960800000000001</v>
      </c>
      <c r="S26" s="67">
        <f t="shared" si="12"/>
        <v>16</v>
      </c>
    </row>
    <row r="27" spans="1:19" x14ac:dyDescent="0.3">
      <c r="A27" s="63" t="s">
        <v>285</v>
      </c>
      <c r="B27" s="64">
        <f>VLOOKUP($A27,'Return Data'!$B$7:$R$1700,3,0)</f>
        <v>44040</v>
      </c>
      <c r="C27" s="65">
        <f>VLOOKUP($A27,'Return Data'!$B$7:$R$1700,4,0)</f>
        <v>50.16</v>
      </c>
      <c r="D27" s="65">
        <f>VLOOKUP($A27,'Return Data'!$B$7:$R$1700,10,0)</f>
        <v>19.258199999999999</v>
      </c>
      <c r="E27" s="66">
        <f t="shared" si="5"/>
        <v>14</v>
      </c>
      <c r="F27" s="65">
        <f>VLOOKUP($A27,'Return Data'!$B$7:$R$1700,11,0)</f>
        <v>-11.2997</v>
      </c>
      <c r="G27" s="66">
        <f t="shared" si="6"/>
        <v>46</v>
      </c>
      <c r="H27" s="65">
        <f>VLOOKUP($A27,'Return Data'!$B$7:$R$1700,12,0)</f>
        <v>-5.2690999999999999</v>
      </c>
      <c r="I27" s="66">
        <f t="shared" si="7"/>
        <v>35</v>
      </c>
      <c r="J27" s="65">
        <f>VLOOKUP($A27,'Return Data'!$B$7:$R$1700,13,0)</f>
        <v>-5.3941999999999997</v>
      </c>
      <c r="K27" s="66">
        <f t="shared" si="8"/>
        <v>51</v>
      </c>
      <c r="L27" s="65">
        <f>VLOOKUP($A27,'Return Data'!$B$7:$R$1700,17,0)</f>
        <v>-6.0766999999999998</v>
      </c>
      <c r="M27" s="66">
        <f t="shared" si="9"/>
        <v>47</v>
      </c>
      <c r="N27" s="65">
        <f>VLOOKUP($A27,'Return Data'!$B$7:$R$1700,14,0)</f>
        <v>-1.1978</v>
      </c>
      <c r="O27" s="66">
        <f t="shared" si="10"/>
        <v>36</v>
      </c>
      <c r="P27" s="65">
        <f>VLOOKUP($A27,'Return Data'!$B$7:$R$1700,15,0)</f>
        <v>4.3155999999999999</v>
      </c>
      <c r="Q27" s="66">
        <f t="shared" si="11"/>
        <v>29</v>
      </c>
      <c r="R27" s="65">
        <f>VLOOKUP($A27,'Return Data'!$B$7:$R$1700,16,0)</f>
        <v>14.9223</v>
      </c>
      <c r="S27" s="67">
        <f t="shared" si="12"/>
        <v>13</v>
      </c>
    </row>
    <row r="28" spans="1:19" x14ac:dyDescent="0.3">
      <c r="A28" s="63" t="s">
        <v>286</v>
      </c>
      <c r="B28" s="64">
        <f>VLOOKUP($A28,'Return Data'!$B$7:$R$1700,3,0)</f>
        <v>44040</v>
      </c>
      <c r="C28" s="65">
        <f>VLOOKUP($A28,'Return Data'!$B$7:$R$1700,4,0)</f>
        <v>9.0500000000000007</v>
      </c>
      <c r="D28" s="65">
        <f>VLOOKUP($A28,'Return Data'!$B$7:$R$1700,10,0)</f>
        <v>13.125</v>
      </c>
      <c r="E28" s="66">
        <f t="shared" si="5"/>
        <v>55</v>
      </c>
      <c r="F28" s="65">
        <f>VLOOKUP($A28,'Return Data'!$B$7:$R$1700,11,0)</f>
        <v>-10.218299999999999</v>
      </c>
      <c r="G28" s="66">
        <f t="shared" si="6"/>
        <v>35</v>
      </c>
      <c r="H28" s="65">
        <f>VLOOKUP($A28,'Return Data'!$B$7:$R$1700,12,0)</f>
        <v>-7.5587</v>
      </c>
      <c r="I28" s="66">
        <f t="shared" si="7"/>
        <v>47</v>
      </c>
      <c r="J28" s="65">
        <f>VLOOKUP($A28,'Return Data'!$B$7:$R$1700,13,0)</f>
        <v>-3.5181</v>
      </c>
      <c r="K28" s="66">
        <f t="shared" si="8"/>
        <v>45</v>
      </c>
      <c r="L28" s="65">
        <f>VLOOKUP($A28,'Return Data'!$B$7:$R$1700,17,0)</f>
        <v>-3.3</v>
      </c>
      <c r="M28" s="66">
        <f t="shared" si="9"/>
        <v>32</v>
      </c>
      <c r="N28" s="65"/>
      <c r="O28" s="66"/>
      <c r="P28" s="65"/>
      <c r="Q28" s="66"/>
      <c r="R28" s="65">
        <f>VLOOKUP($A28,'Return Data'!$B$7:$R$1700,16,0)</f>
        <v>-3.79</v>
      </c>
      <c r="S28" s="67">
        <f t="shared" si="12"/>
        <v>56</v>
      </c>
    </row>
    <row r="29" spans="1:19" x14ac:dyDescent="0.3">
      <c r="A29" s="63" t="s">
        <v>287</v>
      </c>
      <c r="B29" s="64">
        <f>VLOOKUP($A29,'Return Data'!$B$7:$R$1700,3,0)</f>
        <v>44040</v>
      </c>
      <c r="C29" s="65">
        <f>VLOOKUP($A29,'Return Data'!$B$7:$R$1700,4,0)</f>
        <v>51.55</v>
      </c>
      <c r="D29" s="65">
        <f>VLOOKUP($A29,'Return Data'!$B$7:$R$1700,10,0)</f>
        <v>16.2607</v>
      </c>
      <c r="E29" s="66">
        <f t="shared" si="5"/>
        <v>30</v>
      </c>
      <c r="F29" s="65">
        <f>VLOOKUP($A29,'Return Data'!$B$7:$R$1700,11,0)</f>
        <v>-5.7587000000000002</v>
      </c>
      <c r="G29" s="66">
        <f t="shared" si="6"/>
        <v>13</v>
      </c>
      <c r="H29" s="65">
        <f>VLOOKUP($A29,'Return Data'!$B$7:$R$1700,12,0)</f>
        <v>-1.0557000000000001</v>
      </c>
      <c r="I29" s="66">
        <f t="shared" si="7"/>
        <v>20</v>
      </c>
      <c r="J29" s="65">
        <f>VLOOKUP($A29,'Return Data'!$B$7:$R$1700,13,0)</f>
        <v>6.2229999999999999</v>
      </c>
      <c r="K29" s="66">
        <f t="shared" si="8"/>
        <v>12</v>
      </c>
      <c r="L29" s="65">
        <f>VLOOKUP($A29,'Return Data'!$B$7:$R$1700,17,0)</f>
        <v>-0.15440000000000001</v>
      </c>
      <c r="M29" s="66">
        <f t="shared" si="9"/>
        <v>14</v>
      </c>
      <c r="N29" s="65">
        <f>VLOOKUP($A29,'Return Data'!$B$7:$R$1700,14,0)</f>
        <v>4.8940999999999999</v>
      </c>
      <c r="O29" s="66">
        <f t="shared" si="10"/>
        <v>8</v>
      </c>
      <c r="P29" s="65">
        <f>VLOOKUP($A29,'Return Data'!$B$7:$R$1700,15,0)</f>
        <v>7.2583000000000002</v>
      </c>
      <c r="Q29" s="66">
        <f t="shared" si="11"/>
        <v>9</v>
      </c>
      <c r="R29" s="65">
        <f>VLOOKUP($A29,'Return Data'!$B$7:$R$1700,16,0)</f>
        <v>12.826700000000001</v>
      </c>
      <c r="S29" s="67">
        <f t="shared" si="12"/>
        <v>21</v>
      </c>
    </row>
    <row r="30" spans="1:19" x14ac:dyDescent="0.3">
      <c r="A30" s="63" t="s">
        <v>288</v>
      </c>
      <c r="B30" s="64">
        <f>VLOOKUP($A30,'Return Data'!$B$7:$R$1700,3,0)</f>
        <v>44040</v>
      </c>
      <c r="C30" s="65">
        <f>VLOOKUP($A30,'Return Data'!$B$7:$R$1700,4,0)</f>
        <v>9.4436999999999998</v>
      </c>
      <c r="D30" s="65">
        <f>VLOOKUP($A30,'Return Data'!$B$7:$R$1700,10,0)</f>
        <v>16.0459</v>
      </c>
      <c r="E30" s="66">
        <f t="shared" si="5"/>
        <v>33</v>
      </c>
      <c r="F30" s="65">
        <f>VLOOKUP($A30,'Return Data'!$B$7:$R$1700,11,0)</f>
        <v>-12.787699999999999</v>
      </c>
      <c r="G30" s="66">
        <f t="shared" si="6"/>
        <v>51</v>
      </c>
      <c r="H30" s="65"/>
      <c r="I30" s="66"/>
      <c r="J30" s="65"/>
      <c r="K30" s="66"/>
      <c r="L30" s="65"/>
      <c r="M30" s="66"/>
      <c r="N30" s="65"/>
      <c r="O30" s="66"/>
      <c r="P30" s="65"/>
      <c r="Q30" s="66"/>
      <c r="R30" s="65">
        <f>VLOOKUP($A30,'Return Data'!$B$7:$R$1700,16,0)</f>
        <v>-5.5629999999999997</v>
      </c>
      <c r="S30" s="67">
        <f t="shared" si="12"/>
        <v>58</v>
      </c>
    </row>
    <row r="31" spans="1:19" x14ac:dyDescent="0.3">
      <c r="A31" s="63" t="s">
        <v>289</v>
      </c>
      <c r="B31" s="64">
        <f>VLOOKUP($A31,'Return Data'!$B$7:$R$1700,3,0)</f>
        <v>44040</v>
      </c>
      <c r="C31" s="65">
        <f>VLOOKUP($A31,'Return Data'!$B$7:$R$1700,4,0)</f>
        <v>16.667999999999999</v>
      </c>
      <c r="D31" s="65">
        <f>VLOOKUP($A31,'Return Data'!$B$7:$R$1700,10,0)</f>
        <v>18.1114</v>
      </c>
      <c r="E31" s="66">
        <f t="shared" si="5"/>
        <v>19</v>
      </c>
      <c r="F31" s="65">
        <f>VLOOKUP($A31,'Return Data'!$B$7:$R$1700,11,0)</f>
        <v>-11.191599999999999</v>
      </c>
      <c r="G31" s="66">
        <f t="shared" si="6"/>
        <v>45</v>
      </c>
      <c r="H31" s="65">
        <f>VLOOKUP($A31,'Return Data'!$B$7:$R$1700,12,0)</f>
        <v>-8.1748999999999992</v>
      </c>
      <c r="I31" s="66">
        <f t="shared" si="7"/>
        <v>48</v>
      </c>
      <c r="J31" s="65">
        <f>VLOOKUP($A31,'Return Data'!$B$7:$R$1700,13,0)</f>
        <v>0.52949999999999997</v>
      </c>
      <c r="K31" s="66">
        <f t="shared" si="8"/>
        <v>28</v>
      </c>
      <c r="L31" s="65">
        <f>VLOOKUP($A31,'Return Data'!$B$7:$R$1700,17,0)</f>
        <v>-1.4663999999999999</v>
      </c>
      <c r="M31" s="66">
        <f t="shared" si="9"/>
        <v>22</v>
      </c>
      <c r="N31" s="65">
        <f>VLOOKUP($A31,'Return Data'!$B$7:$R$1700,14,0)</f>
        <v>2.6044</v>
      </c>
      <c r="O31" s="66">
        <f t="shared" si="10"/>
        <v>13</v>
      </c>
      <c r="P31" s="65">
        <f>VLOOKUP($A31,'Return Data'!$B$7:$R$1700,15,0)</f>
        <v>6.6571999999999996</v>
      </c>
      <c r="Q31" s="66">
        <f t="shared" si="11"/>
        <v>15</v>
      </c>
      <c r="R31" s="65">
        <f>VLOOKUP($A31,'Return Data'!$B$7:$R$1700,16,0)</f>
        <v>4.2291999999999996</v>
      </c>
      <c r="S31" s="67">
        <f t="shared" si="12"/>
        <v>48</v>
      </c>
    </row>
    <row r="32" spans="1:19" x14ac:dyDescent="0.3">
      <c r="A32" s="63" t="s">
        <v>290</v>
      </c>
      <c r="B32" s="64">
        <f>VLOOKUP($A32,'Return Data'!$B$7:$R$1700,3,0)</f>
        <v>44040</v>
      </c>
      <c r="C32" s="65">
        <f>VLOOKUP($A32,'Return Data'!$B$7:$R$1700,4,0)</f>
        <v>43.39</v>
      </c>
      <c r="D32" s="65">
        <f>VLOOKUP($A32,'Return Data'!$B$7:$R$1700,10,0)</f>
        <v>15.1203</v>
      </c>
      <c r="E32" s="66">
        <f t="shared" si="5"/>
        <v>40</v>
      </c>
      <c r="F32" s="65">
        <f>VLOOKUP($A32,'Return Data'!$B$7:$R$1700,11,0)</f>
        <v>-10.963800000000001</v>
      </c>
      <c r="G32" s="66">
        <f t="shared" si="6"/>
        <v>42</v>
      </c>
      <c r="H32" s="65">
        <f>VLOOKUP($A32,'Return Data'!$B$7:$R$1700,12,0)</f>
        <v>-2.3605</v>
      </c>
      <c r="I32" s="66">
        <f t="shared" si="7"/>
        <v>27</v>
      </c>
      <c r="J32" s="65">
        <f>VLOOKUP($A32,'Return Data'!$B$7:$R$1700,13,0)</f>
        <v>0.18240000000000001</v>
      </c>
      <c r="K32" s="66">
        <f t="shared" si="8"/>
        <v>29</v>
      </c>
      <c r="L32" s="65">
        <f>VLOOKUP($A32,'Return Data'!$B$7:$R$1700,17,0)</f>
        <v>1.2743</v>
      </c>
      <c r="M32" s="66">
        <f t="shared" si="9"/>
        <v>10</v>
      </c>
      <c r="N32" s="65">
        <f>VLOOKUP($A32,'Return Data'!$B$7:$R$1700,14,0)</f>
        <v>2.3793000000000002</v>
      </c>
      <c r="O32" s="66">
        <f t="shared" si="10"/>
        <v>15</v>
      </c>
      <c r="P32" s="65">
        <f>VLOOKUP($A32,'Return Data'!$B$7:$R$1700,15,0)</f>
        <v>6.5011000000000001</v>
      </c>
      <c r="Q32" s="66">
        <f t="shared" si="11"/>
        <v>17</v>
      </c>
      <c r="R32" s="65">
        <f>VLOOKUP($A32,'Return Data'!$B$7:$R$1700,16,0)</f>
        <v>10.508599999999999</v>
      </c>
      <c r="S32" s="67">
        <f t="shared" si="12"/>
        <v>28</v>
      </c>
    </row>
    <row r="33" spans="1:19" x14ac:dyDescent="0.3">
      <c r="A33" s="63" t="s">
        <v>291</v>
      </c>
      <c r="B33" s="64">
        <f>VLOOKUP($A33,'Return Data'!$B$7:$R$1700,3,0)</f>
        <v>44040</v>
      </c>
      <c r="C33" s="65">
        <f>VLOOKUP($A33,'Return Data'!$B$7:$R$1700,4,0)</f>
        <v>50.152999999999999</v>
      </c>
      <c r="D33" s="65">
        <f>VLOOKUP($A33,'Return Data'!$B$7:$R$1700,10,0)</f>
        <v>15.9741</v>
      </c>
      <c r="E33" s="66">
        <f t="shared" si="5"/>
        <v>34</v>
      </c>
      <c r="F33" s="65">
        <f>VLOOKUP($A33,'Return Data'!$B$7:$R$1700,11,0)</f>
        <v>-11.6309</v>
      </c>
      <c r="G33" s="66">
        <f t="shared" si="6"/>
        <v>47</v>
      </c>
      <c r="H33" s="65">
        <f>VLOOKUP($A33,'Return Data'!$B$7:$R$1700,12,0)</f>
        <v>-5.6475999999999997</v>
      </c>
      <c r="I33" s="66">
        <f t="shared" si="7"/>
        <v>38</v>
      </c>
      <c r="J33" s="65">
        <f>VLOOKUP($A33,'Return Data'!$B$7:$R$1700,13,0)</f>
        <v>-2.8043</v>
      </c>
      <c r="K33" s="66">
        <f t="shared" si="8"/>
        <v>42</v>
      </c>
      <c r="L33" s="65">
        <f>VLOOKUP($A33,'Return Data'!$B$7:$R$1700,17,0)</f>
        <v>-5.5919999999999996</v>
      </c>
      <c r="M33" s="66">
        <f t="shared" si="9"/>
        <v>45</v>
      </c>
      <c r="N33" s="65">
        <f>VLOOKUP($A33,'Return Data'!$B$7:$R$1700,14,0)</f>
        <v>-1.1744000000000001</v>
      </c>
      <c r="O33" s="66">
        <f t="shared" si="10"/>
        <v>35</v>
      </c>
      <c r="P33" s="65">
        <f>VLOOKUP($A33,'Return Data'!$B$7:$R$1700,15,0)</f>
        <v>5.2992999999999997</v>
      </c>
      <c r="Q33" s="66">
        <f t="shared" si="11"/>
        <v>21</v>
      </c>
      <c r="R33" s="65">
        <f>VLOOKUP($A33,'Return Data'!$B$7:$R$1700,16,0)</f>
        <v>11.827500000000001</v>
      </c>
      <c r="S33" s="67">
        <f t="shared" si="12"/>
        <v>24</v>
      </c>
    </row>
    <row r="34" spans="1:19" x14ac:dyDescent="0.3">
      <c r="A34" s="63" t="s">
        <v>292</v>
      </c>
      <c r="B34" s="64">
        <f>VLOOKUP($A34,'Return Data'!$B$7:$R$1700,3,0)</f>
        <v>44040</v>
      </c>
      <c r="C34" s="65">
        <f>VLOOKUP($A34,'Return Data'!$B$7:$R$1700,4,0)</f>
        <v>62.000700000000002</v>
      </c>
      <c r="D34" s="65">
        <f>VLOOKUP($A34,'Return Data'!$B$7:$R$1700,10,0)</f>
        <v>11.375400000000001</v>
      </c>
      <c r="E34" s="66">
        <f t="shared" si="5"/>
        <v>61</v>
      </c>
      <c r="F34" s="65">
        <f>VLOOKUP($A34,'Return Data'!$B$7:$R$1700,11,0)</f>
        <v>-16.389700000000001</v>
      </c>
      <c r="G34" s="66">
        <f t="shared" si="6"/>
        <v>58</v>
      </c>
      <c r="H34" s="65">
        <f>VLOOKUP($A34,'Return Data'!$B$7:$R$1700,12,0)</f>
        <v>-10.3742</v>
      </c>
      <c r="I34" s="66">
        <f t="shared" si="7"/>
        <v>53</v>
      </c>
      <c r="J34" s="65">
        <f>VLOOKUP($A34,'Return Data'!$B$7:$R$1700,13,0)</f>
        <v>-3.8372000000000002</v>
      </c>
      <c r="K34" s="66">
        <f t="shared" si="8"/>
        <v>46</v>
      </c>
      <c r="L34" s="65">
        <f>VLOOKUP($A34,'Return Data'!$B$7:$R$1700,17,0)</f>
        <v>-2.3799000000000001</v>
      </c>
      <c r="M34" s="66">
        <f t="shared" si="9"/>
        <v>28</v>
      </c>
      <c r="N34" s="65">
        <f>VLOOKUP($A34,'Return Data'!$B$7:$R$1700,14,0)</f>
        <v>1.3769</v>
      </c>
      <c r="O34" s="66">
        <f t="shared" si="10"/>
        <v>22</v>
      </c>
      <c r="P34" s="65">
        <f>VLOOKUP($A34,'Return Data'!$B$7:$R$1700,15,0)</f>
        <v>4.3680000000000003</v>
      </c>
      <c r="Q34" s="66">
        <f t="shared" si="11"/>
        <v>26</v>
      </c>
      <c r="R34" s="65">
        <f>VLOOKUP($A34,'Return Data'!$B$7:$R$1700,16,0)</f>
        <v>8.3514999999999997</v>
      </c>
      <c r="S34" s="67">
        <f t="shared" si="12"/>
        <v>38</v>
      </c>
    </row>
    <row r="35" spans="1:19" x14ac:dyDescent="0.3">
      <c r="A35" s="63" t="s">
        <v>436</v>
      </c>
      <c r="B35" s="64">
        <f>VLOOKUP($A35,'Return Data'!$B$7:$R$1700,3,0)</f>
        <v>44040</v>
      </c>
      <c r="C35" s="65">
        <f>VLOOKUP($A35,'Return Data'!$B$7:$R$1700,4,0)</f>
        <v>10.942299999999999</v>
      </c>
      <c r="D35" s="65">
        <f>VLOOKUP($A35,'Return Data'!$B$7:$R$1700,10,0)</f>
        <v>14.8581</v>
      </c>
      <c r="E35" s="66">
        <f t="shared" si="5"/>
        <v>47</v>
      </c>
      <c r="F35" s="65">
        <f>VLOOKUP($A35,'Return Data'!$B$7:$R$1700,11,0)</f>
        <v>-8.1768000000000001</v>
      </c>
      <c r="G35" s="66">
        <f t="shared" si="6"/>
        <v>25</v>
      </c>
      <c r="H35" s="65">
        <f>VLOOKUP($A35,'Return Data'!$B$7:$R$1700,12,0)</f>
        <v>-6.1367000000000003</v>
      </c>
      <c r="I35" s="66">
        <f t="shared" si="7"/>
        <v>42</v>
      </c>
      <c r="J35" s="65">
        <f>VLOOKUP($A35,'Return Data'!$B$7:$R$1700,13,0)</f>
        <v>-0.1424</v>
      </c>
      <c r="K35" s="66">
        <f t="shared" si="8"/>
        <v>31</v>
      </c>
      <c r="L35" s="65">
        <f>VLOOKUP($A35,'Return Data'!$B$7:$R$1700,17,0)</f>
        <v>-3.4761000000000002</v>
      </c>
      <c r="M35" s="66">
        <f t="shared" si="9"/>
        <v>35</v>
      </c>
      <c r="N35" s="65">
        <f>VLOOKUP($A35,'Return Data'!$B$7:$R$1700,14,0)</f>
        <v>-2.3549000000000002</v>
      </c>
      <c r="O35" s="66">
        <f t="shared" si="10"/>
        <v>43</v>
      </c>
      <c r="P35" s="65"/>
      <c r="Q35" s="66"/>
      <c r="R35" s="65">
        <f>VLOOKUP($A35,'Return Data'!$B$7:$R$1700,16,0)</f>
        <v>2.4121000000000001</v>
      </c>
      <c r="S35" s="67">
        <f t="shared" si="12"/>
        <v>49</v>
      </c>
    </row>
    <row r="36" spans="1:19" x14ac:dyDescent="0.3">
      <c r="A36" s="63" t="s">
        <v>294</v>
      </c>
      <c r="B36" s="64">
        <f>VLOOKUP($A36,'Return Data'!$B$7:$R$1700,3,0)</f>
        <v>44040</v>
      </c>
      <c r="C36" s="65">
        <f>VLOOKUP($A36,'Return Data'!$B$7:$R$1700,4,0)</f>
        <v>17.966000000000001</v>
      </c>
      <c r="D36" s="65">
        <f>VLOOKUP($A36,'Return Data'!$B$7:$R$1700,10,0)</f>
        <v>17.863900000000001</v>
      </c>
      <c r="E36" s="66">
        <f t="shared" si="5"/>
        <v>22</v>
      </c>
      <c r="F36" s="65">
        <f>VLOOKUP($A36,'Return Data'!$B$7:$R$1700,11,0)</f>
        <v>-6.7427999999999999</v>
      </c>
      <c r="G36" s="66">
        <f t="shared" si="6"/>
        <v>19</v>
      </c>
      <c r="H36" s="65">
        <f>VLOOKUP($A36,'Return Data'!$B$7:$R$1700,12,0)</f>
        <v>0.184</v>
      </c>
      <c r="I36" s="66">
        <f t="shared" si="7"/>
        <v>12</v>
      </c>
      <c r="J36" s="65">
        <f>VLOOKUP($A36,'Return Data'!$B$7:$R$1700,13,0)</f>
        <v>2.9275000000000002</v>
      </c>
      <c r="K36" s="66">
        <f t="shared" si="8"/>
        <v>18</v>
      </c>
      <c r="L36" s="65">
        <f>VLOOKUP($A36,'Return Data'!$B$7:$R$1700,17,0)</f>
        <v>3.6459000000000001</v>
      </c>
      <c r="M36" s="66">
        <f t="shared" si="9"/>
        <v>4</v>
      </c>
      <c r="N36" s="65">
        <f>VLOOKUP($A36,'Return Data'!$B$7:$R$1700,14,0)</f>
        <v>5.6840000000000002</v>
      </c>
      <c r="O36" s="66">
        <f t="shared" si="10"/>
        <v>5</v>
      </c>
      <c r="P36" s="65"/>
      <c r="Q36" s="66"/>
      <c r="R36" s="65">
        <f>VLOOKUP($A36,'Return Data'!$B$7:$R$1700,16,0)</f>
        <v>13.626799999999999</v>
      </c>
      <c r="S36" s="67">
        <f t="shared" si="12"/>
        <v>18</v>
      </c>
    </row>
    <row r="37" spans="1:19" x14ac:dyDescent="0.3">
      <c r="A37" s="63" t="s">
        <v>295</v>
      </c>
      <c r="B37" s="64">
        <f>VLOOKUP($A37,'Return Data'!$B$7:$R$1700,3,0)</f>
        <v>44040</v>
      </c>
      <c r="C37" s="65">
        <f>VLOOKUP($A37,'Return Data'!$B$7:$R$1700,4,0)</f>
        <v>16.251799999999999</v>
      </c>
      <c r="D37" s="65">
        <f>VLOOKUP($A37,'Return Data'!$B$7:$R$1700,10,0)</f>
        <v>11.8584</v>
      </c>
      <c r="E37" s="66">
        <f t="shared" si="5"/>
        <v>59</v>
      </c>
      <c r="F37" s="65">
        <f>VLOOKUP($A37,'Return Data'!$B$7:$R$1700,11,0)</f>
        <v>-15.1577</v>
      </c>
      <c r="G37" s="66">
        <f t="shared" si="6"/>
        <v>56</v>
      </c>
      <c r="H37" s="65">
        <f>VLOOKUP($A37,'Return Data'!$B$7:$R$1700,12,0)</f>
        <v>-10.95</v>
      </c>
      <c r="I37" s="66">
        <f t="shared" si="7"/>
        <v>54</v>
      </c>
      <c r="J37" s="65">
        <f>VLOOKUP($A37,'Return Data'!$B$7:$R$1700,13,0)</f>
        <v>-1.1069</v>
      </c>
      <c r="K37" s="66">
        <f t="shared" si="8"/>
        <v>37</v>
      </c>
      <c r="L37" s="65">
        <f>VLOOKUP($A37,'Return Data'!$B$7:$R$1700,17,0)</f>
        <v>-6.1295000000000002</v>
      </c>
      <c r="M37" s="66">
        <f t="shared" si="9"/>
        <v>49</v>
      </c>
      <c r="N37" s="65">
        <f>VLOOKUP($A37,'Return Data'!$B$7:$R$1700,14,0)</f>
        <v>-1.1203000000000001</v>
      </c>
      <c r="O37" s="66">
        <f t="shared" si="10"/>
        <v>34</v>
      </c>
      <c r="P37" s="65">
        <f>VLOOKUP($A37,'Return Data'!$B$7:$R$1700,15,0)</f>
        <v>7.2541000000000002</v>
      </c>
      <c r="Q37" s="66">
        <f t="shared" si="11"/>
        <v>10</v>
      </c>
      <c r="R37" s="65">
        <f>VLOOKUP($A37,'Return Data'!$B$7:$R$1700,16,0)</f>
        <v>9.1951000000000001</v>
      </c>
      <c r="S37" s="67">
        <f t="shared" si="12"/>
        <v>36</v>
      </c>
    </row>
    <row r="38" spans="1:19" x14ac:dyDescent="0.3">
      <c r="A38" s="63" t="s">
        <v>296</v>
      </c>
      <c r="B38" s="64">
        <f>VLOOKUP($A38,'Return Data'!$B$7:$R$1700,3,0)</f>
        <v>44040</v>
      </c>
      <c r="C38" s="65">
        <f>VLOOKUP($A38,'Return Data'!$B$7:$R$1700,4,0)</f>
        <v>44.392000000000003</v>
      </c>
      <c r="D38" s="65">
        <f>VLOOKUP($A38,'Return Data'!$B$7:$R$1700,10,0)</f>
        <v>14.92</v>
      </c>
      <c r="E38" s="66">
        <f t="shared" si="5"/>
        <v>44</v>
      </c>
      <c r="F38" s="65">
        <f>VLOOKUP($A38,'Return Data'!$B$7:$R$1700,11,0)</f>
        <v>-19.342600000000001</v>
      </c>
      <c r="G38" s="66">
        <f t="shared" si="6"/>
        <v>60</v>
      </c>
      <c r="H38" s="65">
        <f>VLOOKUP($A38,'Return Data'!$B$7:$R$1700,12,0)</f>
        <v>-14.3476</v>
      </c>
      <c r="I38" s="66">
        <f t="shared" si="7"/>
        <v>62</v>
      </c>
      <c r="J38" s="65">
        <f>VLOOKUP($A38,'Return Data'!$B$7:$R$1700,13,0)</f>
        <v>-13.739599999999999</v>
      </c>
      <c r="K38" s="66">
        <f t="shared" si="8"/>
        <v>62</v>
      </c>
      <c r="L38" s="65">
        <f>VLOOKUP($A38,'Return Data'!$B$7:$R$1700,17,0)</f>
        <v>-11.1677</v>
      </c>
      <c r="M38" s="66">
        <f t="shared" si="9"/>
        <v>55</v>
      </c>
      <c r="N38" s="65">
        <f>VLOOKUP($A38,'Return Data'!$B$7:$R$1700,14,0)</f>
        <v>-9.8536000000000001</v>
      </c>
      <c r="O38" s="66">
        <f t="shared" si="10"/>
        <v>49</v>
      </c>
      <c r="P38" s="65">
        <f>VLOOKUP($A38,'Return Data'!$B$7:$R$1700,15,0)</f>
        <v>-0.54369999999999996</v>
      </c>
      <c r="Q38" s="66">
        <f t="shared" si="11"/>
        <v>39</v>
      </c>
      <c r="R38" s="65">
        <f>VLOOKUP($A38,'Return Data'!$B$7:$R$1700,16,0)</f>
        <v>10.5502</v>
      </c>
      <c r="S38" s="67">
        <f t="shared" si="12"/>
        <v>27</v>
      </c>
    </row>
    <row r="39" spans="1:19" x14ac:dyDescent="0.3">
      <c r="A39" s="63" t="s">
        <v>297</v>
      </c>
      <c r="B39" s="64">
        <f>VLOOKUP($A39,'Return Data'!$B$7:$R$1700,3,0)</f>
        <v>44040</v>
      </c>
      <c r="C39" s="65">
        <f>VLOOKUP($A39,'Return Data'!$B$7:$R$1700,4,0)</f>
        <v>11.3682</v>
      </c>
      <c r="D39" s="65">
        <f>VLOOKUP($A39,'Return Data'!$B$7:$R$1700,10,0)</f>
        <v>26.831900000000001</v>
      </c>
      <c r="E39" s="66">
        <f t="shared" si="5"/>
        <v>1</v>
      </c>
      <c r="F39" s="65">
        <f>VLOOKUP($A39,'Return Data'!$B$7:$R$1700,11,0)</f>
        <v>4.0625</v>
      </c>
      <c r="G39" s="66">
        <f t="shared" si="6"/>
        <v>1</v>
      </c>
      <c r="H39" s="65"/>
      <c r="I39" s="66"/>
      <c r="J39" s="65"/>
      <c r="K39" s="66"/>
      <c r="L39" s="65"/>
      <c r="M39" s="66"/>
      <c r="N39" s="65"/>
      <c r="O39" s="66"/>
      <c r="P39" s="65"/>
      <c r="Q39" s="66"/>
      <c r="R39" s="65">
        <f>VLOOKUP($A39,'Return Data'!$B$7:$R$1700,16,0)</f>
        <v>13.485200000000001</v>
      </c>
      <c r="S39" s="67">
        <f t="shared" si="12"/>
        <v>19</v>
      </c>
    </row>
    <row r="40" spans="1:19" x14ac:dyDescent="0.3">
      <c r="A40" s="63" t="s">
        <v>298</v>
      </c>
      <c r="B40" s="64">
        <f>VLOOKUP($A40,'Return Data'!$B$7:$R$1700,3,0)</f>
        <v>44040</v>
      </c>
      <c r="C40" s="65">
        <f>VLOOKUP($A40,'Return Data'!$B$7:$R$1700,4,0)</f>
        <v>13.84</v>
      </c>
      <c r="D40" s="65">
        <f>VLOOKUP($A40,'Return Data'!$B$7:$R$1700,10,0)</f>
        <v>17.5871</v>
      </c>
      <c r="E40" s="66">
        <f t="shared" si="5"/>
        <v>24</v>
      </c>
      <c r="F40" s="65">
        <f>VLOOKUP($A40,'Return Data'!$B$7:$R$1700,11,0)</f>
        <v>-6.8013000000000003</v>
      </c>
      <c r="G40" s="66">
        <f t="shared" si="6"/>
        <v>20</v>
      </c>
      <c r="H40" s="65">
        <f>VLOOKUP($A40,'Return Data'!$B$7:$R$1700,12,0)</f>
        <v>-3.6882000000000001</v>
      </c>
      <c r="I40" s="66">
        <f t="shared" si="7"/>
        <v>30</v>
      </c>
      <c r="J40" s="65">
        <f>VLOOKUP($A40,'Return Data'!$B$7:$R$1700,13,0)</f>
        <v>-1.2134</v>
      </c>
      <c r="K40" s="66">
        <f t="shared" si="8"/>
        <v>38</v>
      </c>
      <c r="L40" s="65">
        <f>VLOOKUP($A40,'Return Data'!$B$7:$R$1700,17,0)</f>
        <v>-1.8564000000000001</v>
      </c>
      <c r="M40" s="66">
        <f t="shared" si="9"/>
        <v>23</v>
      </c>
      <c r="N40" s="65">
        <f>VLOOKUP($A40,'Return Data'!$B$7:$R$1700,14,0)</f>
        <v>1.1069</v>
      </c>
      <c r="O40" s="66">
        <f t="shared" si="10"/>
        <v>23</v>
      </c>
      <c r="P40" s="65"/>
      <c r="Q40" s="66"/>
      <c r="R40" s="65">
        <f>VLOOKUP($A40,'Return Data'!$B$7:$R$1700,16,0)</f>
        <v>7.2664999999999997</v>
      </c>
      <c r="S40" s="67">
        <f t="shared" si="12"/>
        <v>39</v>
      </c>
    </row>
    <row r="41" spans="1:19" x14ac:dyDescent="0.3">
      <c r="A41" s="63" t="s">
        <v>299</v>
      </c>
      <c r="B41" s="64">
        <f>VLOOKUP($A41,'Return Data'!$B$7:$R$1700,3,0)</f>
        <v>44040</v>
      </c>
      <c r="C41" s="65">
        <f>VLOOKUP($A41,'Return Data'!$B$7:$R$1700,4,0)</f>
        <v>543.29041891333395</v>
      </c>
      <c r="D41" s="65">
        <f>VLOOKUP($A41,'Return Data'!$B$7:$R$1700,10,0)</f>
        <v>18.345500000000001</v>
      </c>
      <c r="E41" s="66">
        <f t="shared" si="5"/>
        <v>17</v>
      </c>
      <c r="F41" s="65">
        <f>VLOOKUP($A41,'Return Data'!$B$7:$R$1700,11,0)</f>
        <v>-6.4286000000000003</v>
      </c>
      <c r="G41" s="66">
        <f t="shared" si="6"/>
        <v>16</v>
      </c>
      <c r="H41" s="65">
        <f>VLOOKUP($A41,'Return Data'!$B$7:$R$1700,12,0)</f>
        <v>-1.5407999999999999</v>
      </c>
      <c r="I41" s="66">
        <f t="shared" si="7"/>
        <v>24</v>
      </c>
      <c r="J41" s="65">
        <f>VLOOKUP($A41,'Return Data'!$B$7:$R$1700,13,0)</f>
        <v>-1.3977999999999999</v>
      </c>
      <c r="K41" s="66">
        <f t="shared" si="8"/>
        <v>40</v>
      </c>
      <c r="L41" s="65">
        <f>VLOOKUP($A41,'Return Data'!$B$7:$R$1700,17,0)</f>
        <v>-3.6234999999999999</v>
      </c>
      <c r="M41" s="66">
        <f t="shared" si="9"/>
        <v>37</v>
      </c>
      <c r="N41" s="65">
        <f>VLOOKUP($A41,'Return Data'!$B$7:$R$1700,14,0)</f>
        <v>-1.2984</v>
      </c>
      <c r="O41" s="66">
        <f t="shared" si="10"/>
        <v>37</v>
      </c>
      <c r="P41" s="65">
        <f>VLOOKUP($A41,'Return Data'!$B$7:$R$1700,15,0)</f>
        <v>3.4462999999999999</v>
      </c>
      <c r="Q41" s="66">
        <f t="shared" si="11"/>
        <v>34</v>
      </c>
      <c r="R41" s="65">
        <f>VLOOKUP($A41,'Return Data'!$B$7:$R$1700,16,0)</f>
        <v>17.8354</v>
      </c>
      <c r="S41" s="67">
        <f t="shared" si="12"/>
        <v>8</v>
      </c>
    </row>
    <row r="42" spans="1:19" x14ac:dyDescent="0.3">
      <c r="A42" s="63" t="s">
        <v>300</v>
      </c>
      <c r="B42" s="64">
        <f>VLOOKUP($A42,'Return Data'!$B$7:$R$1700,3,0)</f>
        <v>44040</v>
      </c>
      <c r="C42" s="65">
        <f>VLOOKUP($A42,'Return Data'!$B$7:$R$1700,4,0)</f>
        <v>297.23430001087098</v>
      </c>
      <c r="D42" s="65">
        <f>VLOOKUP($A42,'Return Data'!$B$7:$R$1700,10,0)</f>
        <v>18.136600000000001</v>
      </c>
      <c r="E42" s="66">
        <f t="shared" si="5"/>
        <v>18</v>
      </c>
      <c r="F42" s="65">
        <f>VLOOKUP($A42,'Return Data'!$B$7:$R$1700,11,0)</f>
        <v>-5.952</v>
      </c>
      <c r="G42" s="66">
        <f t="shared" si="6"/>
        <v>14</v>
      </c>
      <c r="H42" s="65">
        <f>VLOOKUP($A42,'Return Data'!$B$7:$R$1700,12,0)</f>
        <v>-1.1092</v>
      </c>
      <c r="I42" s="66">
        <f t="shared" si="7"/>
        <v>22</v>
      </c>
      <c r="J42" s="65">
        <f>VLOOKUP($A42,'Return Data'!$B$7:$R$1700,13,0)</f>
        <v>-0.79549999999999998</v>
      </c>
      <c r="K42" s="66">
        <f t="shared" si="8"/>
        <v>35</v>
      </c>
      <c r="L42" s="65">
        <f>VLOOKUP($A42,'Return Data'!$B$7:$R$1700,17,0)</f>
        <v>-3.2412000000000001</v>
      </c>
      <c r="M42" s="66">
        <f t="shared" si="9"/>
        <v>31</v>
      </c>
      <c r="N42" s="65">
        <f>VLOOKUP($A42,'Return Data'!$B$7:$R$1700,14,0)</f>
        <v>-3.3999999999999998E-3</v>
      </c>
      <c r="O42" s="66">
        <f t="shared" si="10"/>
        <v>29</v>
      </c>
      <c r="P42" s="65">
        <f>VLOOKUP($A42,'Return Data'!$B$7:$R$1700,15,0)</f>
        <v>6.7228000000000003</v>
      </c>
      <c r="Q42" s="66">
        <f t="shared" si="11"/>
        <v>13</v>
      </c>
      <c r="R42" s="65">
        <f>VLOOKUP($A42,'Return Data'!$B$7:$R$1700,16,0)</f>
        <v>14.9518</v>
      </c>
      <c r="S42" s="67">
        <f t="shared" si="12"/>
        <v>12</v>
      </c>
    </row>
    <row r="43" spans="1:19" x14ac:dyDescent="0.3">
      <c r="A43" s="63" t="s">
        <v>301</v>
      </c>
      <c r="B43" s="64">
        <f>VLOOKUP($A43,'Return Data'!$B$7:$R$1700,3,0)</f>
        <v>44040</v>
      </c>
      <c r="C43" s="65">
        <f>VLOOKUP($A43,'Return Data'!$B$7:$R$1700,4,0)</f>
        <v>99.045699999999997</v>
      </c>
      <c r="D43" s="65">
        <f>VLOOKUP($A43,'Return Data'!$B$7:$R$1700,10,0)</f>
        <v>26.113900000000001</v>
      </c>
      <c r="E43" s="66">
        <f t="shared" si="5"/>
        <v>2</v>
      </c>
      <c r="F43" s="65">
        <f>VLOOKUP($A43,'Return Data'!$B$7:$R$1700,11,0)</f>
        <v>2.4761000000000002</v>
      </c>
      <c r="G43" s="66">
        <f t="shared" si="6"/>
        <v>2</v>
      </c>
      <c r="H43" s="65">
        <f>VLOOKUP($A43,'Return Data'!$B$7:$R$1700,12,0)</f>
        <v>4.9831000000000003</v>
      </c>
      <c r="I43" s="66">
        <f t="shared" si="7"/>
        <v>3</v>
      </c>
      <c r="J43" s="65">
        <f>VLOOKUP($A43,'Return Data'!$B$7:$R$1700,13,0)</f>
        <v>8.4814000000000007</v>
      </c>
      <c r="K43" s="66">
        <f t="shared" si="8"/>
        <v>8</v>
      </c>
      <c r="L43" s="65">
        <f>VLOOKUP($A43,'Return Data'!$B$7:$R$1700,17,0)</f>
        <v>3.2881</v>
      </c>
      <c r="M43" s="66">
        <f t="shared" si="9"/>
        <v>5</v>
      </c>
      <c r="N43" s="65">
        <f>VLOOKUP($A43,'Return Data'!$B$7:$R$1700,14,0)</f>
        <v>3.9603000000000002</v>
      </c>
      <c r="O43" s="66">
        <f t="shared" si="10"/>
        <v>9</v>
      </c>
      <c r="P43" s="65">
        <f>VLOOKUP($A43,'Return Data'!$B$7:$R$1700,15,0)</f>
        <v>11.232200000000001</v>
      </c>
      <c r="Q43" s="66">
        <f t="shared" si="11"/>
        <v>3</v>
      </c>
      <c r="R43" s="65">
        <f>VLOOKUP($A43,'Return Data'!$B$7:$R$1700,16,0)</f>
        <v>11.9335</v>
      </c>
      <c r="S43" s="67">
        <f t="shared" si="12"/>
        <v>23</v>
      </c>
    </row>
    <row r="44" spans="1:19" x14ac:dyDescent="0.3">
      <c r="A44" s="63" t="s">
        <v>302</v>
      </c>
      <c r="B44" s="64">
        <f>VLOOKUP($A44,'Return Data'!$B$7:$R$1700,3,0)</f>
        <v>44040</v>
      </c>
      <c r="C44" s="65">
        <f>VLOOKUP($A44,'Return Data'!$B$7:$R$1700,4,0)</f>
        <v>47.28</v>
      </c>
      <c r="D44" s="65">
        <f>VLOOKUP($A44,'Return Data'!$B$7:$R$1700,10,0)</f>
        <v>18.555700000000002</v>
      </c>
      <c r="E44" s="66">
        <f t="shared" si="5"/>
        <v>16</v>
      </c>
      <c r="F44" s="65">
        <f>VLOOKUP($A44,'Return Data'!$B$7:$R$1700,11,0)</f>
        <v>-10.2676</v>
      </c>
      <c r="G44" s="66">
        <f t="shared" si="6"/>
        <v>37</v>
      </c>
      <c r="H44" s="65">
        <f>VLOOKUP($A44,'Return Data'!$B$7:$R$1700,12,0)</f>
        <v>-6.6535000000000002</v>
      </c>
      <c r="I44" s="66">
        <f t="shared" si="7"/>
        <v>45</v>
      </c>
      <c r="J44" s="65">
        <f>VLOOKUP($A44,'Return Data'!$B$7:$R$1700,13,0)</f>
        <v>-10.5223</v>
      </c>
      <c r="K44" s="66">
        <f t="shared" si="8"/>
        <v>56</v>
      </c>
      <c r="L44" s="65">
        <f>VLOOKUP($A44,'Return Data'!$B$7:$R$1700,17,0)</f>
        <v>-5.5266000000000002</v>
      </c>
      <c r="M44" s="66">
        <f t="shared" si="9"/>
        <v>44</v>
      </c>
      <c r="N44" s="65">
        <f>VLOOKUP($A44,'Return Data'!$B$7:$R$1700,14,0)</f>
        <v>-2.1638000000000002</v>
      </c>
      <c r="O44" s="66">
        <f t="shared" si="10"/>
        <v>42</v>
      </c>
      <c r="P44" s="65">
        <f>VLOOKUP($A44,'Return Data'!$B$7:$R$1700,15,0)</f>
        <v>4.3414999999999999</v>
      </c>
      <c r="Q44" s="66">
        <f t="shared" si="11"/>
        <v>28</v>
      </c>
      <c r="R44" s="65">
        <f>VLOOKUP($A44,'Return Data'!$B$7:$R$1700,16,0)</f>
        <v>14.122199999999999</v>
      </c>
      <c r="S44" s="67">
        <f t="shared" si="12"/>
        <v>15</v>
      </c>
    </row>
    <row r="45" spans="1:19" x14ac:dyDescent="0.3">
      <c r="A45" s="63" t="s">
        <v>373</v>
      </c>
      <c r="B45" s="64">
        <f>VLOOKUP($A45,'Return Data'!$B$7:$R$1700,3,0)</f>
        <v>44040</v>
      </c>
      <c r="C45" s="65">
        <f>VLOOKUP($A45,'Return Data'!$B$7:$R$1700,4,0)</f>
        <v>429.98607957342398</v>
      </c>
      <c r="D45" s="65">
        <f>VLOOKUP($A45,'Return Data'!$B$7:$R$1700,10,0)</f>
        <v>19.627199999999998</v>
      </c>
      <c r="E45" s="66">
        <f t="shared" si="5"/>
        <v>12</v>
      </c>
      <c r="F45" s="65">
        <f>VLOOKUP($A45,'Return Data'!$B$7:$R$1700,11,0)</f>
        <v>-6.585</v>
      </c>
      <c r="G45" s="66">
        <f t="shared" si="6"/>
        <v>18</v>
      </c>
      <c r="H45" s="65">
        <f>VLOOKUP($A45,'Return Data'!$B$7:$R$1700,12,0)</f>
        <v>-0.29759999999999998</v>
      </c>
      <c r="I45" s="66">
        <f t="shared" si="7"/>
        <v>16</v>
      </c>
      <c r="J45" s="65">
        <f>VLOOKUP($A45,'Return Data'!$B$7:$R$1700,13,0)</f>
        <v>0.64359999999999995</v>
      </c>
      <c r="K45" s="66">
        <f t="shared" si="8"/>
        <v>26</v>
      </c>
      <c r="L45" s="65">
        <f>VLOOKUP($A45,'Return Data'!$B$7:$R$1700,17,0)</f>
        <v>-0.45910000000000001</v>
      </c>
      <c r="M45" s="66">
        <f t="shared" si="9"/>
        <v>17</v>
      </c>
      <c r="N45" s="65">
        <f>VLOOKUP($A45,'Return Data'!$B$7:$R$1700,14,0)</f>
        <v>3.3099999999999997E-2</v>
      </c>
      <c r="O45" s="66">
        <f t="shared" si="10"/>
        <v>28</v>
      </c>
      <c r="P45" s="65">
        <f>VLOOKUP($A45,'Return Data'!$B$7:$R$1700,15,0)</f>
        <v>3.8593000000000002</v>
      </c>
      <c r="Q45" s="66">
        <f t="shared" si="11"/>
        <v>30</v>
      </c>
      <c r="R45" s="65">
        <f>VLOOKUP($A45,'Return Data'!$B$7:$R$1700,16,0)</f>
        <v>14.745200000000001</v>
      </c>
      <c r="S45" s="67">
        <f t="shared" si="12"/>
        <v>14</v>
      </c>
    </row>
    <row r="46" spans="1:19" x14ac:dyDescent="0.3">
      <c r="A46" s="63" t="s">
        <v>304</v>
      </c>
      <c r="B46" s="64">
        <f>VLOOKUP($A46,'Return Data'!$B$7:$R$1700,3,0)</f>
        <v>44040</v>
      </c>
      <c r="C46" s="65">
        <f>VLOOKUP($A46,'Return Data'!$B$7:$R$1700,4,0)</f>
        <v>13.342000000000001</v>
      </c>
      <c r="D46" s="65">
        <f>VLOOKUP($A46,'Return Data'!$B$7:$R$1700,10,0)</f>
        <v>20.7727</v>
      </c>
      <c r="E46" s="66">
        <f t="shared" si="5"/>
        <v>8</v>
      </c>
      <c r="F46" s="65">
        <f>VLOOKUP($A46,'Return Data'!$B$7:$R$1700,11,0)</f>
        <v>-6.5548999999999999</v>
      </c>
      <c r="G46" s="66">
        <f t="shared" si="6"/>
        <v>17</v>
      </c>
      <c r="H46" s="65">
        <f>VLOOKUP($A46,'Return Data'!$B$7:$R$1700,12,0)</f>
        <v>-0.84130000000000005</v>
      </c>
      <c r="I46" s="66">
        <f t="shared" si="7"/>
        <v>19</v>
      </c>
      <c r="J46" s="65">
        <f>VLOOKUP($A46,'Return Data'!$B$7:$R$1700,13,0)</f>
        <v>0.69130000000000003</v>
      </c>
      <c r="K46" s="66">
        <f t="shared" si="8"/>
        <v>25</v>
      </c>
      <c r="L46" s="65">
        <f>VLOOKUP($A46,'Return Data'!$B$7:$R$1700,17,0)</f>
        <v>2.1739000000000002</v>
      </c>
      <c r="M46" s="66">
        <f t="shared" si="9"/>
        <v>8</v>
      </c>
      <c r="N46" s="65">
        <f>VLOOKUP($A46,'Return Data'!$B$7:$R$1700,14,0)</f>
        <v>-0.41760000000000003</v>
      </c>
      <c r="O46" s="66">
        <f t="shared" si="10"/>
        <v>32</v>
      </c>
      <c r="P46" s="65"/>
      <c r="Q46" s="66"/>
      <c r="R46" s="65">
        <f>VLOOKUP($A46,'Return Data'!$B$7:$R$1700,16,0)</f>
        <v>6.8876999999999997</v>
      </c>
      <c r="S46" s="67">
        <f t="shared" si="12"/>
        <v>40</v>
      </c>
    </row>
    <row r="47" spans="1:19" x14ac:dyDescent="0.3">
      <c r="A47" s="63" t="s">
        <v>305</v>
      </c>
      <c r="B47" s="64">
        <f>VLOOKUP($A47,'Return Data'!$B$7:$R$1700,3,0)</f>
        <v>44040</v>
      </c>
      <c r="C47" s="65">
        <f>VLOOKUP($A47,'Return Data'!$B$7:$R$1700,4,0)</f>
        <v>13.917899999999999</v>
      </c>
      <c r="D47" s="65">
        <f>VLOOKUP($A47,'Return Data'!$B$7:$R$1700,10,0)</f>
        <v>21.7121</v>
      </c>
      <c r="E47" s="66">
        <f t="shared" si="5"/>
        <v>7</v>
      </c>
      <c r="F47" s="65">
        <f>VLOOKUP($A47,'Return Data'!$B$7:$R$1700,11,0)</f>
        <v>-5.5888999999999998</v>
      </c>
      <c r="G47" s="66">
        <f t="shared" si="6"/>
        <v>12</v>
      </c>
      <c r="H47" s="65">
        <f>VLOOKUP($A47,'Return Data'!$B$7:$R$1700,12,0)</f>
        <v>0.55269999999999997</v>
      </c>
      <c r="I47" s="66">
        <f t="shared" si="7"/>
        <v>10</v>
      </c>
      <c r="J47" s="65">
        <f>VLOOKUP($A47,'Return Data'!$B$7:$R$1700,13,0)</f>
        <v>1.9447000000000001</v>
      </c>
      <c r="K47" s="66">
        <f t="shared" si="8"/>
        <v>20</v>
      </c>
      <c r="L47" s="65">
        <f>VLOOKUP($A47,'Return Data'!$B$7:$R$1700,17,0)</f>
        <v>1.9149</v>
      </c>
      <c r="M47" s="66">
        <f t="shared" si="9"/>
        <v>9</v>
      </c>
      <c r="N47" s="65">
        <f>VLOOKUP($A47,'Return Data'!$B$7:$R$1700,14,0)</f>
        <v>7.1199999999999999E-2</v>
      </c>
      <c r="O47" s="66">
        <f t="shared" si="10"/>
        <v>27</v>
      </c>
      <c r="P47" s="65">
        <f>VLOOKUP($A47,'Return Data'!$B$7:$R$1700,15,0)</f>
        <v>6.7027000000000001</v>
      </c>
      <c r="Q47" s="66">
        <f t="shared" si="11"/>
        <v>14</v>
      </c>
      <c r="R47" s="65">
        <f>VLOOKUP($A47,'Return Data'!$B$7:$R$1700,16,0)</f>
        <v>6.3522999999999996</v>
      </c>
      <c r="S47" s="67">
        <f t="shared" si="12"/>
        <v>41</v>
      </c>
    </row>
    <row r="48" spans="1:19" x14ac:dyDescent="0.3">
      <c r="A48" s="63" t="s">
        <v>306</v>
      </c>
      <c r="B48" s="64">
        <f>VLOOKUP($A48,'Return Data'!$B$7:$R$1700,3,0)</f>
        <v>44040</v>
      </c>
      <c r="C48" s="65">
        <f>VLOOKUP($A48,'Return Data'!$B$7:$R$1700,4,0)</f>
        <v>13.0273</v>
      </c>
      <c r="D48" s="65">
        <f>VLOOKUP($A48,'Return Data'!$B$7:$R$1700,10,0)</f>
        <v>22.443899999999999</v>
      </c>
      <c r="E48" s="66">
        <f t="shared" si="5"/>
        <v>6</v>
      </c>
      <c r="F48" s="65">
        <f>VLOOKUP($A48,'Return Data'!$B$7:$R$1700,11,0)</f>
        <v>-8.3952000000000009</v>
      </c>
      <c r="G48" s="66">
        <f t="shared" si="6"/>
        <v>27</v>
      </c>
      <c r="H48" s="65">
        <f>VLOOKUP($A48,'Return Data'!$B$7:$R$1700,12,0)</f>
        <v>-2.6797</v>
      </c>
      <c r="I48" s="66">
        <f t="shared" si="7"/>
        <v>28</v>
      </c>
      <c r="J48" s="65">
        <f>VLOOKUP($A48,'Return Data'!$B$7:$R$1700,13,0)</f>
        <v>-0.81620000000000004</v>
      </c>
      <c r="K48" s="66">
        <f t="shared" si="8"/>
        <v>36</v>
      </c>
      <c r="L48" s="65">
        <f>VLOOKUP($A48,'Return Data'!$B$7:$R$1700,17,0)</f>
        <v>-0.75760000000000005</v>
      </c>
      <c r="M48" s="66">
        <f t="shared" si="9"/>
        <v>19</v>
      </c>
      <c r="N48" s="65">
        <f>VLOOKUP($A48,'Return Data'!$B$7:$R$1700,14,0)</f>
        <v>-1.4928999999999999</v>
      </c>
      <c r="O48" s="66">
        <f t="shared" si="10"/>
        <v>38</v>
      </c>
      <c r="P48" s="65">
        <f>VLOOKUP($A48,'Return Data'!$B$7:$R$1700,15,0)</f>
        <v>4.6837999999999997</v>
      </c>
      <c r="Q48" s="66">
        <f t="shared" si="11"/>
        <v>25</v>
      </c>
      <c r="R48" s="65">
        <f>VLOOKUP($A48,'Return Data'!$B$7:$R$1700,16,0)</f>
        <v>5.0323000000000002</v>
      </c>
      <c r="S48" s="67">
        <f t="shared" si="12"/>
        <v>47</v>
      </c>
    </row>
    <row r="49" spans="1:19" x14ac:dyDescent="0.3">
      <c r="A49" s="63" t="s">
        <v>307</v>
      </c>
      <c r="B49" s="64">
        <f>VLOOKUP($A49,'Return Data'!$B$7:$R$1700,3,0)</f>
        <v>44040</v>
      </c>
      <c r="C49" s="65">
        <f>VLOOKUP($A49,'Return Data'!$B$7:$R$1700,4,0)</f>
        <v>13.5397</v>
      </c>
      <c r="D49" s="65">
        <f>VLOOKUP($A49,'Return Data'!$B$7:$R$1700,10,0)</f>
        <v>14.449299999999999</v>
      </c>
      <c r="E49" s="66">
        <f t="shared" si="5"/>
        <v>49</v>
      </c>
      <c r="F49" s="65">
        <f>VLOOKUP($A49,'Return Data'!$B$7:$R$1700,11,0)</f>
        <v>-8.5242000000000004</v>
      </c>
      <c r="G49" s="66">
        <f t="shared" si="6"/>
        <v>28</v>
      </c>
      <c r="H49" s="65">
        <f>VLOOKUP($A49,'Return Data'!$B$7:$R$1700,12,0)</f>
        <v>-7.5999999999999998E-2</v>
      </c>
      <c r="I49" s="66">
        <f t="shared" si="7"/>
        <v>15</v>
      </c>
      <c r="J49" s="65">
        <f>VLOOKUP($A49,'Return Data'!$B$7:$R$1700,13,0)</f>
        <v>10.1174</v>
      </c>
      <c r="K49" s="66">
        <f t="shared" si="8"/>
        <v>5</v>
      </c>
      <c r="L49" s="65">
        <f>VLOOKUP($A49,'Return Data'!$B$7:$R$1700,17,0)</f>
        <v>2.8458000000000001</v>
      </c>
      <c r="M49" s="66">
        <f t="shared" si="9"/>
        <v>7</v>
      </c>
      <c r="N49" s="65">
        <f>VLOOKUP($A49,'Return Data'!$B$7:$R$1700,14,0)</f>
        <v>5.7310999999999996</v>
      </c>
      <c r="O49" s="66">
        <f t="shared" si="10"/>
        <v>4</v>
      </c>
      <c r="P49" s="65"/>
      <c r="Q49" s="66"/>
      <c r="R49" s="65">
        <f>VLOOKUP($A49,'Return Data'!$B$7:$R$1700,16,0)</f>
        <v>9.5310000000000006</v>
      </c>
      <c r="S49" s="67">
        <f t="shared" si="12"/>
        <v>35</v>
      </c>
    </row>
    <row r="50" spans="1:19" x14ac:dyDescent="0.3">
      <c r="A50" s="63" t="s">
        <v>308</v>
      </c>
      <c r="B50" s="64">
        <f>VLOOKUP($A50,'Return Data'!$B$7:$R$1700,3,0)</f>
        <v>44040</v>
      </c>
      <c r="C50" s="65">
        <f>VLOOKUP($A50,'Return Data'!$B$7:$R$1700,4,0)</f>
        <v>10.1698</v>
      </c>
      <c r="D50" s="65">
        <f>VLOOKUP($A50,'Return Data'!$B$7:$R$1700,10,0)</f>
        <v>14.0611</v>
      </c>
      <c r="E50" s="66">
        <f t="shared" si="5"/>
        <v>51</v>
      </c>
      <c r="F50" s="65">
        <f>VLOOKUP($A50,'Return Data'!$B$7:$R$1700,11,0)</f>
        <v>-11.1226</v>
      </c>
      <c r="G50" s="66">
        <f t="shared" si="6"/>
        <v>44</v>
      </c>
      <c r="H50" s="65">
        <f>VLOOKUP($A50,'Return Data'!$B$7:$R$1700,12,0)</f>
        <v>-5.1288999999999998</v>
      </c>
      <c r="I50" s="66">
        <f t="shared" si="7"/>
        <v>33</v>
      </c>
      <c r="J50" s="65">
        <f>VLOOKUP($A50,'Return Data'!$B$7:$R$1700,13,0)</f>
        <v>-0.76019999999999999</v>
      </c>
      <c r="K50" s="66">
        <f t="shared" si="8"/>
        <v>34</v>
      </c>
      <c r="L50" s="65"/>
      <c r="M50" s="66"/>
      <c r="N50" s="65"/>
      <c r="O50" s="66"/>
      <c r="P50" s="65"/>
      <c r="Q50" s="66"/>
      <c r="R50" s="65">
        <f>VLOOKUP($A50,'Return Data'!$B$7:$R$1700,16,0)</f>
        <v>0.83169999999999999</v>
      </c>
      <c r="S50" s="67">
        <f t="shared" si="12"/>
        <v>51</v>
      </c>
    </row>
    <row r="51" spans="1:19" x14ac:dyDescent="0.3">
      <c r="A51" s="63" t="s">
        <v>309</v>
      </c>
      <c r="B51" s="64">
        <f>VLOOKUP($A51,'Return Data'!$B$7:$R$1700,3,0)</f>
        <v>44040</v>
      </c>
      <c r="C51" s="65">
        <f>VLOOKUP($A51,'Return Data'!$B$7:$R$1700,4,0)</f>
        <v>9.8287999999999993</v>
      </c>
      <c r="D51" s="65">
        <f>VLOOKUP($A51,'Return Data'!$B$7:$R$1700,10,0)</f>
        <v>11.0335</v>
      </c>
      <c r="E51" s="66">
        <f t="shared" si="5"/>
        <v>62</v>
      </c>
      <c r="F51" s="65">
        <f>VLOOKUP($A51,'Return Data'!$B$7:$R$1700,11,0)</f>
        <v>-10.6302</v>
      </c>
      <c r="G51" s="66">
        <f t="shared" si="6"/>
        <v>39</v>
      </c>
      <c r="H51" s="65">
        <f>VLOOKUP($A51,'Return Data'!$B$7:$R$1700,12,0)</f>
        <v>-5.2809999999999997</v>
      </c>
      <c r="I51" s="66">
        <f t="shared" si="7"/>
        <v>36</v>
      </c>
      <c r="J51" s="65">
        <f>VLOOKUP($A51,'Return Data'!$B$7:$R$1700,13,0)</f>
        <v>-0.58660000000000001</v>
      </c>
      <c r="K51" s="66">
        <f t="shared" si="8"/>
        <v>33</v>
      </c>
      <c r="L51" s="65">
        <f>VLOOKUP($A51,'Return Data'!$B$7:$R$1700,17,0)</f>
        <v>-0.91810000000000003</v>
      </c>
      <c r="M51" s="66">
        <f t="shared" si="9"/>
        <v>21</v>
      </c>
      <c r="N51" s="65"/>
      <c r="O51" s="66"/>
      <c r="P51" s="65"/>
      <c r="Q51" s="66"/>
      <c r="R51" s="65">
        <f>VLOOKUP($A51,'Return Data'!$B$7:$R$1700,16,0)</f>
        <v>-0.73529999999999995</v>
      </c>
      <c r="S51" s="67">
        <f t="shared" si="12"/>
        <v>52</v>
      </c>
    </row>
    <row r="52" spans="1:19" x14ac:dyDescent="0.3">
      <c r="A52" s="63" t="s">
        <v>310</v>
      </c>
      <c r="B52" s="64">
        <f>VLOOKUP($A52,'Return Data'!$B$7:$R$1700,3,0)</f>
        <v>44040</v>
      </c>
      <c r="C52" s="65">
        <f>VLOOKUP($A52,'Return Data'!$B$7:$R$1700,4,0)</f>
        <v>40.099499999999999</v>
      </c>
      <c r="D52" s="65">
        <f>VLOOKUP($A52,'Return Data'!$B$7:$R$1700,10,0)</f>
        <v>14.5311</v>
      </c>
      <c r="E52" s="66">
        <f t="shared" si="5"/>
        <v>48</v>
      </c>
      <c r="F52" s="65">
        <f>VLOOKUP($A52,'Return Data'!$B$7:$R$1700,11,0)</f>
        <v>-5.0007000000000001</v>
      </c>
      <c r="G52" s="66">
        <f t="shared" si="6"/>
        <v>11</v>
      </c>
      <c r="H52" s="65">
        <f>VLOOKUP($A52,'Return Data'!$B$7:$R$1700,12,0)</f>
        <v>4.2263000000000002</v>
      </c>
      <c r="I52" s="66">
        <f t="shared" si="7"/>
        <v>7</v>
      </c>
      <c r="J52" s="65">
        <f>VLOOKUP($A52,'Return Data'!$B$7:$R$1700,13,0)</f>
        <v>13.081799999999999</v>
      </c>
      <c r="K52" s="66">
        <f t="shared" si="8"/>
        <v>4</v>
      </c>
      <c r="L52" s="65">
        <f>VLOOKUP($A52,'Return Data'!$B$7:$R$1700,17,0)</f>
        <v>8.2027999999999999</v>
      </c>
      <c r="M52" s="66">
        <f t="shared" si="9"/>
        <v>2</v>
      </c>
      <c r="N52" s="65">
        <f>VLOOKUP($A52,'Return Data'!$B$7:$R$1700,14,0)</f>
        <v>5.9207000000000001</v>
      </c>
      <c r="O52" s="66">
        <f t="shared" si="10"/>
        <v>3</v>
      </c>
      <c r="P52" s="65">
        <f>VLOOKUP($A52,'Return Data'!$B$7:$R$1700,15,0)</f>
        <v>11.6251</v>
      </c>
      <c r="Q52" s="66">
        <f t="shared" si="11"/>
        <v>2</v>
      </c>
      <c r="R52" s="65">
        <f>VLOOKUP($A52,'Return Data'!$B$7:$R$1700,16,0)</f>
        <v>18.125900000000001</v>
      </c>
      <c r="S52" s="67">
        <f t="shared" si="12"/>
        <v>6</v>
      </c>
    </row>
    <row r="53" spans="1:19" x14ac:dyDescent="0.3">
      <c r="A53" s="63" t="s">
        <v>311</v>
      </c>
      <c r="B53" s="64">
        <f>VLOOKUP($A53,'Return Data'!$B$7:$R$1700,3,0)</f>
        <v>44040</v>
      </c>
      <c r="C53" s="65">
        <f>VLOOKUP($A53,'Return Data'!$B$7:$R$1700,4,0)</f>
        <v>29.180800000000001</v>
      </c>
      <c r="D53" s="65">
        <f>VLOOKUP($A53,'Return Data'!$B$7:$R$1700,10,0)</f>
        <v>15.3195</v>
      </c>
      <c r="E53" s="66">
        <f t="shared" si="5"/>
        <v>38</v>
      </c>
      <c r="F53" s="65">
        <f>VLOOKUP($A53,'Return Data'!$B$7:$R$1700,11,0)</f>
        <v>-0.8407</v>
      </c>
      <c r="G53" s="66">
        <f t="shared" si="6"/>
        <v>4</v>
      </c>
      <c r="H53" s="65">
        <f>VLOOKUP($A53,'Return Data'!$B$7:$R$1700,12,0)</f>
        <v>8.3530999999999995</v>
      </c>
      <c r="I53" s="66">
        <f t="shared" si="7"/>
        <v>1</v>
      </c>
      <c r="J53" s="65">
        <f>VLOOKUP($A53,'Return Data'!$B$7:$R$1700,13,0)</f>
        <v>19.662600000000001</v>
      </c>
      <c r="K53" s="66">
        <f t="shared" si="8"/>
        <v>1</v>
      </c>
      <c r="L53" s="65">
        <f>VLOOKUP($A53,'Return Data'!$B$7:$R$1700,17,0)</f>
        <v>12.624000000000001</v>
      </c>
      <c r="M53" s="66">
        <f t="shared" si="9"/>
        <v>1</v>
      </c>
      <c r="N53" s="65">
        <f>VLOOKUP($A53,'Return Data'!$B$7:$R$1700,14,0)</f>
        <v>10.626200000000001</v>
      </c>
      <c r="O53" s="66">
        <f t="shared" si="10"/>
        <v>1</v>
      </c>
      <c r="P53" s="65">
        <f>VLOOKUP($A53,'Return Data'!$B$7:$R$1700,15,0)</f>
        <v>11.6691</v>
      </c>
      <c r="Q53" s="66">
        <f t="shared" si="11"/>
        <v>1</v>
      </c>
      <c r="R53" s="65">
        <f>VLOOKUP($A53,'Return Data'!$B$7:$R$1700,16,0)</f>
        <v>18.402899999999999</v>
      </c>
      <c r="S53" s="67">
        <f t="shared" si="12"/>
        <v>5</v>
      </c>
    </row>
    <row r="54" spans="1:19" x14ac:dyDescent="0.3">
      <c r="A54" s="63" t="s">
        <v>312</v>
      </c>
      <c r="B54" s="64">
        <f>VLOOKUP($A54,'Return Data'!$B$7:$R$1700,3,0)</f>
        <v>44040</v>
      </c>
      <c r="C54" s="65">
        <f>VLOOKUP($A54,'Return Data'!$B$7:$R$1700,4,0)</f>
        <v>10.9382</v>
      </c>
      <c r="D54" s="65">
        <f>VLOOKUP($A54,'Return Data'!$B$7:$R$1700,10,0)</f>
        <v>15.099</v>
      </c>
      <c r="E54" s="66">
        <f t="shared" si="5"/>
        <v>41</v>
      </c>
      <c r="F54" s="65">
        <f>VLOOKUP($A54,'Return Data'!$B$7:$R$1700,11,0)</f>
        <v>-2.4689999999999999</v>
      </c>
      <c r="G54" s="66">
        <f t="shared" si="6"/>
        <v>6</v>
      </c>
      <c r="H54" s="65">
        <f>VLOOKUP($A54,'Return Data'!$B$7:$R$1700,12,0)</f>
        <v>1.1785000000000001</v>
      </c>
      <c r="I54" s="66">
        <f t="shared" si="7"/>
        <v>9</v>
      </c>
      <c r="J54" s="65">
        <f>VLOOKUP($A54,'Return Data'!$B$7:$R$1700,13,0)</f>
        <v>7.9953000000000003</v>
      </c>
      <c r="K54" s="66">
        <f t="shared" si="8"/>
        <v>10</v>
      </c>
      <c r="L54" s="65"/>
      <c r="M54" s="66"/>
      <c r="N54" s="65"/>
      <c r="O54" s="66"/>
      <c r="P54" s="65"/>
      <c r="Q54" s="66"/>
      <c r="R54" s="65">
        <f>VLOOKUP($A54,'Return Data'!$B$7:$R$1700,16,0)</f>
        <v>6.1318999999999999</v>
      </c>
      <c r="S54" s="67">
        <f t="shared" si="12"/>
        <v>43</v>
      </c>
    </row>
    <row r="55" spans="1:19" x14ac:dyDescent="0.3">
      <c r="A55" s="63" t="s">
        <v>313</v>
      </c>
      <c r="B55" s="64">
        <f>VLOOKUP($A55,'Return Data'!$B$7:$R$1700,3,0)</f>
        <v>44040</v>
      </c>
      <c r="C55" s="65">
        <f>VLOOKUP($A55,'Return Data'!$B$7:$R$1700,4,0)</f>
        <v>90.571299999999994</v>
      </c>
      <c r="D55" s="65">
        <f>VLOOKUP($A55,'Return Data'!$B$7:$R$1700,10,0)</f>
        <v>17.368099999999998</v>
      </c>
      <c r="E55" s="66">
        <f t="shared" si="5"/>
        <v>25</v>
      </c>
      <c r="F55" s="65">
        <f>VLOOKUP($A55,'Return Data'!$B$7:$R$1700,11,0)</f>
        <v>-13.500400000000001</v>
      </c>
      <c r="G55" s="66">
        <f t="shared" si="6"/>
        <v>53</v>
      </c>
      <c r="H55" s="65">
        <f>VLOOKUP($A55,'Return Data'!$B$7:$R$1700,12,0)</f>
        <v>-9.3574000000000002</v>
      </c>
      <c r="I55" s="66">
        <f t="shared" si="7"/>
        <v>51</v>
      </c>
      <c r="J55" s="65">
        <f>VLOOKUP($A55,'Return Data'!$B$7:$R$1700,13,0)</f>
        <v>-5.7148000000000003</v>
      </c>
      <c r="K55" s="66">
        <f t="shared" si="8"/>
        <v>52</v>
      </c>
      <c r="L55" s="65">
        <f>VLOOKUP($A55,'Return Data'!$B$7:$R$1700,17,0)</f>
        <v>-6.2870999999999997</v>
      </c>
      <c r="M55" s="66">
        <f t="shared" si="9"/>
        <v>51</v>
      </c>
      <c r="N55" s="65">
        <f>VLOOKUP($A55,'Return Data'!$B$7:$R$1700,14,0)</f>
        <v>-3.3016999999999999</v>
      </c>
      <c r="O55" s="66">
        <f t="shared" si="10"/>
        <v>45</v>
      </c>
      <c r="P55" s="65">
        <f>VLOOKUP($A55,'Return Data'!$B$7:$R$1700,15,0)</f>
        <v>3.7027000000000001</v>
      </c>
      <c r="Q55" s="66">
        <f t="shared" si="11"/>
        <v>33</v>
      </c>
      <c r="R55" s="65">
        <f>VLOOKUP($A55,'Return Data'!$B$7:$R$1700,16,0)</f>
        <v>13.459199999999999</v>
      </c>
      <c r="S55" s="67">
        <f t="shared" si="12"/>
        <v>20</v>
      </c>
    </row>
    <row r="56" spans="1:19" x14ac:dyDescent="0.3">
      <c r="A56" s="63" t="s">
        <v>314</v>
      </c>
      <c r="B56" s="64">
        <f>VLOOKUP($A56,'Return Data'!$B$7:$R$1700,3,0)</f>
        <v>44040</v>
      </c>
      <c r="C56" s="65">
        <f>VLOOKUP($A56,'Return Data'!$B$7:$R$1700,4,0)</f>
        <v>7.8742000000000001</v>
      </c>
      <c r="D56" s="65">
        <f>VLOOKUP($A56,'Return Data'!$B$7:$R$1700,10,0)</f>
        <v>14.1007</v>
      </c>
      <c r="E56" s="66">
        <f t="shared" si="5"/>
        <v>50</v>
      </c>
      <c r="F56" s="65">
        <f>VLOOKUP($A56,'Return Data'!$B$7:$R$1700,11,0)</f>
        <v>-20.7652</v>
      </c>
      <c r="G56" s="66">
        <f t="shared" si="6"/>
        <v>61</v>
      </c>
      <c r="H56" s="65">
        <f>VLOOKUP($A56,'Return Data'!$B$7:$R$1700,12,0)</f>
        <v>-13.0518</v>
      </c>
      <c r="I56" s="66">
        <f t="shared" si="7"/>
        <v>59</v>
      </c>
      <c r="J56" s="65">
        <f>VLOOKUP($A56,'Return Data'!$B$7:$R$1700,13,0)</f>
        <v>-13.7547</v>
      </c>
      <c r="K56" s="66">
        <f t="shared" si="8"/>
        <v>63</v>
      </c>
      <c r="L56" s="65">
        <f>VLOOKUP($A56,'Return Data'!$B$7:$R$1700,17,0)</f>
        <v>-17.923400000000001</v>
      </c>
      <c r="M56" s="66">
        <f t="shared" si="9"/>
        <v>57</v>
      </c>
      <c r="N56" s="65">
        <f>VLOOKUP($A56,'Return Data'!$B$7:$R$1700,14,0)</f>
        <v>-14.7308</v>
      </c>
      <c r="O56" s="66">
        <f t="shared" si="10"/>
        <v>51</v>
      </c>
      <c r="P56" s="65"/>
      <c r="Q56" s="66"/>
      <c r="R56" s="65">
        <f>VLOOKUP($A56,'Return Data'!$B$7:$R$1700,16,0)</f>
        <v>-6.2663000000000002</v>
      </c>
      <c r="S56" s="67">
        <f t="shared" si="12"/>
        <v>60</v>
      </c>
    </row>
    <row r="57" spans="1:19" x14ac:dyDescent="0.3">
      <c r="A57" s="63" t="s">
        <v>315</v>
      </c>
      <c r="B57" s="64">
        <f>VLOOKUP($A57,'Return Data'!$B$7:$R$1700,3,0)</f>
        <v>44040</v>
      </c>
      <c r="C57" s="65">
        <f>VLOOKUP($A57,'Return Data'!$B$7:$R$1700,4,0)</f>
        <v>6.6891999999999996</v>
      </c>
      <c r="D57" s="65">
        <f>VLOOKUP($A57,'Return Data'!$B$7:$R$1700,10,0)</f>
        <v>13.667199999999999</v>
      </c>
      <c r="E57" s="66">
        <f t="shared" si="5"/>
        <v>54</v>
      </c>
      <c r="F57" s="65">
        <f>VLOOKUP($A57,'Return Data'!$B$7:$R$1700,11,0)</f>
        <v>-20.979099999999999</v>
      </c>
      <c r="G57" s="66">
        <f t="shared" si="6"/>
        <v>62</v>
      </c>
      <c r="H57" s="65">
        <f>VLOOKUP($A57,'Return Data'!$B$7:$R$1700,12,0)</f>
        <v>-13.6052</v>
      </c>
      <c r="I57" s="66">
        <f t="shared" si="7"/>
        <v>61</v>
      </c>
      <c r="J57" s="65">
        <f>VLOOKUP($A57,'Return Data'!$B$7:$R$1700,13,0)</f>
        <v>-13.537100000000001</v>
      </c>
      <c r="K57" s="66">
        <f t="shared" si="8"/>
        <v>60</v>
      </c>
      <c r="L57" s="65">
        <f>VLOOKUP($A57,'Return Data'!$B$7:$R$1700,17,0)</f>
        <v>-18.333500000000001</v>
      </c>
      <c r="M57" s="66">
        <f t="shared" si="9"/>
        <v>58</v>
      </c>
      <c r="N57" s="65">
        <f>VLOOKUP($A57,'Return Data'!$B$7:$R$1700,14,0)</f>
        <v>-14.555300000000001</v>
      </c>
      <c r="O57" s="66">
        <f t="shared" si="10"/>
        <v>50</v>
      </c>
      <c r="P57" s="65"/>
      <c r="Q57" s="66"/>
      <c r="R57" s="65">
        <f>VLOOKUP($A57,'Return Data'!$B$7:$R$1700,16,0)</f>
        <v>-11.3169</v>
      </c>
      <c r="S57" s="67">
        <f t="shared" si="12"/>
        <v>62</v>
      </c>
    </row>
    <row r="58" spans="1:19" x14ac:dyDescent="0.3">
      <c r="A58" s="63" t="s">
        <v>316</v>
      </c>
      <c r="B58" s="64">
        <f>VLOOKUP($A58,'Return Data'!$B$7:$R$1700,3,0)</f>
        <v>44040</v>
      </c>
      <c r="C58" s="65">
        <f>VLOOKUP($A58,'Return Data'!$B$7:$R$1700,4,0)</f>
        <v>6.0145999999999997</v>
      </c>
      <c r="D58" s="65">
        <f>VLOOKUP($A58,'Return Data'!$B$7:$R$1700,10,0)</f>
        <v>14.8811</v>
      </c>
      <c r="E58" s="66">
        <f t="shared" si="5"/>
        <v>45</v>
      </c>
      <c r="F58" s="65">
        <f>VLOOKUP($A58,'Return Data'!$B$7:$R$1700,11,0)</f>
        <v>-22.363199999999999</v>
      </c>
      <c r="G58" s="66">
        <f t="shared" si="6"/>
        <v>66</v>
      </c>
      <c r="H58" s="65">
        <f>VLOOKUP($A58,'Return Data'!$B$7:$R$1700,12,0)</f>
        <v>-15.0648</v>
      </c>
      <c r="I58" s="66">
        <f t="shared" si="7"/>
        <v>64</v>
      </c>
      <c r="J58" s="65">
        <f>VLOOKUP($A58,'Return Data'!$B$7:$R$1700,13,0)</f>
        <v>-14.581099999999999</v>
      </c>
      <c r="K58" s="66">
        <f t="shared" si="8"/>
        <v>64</v>
      </c>
      <c r="L58" s="65">
        <f>VLOOKUP($A58,'Return Data'!$B$7:$R$1700,17,0)</f>
        <v>-19.501899999999999</v>
      </c>
      <c r="M58" s="66">
        <f t="shared" si="9"/>
        <v>60</v>
      </c>
      <c r="N58" s="65"/>
      <c r="O58" s="66"/>
      <c r="P58" s="65"/>
      <c r="Q58" s="66"/>
      <c r="R58" s="65">
        <f>VLOOKUP($A58,'Return Data'!$B$7:$R$1700,16,0)</f>
        <v>-16.428100000000001</v>
      </c>
      <c r="S58" s="67">
        <f t="shared" si="12"/>
        <v>66</v>
      </c>
    </row>
    <row r="59" spans="1:19" x14ac:dyDescent="0.3">
      <c r="A59" s="63" t="s">
        <v>317</v>
      </c>
      <c r="B59" s="64">
        <f>VLOOKUP($A59,'Return Data'!$B$7:$R$1700,3,0)</f>
        <v>44040</v>
      </c>
      <c r="C59" s="65">
        <f>VLOOKUP($A59,'Return Data'!$B$7:$R$1700,4,0)</f>
        <v>6.5098000000000003</v>
      </c>
      <c r="D59" s="65">
        <f>VLOOKUP($A59,'Return Data'!$B$7:$R$1700,10,0)</f>
        <v>13.9491</v>
      </c>
      <c r="E59" s="66">
        <f t="shared" si="5"/>
        <v>52</v>
      </c>
      <c r="F59" s="65">
        <f>VLOOKUP($A59,'Return Data'!$B$7:$R$1700,11,0)</f>
        <v>-21.6876</v>
      </c>
      <c r="G59" s="66">
        <f t="shared" si="6"/>
        <v>63</v>
      </c>
      <c r="H59" s="65">
        <f>VLOOKUP($A59,'Return Data'!$B$7:$R$1700,12,0)</f>
        <v>-13.480700000000001</v>
      </c>
      <c r="I59" s="66">
        <f t="shared" si="7"/>
        <v>60</v>
      </c>
      <c r="J59" s="65">
        <f>VLOOKUP($A59,'Return Data'!$B$7:$R$1700,13,0)</f>
        <v>-13.6104</v>
      </c>
      <c r="K59" s="66">
        <f t="shared" si="8"/>
        <v>61</v>
      </c>
      <c r="L59" s="65">
        <f>VLOOKUP($A59,'Return Data'!$B$7:$R$1700,17,0)</f>
        <v>-18.585699999999999</v>
      </c>
      <c r="M59" s="66">
        <f t="shared" si="9"/>
        <v>59</v>
      </c>
      <c r="N59" s="65"/>
      <c r="O59" s="66"/>
      <c r="P59" s="65"/>
      <c r="Q59" s="66"/>
      <c r="R59" s="65">
        <f>VLOOKUP($A59,'Return Data'!$B$7:$R$1700,16,0)</f>
        <v>-13.0662</v>
      </c>
      <c r="S59" s="67">
        <f t="shared" si="12"/>
        <v>64</v>
      </c>
    </row>
    <row r="60" spans="1:19" x14ac:dyDescent="0.3">
      <c r="A60" s="63" t="s">
        <v>318</v>
      </c>
      <c r="B60" s="64">
        <f>VLOOKUP($A60,'Return Data'!$B$7:$R$1700,3,0)</f>
        <v>44040</v>
      </c>
      <c r="C60" s="65">
        <f>VLOOKUP($A60,'Return Data'!$B$7:$R$1700,4,0)</f>
        <v>6.6567999999999996</v>
      </c>
      <c r="D60" s="65">
        <f>VLOOKUP($A60,'Return Data'!$B$7:$R$1700,10,0)</f>
        <v>17.061199999999999</v>
      </c>
      <c r="E60" s="66">
        <f t="shared" si="5"/>
        <v>27</v>
      </c>
      <c r="F60" s="65">
        <f>VLOOKUP($A60,'Return Data'!$B$7:$R$1700,11,0)</f>
        <v>-21.793299999999999</v>
      </c>
      <c r="G60" s="66">
        <f t="shared" si="6"/>
        <v>64</v>
      </c>
      <c r="H60" s="65">
        <f>VLOOKUP($A60,'Return Data'!$B$7:$R$1700,12,0)</f>
        <v>-13.005800000000001</v>
      </c>
      <c r="I60" s="66">
        <f t="shared" si="7"/>
        <v>58</v>
      </c>
      <c r="J60" s="65">
        <f>VLOOKUP($A60,'Return Data'!$B$7:$R$1700,13,0)</f>
        <v>-12.656499999999999</v>
      </c>
      <c r="K60" s="66">
        <f t="shared" si="8"/>
        <v>58</v>
      </c>
      <c r="L60" s="65">
        <f>VLOOKUP($A60,'Return Data'!$B$7:$R$1700,17,0)</f>
        <v>-15.212999999999999</v>
      </c>
      <c r="M60" s="66">
        <f t="shared" si="9"/>
        <v>56</v>
      </c>
      <c r="N60" s="65"/>
      <c r="O60" s="66"/>
      <c r="P60" s="65"/>
      <c r="Q60" s="66"/>
      <c r="R60" s="65">
        <f>VLOOKUP($A60,'Return Data'!$B$7:$R$1700,16,0)</f>
        <v>-15.9815</v>
      </c>
      <c r="S60" s="67">
        <f t="shared" si="12"/>
        <v>65</v>
      </c>
    </row>
    <row r="61" spans="1:19" x14ac:dyDescent="0.3">
      <c r="A61" s="63" t="s">
        <v>319</v>
      </c>
      <c r="B61" s="64">
        <f>VLOOKUP($A61,'Return Data'!$B$7:$R$1700,3,0)</f>
        <v>44040</v>
      </c>
      <c r="C61" s="65">
        <f>VLOOKUP($A61,'Return Data'!$B$7:$R$1700,4,0)</f>
        <v>14.4269</v>
      </c>
      <c r="D61" s="65">
        <f>VLOOKUP($A61,'Return Data'!$B$7:$R$1700,10,0)</f>
        <v>20.342500000000001</v>
      </c>
      <c r="E61" s="66">
        <f t="shared" si="5"/>
        <v>9</v>
      </c>
      <c r="F61" s="65">
        <f>VLOOKUP($A61,'Return Data'!$B$7:$R$1700,11,0)</f>
        <v>-8.2777999999999992</v>
      </c>
      <c r="G61" s="66">
        <f t="shared" si="6"/>
        <v>26</v>
      </c>
      <c r="H61" s="65">
        <f>VLOOKUP($A61,'Return Data'!$B$7:$R$1700,12,0)</f>
        <v>0.14369999999999999</v>
      </c>
      <c r="I61" s="66">
        <f t="shared" si="7"/>
        <v>13</v>
      </c>
      <c r="J61" s="65">
        <f>VLOOKUP($A61,'Return Data'!$B$7:$R$1700,13,0)</f>
        <v>2.6343000000000001</v>
      </c>
      <c r="K61" s="66">
        <f t="shared" si="8"/>
        <v>19</v>
      </c>
      <c r="L61" s="65">
        <f>VLOOKUP($A61,'Return Data'!$B$7:$R$1700,17,0)</f>
        <v>-0.67430000000000001</v>
      </c>
      <c r="M61" s="66">
        <f t="shared" si="9"/>
        <v>18</v>
      </c>
      <c r="N61" s="65">
        <f>VLOOKUP($A61,'Return Data'!$B$7:$R$1700,14,0)</f>
        <v>1.8332999999999999</v>
      </c>
      <c r="O61" s="66">
        <f t="shared" si="10"/>
        <v>18</v>
      </c>
      <c r="P61" s="65"/>
      <c r="Q61" s="66"/>
      <c r="R61" s="65">
        <f>VLOOKUP($A61,'Return Data'!$B$7:$R$1700,16,0)</f>
        <v>8.7776999999999994</v>
      </c>
      <c r="S61" s="67">
        <f t="shared" si="12"/>
        <v>37</v>
      </c>
    </row>
    <row r="62" spans="1:19" x14ac:dyDescent="0.3">
      <c r="A62" s="63" t="s">
        <v>320</v>
      </c>
      <c r="B62" s="64">
        <f>VLOOKUP($A62,'Return Data'!$B$7:$R$1700,3,0)</f>
        <v>44040</v>
      </c>
      <c r="C62" s="65">
        <f>VLOOKUP($A62,'Return Data'!$B$7:$R$1700,4,0)</f>
        <v>13.1136</v>
      </c>
      <c r="D62" s="65">
        <f>VLOOKUP($A62,'Return Data'!$B$7:$R$1700,10,0)</f>
        <v>20.338100000000001</v>
      </c>
      <c r="E62" s="66">
        <f t="shared" si="5"/>
        <v>10</v>
      </c>
      <c r="F62" s="65">
        <f>VLOOKUP($A62,'Return Data'!$B$7:$R$1700,11,0)</f>
        <v>-8.8871000000000002</v>
      </c>
      <c r="G62" s="66">
        <f t="shared" si="6"/>
        <v>29</v>
      </c>
      <c r="H62" s="65">
        <f>VLOOKUP($A62,'Return Data'!$B$7:$R$1700,12,0)</f>
        <v>-1.1615</v>
      </c>
      <c r="I62" s="66">
        <f t="shared" si="7"/>
        <v>23</v>
      </c>
      <c r="J62" s="65">
        <f>VLOOKUP($A62,'Return Data'!$B$7:$R$1700,13,0)</f>
        <v>1.2202999999999999</v>
      </c>
      <c r="K62" s="66">
        <f t="shared" si="8"/>
        <v>23</v>
      </c>
      <c r="L62" s="65">
        <f>VLOOKUP($A62,'Return Data'!$B$7:$R$1700,17,0)</f>
        <v>-1.9293</v>
      </c>
      <c r="M62" s="66">
        <f t="shared" si="9"/>
        <v>24</v>
      </c>
      <c r="N62" s="65">
        <f>VLOOKUP($A62,'Return Data'!$B$7:$R$1700,14,0)</f>
        <v>0.57850000000000001</v>
      </c>
      <c r="O62" s="66">
        <f t="shared" si="10"/>
        <v>26</v>
      </c>
      <c r="P62" s="65">
        <f>VLOOKUP($A62,'Return Data'!$B$7:$R$1700,15,0)</f>
        <v>4.3593999999999999</v>
      </c>
      <c r="Q62" s="66">
        <f t="shared" si="11"/>
        <v>27</v>
      </c>
      <c r="R62" s="65">
        <f>VLOOKUP($A62,'Return Data'!$B$7:$R$1700,16,0)</f>
        <v>5.202</v>
      </c>
      <c r="S62" s="67">
        <f t="shared" si="12"/>
        <v>46</v>
      </c>
    </row>
    <row r="63" spans="1:19" x14ac:dyDescent="0.3">
      <c r="A63" s="63" t="s">
        <v>321</v>
      </c>
      <c r="B63" s="64">
        <f>VLOOKUP($A63,'Return Data'!$B$7:$R$1700,3,0)</f>
        <v>44040</v>
      </c>
      <c r="C63" s="65">
        <f>VLOOKUP($A63,'Return Data'!$B$7:$R$1700,4,0)</f>
        <v>7.7096999999999998</v>
      </c>
      <c r="D63" s="65">
        <f>VLOOKUP($A63,'Return Data'!$B$7:$R$1700,10,0)</f>
        <v>10.974</v>
      </c>
      <c r="E63" s="66">
        <f t="shared" si="5"/>
        <v>63</v>
      </c>
      <c r="F63" s="65">
        <f>VLOOKUP($A63,'Return Data'!$B$7:$R$1700,11,0)</f>
        <v>-21.993400000000001</v>
      </c>
      <c r="G63" s="66">
        <f t="shared" si="6"/>
        <v>65</v>
      </c>
      <c r="H63" s="65">
        <f>VLOOKUP($A63,'Return Data'!$B$7:$R$1700,12,0)</f>
        <v>-12.9162</v>
      </c>
      <c r="I63" s="66">
        <f t="shared" si="7"/>
        <v>57</v>
      </c>
      <c r="J63" s="65">
        <f>VLOOKUP($A63,'Return Data'!$B$7:$R$1700,13,0)</f>
        <v>-12.802</v>
      </c>
      <c r="K63" s="66">
        <f t="shared" si="8"/>
        <v>59</v>
      </c>
      <c r="L63" s="65"/>
      <c r="M63" s="66"/>
      <c r="N63" s="65"/>
      <c r="O63" s="66"/>
      <c r="P63" s="65"/>
      <c r="Q63" s="66"/>
      <c r="R63" s="65">
        <f>VLOOKUP($A63,'Return Data'!$B$7:$R$1700,16,0)</f>
        <v>-11.7432</v>
      </c>
      <c r="S63" s="67">
        <f t="shared" si="12"/>
        <v>63</v>
      </c>
    </row>
    <row r="64" spans="1:19" x14ac:dyDescent="0.3">
      <c r="A64" s="63" t="s">
        <v>322</v>
      </c>
      <c r="B64" s="64">
        <f>VLOOKUP($A64,'Return Data'!$B$7:$R$1700,3,0)</f>
        <v>44040</v>
      </c>
      <c r="C64" s="65">
        <f>VLOOKUP($A64,'Return Data'!$B$7:$R$1700,4,0)</f>
        <v>17.412299999999998</v>
      </c>
      <c r="D64" s="65">
        <f>VLOOKUP($A64,'Return Data'!$B$7:$R$1700,10,0)</f>
        <v>15.5282</v>
      </c>
      <c r="E64" s="66">
        <f t="shared" si="5"/>
        <v>37</v>
      </c>
      <c r="F64" s="65">
        <f>VLOOKUP($A64,'Return Data'!$B$7:$R$1700,11,0)</f>
        <v>-10.159700000000001</v>
      </c>
      <c r="G64" s="66">
        <f t="shared" si="6"/>
        <v>34</v>
      </c>
      <c r="H64" s="65">
        <f>VLOOKUP($A64,'Return Data'!$B$7:$R$1700,12,0)</f>
        <v>-5.2964000000000002</v>
      </c>
      <c r="I64" s="66">
        <f t="shared" si="7"/>
        <v>37</v>
      </c>
      <c r="J64" s="65">
        <f>VLOOKUP($A64,'Return Data'!$B$7:$R$1700,13,0)</f>
        <v>-2.2648000000000001</v>
      </c>
      <c r="K64" s="66">
        <f t="shared" si="8"/>
        <v>41</v>
      </c>
      <c r="L64" s="65">
        <f>VLOOKUP($A64,'Return Data'!$B$7:$R$1700,17,0)</f>
        <v>-0.19700000000000001</v>
      </c>
      <c r="M64" s="66">
        <f t="shared" si="9"/>
        <v>15</v>
      </c>
      <c r="N64" s="65">
        <f>VLOOKUP($A64,'Return Data'!$B$7:$R$1700,14,0)</f>
        <v>1.6934</v>
      </c>
      <c r="O64" s="66">
        <f t="shared" si="10"/>
        <v>21</v>
      </c>
      <c r="P64" s="65">
        <f>VLOOKUP($A64,'Return Data'!$B$7:$R$1700,15,0)</f>
        <v>7.8710000000000004</v>
      </c>
      <c r="Q64" s="66">
        <f t="shared" si="11"/>
        <v>4</v>
      </c>
      <c r="R64" s="65">
        <f>VLOOKUP($A64,'Return Data'!$B$7:$R$1700,16,0)</f>
        <v>10.044</v>
      </c>
      <c r="S64" s="67">
        <f t="shared" si="12"/>
        <v>29</v>
      </c>
    </row>
    <row r="65" spans="1:19" x14ac:dyDescent="0.3">
      <c r="A65" s="63" t="s">
        <v>323</v>
      </c>
      <c r="B65" s="64">
        <f>VLOOKUP($A65,'Return Data'!$B$7:$R$1700,3,0)</f>
        <v>44040</v>
      </c>
      <c r="C65" s="65">
        <f>VLOOKUP($A65,'Return Data'!$B$7:$R$1700,4,0)</f>
        <v>116.142806695609</v>
      </c>
      <c r="D65" s="65">
        <f>VLOOKUP($A65,'Return Data'!$B$7:$R$1700,10,0)</f>
        <v>15.215400000000001</v>
      </c>
      <c r="E65" s="66">
        <f t="shared" si="5"/>
        <v>39</v>
      </c>
      <c r="F65" s="65">
        <f>VLOOKUP($A65,'Return Data'!$B$7:$R$1700,11,0)</f>
        <v>-7.2182000000000004</v>
      </c>
      <c r="G65" s="66">
        <f t="shared" si="6"/>
        <v>22</v>
      </c>
      <c r="H65" s="65">
        <f>VLOOKUP($A65,'Return Data'!$B$7:$R$1700,12,0)</f>
        <v>-1.9739</v>
      </c>
      <c r="I65" s="66">
        <f t="shared" si="7"/>
        <v>26</v>
      </c>
      <c r="J65" s="65">
        <f>VLOOKUP($A65,'Return Data'!$B$7:$R$1700,13,0)</f>
        <v>1.7020999999999999</v>
      </c>
      <c r="K65" s="66">
        <f t="shared" si="8"/>
        <v>22</v>
      </c>
      <c r="L65" s="65">
        <f>VLOOKUP($A65,'Return Data'!$B$7:$R$1700,17,0)</f>
        <v>-2.3647</v>
      </c>
      <c r="M65" s="66">
        <f t="shared" si="9"/>
        <v>26</v>
      </c>
      <c r="N65" s="65">
        <f>VLOOKUP($A65,'Return Data'!$B$7:$R$1700,14,0)</f>
        <v>2.9287000000000001</v>
      </c>
      <c r="O65" s="66">
        <f t="shared" si="10"/>
        <v>12</v>
      </c>
      <c r="P65" s="65">
        <f>VLOOKUP($A65,'Return Data'!$B$7:$R$1700,15,0)</f>
        <v>6.6308999999999996</v>
      </c>
      <c r="Q65" s="66">
        <f t="shared" si="11"/>
        <v>16</v>
      </c>
      <c r="R65" s="65">
        <f>VLOOKUP($A65,'Return Data'!$B$7:$R$1700,16,0)</f>
        <v>10.598800000000001</v>
      </c>
      <c r="S65" s="67">
        <f t="shared" si="12"/>
        <v>26</v>
      </c>
    </row>
    <row r="66" spans="1:19" x14ac:dyDescent="0.3">
      <c r="A66" s="63" t="s">
        <v>324</v>
      </c>
      <c r="B66" s="64">
        <f>VLOOKUP($A66,'Return Data'!$B$7:$R$1700,3,0)</f>
        <v>44040</v>
      </c>
      <c r="C66" s="65">
        <f>VLOOKUP($A66,'Return Data'!$B$7:$R$1700,4,0)</f>
        <v>24.97</v>
      </c>
      <c r="D66" s="65">
        <f>VLOOKUP($A66,'Return Data'!$B$7:$R$1700,10,0)</f>
        <v>17.894200000000001</v>
      </c>
      <c r="E66" s="66">
        <f t="shared" si="5"/>
        <v>21</v>
      </c>
      <c r="F66" s="65">
        <f>VLOOKUP($A66,'Return Data'!$B$7:$R$1700,11,0)</f>
        <v>-4.5124000000000004</v>
      </c>
      <c r="G66" s="66">
        <f t="shared" si="6"/>
        <v>10</v>
      </c>
      <c r="H66" s="65">
        <f>VLOOKUP($A66,'Return Data'!$B$7:$R$1700,12,0)</f>
        <v>0.32140000000000002</v>
      </c>
      <c r="I66" s="66">
        <f t="shared" si="7"/>
        <v>11</v>
      </c>
      <c r="J66" s="65">
        <f>VLOOKUP($A66,'Return Data'!$B$7:$R$1700,13,0)</f>
        <v>6.0747999999999998</v>
      </c>
      <c r="K66" s="66">
        <f t="shared" si="8"/>
        <v>13</v>
      </c>
      <c r="L66" s="65">
        <f>VLOOKUP($A66,'Return Data'!$B$7:$R$1700,17,0)</f>
        <v>1.0343</v>
      </c>
      <c r="M66" s="66">
        <f t="shared" si="9"/>
        <v>11</v>
      </c>
      <c r="N66" s="65">
        <f>VLOOKUP($A66,'Return Data'!$B$7:$R$1700,14,0)</f>
        <v>3.0438999999999998</v>
      </c>
      <c r="O66" s="66">
        <f t="shared" si="10"/>
        <v>11</v>
      </c>
      <c r="P66" s="65">
        <f>VLOOKUP($A66,'Return Data'!$B$7:$R$1700,15,0)</f>
        <v>3.8277999999999999</v>
      </c>
      <c r="Q66" s="66">
        <f t="shared" si="11"/>
        <v>31</v>
      </c>
      <c r="R66" s="65">
        <f>VLOOKUP($A66,'Return Data'!$B$7:$R$1700,16,0)</f>
        <v>11.2235</v>
      </c>
      <c r="S66" s="67">
        <f t="shared" si="12"/>
        <v>25</v>
      </c>
    </row>
    <row r="67" spans="1:19" x14ac:dyDescent="0.3">
      <c r="A67" s="63" t="s">
        <v>325</v>
      </c>
      <c r="B67" s="64">
        <f>VLOOKUP($A67,'Return Data'!$B$7:$R$1700,3,0)</f>
        <v>44040</v>
      </c>
      <c r="C67" s="65">
        <f>VLOOKUP($A67,'Return Data'!$B$7:$R$1700,4,0)</f>
        <v>12.6639</v>
      </c>
      <c r="D67" s="65">
        <f>VLOOKUP($A67,'Return Data'!$B$7:$R$1700,10,0)</f>
        <v>25.925000000000001</v>
      </c>
      <c r="E67" s="66">
        <f t="shared" si="5"/>
        <v>3</v>
      </c>
      <c r="F67" s="65">
        <f>VLOOKUP($A67,'Return Data'!$B$7:$R$1700,11,0)</f>
        <v>-8.8940999999999999</v>
      </c>
      <c r="G67" s="66">
        <f t="shared" si="6"/>
        <v>30</v>
      </c>
      <c r="H67" s="65">
        <f>VLOOKUP($A67,'Return Data'!$B$7:$R$1700,12,0)</f>
        <v>-3.7866</v>
      </c>
      <c r="I67" s="66">
        <f t="shared" si="7"/>
        <v>31</v>
      </c>
      <c r="J67" s="65">
        <f>VLOOKUP($A67,'Return Data'!$B$7:$R$1700,13,0)</f>
        <v>0.60619999999999996</v>
      </c>
      <c r="K67" s="66">
        <f t="shared" si="8"/>
        <v>27</v>
      </c>
      <c r="L67" s="65">
        <f>VLOOKUP($A67,'Return Data'!$B$7:$R$1700,17,0)</f>
        <v>-4.4451999999999998</v>
      </c>
      <c r="M67" s="66">
        <f t="shared" si="9"/>
        <v>40</v>
      </c>
      <c r="N67" s="65">
        <f>VLOOKUP($A67,'Return Data'!$B$7:$R$1700,14,0)</f>
        <v>-1.9334</v>
      </c>
      <c r="O67" s="66">
        <f t="shared" si="10"/>
        <v>40</v>
      </c>
      <c r="P67" s="65"/>
      <c r="Q67" s="66"/>
      <c r="R67" s="65">
        <f>VLOOKUP($A67,'Return Data'!$B$7:$R$1700,16,0)</f>
        <v>5.5712000000000002</v>
      </c>
      <c r="S67" s="67">
        <f t="shared" si="12"/>
        <v>45</v>
      </c>
    </row>
    <row r="68" spans="1:19" x14ac:dyDescent="0.3">
      <c r="A68" s="63" t="s">
        <v>326</v>
      </c>
      <c r="B68" s="64">
        <f>VLOOKUP($A68,'Return Data'!$B$7:$R$1700,3,0)</f>
        <v>44040</v>
      </c>
      <c r="C68" s="65">
        <f>VLOOKUP($A68,'Return Data'!$B$7:$R$1700,4,0)</f>
        <v>9.0395000000000003</v>
      </c>
      <c r="D68" s="65">
        <f>VLOOKUP($A68,'Return Data'!$B$7:$R$1700,10,0)</f>
        <v>20.124600000000001</v>
      </c>
      <c r="E68" s="66">
        <f t="shared" si="5"/>
        <v>11</v>
      </c>
      <c r="F68" s="65">
        <f>VLOOKUP($A68,'Return Data'!$B$7:$R$1700,11,0)</f>
        <v>-14.7563</v>
      </c>
      <c r="G68" s="66">
        <f t="shared" si="6"/>
        <v>55</v>
      </c>
      <c r="H68" s="65">
        <f>VLOOKUP($A68,'Return Data'!$B$7:$R$1700,12,0)</f>
        <v>-9.7141999999999999</v>
      </c>
      <c r="I68" s="66">
        <f t="shared" si="7"/>
        <v>52</v>
      </c>
      <c r="J68" s="65">
        <f>VLOOKUP($A68,'Return Data'!$B$7:$R$1700,13,0)</f>
        <v>-7.7667999999999999</v>
      </c>
      <c r="K68" s="66">
        <f t="shared" si="8"/>
        <v>53</v>
      </c>
      <c r="L68" s="65">
        <f>VLOOKUP($A68,'Return Data'!$B$7:$R$1700,17,0)</f>
        <v>-7.6654</v>
      </c>
      <c r="M68" s="66">
        <f t="shared" si="9"/>
        <v>54</v>
      </c>
      <c r="N68" s="65">
        <f>VLOOKUP($A68,'Return Data'!$B$7:$R$1700,14,0)</f>
        <v>-7.2164000000000001</v>
      </c>
      <c r="O68" s="66">
        <f t="shared" si="10"/>
        <v>48</v>
      </c>
      <c r="P68" s="65"/>
      <c r="Q68" s="66"/>
      <c r="R68" s="65">
        <f>VLOOKUP($A68,'Return Data'!$B$7:$R$1700,16,0)</f>
        <v>-2.8384999999999998</v>
      </c>
      <c r="S68" s="67">
        <f t="shared" si="12"/>
        <v>54</v>
      </c>
    </row>
    <row r="69" spans="1:19" x14ac:dyDescent="0.3">
      <c r="A69" s="63" t="s">
        <v>327</v>
      </c>
      <c r="B69" s="64">
        <f>VLOOKUP($A69,'Return Data'!$B$7:$R$1700,3,0)</f>
        <v>44040</v>
      </c>
      <c r="C69" s="65">
        <f>VLOOKUP($A69,'Return Data'!$B$7:$R$1700,4,0)</f>
        <v>8.5386000000000006</v>
      </c>
      <c r="D69" s="65">
        <f>VLOOKUP($A69,'Return Data'!$B$7:$R$1700,10,0)</f>
        <v>19.538</v>
      </c>
      <c r="E69" s="66">
        <f t="shared" si="5"/>
        <v>13</v>
      </c>
      <c r="F69" s="65">
        <f>VLOOKUP($A69,'Return Data'!$B$7:$R$1700,11,0)</f>
        <v>-12.0928</v>
      </c>
      <c r="G69" s="66">
        <f t="shared" si="6"/>
        <v>50</v>
      </c>
      <c r="H69" s="65">
        <f>VLOOKUP($A69,'Return Data'!$B$7:$R$1700,12,0)</f>
        <v>-7.3322000000000003</v>
      </c>
      <c r="I69" s="66">
        <f t="shared" si="7"/>
        <v>46</v>
      </c>
      <c r="J69" s="65">
        <f>VLOOKUP($A69,'Return Data'!$B$7:$R$1700,13,0)</f>
        <v>-5.2550999999999997</v>
      </c>
      <c r="K69" s="66">
        <f t="shared" si="8"/>
        <v>49</v>
      </c>
      <c r="L69" s="65">
        <f>VLOOKUP($A69,'Return Data'!$B$7:$R$1700,17,0)</f>
        <v>-6.2347999999999999</v>
      </c>
      <c r="M69" s="66">
        <f t="shared" si="9"/>
        <v>50</v>
      </c>
      <c r="N69" s="65">
        <f>VLOOKUP($A69,'Return Data'!$B$7:$R$1700,14,0)</f>
        <v>-5.5907</v>
      </c>
      <c r="O69" s="66">
        <f t="shared" si="10"/>
        <v>47</v>
      </c>
      <c r="P69" s="65"/>
      <c r="Q69" s="66"/>
      <c r="R69" s="65">
        <f>VLOOKUP($A69,'Return Data'!$B$7:$R$1700,16,0)</f>
        <v>-4.6277999999999997</v>
      </c>
      <c r="S69" s="67">
        <f t="shared" si="12"/>
        <v>57</v>
      </c>
    </row>
    <row r="70" spans="1:19" x14ac:dyDescent="0.3">
      <c r="A70" s="63" t="s">
        <v>328</v>
      </c>
      <c r="B70" s="64">
        <f>VLOOKUP($A70,'Return Data'!$B$7:$R$1700,3,0)</f>
        <v>44040</v>
      </c>
      <c r="C70" s="65">
        <f>VLOOKUP($A70,'Return Data'!$B$7:$R$1700,4,0)</f>
        <v>8.2492999999999999</v>
      </c>
      <c r="D70" s="65">
        <f>VLOOKUP($A70,'Return Data'!$B$7:$R$1700,10,0)</f>
        <v>25.247499999999999</v>
      </c>
      <c r="E70" s="66">
        <f t="shared" si="5"/>
        <v>4</v>
      </c>
      <c r="F70" s="65">
        <f>VLOOKUP($A70,'Return Data'!$B$7:$R$1700,11,0)</f>
        <v>-2.9517000000000002</v>
      </c>
      <c r="G70" s="66">
        <f t="shared" si="6"/>
        <v>8</v>
      </c>
      <c r="H70" s="65">
        <f>VLOOKUP($A70,'Return Data'!$B$7:$R$1700,12,0)</f>
        <v>4.3659999999999997</v>
      </c>
      <c r="I70" s="66">
        <f t="shared" si="7"/>
        <v>6</v>
      </c>
      <c r="J70" s="65">
        <f>VLOOKUP($A70,'Return Data'!$B$7:$R$1700,13,0)</f>
        <v>6.5636000000000001</v>
      </c>
      <c r="K70" s="66">
        <f t="shared" si="8"/>
        <v>11</v>
      </c>
      <c r="L70" s="65">
        <f>VLOOKUP($A70,'Return Data'!$B$7:$R$1700,17,0)</f>
        <v>-7.1142000000000003</v>
      </c>
      <c r="M70" s="66">
        <f t="shared" si="9"/>
        <v>53</v>
      </c>
      <c r="N70" s="65"/>
      <c r="O70" s="66"/>
      <c r="P70" s="65"/>
      <c r="Q70" s="66"/>
      <c r="R70" s="65">
        <f>VLOOKUP($A70,'Return Data'!$B$7:$R$1700,16,0)</f>
        <v>-7.3358999999999996</v>
      </c>
      <c r="S70" s="67">
        <f t="shared" si="12"/>
        <v>61</v>
      </c>
    </row>
    <row r="71" spans="1:19" x14ac:dyDescent="0.3">
      <c r="A71" s="63" t="s">
        <v>329</v>
      </c>
      <c r="B71" s="64">
        <f>VLOOKUP($A71,'Return Data'!$B$7:$R$1700,3,0)</f>
        <v>44040</v>
      </c>
      <c r="C71" s="65">
        <f>VLOOKUP($A71,'Return Data'!$B$7:$R$1700,4,0)</f>
        <v>8.6498000000000008</v>
      </c>
      <c r="D71" s="65">
        <f>VLOOKUP($A71,'Return Data'!$B$7:$R$1700,10,0)</f>
        <v>24.6782</v>
      </c>
      <c r="E71" s="66">
        <f t="shared" si="5"/>
        <v>5</v>
      </c>
      <c r="F71" s="65">
        <f>VLOOKUP($A71,'Return Data'!$B$7:$R$1700,11,0)</f>
        <v>-2.7216</v>
      </c>
      <c r="G71" s="66">
        <f t="shared" si="6"/>
        <v>7</v>
      </c>
      <c r="H71" s="65">
        <f>VLOOKUP($A71,'Return Data'!$B$7:$R$1700,12,0)</f>
        <v>4.8944000000000001</v>
      </c>
      <c r="I71" s="66">
        <f t="shared" si="7"/>
        <v>4</v>
      </c>
      <c r="J71" s="65">
        <f>VLOOKUP($A71,'Return Data'!$B$7:$R$1700,13,0)</f>
        <v>8.4178999999999995</v>
      </c>
      <c r="K71" s="66">
        <f t="shared" si="8"/>
        <v>9</v>
      </c>
      <c r="L71" s="65">
        <f>VLOOKUP($A71,'Return Data'!$B$7:$R$1700,17,0)</f>
        <v>-5.4402999999999997</v>
      </c>
      <c r="M71" s="66">
        <f t="shared" si="9"/>
        <v>43</v>
      </c>
      <c r="N71" s="65"/>
      <c r="O71" s="66"/>
      <c r="P71" s="65"/>
      <c r="Q71" s="66"/>
      <c r="R71" s="65">
        <f>VLOOKUP($A71,'Return Data'!$B$7:$R$1700,16,0)</f>
        <v>-6.0110999999999999</v>
      </c>
      <c r="S71" s="67">
        <f t="shared" si="12"/>
        <v>59</v>
      </c>
    </row>
    <row r="72" spans="1:19" x14ac:dyDescent="0.3">
      <c r="A72" s="63" t="s">
        <v>330</v>
      </c>
      <c r="B72" s="64">
        <f>VLOOKUP($A72,'Return Data'!$B$7:$R$1700,3,0)</f>
        <v>44040</v>
      </c>
      <c r="C72" s="65">
        <f>VLOOKUP($A72,'Return Data'!$B$7:$R$1700,4,0)</f>
        <v>85.628799999999998</v>
      </c>
      <c r="D72" s="65">
        <f>VLOOKUP($A72,'Return Data'!$B$7:$R$1700,10,0)</f>
        <v>16.133900000000001</v>
      </c>
      <c r="E72" s="66">
        <f t="shared" si="5"/>
        <v>32</v>
      </c>
      <c r="F72" s="65">
        <f>VLOOKUP($A72,'Return Data'!$B$7:$R$1700,11,0)</f>
        <v>-9.0250000000000004</v>
      </c>
      <c r="G72" s="66">
        <f t="shared" si="6"/>
        <v>32</v>
      </c>
      <c r="H72" s="65">
        <f>VLOOKUP($A72,'Return Data'!$B$7:$R$1700,12,0)</f>
        <v>-0.52939999999999998</v>
      </c>
      <c r="I72" s="66">
        <f t="shared" si="7"/>
        <v>17</v>
      </c>
      <c r="J72" s="65">
        <f>VLOOKUP($A72,'Return Data'!$B$7:$R$1700,13,0)</f>
        <v>3.4152</v>
      </c>
      <c r="K72" s="66">
        <f t="shared" si="8"/>
        <v>16</v>
      </c>
      <c r="L72" s="65">
        <f>VLOOKUP($A72,'Return Data'!$B$7:$R$1700,17,0)</f>
        <v>-0.86990000000000001</v>
      </c>
      <c r="M72" s="66">
        <f t="shared" si="9"/>
        <v>20</v>
      </c>
      <c r="N72" s="65">
        <f>VLOOKUP($A72,'Return Data'!$B$7:$R$1700,14,0)</f>
        <v>1.7863</v>
      </c>
      <c r="O72" s="66">
        <f t="shared" si="10"/>
        <v>19</v>
      </c>
      <c r="P72" s="65">
        <f>VLOOKUP($A72,'Return Data'!$B$7:$R$1700,15,0)</f>
        <v>5.3212000000000002</v>
      </c>
      <c r="Q72" s="66">
        <f t="shared" si="11"/>
        <v>20</v>
      </c>
      <c r="R72" s="65">
        <f>VLOOKUP($A72,'Return Data'!$B$7:$R$1700,16,0)</f>
        <v>9.7123000000000008</v>
      </c>
      <c r="S72" s="67">
        <f t="shared" si="12"/>
        <v>32</v>
      </c>
    </row>
    <row r="73" spans="1:19" x14ac:dyDescent="0.3">
      <c r="A73" s="63" t="s">
        <v>331</v>
      </c>
      <c r="B73" s="64">
        <f>VLOOKUP($A73,'Return Data'!$B$7:$R$1700,3,0)</f>
        <v>44040</v>
      </c>
      <c r="C73" s="65">
        <f>VLOOKUP($A73,'Return Data'!$B$7:$R$1700,4,0)</f>
        <v>143.76356908480099</v>
      </c>
      <c r="D73" s="65">
        <f>VLOOKUP($A73,'Return Data'!$B$7:$R$1700,10,0)</f>
        <v>17.163599999999999</v>
      </c>
      <c r="E73" s="66">
        <f t="shared" ref="E73" si="13">RANK(D73,D$8:D$73,0)</f>
        <v>26</v>
      </c>
      <c r="F73" s="65">
        <f>VLOOKUP($A73,'Return Data'!$B$7:$R$1700,11,0)</f>
        <v>-11.038399999999999</v>
      </c>
      <c r="G73" s="66">
        <f t="shared" ref="G73" si="14">RANK(F73,F$8:F$73,0)</f>
        <v>43</v>
      </c>
      <c r="H73" s="65">
        <f>VLOOKUP($A73,'Return Data'!$B$7:$R$1700,12,0)</f>
        <v>-5.9610000000000003</v>
      </c>
      <c r="I73" s="66">
        <f t="shared" ref="I73" si="15">RANK(H73,H$8:H$73,0)</f>
        <v>41</v>
      </c>
      <c r="J73" s="65">
        <f>VLOOKUP($A73,'Return Data'!$B$7:$R$1700,13,0)</f>
        <v>-3.0350000000000001</v>
      </c>
      <c r="K73" s="66">
        <f t="shared" ref="K73" si="16">RANK(J73,J$8:J$73,0)</f>
        <v>43</v>
      </c>
      <c r="L73" s="65">
        <f>VLOOKUP($A73,'Return Data'!$B$7:$R$1700,17,0)</f>
        <v>-3.61</v>
      </c>
      <c r="M73" s="66">
        <f t="shared" ref="M73" si="17">RANK(L73,L$8:L$73,0)</f>
        <v>36</v>
      </c>
      <c r="N73" s="65">
        <f>VLOOKUP($A73,'Return Data'!$B$7:$R$1700,14,0)</f>
        <v>0.87119999999999997</v>
      </c>
      <c r="O73" s="66">
        <f t="shared" ref="O73" si="18">RANK(N73,N$8:N$73,0)</f>
        <v>24</v>
      </c>
      <c r="P73" s="65">
        <f>VLOOKUP($A73,'Return Data'!$B$7:$R$1700,15,0)</f>
        <v>5.3269000000000002</v>
      </c>
      <c r="Q73" s="66">
        <f t="shared" ref="Q73" si="19">RANK(P73,P$8:P$73,0)</f>
        <v>19</v>
      </c>
      <c r="R73" s="65">
        <f>VLOOKUP($A73,'Return Data'!$B$7:$R$1700,16,0)</f>
        <v>16.608799999999999</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16.465840909090911</v>
      </c>
      <c r="E75" s="74"/>
      <c r="F75" s="75">
        <f>AVERAGE(F8:F73)</f>
        <v>-9.9075696969696967</v>
      </c>
      <c r="G75" s="74"/>
      <c r="H75" s="75">
        <f>AVERAGE(H8:H73)</f>
        <v>-4.3567468749999989</v>
      </c>
      <c r="I75" s="74"/>
      <c r="J75" s="75">
        <f>AVERAGE(J8:J73)</f>
        <v>-0.50149531250000012</v>
      </c>
      <c r="K75" s="74"/>
      <c r="L75" s="75">
        <f>AVERAGE(L8:L73)</f>
        <v>-3.3294883333333334</v>
      </c>
      <c r="M75" s="74"/>
      <c r="N75" s="75">
        <f>AVERAGE(N8:N73)</f>
        <v>0.16863137254901978</v>
      </c>
      <c r="O75" s="74"/>
      <c r="P75" s="75">
        <f>AVERAGE(P8:P73)</f>
        <v>5.7674589743589735</v>
      </c>
      <c r="Q75" s="74"/>
      <c r="R75" s="75">
        <f>AVERAGE(R8:R73)</f>
        <v>7.0697727272727295</v>
      </c>
      <c r="S75" s="76"/>
    </row>
    <row r="76" spans="1:19" x14ac:dyDescent="0.3">
      <c r="A76" s="73" t="s">
        <v>28</v>
      </c>
      <c r="B76" s="74"/>
      <c r="C76" s="74"/>
      <c r="D76" s="75">
        <f>MIN(D8:D73)</f>
        <v>5.3555999999999999</v>
      </c>
      <c r="E76" s="74"/>
      <c r="F76" s="75">
        <f>MIN(F8:F73)</f>
        <v>-22.363199999999999</v>
      </c>
      <c r="G76" s="74"/>
      <c r="H76" s="75">
        <f>MIN(H8:H73)</f>
        <v>-15.0648</v>
      </c>
      <c r="I76" s="74"/>
      <c r="J76" s="75">
        <f>MIN(J8:J73)</f>
        <v>-14.581099999999999</v>
      </c>
      <c r="K76" s="74"/>
      <c r="L76" s="75">
        <f>MIN(L8:L73)</f>
        <v>-19.501899999999999</v>
      </c>
      <c r="M76" s="74"/>
      <c r="N76" s="75">
        <f>MIN(N8:N73)</f>
        <v>-14.7308</v>
      </c>
      <c r="O76" s="74"/>
      <c r="P76" s="75">
        <f>MIN(P8:P73)</f>
        <v>-0.54369999999999996</v>
      </c>
      <c r="Q76" s="74"/>
      <c r="R76" s="75">
        <f>MIN(R8:R73)</f>
        <v>-16.428100000000001</v>
      </c>
      <c r="S76" s="76"/>
    </row>
    <row r="77" spans="1:19" ht="15" thickBot="1" x14ac:dyDescent="0.35">
      <c r="A77" s="77" t="s">
        <v>29</v>
      </c>
      <c r="B77" s="78"/>
      <c r="C77" s="78"/>
      <c r="D77" s="79">
        <f>MAX(D8:D73)</f>
        <v>26.831900000000001</v>
      </c>
      <c r="E77" s="78"/>
      <c r="F77" s="79">
        <f>MAX(F8:F73)</f>
        <v>4.0625</v>
      </c>
      <c r="G77" s="78"/>
      <c r="H77" s="79">
        <f>MAX(H8:H73)</f>
        <v>8.3530999999999995</v>
      </c>
      <c r="I77" s="78"/>
      <c r="J77" s="79">
        <f>MAX(J8:J73)</f>
        <v>19.662600000000001</v>
      </c>
      <c r="K77" s="78"/>
      <c r="L77" s="79">
        <f>MAX(L8:L73)</f>
        <v>12.624000000000001</v>
      </c>
      <c r="M77" s="78"/>
      <c r="N77" s="79">
        <f>MAX(N8:N73)</f>
        <v>10.626200000000001</v>
      </c>
      <c r="O77" s="78"/>
      <c r="P77" s="79">
        <f>MAX(P8:P73)</f>
        <v>11.6691</v>
      </c>
      <c r="Q77" s="78"/>
      <c r="R77" s="79">
        <f>MAX(R8:R73)</f>
        <v>22.786100000000001</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9" t="s">
        <v>347</v>
      </c>
    </row>
    <row r="3" spans="1:18" ht="15" thickBot="1" x14ac:dyDescent="0.35">
      <c r="A3" s="150"/>
      <c r="B3" s="154"/>
      <c r="C3" s="154"/>
      <c r="D3" s="155"/>
      <c r="E3" s="155"/>
      <c r="F3" s="155"/>
      <c r="G3" s="155"/>
      <c r="H3" s="155"/>
      <c r="I3" s="155"/>
      <c r="J3" s="155"/>
      <c r="K3" s="155"/>
      <c r="L3" s="109"/>
      <c r="M3" s="109"/>
      <c r="N3" s="109"/>
      <c r="O3" s="109"/>
      <c r="P3" s="26"/>
      <c r="Q3" s="27"/>
    </row>
    <row r="4" spans="1:18" ht="15" thickBot="1" x14ac:dyDescent="0.35">
      <c r="A4" s="26"/>
      <c r="B4" s="154"/>
      <c r="C4" s="154"/>
      <c r="D4" s="26"/>
      <c r="E4" s="26"/>
      <c r="F4" s="26"/>
      <c r="G4" s="26"/>
      <c r="H4" s="26"/>
      <c r="I4" s="26"/>
      <c r="J4" s="26"/>
      <c r="K4" s="26"/>
      <c r="L4" s="109"/>
      <c r="M4" s="109"/>
      <c r="N4" s="109"/>
      <c r="O4" s="109"/>
      <c r="P4" s="26"/>
      <c r="Q4" s="26"/>
    </row>
    <row r="5" spans="1:18" x14ac:dyDescent="0.3">
      <c r="A5" s="29" t="s">
        <v>346</v>
      </c>
      <c r="B5" s="147" t="s">
        <v>8</v>
      </c>
      <c r="C5" s="147" t="s">
        <v>9</v>
      </c>
      <c r="D5" s="153" t="s">
        <v>47</v>
      </c>
      <c r="E5" s="153"/>
      <c r="F5" s="153" t="s">
        <v>48</v>
      </c>
      <c r="G5" s="153"/>
      <c r="H5" s="153" t="s">
        <v>1</v>
      </c>
      <c r="I5" s="153"/>
      <c r="J5" s="153" t="s">
        <v>2</v>
      </c>
      <c r="K5" s="153"/>
      <c r="L5" s="153" t="s">
        <v>3</v>
      </c>
      <c r="M5" s="153"/>
      <c r="N5" s="153" t="s">
        <v>4</v>
      </c>
      <c r="O5" s="153"/>
      <c r="P5" s="151" t="s">
        <v>46</v>
      </c>
      <c r="Q5" s="152"/>
      <c r="R5" s="12"/>
    </row>
    <row r="6" spans="1:18"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44040</v>
      </c>
      <c r="C8" s="65">
        <f>VLOOKUP($A8,'Return Data'!$B$7:$R$1700,4,0)</f>
        <v>10.73</v>
      </c>
      <c r="D8" s="65">
        <f>VLOOKUP($A8,'Return Data'!$B$7:$R$1700,8,0)</f>
        <v>3.1730999999999998</v>
      </c>
      <c r="E8" s="66">
        <f>RANK(D8,D$8:D$10,0)</f>
        <v>3</v>
      </c>
      <c r="F8" s="65">
        <f>VLOOKUP($A8,'Return Data'!$B$7:$R$1700,9,0)</f>
        <v>5.5064000000000002</v>
      </c>
      <c r="G8" s="66">
        <f t="shared" ref="G8" si="0">RANK(F8,F$8:F$10,0)</f>
        <v>3</v>
      </c>
      <c r="H8" s="65">
        <f>VLOOKUP($A8,'Return Data'!$B$7:$R$1700,10,0)</f>
        <v>12.1212</v>
      </c>
      <c r="I8" s="66">
        <f t="shared" ref="I8" si="1">RANK(H8,H$8:H$10,0)</f>
        <v>3</v>
      </c>
      <c r="J8" s="65"/>
      <c r="K8" s="66"/>
      <c r="L8" s="65"/>
      <c r="M8" s="66"/>
      <c r="N8" s="65"/>
      <c r="O8" s="66"/>
      <c r="P8" s="65">
        <f>VLOOKUP($A8,'Return Data'!$B$7:$R$1700,16,0)</f>
        <v>7.3</v>
      </c>
      <c r="Q8" s="67">
        <f>RANK(P8,P$8:P$10,0)</f>
        <v>2</v>
      </c>
    </row>
    <row r="9" spans="1:18" x14ac:dyDescent="0.3">
      <c r="A9" s="63" t="s">
        <v>49</v>
      </c>
      <c r="B9" s="64">
        <f>VLOOKUP($A9,'Return Data'!$B$7:$R$1700,3,0)</f>
        <v>44040</v>
      </c>
      <c r="C9" s="65">
        <f>VLOOKUP($A9,'Return Data'!$B$7:$R$1700,4,0)</f>
        <v>10.45</v>
      </c>
      <c r="D9" s="65">
        <f>VLOOKUP($A9,'Return Data'!$B$7:$R$1700,8,0)</f>
        <v>5.4489999999999998</v>
      </c>
      <c r="E9" s="66">
        <f t="shared" ref="E9:E10" si="2">RANK(D9,D$8:D$10,0)</f>
        <v>2</v>
      </c>
      <c r="F9" s="65">
        <f>VLOOKUP($A9,'Return Data'!$B$7:$R$1700,9,0)</f>
        <v>7.3997999999999999</v>
      </c>
      <c r="G9" s="66">
        <f t="shared" ref="G9" si="3">RANK(F9,F$8:F$10,0)</f>
        <v>2</v>
      </c>
      <c r="H9" s="65">
        <f>VLOOKUP($A9,'Return Data'!$B$7:$R$1700,10,0)</f>
        <v>21.089200000000002</v>
      </c>
      <c r="I9" s="66">
        <f t="shared" ref="I9:O10" si="4">RANK(H9,H$8:H$10,0)</f>
        <v>1</v>
      </c>
      <c r="J9" s="65">
        <f>VLOOKUP($A9,'Return Data'!$B$7:$R$1700,11,0)</f>
        <v>-3.9521999999999999</v>
      </c>
      <c r="K9" s="66">
        <f t="shared" si="4"/>
        <v>1</v>
      </c>
      <c r="L9" s="65">
        <f>VLOOKUP($A9,'Return Data'!$B$7:$R$1700,12,0)</f>
        <v>1.5548999999999999</v>
      </c>
      <c r="M9" s="66">
        <f t="shared" si="4"/>
        <v>1</v>
      </c>
      <c r="N9" s="65"/>
      <c r="O9" s="66"/>
      <c r="P9" s="65">
        <f>VLOOKUP($A9,'Return Data'!$B$7:$R$1700,16,0)</f>
        <v>4.2954999999999997</v>
      </c>
      <c r="Q9" s="67">
        <f t="shared" ref="Q9:Q10" si="5">RANK(P9,P$8:P$10,0)</f>
        <v>3</v>
      </c>
    </row>
    <row r="10" spans="1:18" x14ac:dyDescent="0.3">
      <c r="A10" s="63" t="s">
        <v>50</v>
      </c>
      <c r="B10" s="64">
        <f>VLOOKUP($A10,'Return Data'!$B$7:$R$1700,3,0)</f>
        <v>44040</v>
      </c>
      <c r="C10" s="65">
        <f>VLOOKUP($A10,'Return Data'!$B$7:$R$1700,4,0)</f>
        <v>110.60080000000001</v>
      </c>
      <c r="D10" s="65">
        <f>VLOOKUP($A10,'Return Data'!$B$7:$R$1700,8,0)</f>
        <v>5.9701000000000004</v>
      </c>
      <c r="E10" s="66">
        <f t="shared" si="2"/>
        <v>1</v>
      </c>
      <c r="F10" s="65">
        <f>VLOOKUP($A10,'Return Data'!$B$7:$R$1700,9,0)</f>
        <v>8.0170999999999992</v>
      </c>
      <c r="G10" s="66">
        <f t="shared" ref="G10" si="6">RANK(F10,F$8:F$10,0)</f>
        <v>1</v>
      </c>
      <c r="H10" s="65">
        <f>VLOOKUP($A10,'Return Data'!$B$7:$R$1700,10,0)</f>
        <v>19.982700000000001</v>
      </c>
      <c r="I10" s="66">
        <f t="shared" si="4"/>
        <v>2</v>
      </c>
      <c r="J10" s="65">
        <f>VLOOKUP($A10,'Return Data'!$B$7:$R$1700,11,0)</f>
        <v>-8.0919000000000008</v>
      </c>
      <c r="K10" s="66">
        <f t="shared" si="4"/>
        <v>2</v>
      </c>
      <c r="L10" s="65">
        <f>VLOOKUP($A10,'Return Data'!$B$7:$R$1700,12,0)</f>
        <v>-3.5741999999999998</v>
      </c>
      <c r="M10" s="66">
        <f t="shared" si="4"/>
        <v>2</v>
      </c>
      <c r="N10" s="65">
        <f>VLOOKUP($A10,'Return Data'!$B$7:$R$1700,13,0)</f>
        <v>1.6619999999999999</v>
      </c>
      <c r="O10" s="66">
        <f t="shared" si="4"/>
        <v>1</v>
      </c>
      <c r="P10" s="65">
        <f>VLOOKUP($A10,'Return Data'!$B$7:$R$1700,16,0)</f>
        <v>11.5786</v>
      </c>
      <c r="Q10" s="67">
        <f t="shared" si="5"/>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4.864066666666667</v>
      </c>
      <c r="E12" s="74"/>
      <c r="F12" s="75">
        <f>AVERAGE(F8:F10)</f>
        <v>6.9744333333333328</v>
      </c>
      <c r="G12" s="74"/>
      <c r="H12" s="75">
        <f>AVERAGE(H8:H10)</f>
        <v>17.731033333333333</v>
      </c>
      <c r="I12" s="74"/>
      <c r="J12" s="75">
        <f>AVERAGE(J8:J10)</f>
        <v>-6.0220500000000001</v>
      </c>
      <c r="K12" s="74"/>
      <c r="L12" s="75">
        <f>AVERAGE(L8:L10)</f>
        <v>-1.0096499999999999</v>
      </c>
      <c r="M12" s="74"/>
      <c r="N12" s="75">
        <f>AVERAGE(N8:N10)</f>
        <v>1.6619999999999999</v>
      </c>
      <c r="O12" s="74"/>
      <c r="P12" s="75">
        <f>AVERAGE(P8:P10)</f>
        <v>7.7246999999999995</v>
      </c>
      <c r="Q12" s="76"/>
    </row>
    <row r="13" spans="1:18" x14ac:dyDescent="0.3">
      <c r="A13" s="73" t="s">
        <v>28</v>
      </c>
      <c r="B13" s="74"/>
      <c r="C13" s="74"/>
      <c r="D13" s="75">
        <f>MIN(D8:D10)</f>
        <v>3.1730999999999998</v>
      </c>
      <c r="E13" s="74"/>
      <c r="F13" s="75">
        <f>MIN(F8:F10)</f>
        <v>5.5064000000000002</v>
      </c>
      <c r="G13" s="74"/>
      <c r="H13" s="75">
        <f>MIN(H8:H10)</f>
        <v>12.1212</v>
      </c>
      <c r="I13" s="74"/>
      <c r="J13" s="75">
        <f>MIN(J8:J10)</f>
        <v>-8.0919000000000008</v>
      </c>
      <c r="K13" s="74"/>
      <c r="L13" s="75">
        <f>MIN(L8:L10)</f>
        <v>-3.5741999999999998</v>
      </c>
      <c r="M13" s="74"/>
      <c r="N13" s="75">
        <f>MIN(N8:N10)</f>
        <v>1.6619999999999999</v>
      </c>
      <c r="O13" s="74"/>
      <c r="P13" s="75">
        <f>MIN(P8:P10)</f>
        <v>4.2954999999999997</v>
      </c>
      <c r="Q13" s="76"/>
    </row>
    <row r="14" spans="1:18" ht="15" thickBot="1" x14ac:dyDescent="0.35">
      <c r="A14" s="77" t="s">
        <v>29</v>
      </c>
      <c r="B14" s="78"/>
      <c r="C14" s="78"/>
      <c r="D14" s="79">
        <f>MAX(D8:D10)</f>
        <v>5.9701000000000004</v>
      </c>
      <c r="E14" s="78"/>
      <c r="F14" s="79">
        <f>MAX(F8:F10)</f>
        <v>8.0170999999999992</v>
      </c>
      <c r="G14" s="78"/>
      <c r="H14" s="79">
        <f>MAX(H8:H10)</f>
        <v>21.089200000000002</v>
      </c>
      <c r="I14" s="78"/>
      <c r="J14" s="79">
        <f>MAX(J8:J10)</f>
        <v>-3.9521999999999999</v>
      </c>
      <c r="K14" s="78"/>
      <c r="L14" s="79">
        <f>MAX(L8:L10)</f>
        <v>1.5548999999999999</v>
      </c>
      <c r="M14" s="78"/>
      <c r="N14" s="79">
        <f>MAX(N8:N10)</f>
        <v>1.6619999999999999</v>
      </c>
      <c r="O14" s="78"/>
      <c r="P14" s="79">
        <f>MAX(P8:P10)</f>
        <v>11.5786</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bNmhioqqq7ktTO5t6V1PZkSVaC8SMlCVqezPeOoltmJnfjMqun48lih7hFd2TlbwybO0lsfQ/vQh7Ts/GciwBw==" saltValue="INqakiW+h+UopV/z+DTG1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9" t="s">
        <v>347</v>
      </c>
    </row>
    <row r="3" spans="1:17" ht="15" thickBot="1" x14ac:dyDescent="0.35">
      <c r="A3" s="150"/>
      <c r="B3" s="154"/>
      <c r="C3" s="154"/>
      <c r="D3" s="155"/>
      <c r="E3" s="155"/>
      <c r="F3" s="155"/>
      <c r="G3" s="155"/>
      <c r="H3" s="155"/>
      <c r="I3" s="155"/>
      <c r="J3" s="155"/>
      <c r="K3" s="155"/>
      <c r="L3" s="26"/>
      <c r="M3" s="27"/>
    </row>
    <row r="4" spans="1:17" ht="15" thickBot="1" x14ac:dyDescent="0.35">
      <c r="A4" s="26"/>
      <c r="B4" s="154"/>
      <c r="C4" s="154"/>
      <c r="D4" s="26"/>
      <c r="E4" s="26"/>
      <c r="F4" s="26"/>
      <c r="G4" s="26"/>
      <c r="H4" s="26"/>
      <c r="I4" s="26"/>
      <c r="J4" s="26"/>
      <c r="K4" s="26"/>
      <c r="L4" s="26"/>
      <c r="M4" s="26"/>
    </row>
    <row r="5" spans="1:17" x14ac:dyDescent="0.3">
      <c r="A5" s="29" t="s">
        <v>345</v>
      </c>
      <c r="B5" s="147" t="s">
        <v>8</v>
      </c>
      <c r="C5" s="147" t="s">
        <v>9</v>
      </c>
      <c r="D5" s="153" t="s">
        <v>47</v>
      </c>
      <c r="E5" s="153"/>
      <c r="F5" s="153" t="s">
        <v>48</v>
      </c>
      <c r="G5" s="153"/>
      <c r="H5" s="153" t="s">
        <v>1</v>
      </c>
      <c r="I5" s="153"/>
      <c r="J5" s="153" t="s">
        <v>2</v>
      </c>
      <c r="K5" s="153"/>
      <c r="L5" s="153" t="s">
        <v>3</v>
      </c>
      <c r="M5" s="153"/>
      <c r="N5" s="153" t="s">
        <v>4</v>
      </c>
      <c r="O5" s="153"/>
      <c r="P5" s="151" t="s">
        <v>46</v>
      </c>
      <c r="Q5" s="152"/>
    </row>
    <row r="6" spans="1:17"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44040</v>
      </c>
      <c r="C8" s="65">
        <f>VLOOKUP($A8,'Return Data'!$B$7:$R$1700,4,0)</f>
        <v>10.66</v>
      </c>
      <c r="D8" s="65">
        <f>VLOOKUP($A8,'Return Data'!$B$7:$R$1700,8,0)</f>
        <v>3.1945999999999999</v>
      </c>
      <c r="E8" s="66">
        <f>RANK(D8,D$8:D$10,0)</f>
        <v>3</v>
      </c>
      <c r="F8" s="65">
        <f>VLOOKUP($A8,'Return Data'!$B$7:$R$1700,9,0)</f>
        <v>5.4401999999999999</v>
      </c>
      <c r="G8" s="66">
        <f t="shared" ref="G8:G10" si="0">RANK(F8,F$8:F$10,0)</f>
        <v>3</v>
      </c>
      <c r="H8" s="65">
        <f>VLOOKUP($A8,'Return Data'!$B$7:$R$1700,10,0)</f>
        <v>11.8573</v>
      </c>
      <c r="I8" s="66">
        <f t="shared" ref="I8" si="1">RANK(H8,H$8:H$10,0)</f>
        <v>3</v>
      </c>
      <c r="J8" s="65"/>
      <c r="K8" s="66"/>
      <c r="L8" s="65"/>
      <c r="M8" s="66"/>
      <c r="N8" s="65"/>
      <c r="O8" s="66"/>
      <c r="P8" s="65">
        <f>VLOOKUP($A8,'Return Data'!$B$7:$R$1700,16,0)</f>
        <v>6.6</v>
      </c>
      <c r="Q8" s="67">
        <f>RANK(P8,P$8:P$10,0)</f>
        <v>2</v>
      </c>
    </row>
    <row r="9" spans="1:17" x14ac:dyDescent="0.3">
      <c r="A9" s="63" t="s">
        <v>51</v>
      </c>
      <c r="B9" s="64">
        <f>VLOOKUP($A9,'Return Data'!$B$7:$R$1700,3,0)</f>
        <v>44040</v>
      </c>
      <c r="C9" s="65">
        <f>VLOOKUP($A9,'Return Data'!$B$7:$R$1700,4,0)</f>
        <v>10.39</v>
      </c>
      <c r="D9" s="65">
        <f>VLOOKUP($A9,'Return Data'!$B$7:$R$1700,8,0)</f>
        <v>5.4821999999999997</v>
      </c>
      <c r="E9" s="66">
        <f t="shared" ref="E9:E10" si="2">RANK(D9,D$8:D$10,0)</f>
        <v>2</v>
      </c>
      <c r="F9" s="65">
        <f>VLOOKUP($A9,'Return Data'!$B$7:$R$1700,9,0)</f>
        <v>7.3346999999999998</v>
      </c>
      <c r="G9" s="66">
        <f t="shared" si="0"/>
        <v>2</v>
      </c>
      <c r="H9" s="65">
        <f>VLOOKUP($A9,'Return Data'!$B$7:$R$1700,10,0)</f>
        <v>20.814</v>
      </c>
      <c r="I9" s="66">
        <f t="shared" ref="I9:O10" si="3">RANK(H9,H$8:H$10,0)</f>
        <v>1</v>
      </c>
      <c r="J9" s="65">
        <f>VLOOKUP($A9,'Return Data'!$B$7:$R$1700,11,0)</f>
        <v>-4.2396000000000003</v>
      </c>
      <c r="K9" s="66">
        <f t="shared" si="3"/>
        <v>1</v>
      </c>
      <c r="L9" s="65">
        <f>VLOOKUP($A9,'Return Data'!$B$7:$R$1700,12,0)</f>
        <v>1.1685000000000001</v>
      </c>
      <c r="M9" s="66">
        <f t="shared" si="3"/>
        <v>1</v>
      </c>
      <c r="N9" s="65"/>
      <c r="O9" s="66"/>
      <c r="P9" s="65">
        <f>VLOOKUP($A9,'Return Data'!$B$7:$R$1700,16,0)</f>
        <v>3.7231999999999998</v>
      </c>
      <c r="Q9" s="67">
        <f t="shared" ref="Q9:Q10" si="4">RANK(P9,P$8:P$10,0)</f>
        <v>3</v>
      </c>
    </row>
    <row r="10" spans="1:17" x14ac:dyDescent="0.3">
      <c r="A10" s="63" t="s">
        <v>52</v>
      </c>
      <c r="B10" s="64">
        <f>VLOOKUP($A10,'Return Data'!$B$7:$R$1700,3,0)</f>
        <v>44040</v>
      </c>
      <c r="C10" s="65">
        <f>VLOOKUP($A10,'Return Data'!$B$7:$R$1700,4,0)</f>
        <v>460.64255622995302</v>
      </c>
      <c r="D10" s="65">
        <f>VLOOKUP($A10,'Return Data'!$B$7:$R$1700,8,0)</f>
        <v>5.9402999999999997</v>
      </c>
      <c r="E10" s="66">
        <f t="shared" si="2"/>
        <v>1</v>
      </c>
      <c r="F10" s="65">
        <f>VLOOKUP($A10,'Return Data'!$B$7:$R$1700,9,0)</f>
        <v>7.9481000000000002</v>
      </c>
      <c r="G10" s="66">
        <f t="shared" si="0"/>
        <v>1</v>
      </c>
      <c r="H10" s="65">
        <f>VLOOKUP($A10,'Return Data'!$B$7:$R$1700,10,0)</f>
        <v>19.735900000000001</v>
      </c>
      <c r="I10" s="66">
        <f t="shared" si="3"/>
        <v>2</v>
      </c>
      <c r="J10" s="65">
        <f>VLOOKUP($A10,'Return Data'!$B$7:$R$1700,11,0)</f>
        <v>-8.4635999999999996</v>
      </c>
      <c r="K10" s="66">
        <f t="shared" si="3"/>
        <v>2</v>
      </c>
      <c r="L10" s="65">
        <f>VLOOKUP($A10,'Return Data'!$B$7:$R$1700,12,0)</f>
        <v>-4.1721000000000004</v>
      </c>
      <c r="M10" s="66">
        <f t="shared" si="3"/>
        <v>2</v>
      </c>
      <c r="N10" s="65">
        <f>VLOOKUP($A10,'Return Data'!$B$7:$R$1700,13,0)</f>
        <v>0.83509999999999995</v>
      </c>
      <c r="O10" s="66">
        <f t="shared" si="3"/>
        <v>1</v>
      </c>
      <c r="P10" s="65">
        <f>VLOOKUP($A10,'Return Data'!$B$7:$R$1700,16,0)</f>
        <v>13.8178</v>
      </c>
      <c r="Q10" s="67">
        <f t="shared" si="4"/>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4.8723666666666672</v>
      </c>
      <c r="E12" s="74"/>
      <c r="F12" s="75">
        <f>AVERAGE(F8:F10)</f>
        <v>6.9076666666666666</v>
      </c>
      <c r="G12" s="74"/>
      <c r="H12" s="75">
        <f>AVERAGE(H8:H10)</f>
        <v>17.469066666666667</v>
      </c>
      <c r="I12" s="74"/>
      <c r="J12" s="75">
        <f>AVERAGE(J8:J10)</f>
        <v>-6.3515999999999995</v>
      </c>
      <c r="K12" s="74"/>
      <c r="L12" s="75">
        <f>AVERAGE(L8:L10)</f>
        <v>-1.5018000000000002</v>
      </c>
      <c r="M12" s="74"/>
      <c r="N12" s="75">
        <f>AVERAGE(N8:N10)</f>
        <v>0.83509999999999995</v>
      </c>
      <c r="O12" s="74"/>
      <c r="P12" s="75">
        <f>AVERAGE(P8:P10)</f>
        <v>8.0469999999999988</v>
      </c>
      <c r="Q12" s="76"/>
    </row>
    <row r="13" spans="1:17" x14ac:dyDescent="0.3">
      <c r="A13" s="73" t="s">
        <v>28</v>
      </c>
      <c r="B13" s="74"/>
      <c r="C13" s="74"/>
      <c r="D13" s="75">
        <f>MIN(D8:D10)</f>
        <v>3.1945999999999999</v>
      </c>
      <c r="E13" s="74"/>
      <c r="F13" s="75">
        <f>MIN(F8:F10)</f>
        <v>5.4401999999999999</v>
      </c>
      <c r="G13" s="74"/>
      <c r="H13" s="75">
        <f>MIN(H8:H10)</f>
        <v>11.8573</v>
      </c>
      <c r="I13" s="74"/>
      <c r="J13" s="75">
        <f>MIN(J8:J10)</f>
        <v>-8.4635999999999996</v>
      </c>
      <c r="K13" s="74"/>
      <c r="L13" s="75">
        <f>MIN(L8:L10)</f>
        <v>-4.1721000000000004</v>
      </c>
      <c r="M13" s="74"/>
      <c r="N13" s="75">
        <f>MIN(N8:N10)</f>
        <v>0.83509999999999995</v>
      </c>
      <c r="O13" s="74"/>
      <c r="P13" s="75">
        <f>MIN(P8:P10)</f>
        <v>3.7231999999999998</v>
      </c>
      <c r="Q13" s="76"/>
    </row>
    <row r="14" spans="1:17" ht="15" thickBot="1" x14ac:dyDescent="0.35">
      <c r="A14" s="77" t="s">
        <v>29</v>
      </c>
      <c r="B14" s="78"/>
      <c r="C14" s="78"/>
      <c r="D14" s="79">
        <f>MAX(D8:D10)</f>
        <v>5.9402999999999997</v>
      </c>
      <c r="E14" s="78"/>
      <c r="F14" s="79">
        <f>MAX(F8:F10)</f>
        <v>7.9481000000000002</v>
      </c>
      <c r="G14" s="78"/>
      <c r="H14" s="79">
        <f>MAX(H8:H10)</f>
        <v>20.814</v>
      </c>
      <c r="I14" s="78"/>
      <c r="J14" s="79">
        <f>MAX(J8:J10)</f>
        <v>-4.2396000000000003</v>
      </c>
      <c r="K14" s="78"/>
      <c r="L14" s="79">
        <f>MAX(L8:L10)</f>
        <v>1.1685000000000001</v>
      </c>
      <c r="M14" s="78"/>
      <c r="N14" s="79">
        <f>MAX(N8:N10)</f>
        <v>0.83509999999999995</v>
      </c>
      <c r="O14" s="78"/>
      <c r="P14" s="79">
        <f>MAX(P8:P10)</f>
        <v>13.8178</v>
      </c>
      <c r="Q14" s="80"/>
    </row>
    <row r="15" spans="1:17" x14ac:dyDescent="0.3">
      <c r="A15" s="112" t="s">
        <v>433</v>
      </c>
    </row>
    <row r="16" spans="1:17" x14ac:dyDescent="0.3">
      <c r="A16" s="14" t="s">
        <v>340</v>
      </c>
    </row>
  </sheetData>
  <sheetProtection algorithmName="SHA-512" hashValue="ZyHniPSHT3SKjLgZa87J0CJyYz8tNuws5c+B5wuporN1UgEKfkxe3lXKCP3xnUNVQx8MF81xHOUWeROOcsO/WA==" saltValue="MufLD0y5jXEpDEv40wy3M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44040</v>
      </c>
      <c r="C8" s="65">
        <f>VLOOKUP($A8,'Return Data'!$B$7:$R$1700,4,0)</f>
        <v>40.458799999999997</v>
      </c>
      <c r="D8" s="65">
        <f>VLOOKUP($A8,'Return Data'!$B$7:$R$1700,10,0)</f>
        <v>12.1594</v>
      </c>
      <c r="E8" s="66">
        <f>RANK(D8,D$8:D$23,0)</f>
        <v>16</v>
      </c>
      <c r="F8" s="65">
        <f>VLOOKUP($A8,'Return Data'!$B$7:$R$1700,11,0)</f>
        <v>-15.8756</v>
      </c>
      <c r="G8" s="66">
        <f>RANK(F8,F$8:F$23,0)</f>
        <v>14</v>
      </c>
      <c r="H8" s="65">
        <f>VLOOKUP($A8,'Return Data'!$B$7:$R$1700,12,0)</f>
        <v>-12.0929</v>
      </c>
      <c r="I8" s="66">
        <f>RANK(H8,H$8:H$23,0)</f>
        <v>15</v>
      </c>
      <c r="J8" s="65">
        <f>VLOOKUP($A8,'Return Data'!$B$7:$R$1700,13,0)</f>
        <v>-13.1653</v>
      </c>
      <c r="K8" s="66">
        <f>RANK(J8,J$8:J$23,0)</f>
        <v>15</v>
      </c>
      <c r="L8" s="65">
        <f>VLOOKUP($A8,'Return Data'!$B$7:$R$1700,17,0)</f>
        <v>-15.6914</v>
      </c>
      <c r="M8" s="66">
        <f>RANK(L8,L$8:L$23,0)</f>
        <v>12</v>
      </c>
      <c r="N8" s="65">
        <f>VLOOKUP($A8,'Return Data'!$B$7:$R$1700,14,0)</f>
        <v>-9.7369000000000003</v>
      </c>
      <c r="O8" s="66">
        <f>RANK(N8,N$8:N$23,0)</f>
        <v>12</v>
      </c>
      <c r="P8" s="65">
        <f>VLOOKUP($A8,'Return Data'!$B$7:$R$1700,15,0)</f>
        <v>0.59060000000000001</v>
      </c>
      <c r="Q8" s="66">
        <f>RANK(P8,P$8:P$23,0)</f>
        <v>11</v>
      </c>
      <c r="R8" s="65">
        <f>VLOOKUP($A8,'Return Data'!$B$7:$R$1700,16,0)</f>
        <v>11.9876</v>
      </c>
      <c r="S8" s="67">
        <f>RANK(R8,R$8:R$23,0)</f>
        <v>9</v>
      </c>
    </row>
    <row r="9" spans="1:20" x14ac:dyDescent="0.3">
      <c r="A9" s="63" t="s">
        <v>31</v>
      </c>
      <c r="B9" s="64">
        <f>VLOOKUP($A9,'Return Data'!$B$7:$R$1700,3,0)</f>
        <v>44040</v>
      </c>
      <c r="C9" s="65">
        <f>VLOOKUP($A9,'Return Data'!$B$7:$R$1700,4,0)</f>
        <v>258.64400000000001</v>
      </c>
      <c r="D9" s="65">
        <f>VLOOKUP($A9,'Return Data'!$B$7:$R$1700,10,0)</f>
        <v>19.385000000000002</v>
      </c>
      <c r="E9" s="66">
        <f t="shared" ref="E9:E23" si="0">RANK(D9,D$8:D$23,0)</f>
        <v>5</v>
      </c>
      <c r="F9" s="65">
        <f>VLOOKUP($A9,'Return Data'!$B$7:$R$1700,11,0)</f>
        <v>-10.0625</v>
      </c>
      <c r="G9" s="66">
        <f t="shared" ref="G9:G23" si="1">RANK(F9,F$8:F$23,0)</f>
        <v>6</v>
      </c>
      <c r="H9" s="65">
        <f>VLOOKUP($A9,'Return Data'!$B$7:$R$1700,12,0)</f>
        <v>-5.2683</v>
      </c>
      <c r="I9" s="66">
        <f t="shared" ref="I9:I23" si="2">RANK(H9,H$8:H$23,0)</f>
        <v>7</v>
      </c>
      <c r="J9" s="65">
        <f>VLOOKUP($A9,'Return Data'!$B$7:$R$1700,13,0)</f>
        <v>-6.2697000000000003</v>
      </c>
      <c r="K9" s="66">
        <f t="shared" ref="K9:K23" si="3">RANK(J9,J$8:J$23,0)</f>
        <v>12</v>
      </c>
      <c r="L9" s="65">
        <f>VLOOKUP($A9,'Return Data'!$B$7:$R$1700,17,0)</f>
        <v>-7.0620000000000003</v>
      </c>
      <c r="M9" s="66">
        <f t="shared" ref="M9:M23" si="4">RANK(L9,L$8:L$23,0)</f>
        <v>8</v>
      </c>
      <c r="N9" s="65">
        <f>VLOOKUP($A9,'Return Data'!$B$7:$R$1700,14,0)</f>
        <v>-0.89690000000000003</v>
      </c>
      <c r="O9" s="66">
        <f t="shared" ref="O9:O23" si="5">RANK(N9,N$8:N$23,0)</f>
        <v>6</v>
      </c>
      <c r="P9" s="65">
        <f>VLOOKUP($A9,'Return Data'!$B$7:$R$1700,15,0)</f>
        <v>5.0712999999999999</v>
      </c>
      <c r="Q9" s="66">
        <f t="shared" ref="Q9:Q23" si="6">RANK(P9,P$8:P$23,0)</f>
        <v>4</v>
      </c>
      <c r="R9" s="65">
        <f>VLOOKUP($A9,'Return Data'!$B$7:$R$1700,16,0)</f>
        <v>13.058</v>
      </c>
      <c r="S9" s="67">
        <f t="shared" ref="S9:S23" si="7">RANK(R9,R$8:R$23,0)</f>
        <v>6</v>
      </c>
    </row>
    <row r="10" spans="1:20" x14ac:dyDescent="0.3">
      <c r="A10" s="63" t="s">
        <v>32</v>
      </c>
      <c r="B10" s="64">
        <f>VLOOKUP($A10,'Return Data'!$B$7:$R$1700,3,0)</f>
        <v>44040</v>
      </c>
      <c r="C10" s="65">
        <f>VLOOKUP($A10,'Return Data'!$B$7:$R$1700,4,0)</f>
        <v>143.44999999999999</v>
      </c>
      <c r="D10" s="65">
        <f>VLOOKUP($A10,'Return Data'!$B$7:$R$1700,10,0)</f>
        <v>23.26</v>
      </c>
      <c r="E10" s="66">
        <f t="shared" si="0"/>
        <v>1</v>
      </c>
      <c r="F10" s="65">
        <f>VLOOKUP($A10,'Return Data'!$B$7:$R$1700,11,0)</f>
        <v>-1.1371</v>
      </c>
      <c r="G10" s="66">
        <f t="shared" si="1"/>
        <v>1</v>
      </c>
      <c r="H10" s="65">
        <f>VLOOKUP($A10,'Return Data'!$B$7:$R$1700,12,0)</f>
        <v>4.7233000000000001</v>
      </c>
      <c r="I10" s="66">
        <f t="shared" si="2"/>
        <v>1</v>
      </c>
      <c r="J10" s="65">
        <f>VLOOKUP($A10,'Return Data'!$B$7:$R$1700,13,0)</f>
        <v>1.1921999999999999</v>
      </c>
      <c r="K10" s="66">
        <f t="shared" si="3"/>
        <v>4</v>
      </c>
      <c r="L10" s="65">
        <f>VLOOKUP($A10,'Return Data'!$B$7:$R$1700,17,0)</f>
        <v>-1.0031000000000001</v>
      </c>
      <c r="M10" s="66">
        <f t="shared" si="4"/>
        <v>1</v>
      </c>
      <c r="N10" s="65">
        <f>VLOOKUP($A10,'Return Data'!$B$7:$R$1700,14,0)</f>
        <v>1.5068999999999999</v>
      </c>
      <c r="O10" s="66">
        <f t="shared" si="5"/>
        <v>2</v>
      </c>
      <c r="P10" s="65">
        <f>VLOOKUP($A10,'Return Data'!$B$7:$R$1700,15,0)</f>
        <v>4.4246999999999996</v>
      </c>
      <c r="Q10" s="66">
        <f t="shared" si="6"/>
        <v>7</v>
      </c>
      <c r="R10" s="65">
        <f>VLOOKUP($A10,'Return Data'!$B$7:$R$1700,16,0)</f>
        <v>18.162600000000001</v>
      </c>
      <c r="S10" s="67">
        <f t="shared" si="7"/>
        <v>1</v>
      </c>
    </row>
    <row r="11" spans="1:20" x14ac:dyDescent="0.3">
      <c r="A11" s="63" t="s">
        <v>33</v>
      </c>
      <c r="B11" s="64">
        <f>VLOOKUP($A11,'Return Data'!$B$7:$R$1700,3,0)</f>
        <v>44040</v>
      </c>
      <c r="C11" s="65">
        <f>VLOOKUP($A11,'Return Data'!$B$7:$R$1700,4,0)</f>
        <v>9.6</v>
      </c>
      <c r="D11" s="65">
        <f>VLOOKUP($A11,'Return Data'!$B$7:$R$1700,10,0)</f>
        <v>13.341200000000001</v>
      </c>
      <c r="E11" s="66">
        <f t="shared" si="0"/>
        <v>12</v>
      </c>
      <c r="F11" s="65">
        <f>VLOOKUP($A11,'Return Data'!$B$7:$R$1700,11,0)</f>
        <v>-10.697699999999999</v>
      </c>
      <c r="G11" s="66">
        <f t="shared" si="1"/>
        <v>9</v>
      </c>
      <c r="H11" s="65">
        <f>VLOOKUP($A11,'Return Data'!$B$7:$R$1700,12,0)</f>
        <v>-5.3254000000000001</v>
      </c>
      <c r="I11" s="66">
        <f t="shared" si="2"/>
        <v>8</v>
      </c>
      <c r="J11" s="65">
        <f>VLOOKUP($A11,'Return Data'!$B$7:$R$1700,13,0)</f>
        <v>-4.4775999999999998</v>
      </c>
      <c r="K11" s="66">
        <f t="shared" si="3"/>
        <v>11</v>
      </c>
      <c r="L11" s="65"/>
      <c r="M11" s="66"/>
      <c r="N11" s="65"/>
      <c r="O11" s="66"/>
      <c r="P11" s="65"/>
      <c r="Q11" s="66"/>
      <c r="R11" s="65">
        <f>VLOOKUP($A11,'Return Data'!$B$7:$R$1700,16,0)</f>
        <v>-2.0825</v>
      </c>
      <c r="S11" s="67">
        <f t="shared" si="7"/>
        <v>14</v>
      </c>
    </row>
    <row r="12" spans="1:20" x14ac:dyDescent="0.3">
      <c r="A12" s="63" t="s">
        <v>34</v>
      </c>
      <c r="B12" s="64">
        <f>VLOOKUP($A12,'Return Data'!$B$7:$R$1700,3,0)</f>
        <v>44040</v>
      </c>
      <c r="C12" s="65">
        <f>VLOOKUP($A12,'Return Data'!$B$7:$R$1700,4,0)</f>
        <v>39.619999999999997</v>
      </c>
      <c r="D12" s="65">
        <f>VLOOKUP($A12,'Return Data'!$B$7:$R$1700,10,0)</f>
        <v>18.836200000000002</v>
      </c>
      <c r="E12" s="66">
        <f t="shared" si="0"/>
        <v>7</v>
      </c>
      <c r="F12" s="65">
        <f>VLOOKUP($A12,'Return Data'!$B$7:$R$1700,11,0)</f>
        <v>-20.76</v>
      </c>
      <c r="G12" s="66">
        <f t="shared" si="1"/>
        <v>16</v>
      </c>
      <c r="H12" s="65">
        <f>VLOOKUP($A12,'Return Data'!$B$7:$R$1700,12,0)</f>
        <v>-13.568899999999999</v>
      </c>
      <c r="I12" s="66">
        <f t="shared" si="2"/>
        <v>16</v>
      </c>
      <c r="J12" s="65">
        <f>VLOOKUP($A12,'Return Data'!$B$7:$R$1700,13,0)</f>
        <v>-14.648899999999999</v>
      </c>
      <c r="K12" s="66">
        <f t="shared" si="3"/>
        <v>16</v>
      </c>
      <c r="L12" s="65">
        <f>VLOOKUP($A12,'Return Data'!$B$7:$R$1700,17,0)</f>
        <v>-14.5672</v>
      </c>
      <c r="M12" s="66">
        <f t="shared" si="4"/>
        <v>11</v>
      </c>
      <c r="N12" s="65">
        <f>VLOOKUP($A12,'Return Data'!$B$7:$R$1700,14,0)</f>
        <v>-7.8551000000000002</v>
      </c>
      <c r="O12" s="66">
        <f t="shared" si="5"/>
        <v>11</v>
      </c>
      <c r="P12" s="65">
        <f>VLOOKUP($A12,'Return Data'!$B$7:$R$1700,15,0)</f>
        <v>1.5812999999999999</v>
      </c>
      <c r="Q12" s="66">
        <f t="shared" si="6"/>
        <v>10</v>
      </c>
      <c r="R12" s="65">
        <f>VLOOKUP($A12,'Return Data'!$B$7:$R$1700,16,0)</f>
        <v>11.742599999999999</v>
      </c>
      <c r="S12" s="67">
        <f t="shared" si="7"/>
        <v>10</v>
      </c>
    </row>
    <row r="13" spans="1:20" x14ac:dyDescent="0.3">
      <c r="A13" s="63" t="s">
        <v>35</v>
      </c>
      <c r="B13" s="64">
        <f>VLOOKUP($A13,'Return Data'!$B$7:$R$1700,3,0)</f>
        <v>44040</v>
      </c>
      <c r="C13" s="65">
        <f>VLOOKUP($A13,'Return Data'!$B$7:$R$1700,4,0)</f>
        <v>10.7051</v>
      </c>
      <c r="D13" s="65">
        <f>VLOOKUP($A13,'Return Data'!$B$7:$R$1700,10,0)</f>
        <v>12.675800000000001</v>
      </c>
      <c r="E13" s="66">
        <f t="shared" si="0"/>
        <v>15</v>
      </c>
      <c r="F13" s="65">
        <f>VLOOKUP($A13,'Return Data'!$B$7:$R$1700,11,0)</f>
        <v>-10.9482</v>
      </c>
      <c r="G13" s="66">
        <f t="shared" si="1"/>
        <v>11</v>
      </c>
      <c r="H13" s="65">
        <f>VLOOKUP($A13,'Return Data'!$B$7:$R$1700,12,0)</f>
        <v>-5.0099</v>
      </c>
      <c r="I13" s="66">
        <f t="shared" si="2"/>
        <v>6</v>
      </c>
      <c r="J13" s="65">
        <f>VLOOKUP($A13,'Return Data'!$B$7:$R$1700,13,0)</f>
        <v>-2.6162999999999998</v>
      </c>
      <c r="K13" s="66">
        <f t="shared" si="3"/>
        <v>8</v>
      </c>
      <c r="L13" s="65">
        <f>VLOOKUP($A13,'Return Data'!$B$7:$R$1700,17,0)</f>
        <v>-7.7072000000000003</v>
      </c>
      <c r="M13" s="66">
        <f t="shared" si="4"/>
        <v>9</v>
      </c>
      <c r="N13" s="65">
        <f>VLOOKUP($A13,'Return Data'!$B$7:$R$1700,14,0)</f>
        <v>-6.8331999999999997</v>
      </c>
      <c r="O13" s="66">
        <f t="shared" si="5"/>
        <v>9</v>
      </c>
      <c r="P13" s="65"/>
      <c r="Q13" s="66"/>
      <c r="R13" s="65">
        <f>VLOOKUP($A13,'Return Data'!$B$7:$R$1700,16,0)</f>
        <v>1.4021999999999999</v>
      </c>
      <c r="S13" s="67">
        <f t="shared" si="7"/>
        <v>13</v>
      </c>
    </row>
    <row r="14" spans="1:20" x14ac:dyDescent="0.3">
      <c r="A14" s="63" t="s">
        <v>36</v>
      </c>
      <c r="B14" s="64">
        <f>VLOOKUP($A14,'Return Data'!$B$7:$R$1700,3,0)</f>
        <v>44040</v>
      </c>
      <c r="C14" s="65">
        <f>VLOOKUP($A14,'Return Data'!$B$7:$R$1700,4,0)</f>
        <v>243.72279488877501</v>
      </c>
      <c r="D14" s="65">
        <f>VLOOKUP($A14,'Return Data'!$B$7:$R$1700,10,0)</f>
        <v>17.786899999999999</v>
      </c>
      <c r="E14" s="66">
        <f t="shared" si="0"/>
        <v>10</v>
      </c>
      <c r="F14" s="65">
        <f>VLOOKUP($A14,'Return Data'!$B$7:$R$1700,11,0)</f>
        <v>-12.4406</v>
      </c>
      <c r="G14" s="66">
        <f t="shared" si="1"/>
        <v>13</v>
      </c>
      <c r="H14" s="65">
        <f>VLOOKUP($A14,'Return Data'!$B$7:$R$1700,12,0)</f>
        <v>-8.4616000000000007</v>
      </c>
      <c r="I14" s="66">
        <f t="shared" si="2"/>
        <v>13</v>
      </c>
      <c r="J14" s="65">
        <f>VLOOKUP($A14,'Return Data'!$B$7:$R$1700,13,0)</f>
        <v>-0.21299999999999999</v>
      </c>
      <c r="K14" s="66">
        <f t="shared" si="3"/>
        <v>5</v>
      </c>
      <c r="L14" s="65">
        <f>VLOOKUP($A14,'Return Data'!$B$7:$R$1700,17,0)</f>
        <v>-3.4722</v>
      </c>
      <c r="M14" s="66">
        <f t="shared" si="4"/>
        <v>4</v>
      </c>
      <c r="N14" s="65">
        <f>VLOOKUP($A14,'Return Data'!$B$7:$R$1700,14,0)</f>
        <v>-0.83509999999999995</v>
      </c>
      <c r="O14" s="66">
        <f t="shared" si="5"/>
        <v>5</v>
      </c>
      <c r="P14" s="65">
        <f>VLOOKUP($A14,'Return Data'!$B$7:$R$1700,15,0)</f>
        <v>6.4875999999999996</v>
      </c>
      <c r="Q14" s="66">
        <f t="shared" si="6"/>
        <v>2</v>
      </c>
      <c r="R14" s="65">
        <f>VLOOKUP($A14,'Return Data'!$B$7:$R$1700,16,0)</f>
        <v>14.777799999999999</v>
      </c>
      <c r="S14" s="67">
        <f t="shared" si="7"/>
        <v>3</v>
      </c>
    </row>
    <row r="15" spans="1:20" x14ac:dyDescent="0.3">
      <c r="A15" s="63" t="s">
        <v>37</v>
      </c>
      <c r="B15" s="64">
        <f>VLOOKUP($A15,'Return Data'!$B$7:$R$1700,3,0)</f>
        <v>44040</v>
      </c>
      <c r="C15" s="65">
        <f>VLOOKUP($A15,'Return Data'!$B$7:$R$1700,4,0)</f>
        <v>33.292000000000002</v>
      </c>
      <c r="D15" s="65">
        <f>VLOOKUP($A15,'Return Data'!$B$7:$R$1700,10,0)</f>
        <v>20.400700000000001</v>
      </c>
      <c r="E15" s="66">
        <f t="shared" si="0"/>
        <v>3</v>
      </c>
      <c r="F15" s="65">
        <f>VLOOKUP($A15,'Return Data'!$B$7:$R$1700,11,0)</f>
        <v>-10.3222</v>
      </c>
      <c r="G15" s="66">
        <f t="shared" si="1"/>
        <v>8</v>
      </c>
      <c r="H15" s="65">
        <f>VLOOKUP($A15,'Return Data'!$B$7:$R$1700,12,0)</f>
        <v>-3.8248000000000002</v>
      </c>
      <c r="I15" s="66">
        <f t="shared" si="2"/>
        <v>5</v>
      </c>
      <c r="J15" s="65">
        <f>VLOOKUP($A15,'Return Data'!$B$7:$R$1700,13,0)</f>
        <v>-3.4146999999999998</v>
      </c>
      <c r="K15" s="66">
        <f t="shared" si="3"/>
        <v>9</v>
      </c>
      <c r="L15" s="65">
        <f>VLOOKUP($A15,'Return Data'!$B$7:$R$1700,17,0)</f>
        <v>-4.5175000000000001</v>
      </c>
      <c r="M15" s="66">
        <f t="shared" si="4"/>
        <v>6</v>
      </c>
      <c r="N15" s="65">
        <f>VLOOKUP($A15,'Return Data'!$B$7:$R$1700,14,0)</f>
        <v>-2.08</v>
      </c>
      <c r="O15" s="66">
        <f t="shared" si="5"/>
        <v>7</v>
      </c>
      <c r="P15" s="65">
        <f>VLOOKUP($A15,'Return Data'!$B$7:$R$1700,15,0)</f>
        <v>5.6825000000000001</v>
      </c>
      <c r="Q15" s="66">
        <f t="shared" si="6"/>
        <v>3</v>
      </c>
      <c r="R15" s="65">
        <f>VLOOKUP($A15,'Return Data'!$B$7:$R$1700,16,0)</f>
        <v>12.0648</v>
      </c>
      <c r="S15" s="67">
        <f t="shared" si="7"/>
        <v>8</v>
      </c>
    </row>
    <row r="16" spans="1:20" x14ac:dyDescent="0.3">
      <c r="A16" s="63" t="s">
        <v>38</v>
      </c>
      <c r="B16" s="64">
        <f>VLOOKUP($A16,'Return Data'!$B$7:$R$1700,3,0)</f>
        <v>44040</v>
      </c>
      <c r="C16" s="65">
        <f>VLOOKUP($A16,'Return Data'!$B$7:$R$1700,4,0)</f>
        <v>68.594399999999993</v>
      </c>
      <c r="D16" s="65">
        <f>VLOOKUP($A16,'Return Data'!$B$7:$R$1700,10,0)</f>
        <v>18.4969</v>
      </c>
      <c r="E16" s="66">
        <f t="shared" si="0"/>
        <v>9</v>
      </c>
      <c r="F16" s="65">
        <f>VLOOKUP($A16,'Return Data'!$B$7:$R$1700,11,0)</f>
        <v>-9.3644999999999996</v>
      </c>
      <c r="G16" s="66">
        <f t="shared" si="1"/>
        <v>5</v>
      </c>
      <c r="H16" s="65">
        <f>VLOOKUP($A16,'Return Data'!$B$7:$R$1700,12,0)</f>
        <v>-5.3715999999999999</v>
      </c>
      <c r="I16" s="66">
        <f t="shared" si="2"/>
        <v>9</v>
      </c>
      <c r="J16" s="65">
        <f>VLOOKUP($A16,'Return Data'!$B$7:$R$1700,13,0)</f>
        <v>-3.9504999999999999</v>
      </c>
      <c r="K16" s="66">
        <f t="shared" si="3"/>
        <v>10</v>
      </c>
      <c r="L16" s="65">
        <f>VLOOKUP($A16,'Return Data'!$B$7:$R$1700,17,0)</f>
        <v>-3.0379</v>
      </c>
      <c r="M16" s="66">
        <f t="shared" si="4"/>
        <v>3</v>
      </c>
      <c r="N16" s="65">
        <f>VLOOKUP($A16,'Return Data'!$B$7:$R$1700,14,0)</f>
        <v>0.56140000000000001</v>
      </c>
      <c r="O16" s="66">
        <f t="shared" si="5"/>
        <v>4</v>
      </c>
      <c r="P16" s="65">
        <f>VLOOKUP($A16,'Return Data'!$B$7:$R$1700,15,0)</f>
        <v>4.5117000000000003</v>
      </c>
      <c r="Q16" s="66">
        <f t="shared" si="6"/>
        <v>6</v>
      </c>
      <c r="R16" s="65">
        <f>VLOOKUP($A16,'Return Data'!$B$7:$R$1700,16,0)</f>
        <v>13.5555</v>
      </c>
      <c r="S16" s="67">
        <f t="shared" si="7"/>
        <v>5</v>
      </c>
    </row>
    <row r="17" spans="1:19" x14ac:dyDescent="0.3">
      <c r="A17" s="63" t="s">
        <v>39</v>
      </c>
      <c r="B17" s="64">
        <f>VLOOKUP($A17,'Return Data'!$B$7:$R$1700,3,0)</f>
        <v>44040</v>
      </c>
      <c r="C17" s="65">
        <f>VLOOKUP($A17,'Return Data'!$B$7:$R$1700,4,0)</f>
        <v>47.41</v>
      </c>
      <c r="D17" s="65">
        <f>VLOOKUP($A17,'Return Data'!$B$7:$R$1700,10,0)</f>
        <v>18.643599999999999</v>
      </c>
      <c r="E17" s="66">
        <f t="shared" si="0"/>
        <v>8</v>
      </c>
      <c r="F17" s="65">
        <f>VLOOKUP($A17,'Return Data'!$B$7:$R$1700,11,0)</f>
        <v>-10.9337</v>
      </c>
      <c r="G17" s="66">
        <f t="shared" si="1"/>
        <v>10</v>
      </c>
      <c r="H17" s="65">
        <f>VLOOKUP($A17,'Return Data'!$B$7:$R$1700,12,0)</f>
        <v>-7.2393000000000001</v>
      </c>
      <c r="I17" s="66">
        <f t="shared" si="2"/>
        <v>12</v>
      </c>
      <c r="J17" s="65">
        <f>VLOOKUP($A17,'Return Data'!$B$7:$R$1700,13,0)</f>
        <v>-11.084</v>
      </c>
      <c r="K17" s="66">
        <f t="shared" si="3"/>
        <v>13</v>
      </c>
      <c r="L17" s="65">
        <f>VLOOKUP($A17,'Return Data'!$B$7:$R$1700,17,0)</f>
        <v>-5.7512999999999996</v>
      </c>
      <c r="M17" s="66">
        <f t="shared" si="4"/>
        <v>7</v>
      </c>
      <c r="N17" s="65">
        <f>VLOOKUP($A17,'Return Data'!$B$7:$R$1700,14,0)</f>
        <v>-2.3759999999999999</v>
      </c>
      <c r="O17" s="66">
        <f t="shared" si="5"/>
        <v>8</v>
      </c>
      <c r="P17" s="65">
        <f>VLOOKUP($A17,'Return Data'!$B$7:$R$1700,15,0)</f>
        <v>4.1387999999999998</v>
      </c>
      <c r="Q17" s="66">
        <f t="shared" si="6"/>
        <v>8</v>
      </c>
      <c r="R17" s="65">
        <f>VLOOKUP($A17,'Return Data'!$B$7:$R$1700,16,0)</f>
        <v>11.210699999999999</v>
      </c>
      <c r="S17" s="67">
        <f t="shared" si="7"/>
        <v>11</v>
      </c>
    </row>
    <row r="18" spans="1:19" x14ac:dyDescent="0.3">
      <c r="A18" s="63" t="s">
        <v>40</v>
      </c>
      <c r="B18" s="64">
        <f>VLOOKUP($A18,'Return Data'!$B$7:$R$1700,3,0)</f>
        <v>44040</v>
      </c>
      <c r="C18" s="65">
        <f>VLOOKUP($A18,'Return Data'!$B$7:$R$1700,4,0)</f>
        <v>131.24799999999999</v>
      </c>
      <c r="D18" s="65">
        <f>VLOOKUP($A18,'Return Data'!$B$7:$R$1700,10,0)</f>
        <v>20.326799999999999</v>
      </c>
      <c r="E18" s="66">
        <f t="shared" si="0"/>
        <v>4</v>
      </c>
      <c r="F18" s="65">
        <f>VLOOKUP($A18,'Return Data'!$B$7:$R$1700,11,0)</f>
        <v>-5.5305</v>
      </c>
      <c r="G18" s="66">
        <f t="shared" si="1"/>
        <v>3</v>
      </c>
      <c r="H18" s="65">
        <f>VLOOKUP($A18,'Return Data'!$B$7:$R$1700,12,0)</f>
        <v>-2.3113000000000001</v>
      </c>
      <c r="I18" s="66">
        <f t="shared" si="2"/>
        <v>4</v>
      </c>
      <c r="J18" s="65">
        <f>VLOOKUP($A18,'Return Data'!$B$7:$R$1700,13,0)</f>
        <v>1.9561999999999999</v>
      </c>
      <c r="K18" s="66">
        <f t="shared" si="3"/>
        <v>3</v>
      </c>
      <c r="L18" s="65">
        <f>VLOOKUP($A18,'Return Data'!$B$7:$R$1700,17,0)</f>
        <v>-3.5047000000000001</v>
      </c>
      <c r="M18" s="66">
        <f t="shared" si="4"/>
        <v>5</v>
      </c>
      <c r="N18" s="65">
        <f>VLOOKUP($A18,'Return Data'!$B$7:$R$1700,14,0)</f>
        <v>0.57120000000000004</v>
      </c>
      <c r="O18" s="66">
        <f t="shared" si="5"/>
        <v>3</v>
      </c>
      <c r="P18" s="65">
        <f>VLOOKUP($A18,'Return Data'!$B$7:$R$1700,15,0)</f>
        <v>8.1511999999999993</v>
      </c>
      <c r="Q18" s="66">
        <f t="shared" si="6"/>
        <v>1</v>
      </c>
      <c r="R18" s="65">
        <f>VLOOKUP($A18,'Return Data'!$B$7:$R$1700,16,0)</f>
        <v>17.351400000000002</v>
      </c>
      <c r="S18" s="67">
        <f t="shared" si="7"/>
        <v>2</v>
      </c>
    </row>
    <row r="19" spans="1:19" x14ac:dyDescent="0.3">
      <c r="A19" s="63" t="s">
        <v>41</v>
      </c>
      <c r="B19" s="64">
        <f>VLOOKUP($A19,'Return Data'!$B$7:$R$1700,3,0)</f>
        <v>44040</v>
      </c>
      <c r="C19" s="65">
        <f>VLOOKUP($A19,'Return Data'!$B$7:$R$1700,4,0)</f>
        <v>9.4336000000000002</v>
      </c>
      <c r="D19" s="65">
        <f>VLOOKUP($A19,'Return Data'!$B$7:$R$1700,10,0)</f>
        <v>13.0869</v>
      </c>
      <c r="E19" s="66">
        <f t="shared" si="0"/>
        <v>13</v>
      </c>
      <c r="F19" s="65">
        <f>VLOOKUP($A19,'Return Data'!$B$7:$R$1700,11,0)</f>
        <v>-11.315799999999999</v>
      </c>
      <c r="G19" s="66">
        <f t="shared" si="1"/>
        <v>12</v>
      </c>
      <c r="H19" s="65">
        <f>VLOOKUP($A19,'Return Data'!$B$7:$R$1700,12,0)</f>
        <v>-7.2016999999999998</v>
      </c>
      <c r="I19" s="66">
        <f t="shared" si="2"/>
        <v>11</v>
      </c>
      <c r="J19" s="65">
        <f>VLOOKUP($A19,'Return Data'!$B$7:$R$1700,13,0)</f>
        <v>-0.377</v>
      </c>
      <c r="K19" s="66">
        <f t="shared" si="3"/>
        <v>6</v>
      </c>
      <c r="L19" s="65"/>
      <c r="M19" s="66"/>
      <c r="N19" s="65"/>
      <c r="O19" s="66"/>
      <c r="P19" s="65"/>
      <c r="Q19" s="66"/>
      <c r="R19" s="65">
        <f>VLOOKUP($A19,'Return Data'!$B$7:$R$1700,16,0)</f>
        <v>-2.8125</v>
      </c>
      <c r="S19" s="67">
        <f t="shared" si="7"/>
        <v>15</v>
      </c>
    </row>
    <row r="20" spans="1:19" x14ac:dyDescent="0.3">
      <c r="A20" s="63" t="s">
        <v>42</v>
      </c>
      <c r="B20" s="64">
        <f>VLOOKUP($A20,'Return Data'!$B$7:$R$1700,3,0)</f>
        <v>44040</v>
      </c>
      <c r="C20" s="65">
        <f>VLOOKUP($A20,'Return Data'!$B$7:$R$1700,4,0)</f>
        <v>9.2506000000000004</v>
      </c>
      <c r="D20" s="65">
        <f>VLOOKUP($A20,'Return Data'!$B$7:$R$1700,10,0)</f>
        <v>12.9375</v>
      </c>
      <c r="E20" s="66">
        <f t="shared" si="0"/>
        <v>14</v>
      </c>
      <c r="F20" s="65">
        <f>VLOOKUP($A20,'Return Data'!$B$7:$R$1700,11,0)</f>
        <v>-10.2972</v>
      </c>
      <c r="G20" s="66">
        <f t="shared" si="1"/>
        <v>7</v>
      </c>
      <c r="H20" s="65">
        <f>VLOOKUP($A20,'Return Data'!$B$7:$R$1700,12,0)</f>
        <v>-6.1005000000000003</v>
      </c>
      <c r="I20" s="66">
        <f t="shared" si="2"/>
        <v>10</v>
      </c>
      <c r="J20" s="65">
        <f>VLOOKUP($A20,'Return Data'!$B$7:$R$1700,13,0)</f>
        <v>-0.77869999999999995</v>
      </c>
      <c r="K20" s="66">
        <f t="shared" si="3"/>
        <v>7</v>
      </c>
      <c r="L20" s="65"/>
      <c r="M20" s="66"/>
      <c r="N20" s="65"/>
      <c r="O20" s="66"/>
      <c r="P20" s="65"/>
      <c r="Q20" s="66"/>
      <c r="R20" s="65">
        <f>VLOOKUP($A20,'Return Data'!$B$7:$R$1700,16,0)</f>
        <v>-3.8458000000000001</v>
      </c>
      <c r="S20" s="67">
        <f t="shared" si="7"/>
        <v>16</v>
      </c>
    </row>
    <row r="21" spans="1:19" x14ac:dyDescent="0.3">
      <c r="A21" s="63" t="s">
        <v>43</v>
      </c>
      <c r="B21" s="64">
        <f>VLOOKUP($A21,'Return Data'!$B$7:$R$1700,3,0)</f>
        <v>44040</v>
      </c>
      <c r="C21" s="65">
        <f>VLOOKUP($A21,'Return Data'!$B$7:$R$1700,4,0)</f>
        <v>206.77170000000001</v>
      </c>
      <c r="D21" s="65">
        <f>VLOOKUP($A21,'Return Data'!$B$7:$R$1700,10,0)</f>
        <v>18.9679</v>
      </c>
      <c r="E21" s="66">
        <f t="shared" si="0"/>
        <v>6</v>
      </c>
      <c r="F21" s="65">
        <f>VLOOKUP($A21,'Return Data'!$B$7:$R$1700,11,0)</f>
        <v>-16.094100000000001</v>
      </c>
      <c r="G21" s="66">
        <f t="shared" si="1"/>
        <v>15</v>
      </c>
      <c r="H21" s="65">
        <f>VLOOKUP($A21,'Return Data'!$B$7:$R$1700,12,0)</f>
        <v>-10.3779</v>
      </c>
      <c r="I21" s="66">
        <f t="shared" si="2"/>
        <v>14</v>
      </c>
      <c r="J21" s="65">
        <f>VLOOKUP($A21,'Return Data'!$B$7:$R$1700,13,0)</f>
        <v>-12.5571</v>
      </c>
      <c r="K21" s="66">
        <f t="shared" si="3"/>
        <v>14</v>
      </c>
      <c r="L21" s="65">
        <f>VLOOKUP($A21,'Return Data'!$B$7:$R$1700,17,0)</f>
        <v>-11.486800000000001</v>
      </c>
      <c r="M21" s="66">
        <f t="shared" si="4"/>
        <v>10</v>
      </c>
      <c r="N21" s="65">
        <f>VLOOKUP($A21,'Return Data'!$B$7:$R$1700,14,0)</f>
        <v>-6.9890999999999996</v>
      </c>
      <c r="O21" s="66">
        <f t="shared" si="5"/>
        <v>10</v>
      </c>
      <c r="P21" s="65">
        <f>VLOOKUP($A21,'Return Data'!$B$7:$R$1700,15,0)</f>
        <v>1.6761999999999999</v>
      </c>
      <c r="Q21" s="66">
        <f t="shared" si="6"/>
        <v>9</v>
      </c>
      <c r="R21" s="65">
        <f>VLOOKUP($A21,'Return Data'!$B$7:$R$1700,16,0)</f>
        <v>14.6189</v>
      </c>
      <c r="S21" s="67">
        <f t="shared" si="7"/>
        <v>4</v>
      </c>
    </row>
    <row r="22" spans="1:19" x14ac:dyDescent="0.3">
      <c r="A22" s="63" t="s">
        <v>44</v>
      </c>
      <c r="B22" s="64">
        <f>VLOOKUP($A22,'Return Data'!$B$7:$R$1700,3,0)</f>
        <v>44040</v>
      </c>
      <c r="C22" s="65">
        <f>VLOOKUP($A22,'Return Data'!$B$7:$R$1700,4,0)</f>
        <v>10.44</v>
      </c>
      <c r="D22" s="65">
        <f>VLOOKUP($A22,'Return Data'!$B$7:$R$1700,10,0)</f>
        <v>20.833300000000001</v>
      </c>
      <c r="E22" s="66">
        <f t="shared" si="0"/>
        <v>2</v>
      </c>
      <c r="F22" s="65">
        <f>VLOOKUP($A22,'Return Data'!$B$7:$R$1700,11,0)</f>
        <v>-3.6011000000000002</v>
      </c>
      <c r="G22" s="66">
        <f t="shared" si="1"/>
        <v>2</v>
      </c>
      <c r="H22" s="65">
        <f>VLOOKUP($A22,'Return Data'!$B$7:$R$1700,12,0)</f>
        <v>1.0649</v>
      </c>
      <c r="I22" s="66">
        <f t="shared" si="2"/>
        <v>2</v>
      </c>
      <c r="J22" s="65">
        <f>VLOOKUP($A22,'Return Data'!$B$7:$R$1700,13,0)</f>
        <v>3.1621000000000001</v>
      </c>
      <c r="K22" s="66">
        <f t="shared" si="3"/>
        <v>1</v>
      </c>
      <c r="L22" s="65"/>
      <c r="M22" s="66"/>
      <c r="N22" s="65"/>
      <c r="O22" s="66"/>
      <c r="P22" s="65"/>
      <c r="Q22" s="66"/>
      <c r="R22" s="65">
        <f>VLOOKUP($A22,'Return Data'!$B$7:$R$1700,16,0)</f>
        <v>2.6496</v>
      </c>
      <c r="S22" s="67">
        <f t="shared" si="7"/>
        <v>12</v>
      </c>
    </row>
    <row r="23" spans="1:19" x14ac:dyDescent="0.3">
      <c r="A23" s="63" t="s">
        <v>45</v>
      </c>
      <c r="B23" s="64">
        <f>VLOOKUP($A23,'Return Data'!$B$7:$R$1700,3,0)</f>
        <v>44040</v>
      </c>
      <c r="C23" s="65">
        <f>VLOOKUP($A23,'Return Data'!$B$7:$R$1700,4,0)</f>
        <v>60.223399999999998</v>
      </c>
      <c r="D23" s="65">
        <f>VLOOKUP($A23,'Return Data'!$B$7:$R$1700,10,0)</f>
        <v>17.364100000000001</v>
      </c>
      <c r="E23" s="66">
        <f t="shared" si="0"/>
        <v>11</v>
      </c>
      <c r="F23" s="65">
        <f>VLOOKUP($A23,'Return Data'!$B$7:$R$1700,11,0)</f>
        <v>-8.6030999999999995</v>
      </c>
      <c r="G23" s="66">
        <f t="shared" si="1"/>
        <v>4</v>
      </c>
      <c r="H23" s="65">
        <f>VLOOKUP($A23,'Return Data'!$B$7:$R$1700,12,0)</f>
        <v>-0.69320000000000004</v>
      </c>
      <c r="I23" s="66">
        <f t="shared" si="2"/>
        <v>3</v>
      </c>
      <c r="J23" s="65">
        <f>VLOOKUP($A23,'Return Data'!$B$7:$R$1700,13,0)</f>
        <v>2.4699</v>
      </c>
      <c r="K23" s="66">
        <f t="shared" si="3"/>
        <v>2</v>
      </c>
      <c r="L23" s="65">
        <f>VLOOKUP($A23,'Return Data'!$B$7:$R$1700,17,0)</f>
        <v>-1.3681000000000001</v>
      </c>
      <c r="M23" s="66">
        <f t="shared" si="4"/>
        <v>2</v>
      </c>
      <c r="N23" s="65">
        <f>VLOOKUP($A23,'Return Data'!$B$7:$R$1700,14,0)</f>
        <v>3.0381</v>
      </c>
      <c r="O23" s="66">
        <f t="shared" si="5"/>
        <v>1</v>
      </c>
      <c r="P23" s="65">
        <f>VLOOKUP($A23,'Return Data'!$B$7:$R$1700,15,0)</f>
        <v>4.7835999999999999</v>
      </c>
      <c r="Q23" s="66">
        <f t="shared" si="6"/>
        <v>5</v>
      </c>
      <c r="R23" s="65">
        <f>VLOOKUP($A23,'Return Data'!$B$7:$R$1700,16,0)</f>
        <v>12.686199999999999</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17.406387500000001</v>
      </c>
      <c r="E25" s="74"/>
      <c r="F25" s="75">
        <f>AVERAGE(F8:F23)</f>
        <v>-10.49899375</v>
      </c>
      <c r="G25" s="74"/>
      <c r="H25" s="75">
        <f>AVERAGE(H8:H23)</f>
        <v>-5.4411937500000001</v>
      </c>
      <c r="I25" s="74"/>
      <c r="J25" s="75">
        <f>AVERAGE(J8:J23)</f>
        <v>-4.0482750000000012</v>
      </c>
      <c r="K25" s="74"/>
      <c r="L25" s="75">
        <f>AVERAGE(L8:L23)</f>
        <v>-6.5974500000000011</v>
      </c>
      <c r="M25" s="74"/>
      <c r="N25" s="75">
        <f>AVERAGE(N8:N23)</f>
        <v>-2.6603916666666669</v>
      </c>
      <c r="O25" s="74"/>
      <c r="P25" s="75">
        <f>AVERAGE(P8:P23)</f>
        <v>4.2817727272727275</v>
      </c>
      <c r="Q25" s="74"/>
      <c r="R25" s="75">
        <f>AVERAGE(R8:R23)</f>
        <v>9.1579437500000012</v>
      </c>
      <c r="S25" s="76"/>
    </row>
    <row r="26" spans="1:19" x14ac:dyDescent="0.3">
      <c r="A26" s="73" t="s">
        <v>28</v>
      </c>
      <c r="B26" s="74"/>
      <c r="C26" s="74"/>
      <c r="D26" s="75">
        <f>MIN(D8:D23)</f>
        <v>12.1594</v>
      </c>
      <c r="E26" s="74"/>
      <c r="F26" s="75">
        <f>MIN(F8:F23)</f>
        <v>-20.76</v>
      </c>
      <c r="G26" s="74"/>
      <c r="H26" s="75">
        <f>MIN(H8:H23)</f>
        <v>-13.568899999999999</v>
      </c>
      <c r="I26" s="74"/>
      <c r="J26" s="75">
        <f>MIN(J8:J23)</f>
        <v>-14.648899999999999</v>
      </c>
      <c r="K26" s="74"/>
      <c r="L26" s="75">
        <f>MIN(L8:L23)</f>
        <v>-15.6914</v>
      </c>
      <c r="M26" s="74"/>
      <c r="N26" s="75">
        <f>MIN(N8:N23)</f>
        <v>-9.7369000000000003</v>
      </c>
      <c r="O26" s="74"/>
      <c r="P26" s="75">
        <f>MIN(P8:P23)</f>
        <v>0.59060000000000001</v>
      </c>
      <c r="Q26" s="74"/>
      <c r="R26" s="75">
        <f>MIN(R8:R23)</f>
        <v>-3.8458000000000001</v>
      </c>
      <c r="S26" s="76"/>
    </row>
    <row r="27" spans="1:19" ht="15" thickBot="1" x14ac:dyDescent="0.35">
      <c r="A27" s="77" t="s">
        <v>29</v>
      </c>
      <c r="B27" s="78"/>
      <c r="C27" s="78"/>
      <c r="D27" s="79">
        <f>MAX(D8:D23)</f>
        <v>23.26</v>
      </c>
      <c r="E27" s="78"/>
      <c r="F27" s="79">
        <f>MAX(F8:F23)</f>
        <v>-1.1371</v>
      </c>
      <c r="G27" s="78"/>
      <c r="H27" s="79">
        <f>MAX(H8:H23)</f>
        <v>4.7233000000000001</v>
      </c>
      <c r="I27" s="78"/>
      <c r="J27" s="79">
        <f>MAX(J8:J23)</f>
        <v>3.1621000000000001</v>
      </c>
      <c r="K27" s="78"/>
      <c r="L27" s="79">
        <f>MAX(L8:L23)</f>
        <v>-1.0031000000000001</v>
      </c>
      <c r="M27" s="78"/>
      <c r="N27" s="79">
        <f>MAX(N8:N23)</f>
        <v>3.0381</v>
      </c>
      <c r="O27" s="78"/>
      <c r="P27" s="79">
        <f>MAX(P8:P23)</f>
        <v>8.1511999999999993</v>
      </c>
      <c r="Q27" s="78"/>
      <c r="R27" s="79">
        <f>MAX(R8:R23)</f>
        <v>18.162600000000001</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1684</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44040</v>
      </c>
      <c r="C8" s="65">
        <f>VLOOKUP($A8,'Return Data'!$B$7:$R$1700,4,0)</f>
        <v>36.708100000000002</v>
      </c>
      <c r="D8" s="65">
        <f>VLOOKUP($A8,'Return Data'!$B$7:$R$1700,9,0)</f>
        <v>21.850999999999999</v>
      </c>
      <c r="E8" s="66">
        <f t="shared" ref="E8:E34" si="0">RANK(D8,D$8:D$34,0)</f>
        <v>4</v>
      </c>
      <c r="F8" s="65">
        <f>VLOOKUP($A8,'Return Data'!$B$7:$R$1700,10,0)</f>
        <v>24.605399999999999</v>
      </c>
      <c r="G8" s="66">
        <f t="shared" ref="G8:G34" si="1">RANK(F8,F$8:F$34,0)</f>
        <v>2</v>
      </c>
      <c r="H8" s="65">
        <f>VLOOKUP($A8,'Return Data'!$B$7:$R$1700,11,0)</f>
        <v>13.727600000000001</v>
      </c>
      <c r="I8" s="66">
        <f t="shared" ref="I8:I34" si="2">RANK(H8,H$8:H$34,0)</f>
        <v>7</v>
      </c>
      <c r="J8" s="65">
        <f>VLOOKUP($A8,'Return Data'!$B$7:$R$1700,12,0)</f>
        <v>10.4849</v>
      </c>
      <c r="K8" s="66">
        <f t="shared" ref="K8:K34" si="3">RANK(J8,J$8:J$34,0)</f>
        <v>19</v>
      </c>
      <c r="L8" s="65">
        <f>VLOOKUP($A8,'Return Data'!$B$7:$R$1700,13,0)</f>
        <v>10.670999999999999</v>
      </c>
      <c r="M8" s="66">
        <f t="shared" ref="M8:M34" si="4">RANK(L8,L$8:L$34,0)</f>
        <v>16</v>
      </c>
      <c r="N8" s="65">
        <f>VLOOKUP($A8,'Return Data'!$B$7:$R$1700,17,0)</f>
        <v>10.3779</v>
      </c>
      <c r="O8" s="66">
        <f t="shared" ref="O8:O25" si="5">RANK(N8,N$8:N$34,0)</f>
        <v>10</v>
      </c>
      <c r="P8" s="65">
        <f>VLOOKUP($A8,'Return Data'!$B$7:$R$1700,14,0)</f>
        <v>8.5192999999999994</v>
      </c>
      <c r="Q8" s="66">
        <f t="shared" ref="Q8:Q25" si="6">RANK(P8,P$8:P$34,0)</f>
        <v>10</v>
      </c>
      <c r="R8" s="65">
        <f>VLOOKUP($A8,'Return Data'!$B$7:$R$1700,16,0)</f>
        <v>9.7004999999999999</v>
      </c>
      <c r="S8" s="67">
        <f t="shared" ref="S8:S34" si="7">RANK(R8,R$8:R$34,0)</f>
        <v>2</v>
      </c>
    </row>
    <row r="9" spans="1:19" x14ac:dyDescent="0.3">
      <c r="A9" s="82" t="s">
        <v>1479</v>
      </c>
      <c r="B9" s="64">
        <f>VLOOKUP($A9,'Return Data'!$B$7:$R$1700,3,0)</f>
        <v>44040</v>
      </c>
      <c r="C9" s="65">
        <f>VLOOKUP($A9,'Return Data'!$B$7:$R$1700,4,0)</f>
        <v>24.547899999999998</v>
      </c>
      <c r="D9" s="65">
        <f>VLOOKUP($A9,'Return Data'!$B$7:$R$1700,9,0)</f>
        <v>12.879899999999999</v>
      </c>
      <c r="E9" s="66">
        <f t="shared" si="0"/>
        <v>12</v>
      </c>
      <c r="F9" s="65">
        <f>VLOOKUP($A9,'Return Data'!$B$7:$R$1700,10,0)</f>
        <v>19.047699999999999</v>
      </c>
      <c r="G9" s="66">
        <f t="shared" si="1"/>
        <v>10</v>
      </c>
      <c r="H9" s="65">
        <f>VLOOKUP($A9,'Return Data'!$B$7:$R$1700,11,0)</f>
        <v>13.541700000000001</v>
      </c>
      <c r="I9" s="66">
        <f t="shared" si="2"/>
        <v>8</v>
      </c>
      <c r="J9" s="65">
        <f>VLOOKUP($A9,'Return Data'!$B$7:$R$1700,12,0)</f>
        <v>11.965199999999999</v>
      </c>
      <c r="K9" s="66">
        <f t="shared" si="3"/>
        <v>6</v>
      </c>
      <c r="L9" s="65">
        <f>VLOOKUP($A9,'Return Data'!$B$7:$R$1700,13,0)</f>
        <v>11.9345</v>
      </c>
      <c r="M9" s="66">
        <f t="shared" si="4"/>
        <v>5</v>
      </c>
      <c r="N9" s="65">
        <f>VLOOKUP($A9,'Return Data'!$B$7:$R$1700,17,0)</f>
        <v>10.8993</v>
      </c>
      <c r="O9" s="66">
        <f t="shared" si="5"/>
        <v>3</v>
      </c>
      <c r="P9" s="65">
        <f>VLOOKUP($A9,'Return Data'!$B$7:$R$1700,14,0)</f>
        <v>9.0385000000000009</v>
      </c>
      <c r="Q9" s="66">
        <f t="shared" si="6"/>
        <v>1</v>
      </c>
      <c r="R9" s="65">
        <f>VLOOKUP($A9,'Return Data'!$B$7:$R$1700,16,0)</f>
        <v>9.2906999999999993</v>
      </c>
      <c r="S9" s="67">
        <f t="shared" si="7"/>
        <v>5</v>
      </c>
    </row>
    <row r="10" spans="1:19" x14ac:dyDescent="0.3">
      <c r="A10" s="82" t="s">
        <v>1482</v>
      </c>
      <c r="B10" s="64">
        <f>VLOOKUP($A10,'Return Data'!$B$7:$R$1700,3,0)</f>
        <v>44040</v>
      </c>
      <c r="C10" s="65">
        <f>VLOOKUP($A10,'Return Data'!$B$7:$R$1700,4,0)</f>
        <v>23.274100000000001</v>
      </c>
      <c r="D10" s="65">
        <f>VLOOKUP($A10,'Return Data'!$B$7:$R$1700,9,0)</f>
        <v>12.821</v>
      </c>
      <c r="E10" s="66">
        <f t="shared" si="0"/>
        <v>13</v>
      </c>
      <c r="F10" s="65">
        <f>VLOOKUP($A10,'Return Data'!$B$7:$R$1700,10,0)</f>
        <v>14.775499999999999</v>
      </c>
      <c r="G10" s="66">
        <f t="shared" si="1"/>
        <v>23</v>
      </c>
      <c r="H10" s="65">
        <f>VLOOKUP($A10,'Return Data'!$B$7:$R$1700,11,0)</f>
        <v>9.0742999999999991</v>
      </c>
      <c r="I10" s="66">
        <f t="shared" si="2"/>
        <v>23</v>
      </c>
      <c r="J10" s="65">
        <f>VLOOKUP($A10,'Return Data'!$B$7:$R$1700,12,0)</f>
        <v>8.9894999999999996</v>
      </c>
      <c r="K10" s="66">
        <f t="shared" si="3"/>
        <v>21</v>
      </c>
      <c r="L10" s="65">
        <f>VLOOKUP($A10,'Return Data'!$B$7:$R$1700,13,0)</f>
        <v>9.1956000000000007</v>
      </c>
      <c r="M10" s="66">
        <f t="shared" si="4"/>
        <v>20</v>
      </c>
      <c r="N10" s="65">
        <f>VLOOKUP($A10,'Return Data'!$B$7:$R$1700,17,0)</f>
        <v>9.3254000000000001</v>
      </c>
      <c r="O10" s="66">
        <f t="shared" si="5"/>
        <v>15</v>
      </c>
      <c r="P10" s="65">
        <f>VLOOKUP($A10,'Return Data'!$B$7:$R$1700,14,0)</f>
        <v>8.5304000000000002</v>
      </c>
      <c r="Q10" s="66">
        <f t="shared" si="6"/>
        <v>9</v>
      </c>
      <c r="R10" s="65">
        <f>VLOOKUP($A10,'Return Data'!$B$7:$R$1700,16,0)</f>
        <v>9.1524999999999999</v>
      </c>
      <c r="S10" s="67">
        <f t="shared" si="7"/>
        <v>7</v>
      </c>
    </row>
    <row r="11" spans="1:19" x14ac:dyDescent="0.3">
      <c r="A11" s="82" t="s">
        <v>1484</v>
      </c>
      <c r="B11" s="64">
        <f>VLOOKUP($A11,'Return Data'!$B$7:$R$1700,3,0)</f>
        <v>44040</v>
      </c>
      <c r="C11" s="65">
        <f>VLOOKUP($A11,'Return Data'!$B$7:$R$1700,4,0)</f>
        <v>24.8643</v>
      </c>
      <c r="D11" s="65">
        <f>VLOOKUP($A11,'Return Data'!$B$7:$R$1700,9,0)</f>
        <v>12.109500000000001</v>
      </c>
      <c r="E11" s="66">
        <f t="shared" si="0"/>
        <v>15</v>
      </c>
      <c r="F11" s="65">
        <f>VLOOKUP($A11,'Return Data'!$B$7:$R$1700,10,0)</f>
        <v>18.753299999999999</v>
      </c>
      <c r="G11" s="66">
        <f t="shared" si="1"/>
        <v>12</v>
      </c>
      <c r="H11" s="65">
        <f>VLOOKUP($A11,'Return Data'!$B$7:$R$1700,11,0)</f>
        <v>12.6035</v>
      </c>
      <c r="I11" s="66">
        <f t="shared" si="2"/>
        <v>15</v>
      </c>
      <c r="J11" s="65">
        <f>VLOOKUP($A11,'Return Data'!$B$7:$R$1700,12,0)</f>
        <v>11.7371</v>
      </c>
      <c r="K11" s="66">
        <f t="shared" si="3"/>
        <v>10</v>
      </c>
      <c r="L11" s="65">
        <f>VLOOKUP($A11,'Return Data'!$B$7:$R$1700,13,0)</f>
        <v>11.914</v>
      </c>
      <c r="M11" s="66">
        <f t="shared" si="4"/>
        <v>6</v>
      </c>
      <c r="N11" s="65">
        <f>VLOOKUP($A11,'Return Data'!$B$7:$R$1700,17,0)</f>
        <v>9.4512999999999998</v>
      </c>
      <c r="O11" s="66">
        <f t="shared" si="5"/>
        <v>14</v>
      </c>
      <c r="P11" s="65">
        <f>VLOOKUP($A11,'Return Data'!$B$7:$R$1700,14,0)</f>
        <v>8.1842000000000006</v>
      </c>
      <c r="Q11" s="66">
        <f t="shared" si="6"/>
        <v>13</v>
      </c>
      <c r="R11" s="65">
        <f>VLOOKUP($A11,'Return Data'!$B$7:$R$1700,16,0)</f>
        <v>8.7751999999999999</v>
      </c>
      <c r="S11" s="67">
        <f t="shared" si="7"/>
        <v>16</v>
      </c>
    </row>
    <row r="12" spans="1:19" x14ac:dyDescent="0.3">
      <c r="A12" s="82" t="s">
        <v>1485</v>
      </c>
      <c r="B12" s="64">
        <f>VLOOKUP($A12,'Return Data'!$B$7:$R$1700,3,0)</f>
        <v>44040</v>
      </c>
      <c r="C12" s="65">
        <f>VLOOKUP($A12,'Return Data'!$B$7:$R$1700,4,0)</f>
        <v>17.6874</v>
      </c>
      <c r="D12" s="65">
        <f>VLOOKUP($A12,'Return Data'!$B$7:$R$1700,9,0)</f>
        <v>8.2426999999999992</v>
      </c>
      <c r="E12" s="66">
        <f t="shared" si="0"/>
        <v>26</v>
      </c>
      <c r="F12" s="65">
        <f>VLOOKUP($A12,'Return Data'!$B$7:$R$1700,10,0)</f>
        <v>12.2721</v>
      </c>
      <c r="G12" s="66">
        <f t="shared" si="1"/>
        <v>24</v>
      </c>
      <c r="H12" s="65">
        <f>VLOOKUP($A12,'Return Data'!$B$7:$R$1700,11,0)</f>
        <v>-6.9028999999999998</v>
      </c>
      <c r="I12" s="66">
        <f t="shared" si="2"/>
        <v>26</v>
      </c>
      <c r="J12" s="65">
        <f>VLOOKUP($A12,'Return Data'!$B$7:$R$1700,12,0)</f>
        <v>-1.5541</v>
      </c>
      <c r="K12" s="66">
        <f t="shared" si="3"/>
        <v>26</v>
      </c>
      <c r="L12" s="65">
        <f>VLOOKUP($A12,'Return Data'!$B$7:$R$1700,13,0)</f>
        <v>-7.5777000000000001</v>
      </c>
      <c r="M12" s="66">
        <f t="shared" si="4"/>
        <v>27</v>
      </c>
      <c r="N12" s="65">
        <f>VLOOKUP($A12,'Return Data'!$B$7:$R$1700,17,0)</f>
        <v>-6.5521000000000003</v>
      </c>
      <c r="O12" s="66">
        <f t="shared" si="5"/>
        <v>26</v>
      </c>
      <c r="P12" s="65">
        <f>VLOOKUP($A12,'Return Data'!$B$7:$R$1700,14,0)</f>
        <v>-2.69</v>
      </c>
      <c r="Q12" s="66">
        <f t="shared" si="6"/>
        <v>25</v>
      </c>
      <c r="R12" s="65">
        <f>VLOOKUP($A12,'Return Data'!$B$7:$R$1700,16,0)</f>
        <v>4.6456999999999997</v>
      </c>
      <c r="S12" s="67">
        <f t="shared" si="7"/>
        <v>27</v>
      </c>
    </row>
    <row r="13" spans="1:19" x14ac:dyDescent="0.3">
      <c r="A13" s="82" t="s">
        <v>1487</v>
      </c>
      <c r="B13" s="64">
        <f>VLOOKUP($A13,'Return Data'!$B$7:$R$1700,3,0)</f>
        <v>44040</v>
      </c>
      <c r="C13" s="65">
        <f>VLOOKUP($A13,'Return Data'!$B$7:$R$1700,4,0)</f>
        <v>20.936499999999999</v>
      </c>
      <c r="D13" s="65">
        <f>VLOOKUP($A13,'Return Data'!$B$7:$R$1700,9,0)</f>
        <v>11.617900000000001</v>
      </c>
      <c r="E13" s="66">
        <f t="shared" si="0"/>
        <v>19</v>
      </c>
      <c r="F13" s="65">
        <f>VLOOKUP($A13,'Return Data'!$B$7:$R$1700,10,0)</f>
        <v>17.728100000000001</v>
      </c>
      <c r="G13" s="66">
        <f t="shared" si="1"/>
        <v>15</v>
      </c>
      <c r="H13" s="65">
        <f>VLOOKUP($A13,'Return Data'!$B$7:$R$1700,11,0)</f>
        <v>12.3468</v>
      </c>
      <c r="I13" s="66">
        <f t="shared" si="2"/>
        <v>17</v>
      </c>
      <c r="J13" s="65">
        <f>VLOOKUP($A13,'Return Data'!$B$7:$R$1700,12,0)</f>
        <v>10.7278</v>
      </c>
      <c r="K13" s="66">
        <f t="shared" si="3"/>
        <v>16</v>
      </c>
      <c r="L13" s="65">
        <f>VLOOKUP($A13,'Return Data'!$B$7:$R$1700,13,0)</f>
        <v>10.575200000000001</v>
      </c>
      <c r="M13" s="66">
        <f t="shared" si="4"/>
        <v>17</v>
      </c>
      <c r="N13" s="65">
        <f>VLOOKUP($A13,'Return Data'!$B$7:$R$1700,17,0)</f>
        <v>9.7946000000000009</v>
      </c>
      <c r="O13" s="66">
        <f t="shared" si="5"/>
        <v>13</v>
      </c>
      <c r="P13" s="65">
        <f>VLOOKUP($A13,'Return Data'!$B$7:$R$1700,14,0)</f>
        <v>8.1728000000000005</v>
      </c>
      <c r="Q13" s="66">
        <f t="shared" si="6"/>
        <v>14</v>
      </c>
      <c r="R13" s="65">
        <f>VLOOKUP($A13,'Return Data'!$B$7:$R$1700,16,0)</f>
        <v>8.2403999999999993</v>
      </c>
      <c r="S13" s="67">
        <f t="shared" si="7"/>
        <v>18</v>
      </c>
    </row>
    <row r="14" spans="1:19" x14ac:dyDescent="0.3">
      <c r="A14" s="82" t="s">
        <v>1489</v>
      </c>
      <c r="B14" s="64">
        <f>VLOOKUP($A14,'Return Data'!$B$7:$R$1700,3,0)</f>
        <v>44040</v>
      </c>
      <c r="C14" s="65">
        <f>VLOOKUP($A14,'Return Data'!$B$7:$R$1700,4,0)</f>
        <v>37.686300000000003</v>
      </c>
      <c r="D14" s="65">
        <f>VLOOKUP($A14,'Return Data'!$B$7:$R$1700,9,0)</f>
        <v>9.9837000000000007</v>
      </c>
      <c r="E14" s="66">
        <f t="shared" si="0"/>
        <v>21</v>
      </c>
      <c r="F14" s="65">
        <f>VLOOKUP($A14,'Return Data'!$B$7:$R$1700,10,0)</f>
        <v>16.761500000000002</v>
      </c>
      <c r="G14" s="66">
        <f t="shared" si="1"/>
        <v>18</v>
      </c>
      <c r="H14" s="65">
        <f>VLOOKUP($A14,'Return Data'!$B$7:$R$1700,11,0)</f>
        <v>12.3864</v>
      </c>
      <c r="I14" s="66">
        <f t="shared" si="2"/>
        <v>16</v>
      </c>
      <c r="J14" s="65">
        <f>VLOOKUP($A14,'Return Data'!$B$7:$R$1700,12,0)</f>
        <v>10.928100000000001</v>
      </c>
      <c r="K14" s="66">
        <f t="shared" si="3"/>
        <v>15</v>
      </c>
      <c r="L14" s="65">
        <f>VLOOKUP($A14,'Return Data'!$B$7:$R$1700,13,0)</f>
        <v>11.2803</v>
      </c>
      <c r="M14" s="66">
        <f t="shared" si="4"/>
        <v>13</v>
      </c>
      <c r="N14" s="65">
        <f>VLOOKUP($A14,'Return Data'!$B$7:$R$1700,17,0)</f>
        <v>10.394</v>
      </c>
      <c r="O14" s="66">
        <f t="shared" si="5"/>
        <v>9</v>
      </c>
      <c r="P14" s="65">
        <f>VLOOKUP($A14,'Return Data'!$B$7:$R$1700,14,0)</f>
        <v>8.4044000000000008</v>
      </c>
      <c r="Q14" s="66">
        <f t="shared" si="6"/>
        <v>11</v>
      </c>
      <c r="R14" s="65">
        <f>VLOOKUP($A14,'Return Data'!$B$7:$R$1700,16,0)</f>
        <v>9.0401000000000007</v>
      </c>
      <c r="S14" s="67">
        <f t="shared" si="7"/>
        <v>11</v>
      </c>
    </row>
    <row r="15" spans="1:19" x14ac:dyDescent="0.3">
      <c r="A15" s="82" t="s">
        <v>1499</v>
      </c>
      <c r="B15" s="64">
        <f>VLOOKUP($A15,'Return Data'!$B$7:$R$1700,3,0)</f>
        <v>44040</v>
      </c>
      <c r="C15" s="65">
        <f>VLOOKUP($A15,'Return Data'!$B$7:$R$1700,4,0)</f>
        <v>3994.5214999999998</v>
      </c>
      <c r="D15" s="65">
        <f>VLOOKUP($A15,'Return Data'!$B$7:$R$1700,9,0)</f>
        <v>-7.7582000000000004</v>
      </c>
      <c r="E15" s="66">
        <f t="shared" si="0"/>
        <v>27</v>
      </c>
      <c r="F15" s="65">
        <f>VLOOKUP($A15,'Return Data'!$B$7:$R$1700,10,0)</f>
        <v>8.7515999999999998</v>
      </c>
      <c r="G15" s="66">
        <f t="shared" si="1"/>
        <v>25</v>
      </c>
      <c r="H15" s="65">
        <f>VLOOKUP($A15,'Return Data'!$B$7:$R$1700,11,0)</f>
        <v>-7.6037999999999997</v>
      </c>
      <c r="I15" s="66">
        <f t="shared" si="2"/>
        <v>27</v>
      </c>
      <c r="J15" s="65">
        <f>VLOOKUP($A15,'Return Data'!$B$7:$R$1700,12,0)</f>
        <v>-9.3328000000000007</v>
      </c>
      <c r="K15" s="66">
        <f t="shared" si="3"/>
        <v>27</v>
      </c>
      <c r="L15" s="65">
        <f>VLOOKUP($A15,'Return Data'!$B$7:$R$1700,13,0)</f>
        <v>-6.1738999999999997</v>
      </c>
      <c r="M15" s="66">
        <f t="shared" si="4"/>
        <v>26</v>
      </c>
      <c r="N15" s="65">
        <f>VLOOKUP($A15,'Return Data'!$B$7:$R$1700,17,0)</f>
        <v>1.2001999999999999</v>
      </c>
      <c r="O15" s="66">
        <f t="shared" si="5"/>
        <v>25</v>
      </c>
      <c r="P15" s="65">
        <f>VLOOKUP($A15,'Return Data'!$B$7:$R$1700,14,0)</f>
        <v>3.1821000000000002</v>
      </c>
      <c r="Q15" s="66">
        <f t="shared" si="6"/>
        <v>24</v>
      </c>
      <c r="R15" s="65">
        <f>VLOOKUP($A15,'Return Data'!$B$7:$R$1700,16,0)</f>
        <v>7.5369999999999999</v>
      </c>
      <c r="S15" s="67">
        <f t="shared" si="7"/>
        <v>22</v>
      </c>
    </row>
    <row r="16" spans="1:19" x14ac:dyDescent="0.3">
      <c r="A16" s="82" t="s">
        <v>1501</v>
      </c>
      <c r="B16" s="64">
        <f>VLOOKUP($A16,'Return Data'!$B$7:$R$1700,3,0)</f>
        <v>44040</v>
      </c>
      <c r="C16" s="65">
        <f>VLOOKUP($A16,'Return Data'!$B$7:$R$1700,4,0)</f>
        <v>24.0459</v>
      </c>
      <c r="D16" s="65">
        <f>VLOOKUP($A16,'Return Data'!$B$7:$R$1700,9,0)</f>
        <v>17.331399999999999</v>
      </c>
      <c r="E16" s="66">
        <f t="shared" si="0"/>
        <v>6</v>
      </c>
      <c r="F16" s="65">
        <f>VLOOKUP($A16,'Return Data'!$B$7:$R$1700,10,0)</f>
        <v>21.160499999999999</v>
      </c>
      <c r="G16" s="66">
        <f t="shared" si="1"/>
        <v>3</v>
      </c>
      <c r="H16" s="65">
        <f>VLOOKUP($A16,'Return Data'!$B$7:$R$1700,11,0)</f>
        <v>13.487</v>
      </c>
      <c r="I16" s="66">
        <f t="shared" si="2"/>
        <v>9</v>
      </c>
      <c r="J16" s="65">
        <f>VLOOKUP($A16,'Return Data'!$B$7:$R$1700,12,0)</f>
        <v>12.132300000000001</v>
      </c>
      <c r="K16" s="66">
        <f t="shared" si="3"/>
        <v>2</v>
      </c>
      <c r="L16" s="65">
        <f>VLOOKUP($A16,'Return Data'!$B$7:$R$1700,13,0)</f>
        <v>11.985799999999999</v>
      </c>
      <c r="M16" s="66">
        <f t="shared" si="4"/>
        <v>4</v>
      </c>
      <c r="N16" s="65">
        <f>VLOOKUP($A16,'Return Data'!$B$7:$R$1700,17,0)</f>
        <v>10.5817</v>
      </c>
      <c r="O16" s="66">
        <f t="shared" si="5"/>
        <v>6</v>
      </c>
      <c r="P16" s="65">
        <f>VLOOKUP($A16,'Return Data'!$B$7:$R$1700,14,0)</f>
        <v>8.9393999999999991</v>
      </c>
      <c r="Q16" s="66">
        <f t="shared" si="6"/>
        <v>3</v>
      </c>
      <c r="R16" s="65">
        <f>VLOOKUP($A16,'Return Data'!$B$7:$R$1700,16,0)</f>
        <v>9.0807000000000002</v>
      </c>
      <c r="S16" s="67">
        <f t="shared" si="7"/>
        <v>8</v>
      </c>
    </row>
    <row r="17" spans="1:19" x14ac:dyDescent="0.3">
      <c r="A17" s="82" t="s">
        <v>1503</v>
      </c>
      <c r="B17" s="64">
        <f>VLOOKUP($A17,'Return Data'!$B$7:$R$1700,3,0)</f>
        <v>44040</v>
      </c>
      <c r="C17" s="65">
        <f>VLOOKUP($A17,'Return Data'!$B$7:$R$1700,4,0)</f>
        <v>32.540300000000002</v>
      </c>
      <c r="D17" s="65">
        <f>VLOOKUP($A17,'Return Data'!$B$7:$R$1700,9,0)</f>
        <v>105.03400000000001</v>
      </c>
      <c r="E17" s="66">
        <f t="shared" si="0"/>
        <v>1</v>
      </c>
      <c r="F17" s="65">
        <f>VLOOKUP($A17,'Return Data'!$B$7:$R$1700,10,0)</f>
        <v>6.8475000000000001</v>
      </c>
      <c r="G17" s="66">
        <f t="shared" si="1"/>
        <v>27</v>
      </c>
      <c r="H17" s="65">
        <f>VLOOKUP($A17,'Return Data'!$B$7:$R$1700,11,0)</f>
        <v>6.8642000000000003</v>
      </c>
      <c r="I17" s="66">
        <f t="shared" si="2"/>
        <v>25</v>
      </c>
      <c r="J17" s="65">
        <f>VLOOKUP($A17,'Return Data'!$B$7:$R$1700,12,0)</f>
        <v>6.8198999999999996</v>
      </c>
      <c r="K17" s="66">
        <f t="shared" si="3"/>
        <v>25</v>
      </c>
      <c r="L17" s="65">
        <f>VLOOKUP($A17,'Return Data'!$B$7:$R$1700,13,0)</f>
        <v>7.7374999999999998</v>
      </c>
      <c r="M17" s="66">
        <f t="shared" si="4"/>
        <v>21</v>
      </c>
      <c r="N17" s="65">
        <f>VLOOKUP($A17,'Return Data'!$B$7:$R$1700,17,0)</f>
        <v>3.8199000000000001</v>
      </c>
      <c r="O17" s="66">
        <f t="shared" si="5"/>
        <v>21</v>
      </c>
      <c r="P17" s="65">
        <f>VLOOKUP($A17,'Return Data'!$B$7:$R$1700,14,0)</f>
        <v>4.2370000000000001</v>
      </c>
      <c r="Q17" s="66">
        <f t="shared" si="6"/>
        <v>20</v>
      </c>
      <c r="R17" s="65">
        <f>VLOOKUP($A17,'Return Data'!$B$7:$R$1700,16,0)</f>
        <v>7.1763000000000003</v>
      </c>
      <c r="S17" s="67">
        <f t="shared" si="7"/>
        <v>25</v>
      </c>
    </row>
    <row r="18" spans="1:19" x14ac:dyDescent="0.3">
      <c r="A18" s="82" t="s">
        <v>1505</v>
      </c>
      <c r="B18" s="64">
        <f>VLOOKUP($A18,'Return Data'!$B$7:$R$1700,3,0)</f>
        <v>44040</v>
      </c>
      <c r="C18" s="65">
        <f>VLOOKUP($A18,'Return Data'!$B$7:$R$1700,4,0)</f>
        <v>46.766800000000003</v>
      </c>
      <c r="D18" s="65">
        <f>VLOOKUP($A18,'Return Data'!$B$7:$R$1700,9,0)</f>
        <v>17.0457</v>
      </c>
      <c r="E18" s="66">
        <f t="shared" si="0"/>
        <v>7</v>
      </c>
      <c r="F18" s="65">
        <f>VLOOKUP($A18,'Return Data'!$B$7:$R$1700,10,0)</f>
        <v>21.116700000000002</v>
      </c>
      <c r="G18" s="66">
        <f t="shared" si="1"/>
        <v>4</v>
      </c>
      <c r="H18" s="65">
        <f>VLOOKUP($A18,'Return Data'!$B$7:$R$1700,11,0)</f>
        <v>13.978</v>
      </c>
      <c r="I18" s="66">
        <f t="shared" si="2"/>
        <v>3</v>
      </c>
      <c r="J18" s="65">
        <f>VLOOKUP($A18,'Return Data'!$B$7:$R$1700,12,0)</f>
        <v>12.509</v>
      </c>
      <c r="K18" s="66">
        <f t="shared" si="3"/>
        <v>1</v>
      </c>
      <c r="L18" s="65">
        <f>VLOOKUP($A18,'Return Data'!$B$7:$R$1700,13,0)</f>
        <v>12.2265</v>
      </c>
      <c r="M18" s="66">
        <f t="shared" si="4"/>
        <v>2</v>
      </c>
      <c r="N18" s="65">
        <f>VLOOKUP($A18,'Return Data'!$B$7:$R$1700,17,0)</f>
        <v>10.9559</v>
      </c>
      <c r="O18" s="66">
        <f t="shared" si="5"/>
        <v>2</v>
      </c>
      <c r="P18" s="65">
        <f>VLOOKUP($A18,'Return Data'!$B$7:$R$1700,14,0)</f>
        <v>8.8984000000000005</v>
      </c>
      <c r="Q18" s="66">
        <f t="shared" si="6"/>
        <v>4</v>
      </c>
      <c r="R18" s="65">
        <f>VLOOKUP($A18,'Return Data'!$B$7:$R$1700,16,0)</f>
        <v>9.5480999999999998</v>
      </c>
      <c r="S18" s="67">
        <f t="shared" si="7"/>
        <v>3</v>
      </c>
    </row>
    <row r="19" spans="1:19" x14ac:dyDescent="0.3">
      <c r="A19" s="82" t="s">
        <v>1507</v>
      </c>
      <c r="B19" s="64">
        <f>VLOOKUP($A19,'Return Data'!$B$7:$R$1700,3,0)</f>
        <v>44040</v>
      </c>
      <c r="C19" s="65">
        <f>VLOOKUP($A19,'Return Data'!$B$7:$R$1700,4,0)</f>
        <v>20.632000000000001</v>
      </c>
      <c r="D19" s="65">
        <f>VLOOKUP($A19,'Return Data'!$B$7:$R$1700,9,0)</f>
        <v>18.877300000000002</v>
      </c>
      <c r="E19" s="66">
        <f t="shared" si="0"/>
        <v>5</v>
      </c>
      <c r="F19" s="65">
        <f>VLOOKUP($A19,'Return Data'!$B$7:$R$1700,10,0)</f>
        <v>26.748799999999999</v>
      </c>
      <c r="G19" s="66">
        <f t="shared" si="1"/>
        <v>1</v>
      </c>
      <c r="H19" s="65">
        <f>VLOOKUP($A19,'Return Data'!$B$7:$R$1700,11,0)</f>
        <v>12.260899999999999</v>
      </c>
      <c r="I19" s="66">
        <f t="shared" si="2"/>
        <v>18</v>
      </c>
      <c r="J19" s="65">
        <f>VLOOKUP($A19,'Return Data'!$B$7:$R$1700,12,0)</f>
        <v>12.0342</v>
      </c>
      <c r="K19" s="66">
        <f t="shared" si="3"/>
        <v>5</v>
      </c>
      <c r="L19" s="65">
        <f>VLOOKUP($A19,'Return Data'!$B$7:$R$1700,13,0)</f>
        <v>7.5770999999999997</v>
      </c>
      <c r="M19" s="66">
        <f t="shared" si="4"/>
        <v>22</v>
      </c>
      <c r="N19" s="65">
        <f>VLOOKUP($A19,'Return Data'!$B$7:$R$1700,17,0)</f>
        <v>5.7342000000000004</v>
      </c>
      <c r="O19" s="66">
        <f t="shared" si="5"/>
        <v>18</v>
      </c>
      <c r="P19" s="65">
        <f>VLOOKUP($A19,'Return Data'!$B$7:$R$1700,14,0)</f>
        <v>5.9866999999999999</v>
      </c>
      <c r="Q19" s="66">
        <f t="shared" si="6"/>
        <v>17</v>
      </c>
      <c r="R19" s="65">
        <f>VLOOKUP($A19,'Return Data'!$B$7:$R$1700,16,0)</f>
        <v>7.7172999999999998</v>
      </c>
      <c r="S19" s="67">
        <f t="shared" si="7"/>
        <v>20</v>
      </c>
    </row>
    <row r="20" spans="1:19" x14ac:dyDescent="0.3">
      <c r="A20" s="82" t="s">
        <v>1508</v>
      </c>
      <c r="B20" s="64">
        <f>VLOOKUP($A20,'Return Data'!$B$7:$R$1700,3,0)</f>
        <v>44040</v>
      </c>
      <c r="C20" s="65">
        <f>VLOOKUP($A20,'Return Data'!$B$7:$R$1700,4,0)</f>
        <v>45.468899999999998</v>
      </c>
      <c r="D20" s="65">
        <f>VLOOKUP($A20,'Return Data'!$B$7:$R$1700,9,0)</f>
        <v>9.6358999999999995</v>
      </c>
      <c r="E20" s="66">
        <f t="shared" si="0"/>
        <v>22</v>
      </c>
      <c r="F20" s="65">
        <f>VLOOKUP($A20,'Return Data'!$B$7:$R$1700,10,0)</f>
        <v>18.471900000000002</v>
      </c>
      <c r="G20" s="66">
        <f t="shared" si="1"/>
        <v>13</v>
      </c>
      <c r="H20" s="65">
        <f>VLOOKUP($A20,'Return Data'!$B$7:$R$1700,11,0)</f>
        <v>12.864800000000001</v>
      </c>
      <c r="I20" s="66">
        <f t="shared" si="2"/>
        <v>14</v>
      </c>
      <c r="J20" s="65">
        <f>VLOOKUP($A20,'Return Data'!$B$7:$R$1700,12,0)</f>
        <v>11.3651</v>
      </c>
      <c r="K20" s="66">
        <f t="shared" si="3"/>
        <v>14</v>
      </c>
      <c r="L20" s="65">
        <f>VLOOKUP($A20,'Return Data'!$B$7:$R$1700,13,0)</f>
        <v>11.6486</v>
      </c>
      <c r="M20" s="66">
        <f t="shared" si="4"/>
        <v>10</v>
      </c>
      <c r="N20" s="65">
        <f>VLOOKUP($A20,'Return Data'!$B$7:$R$1700,17,0)</f>
        <v>10.782999999999999</v>
      </c>
      <c r="O20" s="66">
        <f t="shared" si="5"/>
        <v>4</v>
      </c>
      <c r="P20" s="65">
        <f>VLOOKUP($A20,'Return Data'!$B$7:$R$1700,14,0)</f>
        <v>8.8135999999999992</v>
      </c>
      <c r="Q20" s="66">
        <f t="shared" si="6"/>
        <v>5</v>
      </c>
      <c r="R20" s="65">
        <f>VLOOKUP($A20,'Return Data'!$B$7:$R$1700,16,0)</f>
        <v>9.0601000000000003</v>
      </c>
      <c r="S20" s="67">
        <f t="shared" si="7"/>
        <v>10</v>
      </c>
    </row>
    <row r="21" spans="1:19" x14ac:dyDescent="0.3">
      <c r="A21" s="82" t="s">
        <v>1511</v>
      </c>
      <c r="B21" s="64">
        <f>VLOOKUP($A21,'Return Data'!$B$7:$R$1700,3,0)</f>
        <v>44040</v>
      </c>
      <c r="C21" s="65">
        <f>VLOOKUP($A21,'Return Data'!$B$7:$R$1700,4,0)</f>
        <v>1795.1675</v>
      </c>
      <c r="D21" s="65">
        <f>VLOOKUP($A21,'Return Data'!$B$7:$R$1700,9,0)</f>
        <v>10.1823</v>
      </c>
      <c r="E21" s="66">
        <f t="shared" si="0"/>
        <v>20</v>
      </c>
      <c r="F21" s="65">
        <f>VLOOKUP($A21,'Return Data'!$B$7:$R$1700,10,0)</f>
        <v>8.2851999999999997</v>
      </c>
      <c r="G21" s="66">
        <f t="shared" si="1"/>
        <v>26</v>
      </c>
      <c r="H21" s="65">
        <f>VLOOKUP($A21,'Return Data'!$B$7:$R$1700,11,0)</f>
        <v>8.6143999999999998</v>
      </c>
      <c r="I21" s="66">
        <f t="shared" si="2"/>
        <v>24</v>
      </c>
      <c r="J21" s="65">
        <f>VLOOKUP($A21,'Return Data'!$B$7:$R$1700,12,0)</f>
        <v>7.4009999999999998</v>
      </c>
      <c r="K21" s="66">
        <f t="shared" si="3"/>
        <v>23</v>
      </c>
      <c r="L21" s="65">
        <f>VLOOKUP($A21,'Return Data'!$B$7:$R$1700,13,0)</f>
        <v>4.9374000000000002</v>
      </c>
      <c r="M21" s="66">
        <f t="shared" si="4"/>
        <v>24</v>
      </c>
      <c r="N21" s="65">
        <f>VLOOKUP($A21,'Return Data'!$B$7:$R$1700,17,0)</f>
        <v>7.5701999999999998</v>
      </c>
      <c r="O21" s="66">
        <f t="shared" si="5"/>
        <v>16</v>
      </c>
      <c r="P21" s="65">
        <f>VLOOKUP($A21,'Return Data'!$B$7:$R$1700,14,0)</f>
        <v>7.2652000000000001</v>
      </c>
      <c r="Q21" s="66">
        <f t="shared" si="6"/>
        <v>15</v>
      </c>
      <c r="R21" s="65">
        <f>VLOOKUP($A21,'Return Data'!$B$7:$R$1700,16,0)</f>
        <v>8.8524999999999991</v>
      </c>
      <c r="S21" s="67">
        <f t="shared" si="7"/>
        <v>14</v>
      </c>
    </row>
    <row r="22" spans="1:19" x14ac:dyDescent="0.3">
      <c r="A22" s="82" t="s">
        <v>1513</v>
      </c>
      <c r="B22" s="64">
        <f>VLOOKUP($A22,'Return Data'!$B$7:$R$1700,3,0)</f>
        <v>44040</v>
      </c>
      <c r="C22" s="65">
        <f>VLOOKUP($A22,'Return Data'!$B$7:$R$1700,4,0)</f>
        <v>2954.6473999999998</v>
      </c>
      <c r="D22" s="65">
        <f>VLOOKUP($A22,'Return Data'!$B$7:$R$1700,9,0)</f>
        <v>13.3513</v>
      </c>
      <c r="E22" s="66">
        <f t="shared" si="0"/>
        <v>10</v>
      </c>
      <c r="F22" s="65">
        <f>VLOOKUP($A22,'Return Data'!$B$7:$R$1700,10,0)</f>
        <v>19.569099999999999</v>
      </c>
      <c r="G22" s="66">
        <f t="shared" si="1"/>
        <v>8</v>
      </c>
      <c r="H22" s="65">
        <f>VLOOKUP($A22,'Return Data'!$B$7:$R$1700,11,0)</f>
        <v>13.8073</v>
      </c>
      <c r="I22" s="66">
        <f t="shared" si="2"/>
        <v>6</v>
      </c>
      <c r="J22" s="65">
        <f>VLOOKUP($A22,'Return Data'!$B$7:$R$1700,12,0)</f>
        <v>11.8672</v>
      </c>
      <c r="K22" s="66">
        <f t="shared" si="3"/>
        <v>8</v>
      </c>
      <c r="L22" s="65">
        <f>VLOOKUP($A22,'Return Data'!$B$7:$R$1700,13,0)</f>
        <v>11.8134</v>
      </c>
      <c r="M22" s="66">
        <f t="shared" si="4"/>
        <v>7</v>
      </c>
      <c r="N22" s="65">
        <f>VLOOKUP($A22,'Return Data'!$B$7:$R$1700,17,0)</f>
        <v>10.705</v>
      </c>
      <c r="O22" s="66">
        <f t="shared" si="5"/>
        <v>5</v>
      </c>
      <c r="P22" s="65">
        <f>VLOOKUP($A22,'Return Data'!$B$7:$R$1700,14,0)</f>
        <v>8.6265999999999998</v>
      </c>
      <c r="Q22" s="66">
        <f t="shared" si="6"/>
        <v>7</v>
      </c>
      <c r="R22" s="65">
        <f>VLOOKUP($A22,'Return Data'!$B$7:$R$1700,16,0)</f>
        <v>8.7763000000000009</v>
      </c>
      <c r="S22" s="67">
        <f t="shared" si="7"/>
        <v>15</v>
      </c>
    </row>
    <row r="23" spans="1:19" x14ac:dyDescent="0.3">
      <c r="A23" s="82" t="s">
        <v>1515</v>
      </c>
      <c r="B23" s="64">
        <f>VLOOKUP($A23,'Return Data'!$B$7:$R$1700,3,0)</f>
        <v>44040</v>
      </c>
      <c r="C23" s="65">
        <f>VLOOKUP($A23,'Return Data'!$B$7:$R$1700,4,0)</f>
        <v>26.9069</v>
      </c>
      <c r="D23" s="65">
        <f>VLOOKUP($A23,'Return Data'!$B$7:$R$1700,9,0)</f>
        <v>37.9953</v>
      </c>
      <c r="E23" s="66">
        <f t="shared" si="0"/>
        <v>3</v>
      </c>
      <c r="F23" s="65">
        <f>VLOOKUP($A23,'Return Data'!$B$7:$R$1700,10,0)</f>
        <v>19.915600000000001</v>
      </c>
      <c r="G23" s="66">
        <f t="shared" si="1"/>
        <v>6</v>
      </c>
      <c r="H23" s="65">
        <f>VLOOKUP($A23,'Return Data'!$B$7:$R$1700,11,0)</f>
        <v>15.534800000000001</v>
      </c>
      <c r="I23" s="66">
        <f t="shared" si="2"/>
        <v>1</v>
      </c>
      <c r="J23" s="65">
        <f>VLOOKUP($A23,'Return Data'!$B$7:$R$1700,12,0)</f>
        <v>7.1974999999999998</v>
      </c>
      <c r="K23" s="66">
        <f t="shared" si="3"/>
        <v>24</v>
      </c>
      <c r="L23" s="65">
        <f>VLOOKUP($A23,'Return Data'!$B$7:$R$1700,13,0)</f>
        <v>4.7606000000000002</v>
      </c>
      <c r="M23" s="66">
        <f t="shared" si="4"/>
        <v>25</v>
      </c>
      <c r="N23" s="65">
        <f>VLOOKUP($A23,'Return Data'!$B$7:$R$1700,17,0)</f>
        <v>3.4085999999999999</v>
      </c>
      <c r="O23" s="66">
        <f t="shared" si="5"/>
        <v>23</v>
      </c>
      <c r="P23" s="65">
        <f>VLOOKUP($A23,'Return Data'!$B$7:$R$1700,14,0)</f>
        <v>3.8540000000000001</v>
      </c>
      <c r="Q23" s="66">
        <f t="shared" si="6"/>
        <v>23</v>
      </c>
      <c r="R23" s="65">
        <f>VLOOKUP($A23,'Return Data'!$B$7:$R$1700,16,0)</f>
        <v>6.7000999999999999</v>
      </c>
      <c r="S23" s="67">
        <f t="shared" si="7"/>
        <v>26</v>
      </c>
    </row>
    <row r="24" spans="1:19" x14ac:dyDescent="0.3">
      <c r="A24" s="82" t="s">
        <v>1517</v>
      </c>
      <c r="B24" s="64">
        <f>VLOOKUP($A24,'Return Data'!$B$7:$R$1700,3,0)</f>
        <v>44040</v>
      </c>
      <c r="C24" s="65">
        <f>VLOOKUP($A24,'Return Data'!$B$7:$R$1700,4,0)</f>
        <v>42.143500000000003</v>
      </c>
      <c r="D24" s="65">
        <f>VLOOKUP($A24,'Return Data'!$B$7:$R$1700,9,0)</f>
        <v>13.8781</v>
      </c>
      <c r="E24" s="66">
        <f t="shared" si="0"/>
        <v>9</v>
      </c>
      <c r="F24" s="65">
        <f>VLOOKUP($A24,'Return Data'!$B$7:$R$1700,10,0)</f>
        <v>18.061</v>
      </c>
      <c r="G24" s="66">
        <f t="shared" si="1"/>
        <v>14</v>
      </c>
      <c r="H24" s="65">
        <f>VLOOKUP($A24,'Return Data'!$B$7:$R$1700,11,0)</f>
        <v>13.430199999999999</v>
      </c>
      <c r="I24" s="66">
        <f t="shared" si="2"/>
        <v>10</v>
      </c>
      <c r="J24" s="65">
        <f>VLOOKUP($A24,'Return Data'!$B$7:$R$1700,12,0)</f>
        <v>11.7941</v>
      </c>
      <c r="K24" s="66">
        <f t="shared" si="3"/>
        <v>9</v>
      </c>
      <c r="L24" s="65">
        <f>VLOOKUP($A24,'Return Data'!$B$7:$R$1700,13,0)</f>
        <v>11.729200000000001</v>
      </c>
      <c r="M24" s="66">
        <f t="shared" si="4"/>
        <v>8</v>
      </c>
      <c r="N24" s="65">
        <f>VLOOKUP($A24,'Return Data'!$B$7:$R$1700,17,0)</f>
        <v>10.9587</v>
      </c>
      <c r="O24" s="66">
        <f t="shared" si="5"/>
        <v>1</v>
      </c>
      <c r="P24" s="65">
        <f>VLOOKUP($A24,'Return Data'!$B$7:$R$1700,14,0)</f>
        <v>8.9910999999999994</v>
      </c>
      <c r="Q24" s="66">
        <f t="shared" si="6"/>
        <v>2</v>
      </c>
      <c r="R24" s="65">
        <f>VLOOKUP($A24,'Return Data'!$B$7:$R$1700,16,0)</f>
        <v>9.1936</v>
      </c>
      <c r="S24" s="67">
        <f t="shared" si="7"/>
        <v>6</v>
      </c>
    </row>
    <row r="25" spans="1:19" x14ac:dyDescent="0.3">
      <c r="A25" s="82" t="s">
        <v>1518</v>
      </c>
      <c r="B25" s="64">
        <f>VLOOKUP($A25,'Return Data'!$B$7:$R$1700,3,0)</f>
        <v>44040</v>
      </c>
      <c r="C25" s="65">
        <f>VLOOKUP($A25,'Return Data'!$B$7:$R$1700,4,0)</f>
        <v>21.084099999999999</v>
      </c>
      <c r="D25" s="65">
        <f>VLOOKUP($A25,'Return Data'!$B$7:$R$1700,9,0)</f>
        <v>9.1616</v>
      </c>
      <c r="E25" s="66">
        <f t="shared" si="0"/>
        <v>25</v>
      </c>
      <c r="F25" s="65">
        <f>VLOOKUP($A25,'Return Data'!$B$7:$R$1700,10,0)</f>
        <v>15.788399999999999</v>
      </c>
      <c r="G25" s="66">
        <f t="shared" si="1"/>
        <v>20</v>
      </c>
      <c r="H25" s="65">
        <f>VLOOKUP($A25,'Return Data'!$B$7:$R$1700,11,0)</f>
        <v>13.3347</v>
      </c>
      <c r="I25" s="66">
        <f t="shared" si="2"/>
        <v>11</v>
      </c>
      <c r="J25" s="65">
        <f>VLOOKUP($A25,'Return Data'!$B$7:$R$1700,12,0)</f>
        <v>11.3893</v>
      </c>
      <c r="K25" s="66">
        <f t="shared" si="3"/>
        <v>12</v>
      </c>
      <c r="L25" s="65">
        <f>VLOOKUP($A25,'Return Data'!$B$7:$R$1700,13,0)</f>
        <v>11.462999999999999</v>
      </c>
      <c r="M25" s="66">
        <f t="shared" si="4"/>
        <v>12</v>
      </c>
      <c r="N25" s="65">
        <f>VLOOKUP($A25,'Return Data'!$B$7:$R$1700,17,0)</f>
        <v>10.479900000000001</v>
      </c>
      <c r="O25" s="66">
        <f t="shared" si="5"/>
        <v>7</v>
      </c>
      <c r="P25" s="65">
        <f>VLOOKUP($A25,'Return Data'!$B$7:$R$1700,14,0)</f>
        <v>8.7612000000000005</v>
      </c>
      <c r="Q25" s="66">
        <f t="shared" si="6"/>
        <v>6</v>
      </c>
      <c r="R25" s="65">
        <f>VLOOKUP($A25,'Return Data'!$B$7:$R$1700,16,0)</f>
        <v>8.9553999999999991</v>
      </c>
      <c r="S25" s="67">
        <f t="shared" si="7"/>
        <v>13</v>
      </c>
    </row>
    <row r="26" spans="1:19" x14ac:dyDescent="0.3">
      <c r="A26" s="82" t="s">
        <v>1520</v>
      </c>
      <c r="B26" s="64">
        <f>VLOOKUP($A26,'Return Data'!$B$7:$R$1700,3,0)</f>
        <v>44040</v>
      </c>
      <c r="C26" s="65">
        <f>VLOOKUP($A26,'Return Data'!$B$7:$R$1700,4,0)</f>
        <v>11.669700000000001</v>
      </c>
      <c r="D26" s="65">
        <f>VLOOKUP($A26,'Return Data'!$B$7:$R$1700,9,0)</f>
        <v>9.2325999999999997</v>
      </c>
      <c r="E26" s="66">
        <f t="shared" si="0"/>
        <v>23</v>
      </c>
      <c r="F26" s="65">
        <f>VLOOKUP($A26,'Return Data'!$B$7:$R$1700,10,0)</f>
        <v>15.267099999999999</v>
      </c>
      <c r="G26" s="66">
        <f t="shared" si="1"/>
        <v>21</v>
      </c>
      <c r="H26" s="65">
        <f>VLOOKUP($A26,'Return Data'!$B$7:$R$1700,11,0)</f>
        <v>11.844900000000001</v>
      </c>
      <c r="I26" s="66">
        <f t="shared" si="2"/>
        <v>20</v>
      </c>
      <c r="J26" s="65">
        <f>VLOOKUP($A26,'Return Data'!$B$7:$R$1700,12,0)</f>
        <v>10.3361</v>
      </c>
      <c r="K26" s="66">
        <f t="shared" si="3"/>
        <v>20</v>
      </c>
      <c r="L26" s="65">
        <f>VLOOKUP($A26,'Return Data'!$B$7:$R$1700,13,0)</f>
        <v>10.3917</v>
      </c>
      <c r="M26" s="66">
        <f t="shared" si="4"/>
        <v>19</v>
      </c>
      <c r="N26" s="65"/>
      <c r="O26" s="66"/>
      <c r="P26" s="65"/>
      <c r="Q26" s="66"/>
      <c r="R26" s="65">
        <f>VLOOKUP($A26,'Return Data'!$B$7:$R$1700,16,0)</f>
        <v>10.937099999999999</v>
      </c>
      <c r="S26" s="67">
        <f t="shared" si="7"/>
        <v>1</v>
      </c>
    </row>
    <row r="27" spans="1:19" x14ac:dyDescent="0.3">
      <c r="A27" s="82" t="s">
        <v>1523</v>
      </c>
      <c r="B27" s="64">
        <f>VLOOKUP($A27,'Return Data'!$B$7:$R$1700,3,0)</f>
        <v>44040</v>
      </c>
      <c r="C27" s="65">
        <f>VLOOKUP($A27,'Return Data'!$B$7:$R$1700,4,0)</f>
        <v>12.3437</v>
      </c>
      <c r="D27" s="65">
        <f>VLOOKUP($A27,'Return Data'!$B$7:$R$1700,9,0)</f>
        <v>12.036799999999999</v>
      </c>
      <c r="E27" s="66">
        <f t="shared" si="0"/>
        <v>17</v>
      </c>
      <c r="F27" s="65">
        <f>VLOOKUP($A27,'Return Data'!$B$7:$R$1700,10,0)</f>
        <v>15.1546</v>
      </c>
      <c r="G27" s="66">
        <f t="shared" si="1"/>
        <v>22</v>
      </c>
      <c r="H27" s="65">
        <f>VLOOKUP($A27,'Return Data'!$B$7:$R$1700,11,0)</f>
        <v>11.949</v>
      </c>
      <c r="I27" s="66">
        <f t="shared" si="2"/>
        <v>19</v>
      </c>
      <c r="J27" s="65">
        <f>VLOOKUP($A27,'Return Data'!$B$7:$R$1700,12,0)</f>
        <v>10.554600000000001</v>
      </c>
      <c r="K27" s="66">
        <f t="shared" si="3"/>
        <v>18</v>
      </c>
      <c r="L27" s="65">
        <f>VLOOKUP($A27,'Return Data'!$B$7:$R$1700,13,0)</f>
        <v>10.411199999999999</v>
      </c>
      <c r="M27" s="66">
        <f t="shared" si="4"/>
        <v>18</v>
      </c>
      <c r="N27" s="65">
        <f>VLOOKUP($A27,'Return Data'!$B$7:$R$1700,17,0)</f>
        <v>10.1373</v>
      </c>
      <c r="O27" s="66">
        <f t="shared" ref="O27:O34" si="8">RANK(N27,N$8:N$34,0)</f>
        <v>12</v>
      </c>
      <c r="P27" s="65"/>
      <c r="Q27" s="66"/>
      <c r="R27" s="65">
        <f>VLOOKUP($A27,'Return Data'!$B$7:$R$1700,16,0)</f>
        <v>9.2916000000000007</v>
      </c>
      <c r="S27" s="67">
        <f t="shared" si="7"/>
        <v>4</v>
      </c>
    </row>
    <row r="28" spans="1:19" x14ac:dyDescent="0.3">
      <c r="A28" s="82" t="s">
        <v>1525</v>
      </c>
      <c r="B28" s="64">
        <f>VLOOKUP($A28,'Return Data'!$B$7:$R$1700,3,0)</f>
        <v>44040</v>
      </c>
      <c r="C28" s="65">
        <f>VLOOKUP($A28,'Return Data'!$B$7:$R$1700,4,0)</f>
        <v>41.3249</v>
      </c>
      <c r="D28" s="65">
        <f>VLOOKUP($A28,'Return Data'!$B$7:$R$1700,9,0)</f>
        <v>11.875</v>
      </c>
      <c r="E28" s="66">
        <f t="shared" si="0"/>
        <v>18</v>
      </c>
      <c r="F28" s="65">
        <f>VLOOKUP($A28,'Return Data'!$B$7:$R$1700,10,0)</f>
        <v>16.3432</v>
      </c>
      <c r="G28" s="66">
        <f t="shared" si="1"/>
        <v>19</v>
      </c>
      <c r="H28" s="65">
        <f>VLOOKUP($A28,'Return Data'!$B$7:$R$1700,11,0)</f>
        <v>11.8208</v>
      </c>
      <c r="I28" s="66">
        <f t="shared" si="2"/>
        <v>21</v>
      </c>
      <c r="J28" s="65">
        <f>VLOOKUP($A28,'Return Data'!$B$7:$R$1700,12,0)</f>
        <v>10.677</v>
      </c>
      <c r="K28" s="66">
        <f t="shared" si="3"/>
        <v>17</v>
      </c>
      <c r="L28" s="65">
        <f>VLOOKUP($A28,'Return Data'!$B$7:$R$1700,13,0)</f>
        <v>11.140700000000001</v>
      </c>
      <c r="M28" s="66">
        <f t="shared" si="4"/>
        <v>15</v>
      </c>
      <c r="N28" s="65">
        <f>VLOOKUP($A28,'Return Data'!$B$7:$R$1700,17,0)</f>
        <v>10.199299999999999</v>
      </c>
      <c r="O28" s="66">
        <f t="shared" si="8"/>
        <v>11</v>
      </c>
      <c r="P28" s="65">
        <f>VLOOKUP($A28,'Return Data'!$B$7:$R$1700,14,0)</f>
        <v>8.2297999999999991</v>
      </c>
      <c r="Q28" s="66">
        <f t="shared" ref="Q28:Q34" si="9">RANK(P28,P$8:P$34,0)</f>
        <v>12</v>
      </c>
      <c r="R28" s="65">
        <f>VLOOKUP($A28,'Return Data'!$B$7:$R$1700,16,0)</f>
        <v>9.0646000000000004</v>
      </c>
      <c r="S28" s="67">
        <f t="shared" si="7"/>
        <v>9</v>
      </c>
    </row>
    <row r="29" spans="1:19" x14ac:dyDescent="0.3">
      <c r="A29" s="82" t="s">
        <v>1527</v>
      </c>
      <c r="B29" s="64">
        <f>VLOOKUP($A29,'Return Data'!$B$7:$R$1700,3,0)</f>
        <v>44040</v>
      </c>
      <c r="C29" s="65">
        <f>VLOOKUP($A29,'Return Data'!$B$7:$R$1700,4,0)</f>
        <v>36.862900000000003</v>
      </c>
      <c r="D29" s="65">
        <f>VLOOKUP($A29,'Return Data'!$B$7:$R$1700,9,0)</f>
        <v>9.2015999999999991</v>
      </c>
      <c r="E29" s="66">
        <f t="shared" si="0"/>
        <v>24</v>
      </c>
      <c r="F29" s="65">
        <f>VLOOKUP($A29,'Return Data'!$B$7:$R$1700,10,0)</f>
        <v>16.898900000000001</v>
      </c>
      <c r="G29" s="66">
        <f t="shared" si="1"/>
        <v>16</v>
      </c>
      <c r="H29" s="65">
        <f>VLOOKUP($A29,'Return Data'!$B$7:$R$1700,11,0)</f>
        <v>11.568899999999999</v>
      </c>
      <c r="I29" s="66">
        <f t="shared" si="2"/>
        <v>22</v>
      </c>
      <c r="J29" s="65">
        <f>VLOOKUP($A29,'Return Data'!$B$7:$R$1700,12,0)</f>
        <v>8.2685999999999993</v>
      </c>
      <c r="K29" s="66">
        <f t="shared" si="3"/>
        <v>22</v>
      </c>
      <c r="L29" s="65">
        <f>VLOOKUP($A29,'Return Data'!$B$7:$R$1700,13,0)</f>
        <v>13.454800000000001</v>
      </c>
      <c r="M29" s="66">
        <f t="shared" si="4"/>
        <v>1</v>
      </c>
      <c r="N29" s="65">
        <f>VLOOKUP($A29,'Return Data'!$B$7:$R$1700,17,0)</f>
        <v>4.6026999999999996</v>
      </c>
      <c r="O29" s="66">
        <f t="shared" si="8"/>
        <v>20</v>
      </c>
      <c r="P29" s="65">
        <f>VLOOKUP($A29,'Return Data'!$B$7:$R$1700,14,0)</f>
        <v>4.8657000000000004</v>
      </c>
      <c r="Q29" s="66">
        <f t="shared" si="9"/>
        <v>19</v>
      </c>
      <c r="R29" s="65">
        <f>VLOOKUP($A29,'Return Data'!$B$7:$R$1700,16,0)</f>
        <v>8.0073000000000008</v>
      </c>
      <c r="S29" s="67">
        <f t="shared" si="7"/>
        <v>19</v>
      </c>
    </row>
    <row r="30" spans="1:19" x14ac:dyDescent="0.3">
      <c r="A30" s="82" t="s">
        <v>1529</v>
      </c>
      <c r="B30" s="64">
        <f>VLOOKUP($A30,'Return Data'!$B$7:$R$1700,3,0)</f>
        <v>44040</v>
      </c>
      <c r="C30" s="65">
        <f>VLOOKUP($A30,'Return Data'!$B$7:$R$1700,4,0)</f>
        <v>35.467300000000002</v>
      </c>
      <c r="D30" s="65">
        <f>VLOOKUP($A30,'Return Data'!$B$7:$R$1700,9,0)</f>
        <v>88.457700000000003</v>
      </c>
      <c r="E30" s="66">
        <f t="shared" si="0"/>
        <v>2</v>
      </c>
      <c r="F30" s="65">
        <f>VLOOKUP($A30,'Return Data'!$B$7:$R$1700,10,0)</f>
        <v>19.391200000000001</v>
      </c>
      <c r="G30" s="66">
        <f t="shared" si="1"/>
        <v>9</v>
      </c>
      <c r="H30" s="65">
        <f>VLOOKUP($A30,'Return Data'!$B$7:$R$1700,11,0)</f>
        <v>14.2446</v>
      </c>
      <c r="I30" s="66">
        <f t="shared" si="2"/>
        <v>2</v>
      </c>
      <c r="J30" s="65">
        <f>VLOOKUP($A30,'Return Data'!$B$7:$R$1700,12,0)</f>
        <v>11.8742</v>
      </c>
      <c r="K30" s="66">
        <f t="shared" si="3"/>
        <v>7</v>
      </c>
      <c r="L30" s="65">
        <f>VLOOKUP($A30,'Return Data'!$B$7:$R$1700,13,0)</f>
        <v>11.2165</v>
      </c>
      <c r="M30" s="66">
        <f t="shared" si="4"/>
        <v>14</v>
      </c>
      <c r="N30" s="65">
        <f>VLOOKUP($A30,'Return Data'!$B$7:$R$1700,17,0)</f>
        <v>5.0355999999999996</v>
      </c>
      <c r="O30" s="66">
        <f t="shared" si="8"/>
        <v>19</v>
      </c>
      <c r="P30" s="65">
        <f>VLOOKUP($A30,'Return Data'!$B$7:$R$1700,14,0)</f>
        <v>5.0473999999999997</v>
      </c>
      <c r="Q30" s="66">
        <f t="shared" si="9"/>
        <v>18</v>
      </c>
      <c r="R30" s="65">
        <f>VLOOKUP($A30,'Return Data'!$B$7:$R$1700,16,0)</f>
        <v>7.7043999999999997</v>
      </c>
      <c r="S30" s="67">
        <f t="shared" si="7"/>
        <v>21</v>
      </c>
    </row>
    <row r="31" spans="1:19" x14ac:dyDescent="0.3">
      <c r="A31" s="82" t="s">
        <v>1530</v>
      </c>
      <c r="B31" s="64">
        <f>VLOOKUP($A31,'Return Data'!$B$7:$R$1700,3,0)</f>
        <v>44040</v>
      </c>
      <c r="C31" s="65">
        <f>VLOOKUP($A31,'Return Data'!$B$7:$R$1700,4,0)</f>
        <v>25.3581</v>
      </c>
      <c r="D31" s="65">
        <f>VLOOKUP($A31,'Return Data'!$B$7:$R$1700,9,0)</f>
        <v>12.583500000000001</v>
      </c>
      <c r="E31" s="66">
        <f t="shared" si="0"/>
        <v>14</v>
      </c>
      <c r="F31" s="65">
        <f>VLOOKUP($A31,'Return Data'!$B$7:$R$1700,10,0)</f>
        <v>16.839099999999998</v>
      </c>
      <c r="G31" s="66">
        <f t="shared" si="1"/>
        <v>17</v>
      </c>
      <c r="H31" s="65">
        <f>VLOOKUP($A31,'Return Data'!$B$7:$R$1700,11,0)</f>
        <v>12.9543</v>
      </c>
      <c r="I31" s="66">
        <f t="shared" si="2"/>
        <v>13</v>
      </c>
      <c r="J31" s="65">
        <f>VLOOKUP($A31,'Return Data'!$B$7:$R$1700,12,0)</f>
        <v>11.370799999999999</v>
      </c>
      <c r="K31" s="66">
        <f t="shared" si="3"/>
        <v>13</v>
      </c>
      <c r="L31" s="65">
        <f>VLOOKUP($A31,'Return Data'!$B$7:$R$1700,13,0)</f>
        <v>11.488</v>
      </c>
      <c r="M31" s="66">
        <f t="shared" si="4"/>
        <v>11</v>
      </c>
      <c r="N31" s="65">
        <f>VLOOKUP($A31,'Return Data'!$B$7:$R$1700,17,0)</f>
        <v>10.4748</v>
      </c>
      <c r="O31" s="66">
        <f t="shared" si="8"/>
        <v>8</v>
      </c>
      <c r="P31" s="65">
        <f>VLOOKUP($A31,'Return Data'!$B$7:$R$1700,14,0)</f>
        <v>8.6001999999999992</v>
      </c>
      <c r="Q31" s="66">
        <f t="shared" si="9"/>
        <v>8</v>
      </c>
      <c r="R31" s="65">
        <f>VLOOKUP($A31,'Return Data'!$B$7:$R$1700,16,0)</f>
        <v>8.9875000000000007</v>
      </c>
      <c r="S31" s="67">
        <f t="shared" si="7"/>
        <v>12</v>
      </c>
    </row>
    <row r="32" spans="1:19" x14ac:dyDescent="0.3">
      <c r="A32" s="82" t="s">
        <v>1533</v>
      </c>
      <c r="B32" s="64">
        <f>VLOOKUP($A32,'Return Data'!$B$7:$R$1700,3,0)</f>
        <v>44040</v>
      </c>
      <c r="C32" s="65">
        <f>VLOOKUP($A32,'Return Data'!$B$7:$R$1700,4,0)</f>
        <v>33.616300000000003</v>
      </c>
      <c r="D32" s="65">
        <f>VLOOKUP($A32,'Return Data'!$B$7:$R$1700,9,0)</f>
        <v>13.8817</v>
      </c>
      <c r="E32" s="66">
        <f t="shared" si="0"/>
        <v>8</v>
      </c>
      <c r="F32" s="65">
        <f>VLOOKUP($A32,'Return Data'!$B$7:$R$1700,10,0)</f>
        <v>18.907399999999999</v>
      </c>
      <c r="G32" s="66">
        <f t="shared" si="1"/>
        <v>11</v>
      </c>
      <c r="H32" s="65">
        <f>VLOOKUP($A32,'Return Data'!$B$7:$R$1700,11,0)</f>
        <v>12.9938</v>
      </c>
      <c r="I32" s="66">
        <f t="shared" si="2"/>
        <v>12</v>
      </c>
      <c r="J32" s="65">
        <f>VLOOKUP($A32,'Return Data'!$B$7:$R$1700,12,0)</f>
        <v>11.422000000000001</v>
      </c>
      <c r="K32" s="66">
        <f t="shared" si="3"/>
        <v>11</v>
      </c>
      <c r="L32" s="65">
        <f>VLOOKUP($A32,'Return Data'!$B$7:$R$1700,13,0)</f>
        <v>5.5793999999999997</v>
      </c>
      <c r="M32" s="66">
        <f t="shared" si="4"/>
        <v>23</v>
      </c>
      <c r="N32" s="65">
        <f>VLOOKUP($A32,'Return Data'!$B$7:$R$1700,17,0)</f>
        <v>3.0621</v>
      </c>
      <c r="O32" s="66">
        <f t="shared" si="8"/>
        <v>24</v>
      </c>
      <c r="P32" s="65">
        <f>VLOOKUP($A32,'Return Data'!$B$7:$R$1700,14,0)</f>
        <v>3.9323000000000001</v>
      </c>
      <c r="Q32" s="66">
        <f t="shared" si="9"/>
        <v>22</v>
      </c>
      <c r="R32" s="65">
        <f>VLOOKUP($A32,'Return Data'!$B$7:$R$1700,16,0)</f>
        <v>7.3777999999999997</v>
      </c>
      <c r="S32" s="67">
        <f t="shared" si="7"/>
        <v>24</v>
      </c>
    </row>
    <row r="33" spans="1:19" x14ac:dyDescent="0.3">
      <c r="A33" s="82" t="s">
        <v>1535</v>
      </c>
      <c r="B33" s="64">
        <f>VLOOKUP($A33,'Return Data'!$B$7:$R$1700,3,0)</f>
        <v>44040</v>
      </c>
      <c r="C33" s="65">
        <f>VLOOKUP($A33,'Return Data'!$B$7:$R$1700,4,0)</f>
        <v>39.340699999999998</v>
      </c>
      <c r="D33" s="65">
        <f>VLOOKUP($A33,'Return Data'!$B$7:$R$1700,9,0)</f>
        <v>13.266299999999999</v>
      </c>
      <c r="E33" s="66">
        <f t="shared" si="0"/>
        <v>11</v>
      </c>
      <c r="F33" s="65">
        <f>VLOOKUP($A33,'Return Data'!$B$7:$R$1700,10,0)</f>
        <v>20.170000000000002</v>
      </c>
      <c r="G33" s="66">
        <f t="shared" si="1"/>
        <v>5</v>
      </c>
      <c r="H33" s="65">
        <f>VLOOKUP($A33,'Return Data'!$B$7:$R$1700,11,0)</f>
        <v>13.9253</v>
      </c>
      <c r="I33" s="66">
        <f t="shared" si="2"/>
        <v>5</v>
      </c>
      <c r="J33" s="65">
        <f>VLOOKUP($A33,'Return Data'!$B$7:$R$1700,12,0)</f>
        <v>12.111499999999999</v>
      </c>
      <c r="K33" s="66">
        <f t="shared" si="3"/>
        <v>3</v>
      </c>
      <c r="L33" s="65">
        <f>VLOOKUP($A33,'Return Data'!$B$7:$R$1700,13,0)</f>
        <v>11.718500000000001</v>
      </c>
      <c r="M33" s="66">
        <f t="shared" si="4"/>
        <v>9</v>
      </c>
      <c r="N33" s="65">
        <f>VLOOKUP($A33,'Return Data'!$B$7:$R$1700,17,0)</f>
        <v>7.5129000000000001</v>
      </c>
      <c r="O33" s="66">
        <f t="shared" si="8"/>
        <v>17</v>
      </c>
      <c r="P33" s="65">
        <f>VLOOKUP($A33,'Return Data'!$B$7:$R$1700,14,0)</f>
        <v>6.6669</v>
      </c>
      <c r="Q33" s="66">
        <f t="shared" si="9"/>
        <v>16</v>
      </c>
      <c r="R33" s="65">
        <f>VLOOKUP($A33,'Return Data'!$B$7:$R$1700,16,0)</f>
        <v>8.5315999999999992</v>
      </c>
      <c r="S33" s="67">
        <f t="shared" si="7"/>
        <v>17</v>
      </c>
    </row>
    <row r="34" spans="1:19" x14ac:dyDescent="0.3">
      <c r="A34" s="82" t="s">
        <v>1536</v>
      </c>
      <c r="B34" s="64">
        <f>VLOOKUP($A34,'Return Data'!$B$7:$R$1700,3,0)</f>
        <v>44040</v>
      </c>
      <c r="C34" s="65">
        <f>VLOOKUP($A34,'Return Data'!$B$7:$R$1700,4,0)</f>
        <v>23.604600000000001</v>
      </c>
      <c r="D34" s="65">
        <f>VLOOKUP($A34,'Return Data'!$B$7:$R$1700,9,0)</f>
        <v>12.037100000000001</v>
      </c>
      <c r="E34" s="66">
        <f t="shared" si="0"/>
        <v>16</v>
      </c>
      <c r="F34" s="65">
        <f>VLOOKUP($A34,'Return Data'!$B$7:$R$1700,10,0)</f>
        <v>19.882100000000001</v>
      </c>
      <c r="G34" s="66">
        <f t="shared" si="1"/>
        <v>7</v>
      </c>
      <c r="H34" s="65">
        <f>VLOOKUP($A34,'Return Data'!$B$7:$R$1700,11,0)</f>
        <v>13.9488</v>
      </c>
      <c r="I34" s="66">
        <f t="shared" si="2"/>
        <v>4</v>
      </c>
      <c r="J34" s="65">
        <f>VLOOKUP($A34,'Return Data'!$B$7:$R$1700,12,0)</f>
        <v>12.0624</v>
      </c>
      <c r="K34" s="66">
        <f t="shared" si="3"/>
        <v>4</v>
      </c>
      <c r="L34" s="65">
        <f>VLOOKUP($A34,'Return Data'!$B$7:$R$1700,13,0)</f>
        <v>12.132099999999999</v>
      </c>
      <c r="M34" s="66">
        <f t="shared" si="4"/>
        <v>3</v>
      </c>
      <c r="N34" s="65">
        <f>VLOOKUP($A34,'Return Data'!$B$7:$R$1700,17,0)</f>
        <v>3.5901000000000001</v>
      </c>
      <c r="O34" s="66">
        <f t="shared" si="8"/>
        <v>22</v>
      </c>
      <c r="P34" s="65">
        <f>VLOOKUP($A34,'Return Data'!$B$7:$R$1700,14,0)</f>
        <v>4.0884</v>
      </c>
      <c r="Q34" s="66">
        <f t="shared" si="9"/>
        <v>21</v>
      </c>
      <c r="R34" s="65">
        <f>VLOOKUP($A34,'Return Data'!$B$7:$R$1700,16,0)</f>
        <v>7.5105000000000004</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19.141211111111115</v>
      </c>
      <c r="E36" s="88"/>
      <c r="F36" s="89">
        <f>AVERAGE(F8:F34)</f>
        <v>17.315314814814819</v>
      </c>
      <c r="G36" s="88"/>
      <c r="H36" s="89">
        <f>AVERAGE(H8:H34)</f>
        <v>11.059270370370371</v>
      </c>
      <c r="I36" s="88"/>
      <c r="J36" s="89">
        <f>AVERAGE(J8:J34)</f>
        <v>9.523425925925924</v>
      </c>
      <c r="K36" s="88"/>
      <c r="L36" s="89">
        <f>AVERAGE(L8:L34)</f>
        <v>9.0826296296296292</v>
      </c>
      <c r="M36" s="88"/>
      <c r="N36" s="89">
        <f>AVERAGE(N8:N34)</f>
        <v>7.4808653846153836</v>
      </c>
      <c r="O36" s="88"/>
      <c r="P36" s="89">
        <f>AVERAGE(P8:P34)</f>
        <v>6.6858240000000011</v>
      </c>
      <c r="Q36" s="88"/>
      <c r="R36" s="89">
        <f>AVERAGE(R8:R34)</f>
        <v>8.4761074074074099</v>
      </c>
      <c r="S36" s="90"/>
    </row>
    <row r="37" spans="1:19" x14ac:dyDescent="0.3">
      <c r="A37" s="87" t="s">
        <v>28</v>
      </c>
      <c r="B37" s="88"/>
      <c r="C37" s="88"/>
      <c r="D37" s="89">
        <f>MIN(D8:D34)</f>
        <v>-7.7582000000000004</v>
      </c>
      <c r="E37" s="88"/>
      <c r="F37" s="89">
        <f>MIN(F8:F34)</f>
        <v>6.8475000000000001</v>
      </c>
      <c r="G37" s="88"/>
      <c r="H37" s="89">
        <f>MIN(H8:H34)</f>
        <v>-7.6037999999999997</v>
      </c>
      <c r="I37" s="88"/>
      <c r="J37" s="89">
        <f>MIN(J8:J34)</f>
        <v>-9.3328000000000007</v>
      </c>
      <c r="K37" s="88"/>
      <c r="L37" s="89">
        <f>MIN(L8:L34)</f>
        <v>-7.5777000000000001</v>
      </c>
      <c r="M37" s="88"/>
      <c r="N37" s="89">
        <f>MIN(N8:N34)</f>
        <v>-6.5521000000000003</v>
      </c>
      <c r="O37" s="88"/>
      <c r="P37" s="89">
        <f>MIN(P8:P34)</f>
        <v>-2.69</v>
      </c>
      <c r="Q37" s="88"/>
      <c r="R37" s="89">
        <f>MIN(R8:R34)</f>
        <v>4.6456999999999997</v>
      </c>
      <c r="S37" s="90"/>
    </row>
    <row r="38" spans="1:19" ht="15" thickBot="1" x14ac:dyDescent="0.35">
      <c r="A38" s="91" t="s">
        <v>29</v>
      </c>
      <c r="B38" s="92"/>
      <c r="C38" s="92"/>
      <c r="D38" s="93">
        <f>MAX(D8:D34)</f>
        <v>105.03400000000001</v>
      </c>
      <c r="E38" s="92"/>
      <c r="F38" s="93">
        <f>MAX(F8:F34)</f>
        <v>26.748799999999999</v>
      </c>
      <c r="G38" s="92"/>
      <c r="H38" s="93">
        <f>MAX(H8:H34)</f>
        <v>15.534800000000001</v>
      </c>
      <c r="I38" s="92"/>
      <c r="J38" s="93">
        <f>MAX(J8:J34)</f>
        <v>12.509</v>
      </c>
      <c r="K38" s="92"/>
      <c r="L38" s="93">
        <f>MAX(L8:L34)</f>
        <v>13.454800000000001</v>
      </c>
      <c r="M38" s="92"/>
      <c r="N38" s="93">
        <f>MAX(N8:N34)</f>
        <v>10.9587</v>
      </c>
      <c r="O38" s="92"/>
      <c r="P38" s="93">
        <f>MAX(P8:P34)</f>
        <v>9.0385000000000009</v>
      </c>
      <c r="Q38" s="92"/>
      <c r="R38" s="93">
        <f>MAX(R8:R34)</f>
        <v>10.937099999999999</v>
      </c>
      <c r="S38" s="94"/>
    </row>
    <row r="39" spans="1:19" x14ac:dyDescent="0.3">
      <c r="A39" s="112" t="s">
        <v>434</v>
      </c>
    </row>
    <row r="40" spans="1:19" x14ac:dyDescent="0.3">
      <c r="A40" s="14" t="s">
        <v>340</v>
      </c>
    </row>
  </sheetData>
  <sheetProtection algorithmName="SHA-512" hashValue="DqGdx+j/rdT2Sc70QKWaf+GOP7bPyAfIH5VpcuuZ/Aq0e++t6rAsbAl5DjCxcohRvuJBnSu0F3a4ZN4IlCN5Ew==" saltValue="8pOhQLrIULuRSJ/8lxuPL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1685</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44040</v>
      </c>
      <c r="C8" s="65">
        <f>VLOOKUP($A8,'Return Data'!$B$7:$R$1700,4,0)</f>
        <v>35.069600000000001</v>
      </c>
      <c r="D8" s="65">
        <f>VLOOKUP($A8,'Return Data'!$B$7:$R$1700,9,0)</f>
        <v>21.1386</v>
      </c>
      <c r="E8" s="66">
        <f t="shared" ref="E8:E34" si="0">RANK(D8,D$8:D$34,0)</f>
        <v>4</v>
      </c>
      <c r="F8" s="65">
        <f>VLOOKUP($A8,'Return Data'!$B$7:$R$1700,10,0)</f>
        <v>23.8659</v>
      </c>
      <c r="G8" s="66">
        <f t="shared" ref="G8:G34" si="1">RANK(F8,F$8:F$34,0)</f>
        <v>2</v>
      </c>
      <c r="H8" s="65">
        <f>VLOOKUP($A8,'Return Data'!$B$7:$R$1700,11,0)</f>
        <v>12.9968</v>
      </c>
      <c r="I8" s="66">
        <f t="shared" ref="I8:I34" si="2">RANK(H8,H$8:H$34,0)</f>
        <v>6</v>
      </c>
      <c r="J8" s="65">
        <f>VLOOKUP($A8,'Return Data'!$B$7:$R$1700,12,0)</f>
        <v>9.7369000000000003</v>
      </c>
      <c r="K8" s="66">
        <f t="shared" ref="K8:K34" si="3">RANK(J8,J$8:J$34,0)</f>
        <v>18</v>
      </c>
      <c r="L8" s="65">
        <f>VLOOKUP($A8,'Return Data'!$B$7:$R$1700,13,0)</f>
        <v>9.9004999999999992</v>
      </c>
      <c r="M8" s="66">
        <f t="shared" ref="M8:M34" si="4">RANK(L8,L$8:L$34,0)</f>
        <v>16</v>
      </c>
      <c r="N8" s="65">
        <f>VLOOKUP($A8,'Return Data'!$B$7:$R$1700,17,0)</f>
        <v>9.6171000000000006</v>
      </c>
      <c r="O8" s="66">
        <f t="shared" ref="O8:O25" si="5">RANK(N8,N$8:N$34,0)</f>
        <v>9</v>
      </c>
      <c r="P8" s="65">
        <f>VLOOKUP($A8,'Return Data'!$B$7:$R$1700,14,0)</f>
        <v>7.7984</v>
      </c>
      <c r="Q8" s="66">
        <f t="shared" ref="Q8:Q25" si="6">RANK(P8,P$8:P$34,0)</f>
        <v>8</v>
      </c>
      <c r="R8" s="65">
        <f>VLOOKUP($A8,'Return Data'!$B$7:$R$1700,16,0)</f>
        <v>7.5528000000000004</v>
      </c>
      <c r="S8" s="67">
        <f t="shared" ref="S8:S34" si="7">RANK(R8,R$8:R$34,0)</f>
        <v>15</v>
      </c>
    </row>
    <row r="9" spans="1:19" x14ac:dyDescent="0.3">
      <c r="A9" s="82" t="s">
        <v>1480</v>
      </c>
      <c r="B9" s="64">
        <f>VLOOKUP($A9,'Return Data'!$B$7:$R$1700,3,0)</f>
        <v>44040</v>
      </c>
      <c r="C9" s="65">
        <f>VLOOKUP($A9,'Return Data'!$B$7:$R$1700,4,0)</f>
        <v>23.198499999999999</v>
      </c>
      <c r="D9" s="65">
        <f>VLOOKUP($A9,'Return Data'!$B$7:$R$1700,9,0)</f>
        <v>12.184799999999999</v>
      </c>
      <c r="E9" s="66">
        <f t="shared" si="0"/>
        <v>12</v>
      </c>
      <c r="F9" s="65">
        <f>VLOOKUP($A9,'Return Data'!$B$7:$R$1700,10,0)</f>
        <v>18.3352</v>
      </c>
      <c r="G9" s="66">
        <f t="shared" si="1"/>
        <v>10</v>
      </c>
      <c r="H9" s="65">
        <f>VLOOKUP($A9,'Return Data'!$B$7:$R$1700,11,0)</f>
        <v>12.823399999999999</v>
      </c>
      <c r="I9" s="66">
        <f t="shared" si="2"/>
        <v>9</v>
      </c>
      <c r="J9" s="65">
        <f>VLOOKUP($A9,'Return Data'!$B$7:$R$1700,12,0)</f>
        <v>11.2385</v>
      </c>
      <c r="K9" s="66">
        <f t="shared" si="3"/>
        <v>5</v>
      </c>
      <c r="L9" s="65">
        <f>VLOOKUP($A9,'Return Data'!$B$7:$R$1700,13,0)</f>
        <v>11.2027</v>
      </c>
      <c r="M9" s="66">
        <f t="shared" si="4"/>
        <v>5</v>
      </c>
      <c r="N9" s="65">
        <f>VLOOKUP($A9,'Return Data'!$B$7:$R$1700,17,0)</f>
        <v>10.186500000000001</v>
      </c>
      <c r="O9" s="66">
        <f t="shared" si="5"/>
        <v>3</v>
      </c>
      <c r="P9" s="65">
        <f>VLOOKUP($A9,'Return Data'!$B$7:$R$1700,14,0)</f>
        <v>8.3163999999999998</v>
      </c>
      <c r="Q9" s="66">
        <f t="shared" si="6"/>
        <v>2</v>
      </c>
      <c r="R9" s="65">
        <f>VLOOKUP($A9,'Return Data'!$B$7:$R$1700,16,0)</f>
        <v>8.3272999999999993</v>
      </c>
      <c r="S9" s="67">
        <f t="shared" si="7"/>
        <v>5</v>
      </c>
    </row>
    <row r="10" spans="1:19" x14ac:dyDescent="0.3">
      <c r="A10" s="82" t="s">
        <v>1481</v>
      </c>
      <c r="B10" s="64">
        <f>VLOOKUP($A10,'Return Data'!$B$7:$R$1700,3,0)</f>
        <v>44040</v>
      </c>
      <c r="C10" s="65">
        <f>VLOOKUP($A10,'Return Data'!$B$7:$R$1700,4,0)</f>
        <v>22.187999999999999</v>
      </c>
      <c r="D10" s="65">
        <f>VLOOKUP($A10,'Return Data'!$B$7:$R$1700,9,0)</f>
        <v>12.084</v>
      </c>
      <c r="E10" s="66">
        <f t="shared" si="0"/>
        <v>13</v>
      </c>
      <c r="F10" s="65">
        <f>VLOOKUP($A10,'Return Data'!$B$7:$R$1700,10,0)</f>
        <v>14.0304</v>
      </c>
      <c r="G10" s="66">
        <f t="shared" si="1"/>
        <v>23</v>
      </c>
      <c r="H10" s="65">
        <f>VLOOKUP($A10,'Return Data'!$B$7:$R$1700,11,0)</f>
        <v>8.3353999999999999</v>
      </c>
      <c r="I10" s="66">
        <f t="shared" si="2"/>
        <v>23</v>
      </c>
      <c r="J10" s="65">
        <f>VLOOKUP($A10,'Return Data'!$B$7:$R$1700,12,0)</f>
        <v>8.2457999999999991</v>
      </c>
      <c r="K10" s="66">
        <f t="shared" si="3"/>
        <v>21</v>
      </c>
      <c r="L10" s="65">
        <f>VLOOKUP($A10,'Return Data'!$B$7:$R$1700,13,0)</f>
        <v>8.4415999999999993</v>
      </c>
      <c r="M10" s="66">
        <f t="shared" si="4"/>
        <v>20</v>
      </c>
      <c r="N10" s="65">
        <f>VLOOKUP($A10,'Return Data'!$B$7:$R$1700,17,0)</f>
        <v>8.5911000000000008</v>
      </c>
      <c r="O10" s="66">
        <f t="shared" si="5"/>
        <v>14</v>
      </c>
      <c r="P10" s="65">
        <f>VLOOKUP($A10,'Return Data'!$B$7:$R$1700,14,0)</f>
        <v>7.7892999999999999</v>
      </c>
      <c r="Q10" s="66">
        <f t="shared" si="6"/>
        <v>9</v>
      </c>
      <c r="R10" s="65">
        <f>VLOOKUP($A10,'Return Data'!$B$7:$R$1700,16,0)</f>
        <v>8.2232000000000003</v>
      </c>
      <c r="S10" s="67">
        <f t="shared" si="7"/>
        <v>7</v>
      </c>
    </row>
    <row r="11" spans="1:19" x14ac:dyDescent="0.3">
      <c r="A11" s="82" t="s">
        <v>1483</v>
      </c>
      <c r="B11" s="64">
        <f>VLOOKUP($A11,'Return Data'!$B$7:$R$1700,3,0)</f>
        <v>44040</v>
      </c>
      <c r="C11" s="65">
        <f>VLOOKUP($A11,'Return Data'!$B$7:$R$1700,4,0)</f>
        <v>23.749600000000001</v>
      </c>
      <c r="D11" s="65">
        <f>VLOOKUP($A11,'Return Data'!$B$7:$R$1700,9,0)</f>
        <v>11.5021</v>
      </c>
      <c r="E11" s="66">
        <f t="shared" si="0"/>
        <v>16</v>
      </c>
      <c r="F11" s="65">
        <f>VLOOKUP($A11,'Return Data'!$B$7:$R$1700,10,0)</f>
        <v>18.1175</v>
      </c>
      <c r="G11" s="66">
        <f t="shared" si="1"/>
        <v>12</v>
      </c>
      <c r="H11" s="65">
        <f>VLOOKUP($A11,'Return Data'!$B$7:$R$1700,11,0)</f>
        <v>11.8385</v>
      </c>
      <c r="I11" s="66">
        <f t="shared" si="2"/>
        <v>15</v>
      </c>
      <c r="J11" s="65">
        <f>VLOOKUP($A11,'Return Data'!$B$7:$R$1700,12,0)</f>
        <v>10.911199999999999</v>
      </c>
      <c r="K11" s="66">
        <f t="shared" si="3"/>
        <v>9</v>
      </c>
      <c r="L11" s="65">
        <f>VLOOKUP($A11,'Return Data'!$B$7:$R$1700,13,0)</f>
        <v>11.0434</v>
      </c>
      <c r="M11" s="66">
        <f t="shared" si="4"/>
        <v>7</v>
      </c>
      <c r="N11" s="65">
        <f>VLOOKUP($A11,'Return Data'!$B$7:$R$1700,17,0)</f>
        <v>8.5427</v>
      </c>
      <c r="O11" s="66">
        <f t="shared" si="5"/>
        <v>15</v>
      </c>
      <c r="P11" s="65">
        <f>VLOOKUP($A11,'Return Data'!$B$7:$R$1700,14,0)</f>
        <v>7.3826000000000001</v>
      </c>
      <c r="Q11" s="66">
        <f t="shared" si="6"/>
        <v>14</v>
      </c>
      <c r="R11" s="65">
        <f>VLOOKUP($A11,'Return Data'!$B$7:$R$1700,16,0)</f>
        <v>5.5972999999999997</v>
      </c>
      <c r="S11" s="67">
        <f t="shared" si="7"/>
        <v>26</v>
      </c>
    </row>
    <row r="12" spans="1:19" x14ac:dyDescent="0.3">
      <c r="A12" s="82" t="s">
        <v>1486</v>
      </c>
      <c r="B12" s="64">
        <f>VLOOKUP($A12,'Return Data'!$B$7:$R$1700,3,0)</f>
        <v>44040</v>
      </c>
      <c r="C12" s="65">
        <f>VLOOKUP($A12,'Return Data'!$B$7:$R$1700,4,0)</f>
        <v>16.641100000000002</v>
      </c>
      <c r="D12" s="65">
        <f>VLOOKUP($A12,'Return Data'!$B$7:$R$1700,9,0)</f>
        <v>7.6871</v>
      </c>
      <c r="E12" s="66">
        <f t="shared" si="0"/>
        <v>25</v>
      </c>
      <c r="F12" s="65">
        <f>VLOOKUP($A12,'Return Data'!$B$7:$R$1700,10,0)</f>
        <v>11.706099999999999</v>
      </c>
      <c r="G12" s="66">
        <f t="shared" si="1"/>
        <v>24</v>
      </c>
      <c r="H12" s="65">
        <f>VLOOKUP($A12,'Return Data'!$B$7:$R$1700,11,0)</f>
        <v>-7.4551999999999996</v>
      </c>
      <c r="I12" s="66">
        <f t="shared" si="2"/>
        <v>26</v>
      </c>
      <c r="J12" s="65">
        <f>VLOOKUP($A12,'Return Data'!$B$7:$R$1700,12,0)</f>
        <v>-2.1099000000000001</v>
      </c>
      <c r="K12" s="66">
        <f t="shared" si="3"/>
        <v>26</v>
      </c>
      <c r="L12" s="65">
        <f>VLOOKUP($A12,'Return Data'!$B$7:$R$1700,13,0)</f>
        <v>-8.0921000000000003</v>
      </c>
      <c r="M12" s="66">
        <f t="shared" si="4"/>
        <v>27</v>
      </c>
      <c r="N12" s="65">
        <f>VLOOKUP($A12,'Return Data'!$B$7:$R$1700,17,0)</f>
        <v>-7.0648999999999997</v>
      </c>
      <c r="O12" s="66">
        <f t="shared" si="5"/>
        <v>26</v>
      </c>
      <c r="P12" s="65">
        <f>VLOOKUP($A12,'Return Data'!$B$7:$R$1700,14,0)</f>
        <v>-3.2728999999999999</v>
      </c>
      <c r="Q12" s="66">
        <f t="shared" si="6"/>
        <v>25</v>
      </c>
      <c r="R12" s="65">
        <f>VLOOKUP($A12,'Return Data'!$B$7:$R$1700,16,0)</f>
        <v>4.4817</v>
      </c>
      <c r="S12" s="67">
        <f t="shared" si="7"/>
        <v>27</v>
      </c>
    </row>
    <row r="13" spans="1:19" x14ac:dyDescent="0.3">
      <c r="A13" s="82" t="s">
        <v>1488</v>
      </c>
      <c r="B13" s="64">
        <f>VLOOKUP($A13,'Return Data'!$B$7:$R$1700,3,0)</f>
        <v>44040</v>
      </c>
      <c r="C13" s="65">
        <f>VLOOKUP($A13,'Return Data'!$B$7:$R$1700,4,0)</f>
        <v>19.7758</v>
      </c>
      <c r="D13" s="65">
        <f>VLOOKUP($A13,'Return Data'!$B$7:$R$1700,9,0)</f>
        <v>10.971</v>
      </c>
      <c r="E13" s="66">
        <f t="shared" si="0"/>
        <v>19</v>
      </c>
      <c r="F13" s="65">
        <f>VLOOKUP($A13,'Return Data'!$B$7:$R$1700,10,0)</f>
        <v>17.0443</v>
      </c>
      <c r="G13" s="66">
        <f t="shared" si="1"/>
        <v>15</v>
      </c>
      <c r="H13" s="65">
        <f>VLOOKUP($A13,'Return Data'!$B$7:$R$1700,11,0)</f>
        <v>11.6839</v>
      </c>
      <c r="I13" s="66">
        <f t="shared" si="2"/>
        <v>17</v>
      </c>
      <c r="J13" s="65">
        <f>VLOOKUP($A13,'Return Data'!$B$7:$R$1700,12,0)</f>
        <v>10.0244</v>
      </c>
      <c r="K13" s="66">
        <f t="shared" si="3"/>
        <v>16</v>
      </c>
      <c r="L13" s="65">
        <f>VLOOKUP($A13,'Return Data'!$B$7:$R$1700,13,0)</f>
        <v>9.8251000000000008</v>
      </c>
      <c r="M13" s="66">
        <f t="shared" si="4"/>
        <v>17</v>
      </c>
      <c r="N13" s="65">
        <f>VLOOKUP($A13,'Return Data'!$B$7:$R$1700,17,0)</f>
        <v>9.0236999999999998</v>
      </c>
      <c r="O13" s="66">
        <f t="shared" si="5"/>
        <v>13</v>
      </c>
      <c r="P13" s="65">
        <f>VLOOKUP($A13,'Return Data'!$B$7:$R$1700,14,0)</f>
        <v>7.4034000000000004</v>
      </c>
      <c r="Q13" s="66">
        <f t="shared" si="6"/>
        <v>13</v>
      </c>
      <c r="R13" s="65">
        <f>VLOOKUP($A13,'Return Data'!$B$7:$R$1700,16,0)</f>
        <v>7.6365999999999996</v>
      </c>
      <c r="S13" s="67">
        <f t="shared" si="7"/>
        <v>12</v>
      </c>
    </row>
    <row r="14" spans="1:19" x14ac:dyDescent="0.3">
      <c r="A14" s="82" t="s">
        <v>1490</v>
      </c>
      <c r="B14" s="64">
        <f>VLOOKUP($A14,'Return Data'!$B$7:$R$1700,3,0)</f>
        <v>44040</v>
      </c>
      <c r="C14" s="65">
        <f>VLOOKUP($A14,'Return Data'!$B$7:$R$1700,4,0)</f>
        <v>35.76</v>
      </c>
      <c r="D14" s="65">
        <f>VLOOKUP($A14,'Return Data'!$B$7:$R$1700,9,0)</f>
        <v>9.3483999999999998</v>
      </c>
      <c r="E14" s="66">
        <f t="shared" si="0"/>
        <v>20</v>
      </c>
      <c r="F14" s="65">
        <f>VLOOKUP($A14,'Return Data'!$B$7:$R$1700,10,0)</f>
        <v>16.106000000000002</v>
      </c>
      <c r="G14" s="66">
        <f t="shared" si="1"/>
        <v>17</v>
      </c>
      <c r="H14" s="65">
        <f>VLOOKUP($A14,'Return Data'!$B$7:$R$1700,11,0)</f>
        <v>11.7325</v>
      </c>
      <c r="I14" s="66">
        <f t="shared" si="2"/>
        <v>16</v>
      </c>
      <c r="J14" s="65">
        <f>VLOOKUP($A14,'Return Data'!$B$7:$R$1700,12,0)</f>
        <v>10.2165</v>
      </c>
      <c r="K14" s="66">
        <f t="shared" si="3"/>
        <v>15</v>
      </c>
      <c r="L14" s="65">
        <f>VLOOKUP($A14,'Return Data'!$B$7:$R$1700,13,0)</f>
        <v>10.5276</v>
      </c>
      <c r="M14" s="66">
        <f t="shared" si="4"/>
        <v>14</v>
      </c>
      <c r="N14" s="65">
        <f>VLOOKUP($A14,'Return Data'!$B$7:$R$1700,17,0)</f>
        <v>9.6059999999999999</v>
      </c>
      <c r="O14" s="66">
        <f t="shared" si="5"/>
        <v>10</v>
      </c>
      <c r="P14" s="65">
        <f>VLOOKUP($A14,'Return Data'!$B$7:$R$1700,14,0)</f>
        <v>7.6204000000000001</v>
      </c>
      <c r="Q14" s="66">
        <f t="shared" si="6"/>
        <v>11</v>
      </c>
      <c r="R14" s="65">
        <f>VLOOKUP($A14,'Return Data'!$B$7:$R$1700,16,0)</f>
        <v>7.3799000000000001</v>
      </c>
      <c r="S14" s="67">
        <f t="shared" si="7"/>
        <v>17</v>
      </c>
    </row>
    <row r="15" spans="1:19" x14ac:dyDescent="0.3">
      <c r="A15" s="82" t="s">
        <v>1498</v>
      </c>
      <c r="B15" s="64">
        <f>VLOOKUP($A15,'Return Data'!$B$7:$R$1700,3,0)</f>
        <v>44040</v>
      </c>
      <c r="C15" s="65">
        <f>VLOOKUP($A15,'Return Data'!$B$7:$R$1700,4,0)</f>
        <v>3782.9444779116502</v>
      </c>
      <c r="D15" s="65">
        <f>VLOOKUP($A15,'Return Data'!$B$7:$R$1700,9,0)</f>
        <v>-8.5029000000000003</v>
      </c>
      <c r="E15" s="66">
        <f t="shared" si="0"/>
        <v>27</v>
      </c>
      <c r="F15" s="65">
        <f>VLOOKUP($A15,'Return Data'!$B$7:$R$1700,10,0)</f>
        <v>7.9859</v>
      </c>
      <c r="G15" s="66">
        <f t="shared" si="1"/>
        <v>25</v>
      </c>
      <c r="H15" s="65">
        <f>VLOOKUP($A15,'Return Data'!$B$7:$R$1700,11,0)</f>
        <v>-8.3016000000000005</v>
      </c>
      <c r="I15" s="66">
        <f t="shared" si="2"/>
        <v>27</v>
      </c>
      <c r="J15" s="65">
        <f>VLOOKUP($A15,'Return Data'!$B$7:$R$1700,12,0)</f>
        <v>-10.0091</v>
      </c>
      <c r="K15" s="66">
        <f t="shared" si="3"/>
        <v>27</v>
      </c>
      <c r="L15" s="65">
        <f>VLOOKUP($A15,'Return Data'!$B$7:$R$1700,13,0)</f>
        <v>-6.8647</v>
      </c>
      <c r="M15" s="66">
        <f t="shared" si="4"/>
        <v>26</v>
      </c>
      <c r="N15" s="65">
        <f>VLOOKUP($A15,'Return Data'!$B$7:$R$1700,17,0)</f>
        <v>0.437</v>
      </c>
      <c r="O15" s="66">
        <f t="shared" si="5"/>
        <v>25</v>
      </c>
      <c r="P15" s="65">
        <f>VLOOKUP($A15,'Return Data'!$B$7:$R$1700,14,0)</f>
        <v>2.4167000000000001</v>
      </c>
      <c r="Q15" s="66">
        <f t="shared" si="6"/>
        <v>24</v>
      </c>
      <c r="R15" s="65">
        <f>VLOOKUP($A15,'Return Data'!$B$7:$R$1700,16,0)</f>
        <v>7.4562999999999997</v>
      </c>
      <c r="S15" s="67">
        <f t="shared" si="7"/>
        <v>16</v>
      </c>
    </row>
    <row r="16" spans="1:19" x14ac:dyDescent="0.3">
      <c r="A16" s="82" t="s">
        <v>1500</v>
      </c>
      <c r="B16" s="64">
        <f>VLOOKUP($A16,'Return Data'!$B$7:$R$1700,3,0)</f>
        <v>44040</v>
      </c>
      <c r="C16" s="65">
        <f>VLOOKUP($A16,'Return Data'!$B$7:$R$1700,4,0)</f>
        <v>23.761900000000001</v>
      </c>
      <c r="D16" s="65">
        <f>VLOOKUP($A16,'Return Data'!$B$7:$R$1700,9,0)</f>
        <v>16.8048</v>
      </c>
      <c r="E16" s="66">
        <f t="shared" si="0"/>
        <v>6</v>
      </c>
      <c r="F16" s="65">
        <f>VLOOKUP($A16,'Return Data'!$B$7:$R$1700,10,0)</f>
        <v>20.818999999999999</v>
      </c>
      <c r="G16" s="66">
        <f t="shared" si="1"/>
        <v>3</v>
      </c>
      <c r="H16" s="65">
        <f>VLOOKUP($A16,'Return Data'!$B$7:$R$1700,11,0)</f>
        <v>13.208600000000001</v>
      </c>
      <c r="I16" s="66">
        <f t="shared" si="2"/>
        <v>4</v>
      </c>
      <c r="J16" s="65">
        <f>VLOOKUP($A16,'Return Data'!$B$7:$R$1700,12,0)</f>
        <v>11.8751</v>
      </c>
      <c r="K16" s="66">
        <f t="shared" si="3"/>
        <v>1</v>
      </c>
      <c r="L16" s="65">
        <f>VLOOKUP($A16,'Return Data'!$B$7:$R$1700,13,0)</f>
        <v>11.745699999999999</v>
      </c>
      <c r="M16" s="66">
        <f t="shared" si="4"/>
        <v>2</v>
      </c>
      <c r="N16" s="65">
        <f>VLOOKUP($A16,'Return Data'!$B$7:$R$1700,17,0)</f>
        <v>10.38</v>
      </c>
      <c r="O16" s="66">
        <f t="shared" si="5"/>
        <v>1</v>
      </c>
      <c r="P16" s="65">
        <f>VLOOKUP($A16,'Return Data'!$B$7:$R$1700,14,0)</f>
        <v>8.7525999999999993</v>
      </c>
      <c r="Q16" s="66">
        <f t="shared" si="6"/>
        <v>1</v>
      </c>
      <c r="R16" s="65">
        <f>VLOOKUP($A16,'Return Data'!$B$7:$R$1700,16,0)</f>
        <v>8.9483999999999995</v>
      </c>
      <c r="S16" s="67">
        <f t="shared" si="7"/>
        <v>2</v>
      </c>
    </row>
    <row r="17" spans="1:19" x14ac:dyDescent="0.3">
      <c r="A17" s="82" t="s">
        <v>1502</v>
      </c>
      <c r="B17" s="64">
        <f>VLOOKUP($A17,'Return Data'!$B$7:$R$1700,3,0)</f>
        <v>44040</v>
      </c>
      <c r="C17" s="65">
        <f>VLOOKUP($A17,'Return Data'!$B$7:$R$1700,4,0)</f>
        <v>30.382300000000001</v>
      </c>
      <c r="D17" s="65">
        <f>VLOOKUP($A17,'Return Data'!$B$7:$R$1700,9,0)</f>
        <v>103.9051</v>
      </c>
      <c r="E17" s="66">
        <f t="shared" si="0"/>
        <v>1</v>
      </c>
      <c r="F17" s="65">
        <f>VLOOKUP($A17,'Return Data'!$B$7:$R$1700,10,0)</f>
        <v>5.8112000000000004</v>
      </c>
      <c r="G17" s="66">
        <f t="shared" si="1"/>
        <v>27</v>
      </c>
      <c r="H17" s="65">
        <f>VLOOKUP($A17,'Return Data'!$B$7:$R$1700,11,0)</f>
        <v>5.8476999999999997</v>
      </c>
      <c r="I17" s="66">
        <f t="shared" si="2"/>
        <v>25</v>
      </c>
      <c r="J17" s="65">
        <f>VLOOKUP($A17,'Return Data'!$B$7:$R$1700,12,0)</f>
        <v>5.8007999999999997</v>
      </c>
      <c r="K17" s="66">
        <f t="shared" si="3"/>
        <v>25</v>
      </c>
      <c r="L17" s="65">
        <f>VLOOKUP($A17,'Return Data'!$B$7:$R$1700,13,0)</f>
        <v>6.7004000000000001</v>
      </c>
      <c r="M17" s="66">
        <f t="shared" si="4"/>
        <v>22</v>
      </c>
      <c r="N17" s="65">
        <f>VLOOKUP($A17,'Return Data'!$B$7:$R$1700,17,0)</f>
        <v>2.8304</v>
      </c>
      <c r="O17" s="66">
        <f t="shared" si="5"/>
        <v>23</v>
      </c>
      <c r="P17" s="65">
        <f>VLOOKUP($A17,'Return Data'!$B$7:$R$1700,14,0)</f>
        <v>3.2504</v>
      </c>
      <c r="Q17" s="66">
        <f t="shared" si="6"/>
        <v>22</v>
      </c>
      <c r="R17" s="65">
        <f>VLOOKUP($A17,'Return Data'!$B$7:$R$1700,16,0)</f>
        <v>6.5010000000000003</v>
      </c>
      <c r="S17" s="67">
        <f t="shared" si="7"/>
        <v>24</v>
      </c>
    </row>
    <row r="18" spans="1:19" x14ac:dyDescent="0.3">
      <c r="A18" s="82" t="s">
        <v>1504</v>
      </c>
      <c r="B18" s="64">
        <f>VLOOKUP($A18,'Return Data'!$B$7:$R$1700,3,0)</f>
        <v>44040</v>
      </c>
      <c r="C18" s="65">
        <f>VLOOKUP($A18,'Return Data'!$B$7:$R$1700,4,0)</f>
        <v>44.342500000000001</v>
      </c>
      <c r="D18" s="65">
        <f>VLOOKUP($A18,'Return Data'!$B$7:$R$1700,9,0)</f>
        <v>16.282900000000001</v>
      </c>
      <c r="E18" s="66">
        <f t="shared" si="0"/>
        <v>7</v>
      </c>
      <c r="F18" s="65">
        <f>VLOOKUP($A18,'Return Data'!$B$7:$R$1700,10,0)</f>
        <v>20.325900000000001</v>
      </c>
      <c r="G18" s="66">
        <f t="shared" si="1"/>
        <v>4</v>
      </c>
      <c r="H18" s="65">
        <f>VLOOKUP($A18,'Return Data'!$B$7:$R$1700,11,0)</f>
        <v>13.177099999999999</v>
      </c>
      <c r="I18" s="66">
        <f t="shared" si="2"/>
        <v>5</v>
      </c>
      <c r="J18" s="65">
        <f>VLOOKUP($A18,'Return Data'!$B$7:$R$1700,12,0)</f>
        <v>11.6913</v>
      </c>
      <c r="K18" s="66">
        <f t="shared" si="3"/>
        <v>2</v>
      </c>
      <c r="L18" s="65">
        <f>VLOOKUP($A18,'Return Data'!$B$7:$R$1700,13,0)</f>
        <v>11.3886</v>
      </c>
      <c r="M18" s="66">
        <f t="shared" si="4"/>
        <v>4</v>
      </c>
      <c r="N18" s="65">
        <f>VLOOKUP($A18,'Return Data'!$B$7:$R$1700,17,0)</f>
        <v>10.1234</v>
      </c>
      <c r="O18" s="66">
        <f t="shared" si="5"/>
        <v>4</v>
      </c>
      <c r="P18" s="65">
        <f>VLOOKUP($A18,'Return Data'!$B$7:$R$1700,14,0)</f>
        <v>8.0249000000000006</v>
      </c>
      <c r="Q18" s="66">
        <f t="shared" si="6"/>
        <v>6</v>
      </c>
      <c r="R18" s="65">
        <f>VLOOKUP($A18,'Return Data'!$B$7:$R$1700,16,0)</f>
        <v>8.2581000000000007</v>
      </c>
      <c r="S18" s="67">
        <f t="shared" si="7"/>
        <v>6</v>
      </c>
    </row>
    <row r="19" spans="1:19" x14ac:dyDescent="0.3">
      <c r="A19" s="82" t="s">
        <v>1506</v>
      </c>
      <c r="B19" s="64">
        <f>VLOOKUP($A19,'Return Data'!$B$7:$R$1700,3,0)</f>
        <v>44040</v>
      </c>
      <c r="C19" s="65">
        <f>VLOOKUP($A19,'Return Data'!$B$7:$R$1700,4,0)</f>
        <v>19.328099999999999</v>
      </c>
      <c r="D19" s="65">
        <f>VLOOKUP($A19,'Return Data'!$B$7:$R$1700,9,0)</f>
        <v>18.403600000000001</v>
      </c>
      <c r="E19" s="66">
        <f t="shared" si="0"/>
        <v>5</v>
      </c>
      <c r="F19" s="65">
        <f>VLOOKUP($A19,'Return Data'!$B$7:$R$1700,10,0)</f>
        <v>26.042000000000002</v>
      </c>
      <c r="G19" s="66">
        <f t="shared" si="1"/>
        <v>1</v>
      </c>
      <c r="H19" s="65">
        <f>VLOOKUP($A19,'Return Data'!$B$7:$R$1700,11,0)</f>
        <v>11.4975</v>
      </c>
      <c r="I19" s="66">
        <f t="shared" si="2"/>
        <v>18</v>
      </c>
      <c r="J19" s="65">
        <f>VLOOKUP($A19,'Return Data'!$B$7:$R$1700,12,0)</f>
        <v>11.2286</v>
      </c>
      <c r="K19" s="66">
        <f t="shared" si="3"/>
        <v>6</v>
      </c>
      <c r="L19" s="65">
        <f>VLOOKUP($A19,'Return Data'!$B$7:$R$1700,13,0)</f>
        <v>6.8399000000000001</v>
      </c>
      <c r="M19" s="66">
        <f t="shared" si="4"/>
        <v>21</v>
      </c>
      <c r="N19" s="65">
        <f>VLOOKUP($A19,'Return Data'!$B$7:$R$1700,17,0)</f>
        <v>4.8779000000000003</v>
      </c>
      <c r="O19" s="66">
        <f t="shared" si="5"/>
        <v>18</v>
      </c>
      <c r="P19" s="65">
        <f>VLOOKUP($A19,'Return Data'!$B$7:$R$1700,14,0)</f>
        <v>4.9931000000000001</v>
      </c>
      <c r="Q19" s="66">
        <f t="shared" si="6"/>
        <v>17</v>
      </c>
      <c r="R19" s="65">
        <f>VLOOKUP($A19,'Return Data'!$B$7:$R$1700,16,0)</f>
        <v>7.2972000000000001</v>
      </c>
      <c r="S19" s="67">
        <f t="shared" si="7"/>
        <v>19</v>
      </c>
    </row>
    <row r="20" spans="1:19" x14ac:dyDescent="0.3">
      <c r="A20" s="82" t="s">
        <v>1509</v>
      </c>
      <c r="B20" s="64">
        <f>VLOOKUP($A20,'Return Data'!$B$7:$R$1700,3,0)</f>
        <v>44040</v>
      </c>
      <c r="C20" s="65">
        <f>VLOOKUP($A20,'Return Data'!$B$7:$R$1700,4,0)</f>
        <v>43.487099999999998</v>
      </c>
      <c r="D20" s="65">
        <f>VLOOKUP($A20,'Return Data'!$B$7:$R$1700,9,0)</f>
        <v>9.1134000000000004</v>
      </c>
      <c r="E20" s="66">
        <f t="shared" si="0"/>
        <v>21</v>
      </c>
      <c r="F20" s="65">
        <f>VLOOKUP($A20,'Return Data'!$B$7:$R$1700,10,0)</f>
        <v>17.929099999999998</v>
      </c>
      <c r="G20" s="66">
        <f t="shared" si="1"/>
        <v>13</v>
      </c>
      <c r="H20" s="65">
        <f>VLOOKUP($A20,'Return Data'!$B$7:$R$1700,11,0)</f>
        <v>12.3171</v>
      </c>
      <c r="I20" s="66">
        <f t="shared" si="2"/>
        <v>13</v>
      </c>
      <c r="J20" s="65">
        <f>VLOOKUP($A20,'Return Data'!$B$7:$R$1700,12,0)</f>
        <v>10.8086</v>
      </c>
      <c r="K20" s="66">
        <f t="shared" si="3"/>
        <v>13</v>
      </c>
      <c r="L20" s="65">
        <f>VLOOKUP($A20,'Return Data'!$B$7:$R$1700,13,0)</f>
        <v>11.078799999999999</v>
      </c>
      <c r="M20" s="66">
        <f t="shared" si="4"/>
        <v>6</v>
      </c>
      <c r="N20" s="65">
        <f>VLOOKUP($A20,'Return Data'!$B$7:$R$1700,17,0)</f>
        <v>10.230499999999999</v>
      </c>
      <c r="O20" s="66">
        <f t="shared" si="5"/>
        <v>2</v>
      </c>
      <c r="P20" s="65">
        <f>VLOOKUP($A20,'Return Data'!$B$7:$R$1700,14,0)</f>
        <v>8.2742000000000004</v>
      </c>
      <c r="Q20" s="66">
        <f t="shared" si="6"/>
        <v>3</v>
      </c>
      <c r="R20" s="65">
        <f>VLOOKUP($A20,'Return Data'!$B$7:$R$1700,16,0)</f>
        <v>7.7742000000000004</v>
      </c>
      <c r="S20" s="67">
        <f t="shared" si="7"/>
        <v>11</v>
      </c>
    </row>
    <row r="21" spans="1:19" x14ac:dyDescent="0.3">
      <c r="A21" s="82" t="s">
        <v>1510</v>
      </c>
      <c r="B21" s="64">
        <f>VLOOKUP($A21,'Return Data'!$B$7:$R$1700,3,0)</f>
        <v>44040</v>
      </c>
      <c r="C21" s="65">
        <f>VLOOKUP($A21,'Return Data'!$B$7:$R$1700,4,0)</f>
        <v>1657.4871000000001</v>
      </c>
      <c r="D21" s="65">
        <f>VLOOKUP($A21,'Return Data'!$B$7:$R$1700,9,0)</f>
        <v>8.8706999999999994</v>
      </c>
      <c r="E21" s="66">
        <f t="shared" si="0"/>
        <v>22</v>
      </c>
      <c r="F21" s="65">
        <f>VLOOKUP($A21,'Return Data'!$B$7:$R$1700,10,0)</f>
        <v>6.9606000000000003</v>
      </c>
      <c r="G21" s="66">
        <f t="shared" si="1"/>
        <v>26</v>
      </c>
      <c r="H21" s="65">
        <f>VLOOKUP($A21,'Return Data'!$B$7:$R$1700,11,0)</f>
        <v>7.2935999999999996</v>
      </c>
      <c r="I21" s="66">
        <f t="shared" si="2"/>
        <v>24</v>
      </c>
      <c r="J21" s="65">
        <f>VLOOKUP($A21,'Return Data'!$B$7:$R$1700,12,0)</f>
        <v>6.1608999999999998</v>
      </c>
      <c r="K21" s="66">
        <f t="shared" si="3"/>
        <v>24</v>
      </c>
      <c r="L21" s="65">
        <f>VLOOKUP($A21,'Return Data'!$B$7:$R$1700,13,0)</f>
        <v>3.7524999999999999</v>
      </c>
      <c r="M21" s="66">
        <f t="shared" si="4"/>
        <v>25</v>
      </c>
      <c r="N21" s="65">
        <f>VLOOKUP($A21,'Return Data'!$B$7:$R$1700,17,0)</f>
        <v>6.3672000000000004</v>
      </c>
      <c r="O21" s="66">
        <f t="shared" si="5"/>
        <v>17</v>
      </c>
      <c r="P21" s="65">
        <f>VLOOKUP($A21,'Return Data'!$B$7:$R$1700,14,0)</f>
        <v>6.0934999999999997</v>
      </c>
      <c r="Q21" s="66">
        <f t="shared" si="6"/>
        <v>15</v>
      </c>
      <c r="R21" s="65">
        <f>VLOOKUP($A21,'Return Data'!$B$7:$R$1700,16,0)</f>
        <v>7.6246999999999998</v>
      </c>
      <c r="S21" s="67">
        <f t="shared" si="7"/>
        <v>13</v>
      </c>
    </row>
    <row r="22" spans="1:19" x14ac:dyDescent="0.3">
      <c r="A22" s="82" t="s">
        <v>1512</v>
      </c>
      <c r="B22" s="64">
        <f>VLOOKUP($A22,'Return Data'!$B$7:$R$1700,3,0)</f>
        <v>44040</v>
      </c>
      <c r="C22" s="65">
        <f>VLOOKUP($A22,'Return Data'!$B$7:$R$1700,4,0)</f>
        <v>2771.3730999999998</v>
      </c>
      <c r="D22" s="65">
        <f>VLOOKUP($A22,'Return Data'!$B$7:$R$1700,9,0)</f>
        <v>12.494199999999999</v>
      </c>
      <c r="E22" s="66">
        <f t="shared" si="0"/>
        <v>10</v>
      </c>
      <c r="F22" s="65">
        <f>VLOOKUP($A22,'Return Data'!$B$7:$R$1700,10,0)</f>
        <v>18.680700000000002</v>
      </c>
      <c r="G22" s="66">
        <f t="shared" si="1"/>
        <v>9</v>
      </c>
      <c r="H22" s="65">
        <f>VLOOKUP($A22,'Return Data'!$B$7:$R$1700,11,0)</f>
        <v>12.902900000000001</v>
      </c>
      <c r="I22" s="66">
        <f t="shared" si="2"/>
        <v>8</v>
      </c>
      <c r="J22" s="65">
        <f>VLOOKUP($A22,'Return Data'!$B$7:$R$1700,12,0)</f>
        <v>10.9472</v>
      </c>
      <c r="K22" s="66">
        <f t="shared" si="3"/>
        <v>8</v>
      </c>
      <c r="L22" s="65">
        <f>VLOOKUP($A22,'Return Data'!$B$7:$R$1700,13,0)</f>
        <v>10.8697</v>
      </c>
      <c r="M22" s="66">
        <f t="shared" si="4"/>
        <v>10</v>
      </c>
      <c r="N22" s="65">
        <f>VLOOKUP($A22,'Return Data'!$B$7:$R$1700,17,0)</f>
        <v>9.7704000000000004</v>
      </c>
      <c r="O22" s="66">
        <f t="shared" si="5"/>
        <v>8</v>
      </c>
      <c r="P22" s="65">
        <f>VLOOKUP($A22,'Return Data'!$B$7:$R$1700,14,0)</f>
        <v>7.7157</v>
      </c>
      <c r="Q22" s="66">
        <f t="shared" si="6"/>
        <v>10</v>
      </c>
      <c r="R22" s="65">
        <f>VLOOKUP($A22,'Return Data'!$B$7:$R$1700,16,0)</f>
        <v>7.9307999999999996</v>
      </c>
      <c r="S22" s="67">
        <f t="shared" si="7"/>
        <v>9</v>
      </c>
    </row>
    <row r="23" spans="1:19" x14ac:dyDescent="0.3">
      <c r="A23" s="82" t="s">
        <v>1514</v>
      </c>
      <c r="B23" s="64">
        <f>VLOOKUP($A23,'Return Data'!$B$7:$R$1700,3,0)</f>
        <v>44040</v>
      </c>
      <c r="C23" s="65">
        <f>VLOOKUP($A23,'Return Data'!$B$7:$R$1700,4,0)</f>
        <v>26.398299999999999</v>
      </c>
      <c r="D23" s="65">
        <f>VLOOKUP($A23,'Return Data'!$B$7:$R$1700,9,0)</f>
        <v>37.736800000000002</v>
      </c>
      <c r="E23" s="66">
        <f t="shared" si="0"/>
        <v>3</v>
      </c>
      <c r="F23" s="65">
        <f>VLOOKUP($A23,'Return Data'!$B$7:$R$1700,10,0)</f>
        <v>19.642199999999999</v>
      </c>
      <c r="G23" s="66">
        <f t="shared" si="1"/>
        <v>5</v>
      </c>
      <c r="H23" s="65">
        <f>VLOOKUP($A23,'Return Data'!$B$7:$R$1700,11,0)</f>
        <v>15.2605</v>
      </c>
      <c r="I23" s="66">
        <f t="shared" si="2"/>
        <v>1</v>
      </c>
      <c r="J23" s="65">
        <f>VLOOKUP($A23,'Return Data'!$B$7:$R$1700,12,0)</f>
        <v>6.9241000000000001</v>
      </c>
      <c r="K23" s="66">
        <f t="shared" si="3"/>
        <v>23</v>
      </c>
      <c r="L23" s="65">
        <f>VLOOKUP($A23,'Return Data'!$B$7:$R$1700,13,0)</f>
        <v>4.4917999999999996</v>
      </c>
      <c r="M23" s="66">
        <f t="shared" si="4"/>
        <v>24</v>
      </c>
      <c r="N23" s="65">
        <f>VLOOKUP($A23,'Return Data'!$B$7:$R$1700,17,0)</f>
        <v>3.1476999999999999</v>
      </c>
      <c r="O23" s="66">
        <f t="shared" si="5"/>
        <v>21</v>
      </c>
      <c r="P23" s="65">
        <f>VLOOKUP($A23,'Return Data'!$B$7:$R$1700,14,0)</f>
        <v>3.5928</v>
      </c>
      <c r="Q23" s="66">
        <f t="shared" si="6"/>
        <v>21</v>
      </c>
      <c r="R23" s="65">
        <f>VLOOKUP($A23,'Return Data'!$B$7:$R$1700,16,0)</f>
        <v>5.7610000000000001</v>
      </c>
      <c r="S23" s="67">
        <f t="shared" si="7"/>
        <v>25</v>
      </c>
    </row>
    <row r="24" spans="1:19" x14ac:dyDescent="0.3">
      <c r="A24" s="82" t="s">
        <v>1516</v>
      </c>
      <c r="B24" s="64">
        <f>VLOOKUP($A24,'Return Data'!$B$7:$R$1700,3,0)</f>
        <v>44040</v>
      </c>
      <c r="C24" s="65">
        <f>VLOOKUP($A24,'Return Data'!$B$7:$R$1700,4,0)</f>
        <v>39.816699999999997</v>
      </c>
      <c r="D24" s="65">
        <f>VLOOKUP($A24,'Return Data'!$B$7:$R$1700,9,0)</f>
        <v>13.0502</v>
      </c>
      <c r="E24" s="66">
        <f t="shared" si="0"/>
        <v>9</v>
      </c>
      <c r="F24" s="65">
        <f>VLOOKUP($A24,'Return Data'!$B$7:$R$1700,10,0)</f>
        <v>17.2042</v>
      </c>
      <c r="G24" s="66">
        <f t="shared" si="1"/>
        <v>14</v>
      </c>
      <c r="H24" s="65">
        <f>VLOOKUP($A24,'Return Data'!$B$7:$R$1700,11,0)</f>
        <v>12.5585</v>
      </c>
      <c r="I24" s="66">
        <f t="shared" si="2"/>
        <v>11</v>
      </c>
      <c r="J24" s="65">
        <f>VLOOKUP($A24,'Return Data'!$B$7:$R$1700,12,0)</f>
        <v>10.904999999999999</v>
      </c>
      <c r="K24" s="66">
        <f t="shared" si="3"/>
        <v>10</v>
      </c>
      <c r="L24" s="65">
        <f>VLOOKUP($A24,'Return Data'!$B$7:$R$1700,13,0)</f>
        <v>10.8177</v>
      </c>
      <c r="M24" s="66">
        <f t="shared" si="4"/>
        <v>11</v>
      </c>
      <c r="N24" s="65">
        <f>VLOOKUP($A24,'Return Data'!$B$7:$R$1700,17,0)</f>
        <v>10.0494</v>
      </c>
      <c r="O24" s="66">
        <f t="shared" si="5"/>
        <v>5</v>
      </c>
      <c r="P24" s="65">
        <f>VLOOKUP($A24,'Return Data'!$B$7:$R$1700,14,0)</f>
        <v>8.0870999999999995</v>
      </c>
      <c r="Q24" s="66">
        <f t="shared" si="6"/>
        <v>5</v>
      </c>
      <c r="R24" s="65">
        <f>VLOOKUP($A24,'Return Data'!$B$7:$R$1700,16,0)</f>
        <v>7.8639999999999999</v>
      </c>
      <c r="S24" s="67">
        <f t="shared" si="7"/>
        <v>10</v>
      </c>
    </row>
    <row r="25" spans="1:19" x14ac:dyDescent="0.3">
      <c r="A25" s="82" t="s">
        <v>1519</v>
      </c>
      <c r="B25" s="64">
        <f>VLOOKUP($A25,'Return Data'!$B$7:$R$1700,3,0)</f>
        <v>44040</v>
      </c>
      <c r="C25" s="65">
        <f>VLOOKUP($A25,'Return Data'!$B$7:$R$1700,4,0)</f>
        <v>20.363199999999999</v>
      </c>
      <c r="D25" s="65">
        <f>VLOOKUP($A25,'Return Data'!$B$7:$R$1700,9,0)</f>
        <v>8.6635000000000009</v>
      </c>
      <c r="E25" s="66">
        <f t="shared" si="0"/>
        <v>23</v>
      </c>
      <c r="F25" s="65">
        <f>VLOOKUP($A25,'Return Data'!$B$7:$R$1700,10,0)</f>
        <v>15.2699</v>
      </c>
      <c r="G25" s="66">
        <f t="shared" si="1"/>
        <v>20</v>
      </c>
      <c r="H25" s="65">
        <f>VLOOKUP($A25,'Return Data'!$B$7:$R$1700,11,0)</f>
        <v>12.814500000000001</v>
      </c>
      <c r="I25" s="66">
        <f t="shared" si="2"/>
        <v>10</v>
      </c>
      <c r="J25" s="65">
        <f>VLOOKUP($A25,'Return Data'!$B$7:$R$1700,12,0)</f>
        <v>10.863099999999999</v>
      </c>
      <c r="K25" s="66">
        <f t="shared" si="3"/>
        <v>11</v>
      </c>
      <c r="L25" s="65">
        <f>VLOOKUP($A25,'Return Data'!$B$7:$R$1700,13,0)</f>
        <v>10.924899999999999</v>
      </c>
      <c r="M25" s="66">
        <f t="shared" si="4"/>
        <v>9</v>
      </c>
      <c r="N25" s="65">
        <f>VLOOKUP($A25,'Return Data'!$B$7:$R$1700,17,0)</f>
        <v>9.9375</v>
      </c>
      <c r="O25" s="66">
        <f t="shared" si="5"/>
        <v>6</v>
      </c>
      <c r="P25" s="65">
        <f>VLOOKUP($A25,'Return Data'!$B$7:$R$1700,14,0)</f>
        <v>8.2197999999999993</v>
      </c>
      <c r="Q25" s="66">
        <f t="shared" si="6"/>
        <v>4</v>
      </c>
      <c r="R25" s="65">
        <f>VLOOKUP($A25,'Return Data'!$B$7:$R$1700,16,0)</f>
        <v>8.6292000000000009</v>
      </c>
      <c r="S25" s="67">
        <f t="shared" si="7"/>
        <v>3</v>
      </c>
    </row>
    <row r="26" spans="1:19" x14ac:dyDescent="0.3">
      <c r="A26" s="82" t="s">
        <v>1521</v>
      </c>
      <c r="B26" s="64">
        <f>VLOOKUP($A26,'Return Data'!$B$7:$R$1700,3,0)</f>
        <v>44040</v>
      </c>
      <c r="C26" s="65">
        <f>VLOOKUP($A26,'Return Data'!$B$7:$R$1700,4,0)</f>
        <v>11.488200000000001</v>
      </c>
      <c r="D26" s="65">
        <f>VLOOKUP($A26,'Return Data'!$B$7:$R$1700,9,0)</f>
        <v>8.1698000000000004</v>
      </c>
      <c r="E26" s="66">
        <f t="shared" si="0"/>
        <v>24</v>
      </c>
      <c r="F26" s="65">
        <f>VLOOKUP($A26,'Return Data'!$B$7:$R$1700,10,0)</f>
        <v>14.173500000000001</v>
      </c>
      <c r="G26" s="66">
        <f t="shared" si="1"/>
        <v>22</v>
      </c>
      <c r="H26" s="65">
        <f>VLOOKUP($A26,'Return Data'!$B$7:$R$1700,11,0)</f>
        <v>10.7273</v>
      </c>
      <c r="I26" s="66">
        <f t="shared" si="2"/>
        <v>21</v>
      </c>
      <c r="J26" s="65">
        <f>VLOOKUP($A26,'Return Data'!$B$7:$R$1700,12,0)</f>
        <v>9.2033000000000005</v>
      </c>
      <c r="K26" s="66">
        <f t="shared" si="3"/>
        <v>20</v>
      </c>
      <c r="L26" s="65">
        <f>VLOOKUP($A26,'Return Data'!$B$7:$R$1700,13,0)</f>
        <v>9.2345000000000006</v>
      </c>
      <c r="M26" s="66">
        <f t="shared" si="4"/>
        <v>19</v>
      </c>
      <c r="N26" s="65"/>
      <c r="O26" s="66"/>
      <c r="P26" s="65"/>
      <c r="Q26" s="66"/>
      <c r="R26" s="65">
        <f>VLOOKUP($A26,'Return Data'!$B$7:$R$1700,16,0)</f>
        <v>9.7744</v>
      </c>
      <c r="S26" s="67">
        <f t="shared" si="7"/>
        <v>1</v>
      </c>
    </row>
    <row r="27" spans="1:19" x14ac:dyDescent="0.3">
      <c r="A27" s="82" t="s">
        <v>1522</v>
      </c>
      <c r="B27" s="64">
        <f>VLOOKUP($A27,'Return Data'!$B$7:$R$1700,3,0)</f>
        <v>44040</v>
      </c>
      <c r="C27" s="65">
        <f>VLOOKUP($A27,'Return Data'!$B$7:$R$1700,4,0)</f>
        <v>12.1227</v>
      </c>
      <c r="D27" s="65">
        <f>VLOOKUP($A27,'Return Data'!$B$7:$R$1700,9,0)</f>
        <v>11.221299999999999</v>
      </c>
      <c r="E27" s="66">
        <f t="shared" si="0"/>
        <v>17</v>
      </c>
      <c r="F27" s="65">
        <f>VLOOKUP($A27,'Return Data'!$B$7:$R$1700,10,0)</f>
        <v>14.2567</v>
      </c>
      <c r="G27" s="66">
        <f t="shared" si="1"/>
        <v>21</v>
      </c>
      <c r="H27" s="65">
        <f>VLOOKUP($A27,'Return Data'!$B$7:$R$1700,11,0)</f>
        <v>11.0359</v>
      </c>
      <c r="I27" s="66">
        <f t="shared" si="2"/>
        <v>19</v>
      </c>
      <c r="J27" s="65">
        <f>VLOOKUP($A27,'Return Data'!$B$7:$R$1700,12,0)</f>
        <v>9.6785999999999994</v>
      </c>
      <c r="K27" s="66">
        <f t="shared" si="3"/>
        <v>19</v>
      </c>
      <c r="L27" s="65">
        <f>VLOOKUP($A27,'Return Data'!$B$7:$R$1700,13,0)</f>
        <v>9.5410000000000004</v>
      </c>
      <c r="M27" s="66">
        <f t="shared" si="4"/>
        <v>18</v>
      </c>
      <c r="N27" s="65">
        <f>VLOOKUP($A27,'Return Data'!$B$7:$R$1700,17,0)</f>
        <v>9.3018999999999998</v>
      </c>
      <c r="O27" s="66">
        <f t="shared" ref="O27:O34" si="8">RANK(N27,N$8:N$34,0)</f>
        <v>12</v>
      </c>
      <c r="P27" s="65"/>
      <c r="Q27" s="66"/>
      <c r="R27" s="65">
        <f>VLOOKUP($A27,'Return Data'!$B$7:$R$1700,16,0)</f>
        <v>8.4616000000000007</v>
      </c>
      <c r="S27" s="67">
        <f t="shared" si="7"/>
        <v>4</v>
      </c>
    </row>
    <row r="28" spans="1:19" x14ac:dyDescent="0.3">
      <c r="A28" s="82" t="s">
        <v>1524</v>
      </c>
      <c r="B28" s="64">
        <f>VLOOKUP($A28,'Return Data'!$B$7:$R$1700,3,0)</f>
        <v>44040</v>
      </c>
      <c r="C28" s="65">
        <f>VLOOKUP($A28,'Return Data'!$B$7:$R$1700,4,0)</f>
        <v>39.378900000000002</v>
      </c>
      <c r="D28" s="65">
        <f>VLOOKUP($A28,'Return Data'!$B$7:$R$1700,9,0)</f>
        <v>11.0639</v>
      </c>
      <c r="E28" s="66">
        <f t="shared" si="0"/>
        <v>18</v>
      </c>
      <c r="F28" s="65">
        <f>VLOOKUP($A28,'Return Data'!$B$7:$R$1700,10,0)</f>
        <v>15.5106</v>
      </c>
      <c r="G28" s="66">
        <f t="shared" si="1"/>
        <v>19</v>
      </c>
      <c r="H28" s="65">
        <f>VLOOKUP($A28,'Return Data'!$B$7:$R$1700,11,0)</f>
        <v>10.9762</v>
      </c>
      <c r="I28" s="66">
        <f t="shared" si="2"/>
        <v>20</v>
      </c>
      <c r="J28" s="65">
        <f>VLOOKUP($A28,'Return Data'!$B$7:$R$1700,12,0)</f>
        <v>9.8158999999999992</v>
      </c>
      <c r="K28" s="66">
        <f t="shared" si="3"/>
        <v>17</v>
      </c>
      <c r="L28" s="65">
        <f>VLOOKUP($A28,'Return Data'!$B$7:$R$1700,13,0)</f>
        <v>10.255699999999999</v>
      </c>
      <c r="M28" s="66">
        <f t="shared" si="4"/>
        <v>15</v>
      </c>
      <c r="N28" s="65">
        <f>VLOOKUP($A28,'Return Data'!$B$7:$R$1700,17,0)</f>
        <v>9.3811</v>
      </c>
      <c r="O28" s="66">
        <f t="shared" si="8"/>
        <v>11</v>
      </c>
      <c r="P28" s="65">
        <f>VLOOKUP($A28,'Return Data'!$B$7:$R$1700,14,0)</f>
        <v>7.4698000000000002</v>
      </c>
      <c r="Q28" s="66">
        <f t="shared" ref="Q28:Q34" si="9">RANK(P28,P$8:P$34,0)</f>
        <v>12</v>
      </c>
      <c r="R28" s="65">
        <f>VLOOKUP($A28,'Return Data'!$B$7:$R$1700,16,0)</f>
        <v>8.0885999999999996</v>
      </c>
      <c r="S28" s="67">
        <f t="shared" si="7"/>
        <v>8</v>
      </c>
    </row>
    <row r="29" spans="1:19" x14ac:dyDescent="0.3">
      <c r="A29" s="82" t="s">
        <v>1526</v>
      </c>
      <c r="B29" s="64">
        <f>VLOOKUP($A29,'Return Data'!$B$7:$R$1700,3,0)</f>
        <v>44040</v>
      </c>
      <c r="C29" s="65">
        <f>VLOOKUP($A29,'Return Data'!$B$7:$R$1700,4,0)</f>
        <v>34.571100000000001</v>
      </c>
      <c r="D29" s="65">
        <f>VLOOKUP($A29,'Return Data'!$B$7:$R$1700,9,0)</f>
        <v>7.6694000000000004</v>
      </c>
      <c r="E29" s="66">
        <f t="shared" si="0"/>
        <v>26</v>
      </c>
      <c r="F29" s="65">
        <f>VLOOKUP($A29,'Return Data'!$B$7:$R$1700,10,0)</f>
        <v>15.8225</v>
      </c>
      <c r="G29" s="66">
        <f t="shared" si="1"/>
        <v>18</v>
      </c>
      <c r="H29" s="65">
        <f>VLOOKUP($A29,'Return Data'!$B$7:$R$1700,11,0)</f>
        <v>10.614699999999999</v>
      </c>
      <c r="I29" s="66">
        <f t="shared" si="2"/>
        <v>22</v>
      </c>
      <c r="J29" s="65">
        <f>VLOOKUP($A29,'Return Data'!$B$7:$R$1700,12,0)</f>
        <v>7.3726000000000003</v>
      </c>
      <c r="K29" s="66">
        <f t="shared" si="3"/>
        <v>22</v>
      </c>
      <c r="L29" s="65">
        <f>VLOOKUP($A29,'Return Data'!$B$7:$R$1700,13,0)</f>
        <v>12.593999999999999</v>
      </c>
      <c r="M29" s="66">
        <f t="shared" si="4"/>
        <v>1</v>
      </c>
      <c r="N29" s="65">
        <f>VLOOKUP($A29,'Return Data'!$B$7:$R$1700,17,0)</f>
        <v>3.7305000000000001</v>
      </c>
      <c r="O29" s="66">
        <f t="shared" si="8"/>
        <v>20</v>
      </c>
      <c r="P29" s="65">
        <f>VLOOKUP($A29,'Return Data'!$B$7:$R$1700,14,0)</f>
        <v>3.9771000000000001</v>
      </c>
      <c r="Q29" s="66">
        <f t="shared" si="9"/>
        <v>19</v>
      </c>
      <c r="R29" s="65">
        <f>VLOOKUP($A29,'Return Data'!$B$7:$R$1700,16,0)</f>
        <v>7.3400999999999996</v>
      </c>
      <c r="S29" s="67">
        <f t="shared" si="7"/>
        <v>18</v>
      </c>
    </row>
    <row r="30" spans="1:19" x14ac:dyDescent="0.3">
      <c r="A30" s="82" t="s">
        <v>1528</v>
      </c>
      <c r="B30" s="64">
        <f>VLOOKUP($A30,'Return Data'!$B$7:$R$1700,3,0)</f>
        <v>44040</v>
      </c>
      <c r="C30" s="65">
        <f>VLOOKUP($A30,'Return Data'!$B$7:$R$1700,4,0)</f>
        <v>33.637799999999999</v>
      </c>
      <c r="D30" s="65">
        <f>VLOOKUP($A30,'Return Data'!$B$7:$R$1700,9,0)</f>
        <v>88.039299999999997</v>
      </c>
      <c r="E30" s="66">
        <f t="shared" si="0"/>
        <v>2</v>
      </c>
      <c r="F30" s="65">
        <f>VLOOKUP($A30,'Return Data'!$B$7:$R$1700,10,0)</f>
        <v>18.935199999999998</v>
      </c>
      <c r="G30" s="66">
        <f t="shared" si="1"/>
        <v>8</v>
      </c>
      <c r="H30" s="65">
        <f>VLOOKUP($A30,'Return Data'!$B$7:$R$1700,11,0)</f>
        <v>13.7712</v>
      </c>
      <c r="I30" s="66">
        <f t="shared" si="2"/>
        <v>2</v>
      </c>
      <c r="J30" s="65">
        <f>VLOOKUP($A30,'Return Data'!$B$7:$R$1700,12,0)</f>
        <v>11.431699999999999</v>
      </c>
      <c r="K30" s="66">
        <f t="shared" si="3"/>
        <v>4</v>
      </c>
      <c r="L30" s="65">
        <f>VLOOKUP($A30,'Return Data'!$B$7:$R$1700,13,0)</f>
        <v>10.757300000000001</v>
      </c>
      <c r="M30" s="66">
        <f t="shared" si="4"/>
        <v>12</v>
      </c>
      <c r="N30" s="65">
        <f>VLOOKUP($A30,'Return Data'!$B$7:$R$1700,17,0)</f>
        <v>4.4591000000000003</v>
      </c>
      <c r="O30" s="66">
        <f t="shared" si="8"/>
        <v>19</v>
      </c>
      <c r="P30" s="65">
        <f>VLOOKUP($A30,'Return Data'!$B$7:$R$1700,14,0)</f>
        <v>4.3620999999999999</v>
      </c>
      <c r="Q30" s="66">
        <f t="shared" si="9"/>
        <v>18</v>
      </c>
      <c r="R30" s="65">
        <f>VLOOKUP($A30,'Return Data'!$B$7:$R$1700,16,0)</f>
        <v>7.2882999999999996</v>
      </c>
      <c r="S30" s="67">
        <f t="shared" si="7"/>
        <v>20</v>
      </c>
    </row>
    <row r="31" spans="1:19" x14ac:dyDescent="0.3">
      <c r="A31" s="82" t="s">
        <v>1531</v>
      </c>
      <c r="B31" s="64">
        <f>VLOOKUP($A31,'Return Data'!$B$7:$R$1700,3,0)</f>
        <v>44040</v>
      </c>
      <c r="C31" s="65">
        <f>VLOOKUP($A31,'Return Data'!$B$7:$R$1700,4,0)</f>
        <v>24.459800000000001</v>
      </c>
      <c r="D31" s="65">
        <f>VLOOKUP($A31,'Return Data'!$B$7:$R$1700,9,0)</f>
        <v>12.0785</v>
      </c>
      <c r="E31" s="66">
        <f t="shared" si="0"/>
        <v>14</v>
      </c>
      <c r="F31" s="65">
        <f>VLOOKUP($A31,'Return Data'!$B$7:$R$1700,10,0)</f>
        <v>16.316199999999998</v>
      </c>
      <c r="G31" s="66">
        <f t="shared" si="1"/>
        <v>16</v>
      </c>
      <c r="H31" s="65">
        <f>VLOOKUP($A31,'Return Data'!$B$7:$R$1700,11,0)</f>
        <v>12.419499999999999</v>
      </c>
      <c r="I31" s="66">
        <f t="shared" si="2"/>
        <v>12</v>
      </c>
      <c r="J31" s="65">
        <f>VLOOKUP($A31,'Return Data'!$B$7:$R$1700,12,0)</f>
        <v>10.8271</v>
      </c>
      <c r="K31" s="66">
        <f t="shared" si="3"/>
        <v>12</v>
      </c>
      <c r="L31" s="65">
        <f>VLOOKUP($A31,'Return Data'!$B$7:$R$1700,13,0)</f>
        <v>10.931100000000001</v>
      </c>
      <c r="M31" s="66">
        <f t="shared" si="4"/>
        <v>8</v>
      </c>
      <c r="N31" s="65">
        <f>VLOOKUP($A31,'Return Data'!$B$7:$R$1700,17,0)</f>
        <v>9.8993000000000002</v>
      </c>
      <c r="O31" s="66">
        <f t="shared" si="8"/>
        <v>7</v>
      </c>
      <c r="P31" s="65">
        <f>VLOOKUP($A31,'Return Data'!$B$7:$R$1700,14,0)</f>
        <v>7.9957000000000003</v>
      </c>
      <c r="Q31" s="66">
        <f t="shared" si="9"/>
        <v>7</v>
      </c>
      <c r="R31" s="65">
        <f>VLOOKUP($A31,'Return Data'!$B$7:$R$1700,16,0)</f>
        <v>7.1132999999999997</v>
      </c>
      <c r="S31" s="67">
        <f t="shared" si="7"/>
        <v>21</v>
      </c>
    </row>
    <row r="32" spans="1:19" x14ac:dyDescent="0.3">
      <c r="A32" s="82" t="s">
        <v>1532</v>
      </c>
      <c r="B32" s="64">
        <f>VLOOKUP($A32,'Return Data'!$B$7:$R$1700,3,0)</f>
        <v>44040</v>
      </c>
      <c r="C32" s="65">
        <f>VLOOKUP($A32,'Return Data'!$B$7:$R$1700,4,0)</f>
        <v>31.596900000000002</v>
      </c>
      <c r="D32" s="65">
        <f>VLOOKUP($A32,'Return Data'!$B$7:$R$1700,9,0)</f>
        <v>13.1418</v>
      </c>
      <c r="E32" s="66">
        <f t="shared" si="0"/>
        <v>8</v>
      </c>
      <c r="F32" s="65">
        <f>VLOOKUP($A32,'Return Data'!$B$7:$R$1700,10,0)</f>
        <v>18.165500000000002</v>
      </c>
      <c r="G32" s="66">
        <f t="shared" si="1"/>
        <v>11</v>
      </c>
      <c r="H32" s="65">
        <f>VLOOKUP($A32,'Return Data'!$B$7:$R$1700,11,0)</f>
        <v>12.295</v>
      </c>
      <c r="I32" s="66">
        <f t="shared" si="2"/>
        <v>14</v>
      </c>
      <c r="J32" s="65">
        <f>VLOOKUP($A32,'Return Data'!$B$7:$R$1700,12,0)</f>
        <v>10.709</v>
      </c>
      <c r="K32" s="66">
        <f t="shared" si="3"/>
        <v>14</v>
      </c>
      <c r="L32" s="65">
        <f>VLOOKUP($A32,'Return Data'!$B$7:$R$1700,13,0)</f>
        <v>4.8868999999999998</v>
      </c>
      <c r="M32" s="66">
        <f t="shared" si="4"/>
        <v>23</v>
      </c>
      <c r="N32" s="65">
        <f>VLOOKUP($A32,'Return Data'!$B$7:$R$1700,17,0)</f>
        <v>2.3589000000000002</v>
      </c>
      <c r="O32" s="66">
        <f t="shared" si="8"/>
        <v>24</v>
      </c>
      <c r="P32" s="65">
        <f>VLOOKUP($A32,'Return Data'!$B$7:$R$1700,14,0)</f>
        <v>3.1181999999999999</v>
      </c>
      <c r="Q32" s="66">
        <f t="shared" si="9"/>
        <v>23</v>
      </c>
      <c r="R32" s="65">
        <f>VLOOKUP($A32,'Return Data'!$B$7:$R$1700,16,0)</f>
        <v>6.6345999999999998</v>
      </c>
      <c r="S32" s="67">
        <f t="shared" si="7"/>
        <v>22</v>
      </c>
    </row>
    <row r="33" spans="1:19" x14ac:dyDescent="0.3">
      <c r="A33" s="82" t="s">
        <v>1534</v>
      </c>
      <c r="B33" s="64">
        <f>VLOOKUP($A33,'Return Data'!$B$7:$R$1700,3,0)</f>
        <v>44040</v>
      </c>
      <c r="C33" s="65">
        <f>VLOOKUP($A33,'Return Data'!$B$7:$R$1700,4,0)</f>
        <v>37.099699999999999</v>
      </c>
      <c r="D33" s="65">
        <f>VLOOKUP($A33,'Return Data'!$B$7:$R$1700,9,0)</f>
        <v>12.343999999999999</v>
      </c>
      <c r="E33" s="66">
        <f t="shared" si="0"/>
        <v>11</v>
      </c>
      <c r="F33" s="65">
        <f>VLOOKUP($A33,'Return Data'!$B$7:$R$1700,10,0)</f>
        <v>19.1907</v>
      </c>
      <c r="G33" s="66">
        <f t="shared" si="1"/>
        <v>7</v>
      </c>
      <c r="H33" s="65">
        <f>VLOOKUP($A33,'Return Data'!$B$7:$R$1700,11,0)</f>
        <v>12.9328</v>
      </c>
      <c r="I33" s="66">
        <f t="shared" si="2"/>
        <v>7</v>
      </c>
      <c r="J33" s="65">
        <f>VLOOKUP($A33,'Return Data'!$B$7:$R$1700,12,0)</f>
        <v>11.103300000000001</v>
      </c>
      <c r="K33" s="66">
        <f t="shared" si="3"/>
        <v>7</v>
      </c>
      <c r="L33" s="65">
        <f>VLOOKUP($A33,'Return Data'!$B$7:$R$1700,13,0)</f>
        <v>10.6853</v>
      </c>
      <c r="M33" s="66">
        <f t="shared" si="4"/>
        <v>13</v>
      </c>
      <c r="N33" s="65">
        <f>VLOOKUP($A33,'Return Data'!$B$7:$R$1700,17,0)</f>
        <v>6.5533000000000001</v>
      </c>
      <c r="O33" s="66">
        <f t="shared" si="8"/>
        <v>16</v>
      </c>
      <c r="P33" s="65">
        <f>VLOOKUP($A33,'Return Data'!$B$7:$R$1700,14,0)</f>
        <v>5.7312000000000003</v>
      </c>
      <c r="Q33" s="66">
        <f t="shared" si="9"/>
        <v>16</v>
      </c>
      <c r="R33" s="65">
        <f>VLOOKUP($A33,'Return Data'!$B$7:$R$1700,16,0)</f>
        <v>7.5624000000000002</v>
      </c>
      <c r="S33" s="67">
        <f t="shared" si="7"/>
        <v>14</v>
      </c>
    </row>
    <row r="34" spans="1:19" x14ac:dyDescent="0.3">
      <c r="A34" s="82" t="s">
        <v>1537</v>
      </c>
      <c r="B34" s="64">
        <f>VLOOKUP($A34,'Return Data'!$B$7:$R$1700,3,0)</f>
        <v>44040</v>
      </c>
      <c r="C34" s="65">
        <f>VLOOKUP($A34,'Return Data'!$B$7:$R$1700,4,0)</f>
        <v>22.804200000000002</v>
      </c>
      <c r="D34" s="65">
        <f>VLOOKUP($A34,'Return Data'!$B$7:$R$1700,9,0)</f>
        <v>11.5601</v>
      </c>
      <c r="E34" s="66">
        <f t="shared" si="0"/>
        <v>15</v>
      </c>
      <c r="F34" s="65">
        <f>VLOOKUP($A34,'Return Data'!$B$7:$R$1700,10,0)</f>
        <v>19.456299999999999</v>
      </c>
      <c r="G34" s="66">
        <f t="shared" si="1"/>
        <v>6</v>
      </c>
      <c r="H34" s="65">
        <f>VLOOKUP($A34,'Return Data'!$B$7:$R$1700,11,0)</f>
        <v>13.5296</v>
      </c>
      <c r="I34" s="66">
        <f t="shared" si="2"/>
        <v>3</v>
      </c>
      <c r="J34" s="65">
        <f>VLOOKUP($A34,'Return Data'!$B$7:$R$1700,12,0)</f>
        <v>11.6363</v>
      </c>
      <c r="K34" s="66">
        <f t="shared" si="3"/>
        <v>3</v>
      </c>
      <c r="L34" s="65">
        <f>VLOOKUP($A34,'Return Data'!$B$7:$R$1700,13,0)</f>
        <v>11.694699999999999</v>
      </c>
      <c r="M34" s="66">
        <f t="shared" si="4"/>
        <v>3</v>
      </c>
      <c r="N34" s="65">
        <f>VLOOKUP($A34,'Return Data'!$B$7:$R$1700,17,0)</f>
        <v>3.1385999999999998</v>
      </c>
      <c r="O34" s="66">
        <f t="shared" si="8"/>
        <v>22</v>
      </c>
      <c r="P34" s="65">
        <f>VLOOKUP($A34,'Return Data'!$B$7:$R$1700,14,0)</f>
        <v>3.6147999999999998</v>
      </c>
      <c r="Q34" s="66">
        <f t="shared" si="9"/>
        <v>20</v>
      </c>
      <c r="R34" s="65">
        <f>VLOOKUP($A34,'Return Data'!$B$7:$R$1700,16,0)</f>
        <v>6.6157000000000004</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18.408385185185185</v>
      </c>
      <c r="E36" s="88"/>
      <c r="F36" s="89">
        <f>AVERAGE(F8:F34)</f>
        <v>16.581603703703703</v>
      </c>
      <c r="G36" s="88"/>
      <c r="H36" s="89">
        <f>AVERAGE(H8:H34)</f>
        <v>10.327181481481482</v>
      </c>
      <c r="I36" s="88"/>
      <c r="J36" s="89">
        <f>AVERAGE(J8:J34)</f>
        <v>8.7865481481481478</v>
      </c>
      <c r="K36" s="88"/>
      <c r="L36" s="89">
        <f>AVERAGE(L8:L34)</f>
        <v>8.3398000000000003</v>
      </c>
      <c r="M36" s="88"/>
      <c r="N36" s="89">
        <f>AVERAGE(N8:N34)</f>
        <v>6.7490884615384621</v>
      </c>
      <c r="O36" s="88"/>
      <c r="P36" s="89">
        <f>AVERAGE(P8:P34)</f>
        <v>5.9490919999999994</v>
      </c>
      <c r="Q36" s="88"/>
      <c r="R36" s="89">
        <f>AVERAGE(R8:R34)</f>
        <v>7.4860259259259276</v>
      </c>
      <c r="S36" s="90"/>
    </row>
    <row r="37" spans="1:19" x14ac:dyDescent="0.3">
      <c r="A37" s="87" t="s">
        <v>28</v>
      </c>
      <c r="B37" s="88"/>
      <c r="C37" s="88"/>
      <c r="D37" s="89">
        <f>MIN(D8:D34)</f>
        <v>-8.5029000000000003</v>
      </c>
      <c r="E37" s="88"/>
      <c r="F37" s="89">
        <f>MIN(F8:F34)</f>
        <v>5.8112000000000004</v>
      </c>
      <c r="G37" s="88"/>
      <c r="H37" s="89">
        <f>MIN(H8:H34)</f>
        <v>-8.3016000000000005</v>
      </c>
      <c r="I37" s="88"/>
      <c r="J37" s="89">
        <f>MIN(J8:J34)</f>
        <v>-10.0091</v>
      </c>
      <c r="K37" s="88"/>
      <c r="L37" s="89">
        <f>MIN(L8:L34)</f>
        <v>-8.0921000000000003</v>
      </c>
      <c r="M37" s="88"/>
      <c r="N37" s="89">
        <f>MIN(N8:N34)</f>
        <v>-7.0648999999999997</v>
      </c>
      <c r="O37" s="88"/>
      <c r="P37" s="89">
        <f>MIN(P8:P34)</f>
        <v>-3.2728999999999999</v>
      </c>
      <c r="Q37" s="88"/>
      <c r="R37" s="89">
        <f>MIN(R8:R34)</f>
        <v>4.4817</v>
      </c>
      <c r="S37" s="90"/>
    </row>
    <row r="38" spans="1:19" ht="15" thickBot="1" x14ac:dyDescent="0.35">
      <c r="A38" s="91" t="s">
        <v>29</v>
      </c>
      <c r="B38" s="92"/>
      <c r="C38" s="92"/>
      <c r="D38" s="93">
        <f>MAX(D8:D34)</f>
        <v>103.9051</v>
      </c>
      <c r="E38" s="92"/>
      <c r="F38" s="93">
        <f>MAX(F8:F34)</f>
        <v>26.042000000000002</v>
      </c>
      <c r="G38" s="92"/>
      <c r="H38" s="93">
        <f>MAX(H8:H34)</f>
        <v>15.2605</v>
      </c>
      <c r="I38" s="92"/>
      <c r="J38" s="93">
        <f>MAX(J8:J34)</f>
        <v>11.8751</v>
      </c>
      <c r="K38" s="92"/>
      <c r="L38" s="93">
        <f>MAX(L8:L34)</f>
        <v>12.593999999999999</v>
      </c>
      <c r="M38" s="92"/>
      <c r="N38" s="93">
        <f>MAX(N8:N34)</f>
        <v>10.38</v>
      </c>
      <c r="O38" s="92"/>
      <c r="P38" s="93">
        <f>MAX(P8:P34)</f>
        <v>8.7525999999999993</v>
      </c>
      <c r="Q38" s="92"/>
      <c r="R38" s="93">
        <f>MAX(R8:R34)</f>
        <v>9.7744</v>
      </c>
      <c r="S38" s="94"/>
    </row>
    <row r="39" spans="1:19" x14ac:dyDescent="0.3">
      <c r="A39" s="112" t="s">
        <v>434</v>
      </c>
    </row>
    <row r="40" spans="1:19" x14ac:dyDescent="0.3">
      <c r="A40" s="14" t="s">
        <v>340</v>
      </c>
    </row>
  </sheetData>
  <sheetProtection algorithmName="SHA-512" hashValue="KVFByJ9eBcE9kcQYMt03shVgPm8g/C9eWzR1zZPQHg1zjh/kaaVCKQWV+kLqS+D+TNNZuS0QV3OiUtJ2uMNR6A==" saltValue="zOpf+1tKXkK7MzhSuSrV6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44040</v>
      </c>
      <c r="C8" s="65">
        <f>VLOOKUP($A8,'Return Data'!$B$7:$R$1700,4,0)</f>
        <v>23.688600000000001</v>
      </c>
      <c r="D8" s="65">
        <f>VLOOKUP($A8,'Return Data'!$B$7:$R$1700,9,0)</f>
        <v>62.3673</v>
      </c>
      <c r="E8" s="66">
        <f t="shared" ref="E8:E43" si="0">RANK(D8,D$8:D$43,0)</f>
        <v>1</v>
      </c>
      <c r="F8" s="65">
        <f>VLOOKUP($A8,'Return Data'!$B$7:$R$1700,10,0)</f>
        <v>37.518900000000002</v>
      </c>
      <c r="G8" s="66">
        <f t="shared" ref="G8:G43" si="1">RANK(F8,F$8:F$43,0)</f>
        <v>1</v>
      </c>
      <c r="H8" s="65">
        <f>VLOOKUP($A8,'Return Data'!$B$7:$R$1700,11,0)</f>
        <v>7.0803000000000003</v>
      </c>
      <c r="I8" s="66">
        <f t="shared" ref="I8:I20" si="2">RANK(H8,H$8:H$43,0)</f>
        <v>27</v>
      </c>
      <c r="J8" s="65">
        <f>VLOOKUP($A8,'Return Data'!$B$7:$R$1700,12,0)</f>
        <v>-2.1429</v>
      </c>
      <c r="K8" s="66">
        <f>RANK(J8,J$8:J$43,0)</f>
        <v>29</v>
      </c>
      <c r="L8" s="65">
        <f>VLOOKUP($A8,'Return Data'!$B$7:$R$1700,13,0)</f>
        <v>-2.3384999999999998</v>
      </c>
      <c r="M8" s="66">
        <f>RANK(L8,L$8:L$43,0)</f>
        <v>30</v>
      </c>
      <c r="N8" s="65">
        <f>VLOOKUP($A8,'Return Data'!$B$7:$R$1700,17,0)</f>
        <v>1.2276</v>
      </c>
      <c r="O8" s="66">
        <f>RANK(N8,N$8:N$43,0)</f>
        <v>28</v>
      </c>
      <c r="P8" s="65">
        <f>VLOOKUP($A8,'Return Data'!$B$7:$R$1700,14,0)</f>
        <v>2.7534999999999998</v>
      </c>
      <c r="Q8" s="66">
        <f>RANK(P8,P$8:P$43,0)</f>
        <v>27</v>
      </c>
      <c r="R8" s="65">
        <f>VLOOKUP($A8,'Return Data'!$B$7:$R$1700,16,0)</f>
        <v>7.7514000000000003</v>
      </c>
      <c r="S8" s="67">
        <f t="shared" ref="S8:S43" si="3">RANK(R8,R$8:R$43,0)</f>
        <v>28</v>
      </c>
    </row>
    <row r="9" spans="1:19" x14ac:dyDescent="0.3">
      <c r="A9" s="82" t="s">
        <v>1109</v>
      </c>
      <c r="B9" s="64">
        <f>VLOOKUP($A9,'Return Data'!$B$7:$R$1700,3,0)</f>
        <v>44040</v>
      </c>
      <c r="C9" s="65">
        <f>VLOOKUP($A9,'Return Data'!$B$7:$R$1700,4,0)</f>
        <v>1.3931</v>
      </c>
      <c r="D9" s="65">
        <f>VLOOKUP($A9,'Return Data'!$B$7:$R$1700,9,0)</f>
        <v>0</v>
      </c>
      <c r="E9" s="66">
        <f t="shared" si="0"/>
        <v>33</v>
      </c>
      <c r="F9" s="65">
        <f>VLOOKUP($A9,'Return Data'!$B$7:$R$1700,10,0)</f>
        <v>0</v>
      </c>
      <c r="G9" s="66">
        <f t="shared" si="1"/>
        <v>34</v>
      </c>
      <c r="H9" s="65">
        <f>VLOOKUP($A9,'Return Data'!$B$7:$R$1700,11,0)</f>
        <v>-50.463299999999997</v>
      </c>
      <c r="I9" s="66">
        <f t="shared" si="2"/>
        <v>33</v>
      </c>
      <c r="J9" s="65"/>
      <c r="K9" s="66"/>
      <c r="L9" s="65"/>
      <c r="M9" s="66"/>
      <c r="N9" s="65"/>
      <c r="O9" s="66"/>
      <c r="P9" s="65"/>
      <c r="Q9" s="66"/>
      <c r="R9" s="65">
        <f>VLOOKUP($A9,'Return Data'!$B$7:$R$1700,16,0)</f>
        <v>-35.515799999999999</v>
      </c>
      <c r="S9" s="67">
        <f t="shared" si="3"/>
        <v>35</v>
      </c>
    </row>
    <row r="10" spans="1:19" x14ac:dyDescent="0.3">
      <c r="A10" s="82" t="s">
        <v>1111</v>
      </c>
      <c r="B10" s="64">
        <f>VLOOKUP($A10,'Return Data'!$B$7:$R$1700,3,0)</f>
        <v>44040</v>
      </c>
      <c r="C10" s="65">
        <f>VLOOKUP($A10,'Return Data'!$B$7:$R$1700,4,0)</f>
        <v>21.440999999999999</v>
      </c>
      <c r="D10" s="65">
        <f>VLOOKUP($A10,'Return Data'!$B$7:$R$1700,9,0)</f>
        <v>16.109400000000001</v>
      </c>
      <c r="E10" s="66">
        <f t="shared" si="0"/>
        <v>12</v>
      </c>
      <c r="F10" s="65">
        <f>VLOOKUP($A10,'Return Data'!$B$7:$R$1700,10,0)</f>
        <v>16.427700000000002</v>
      </c>
      <c r="G10" s="66">
        <f t="shared" si="1"/>
        <v>22</v>
      </c>
      <c r="H10" s="65">
        <f>VLOOKUP($A10,'Return Data'!$B$7:$R$1700,11,0)</f>
        <v>11.4247</v>
      </c>
      <c r="I10" s="66">
        <f t="shared" si="2"/>
        <v>20</v>
      </c>
      <c r="J10" s="65">
        <f>VLOOKUP($A10,'Return Data'!$B$7:$R$1700,12,0)</f>
        <v>11.089</v>
      </c>
      <c r="K10" s="66">
        <f t="shared" ref="K10:K20" si="4">RANK(J10,J$8:J$43,0)</f>
        <v>17</v>
      </c>
      <c r="L10" s="65">
        <f>VLOOKUP($A10,'Return Data'!$B$7:$R$1700,13,0)</f>
        <v>10.876799999999999</v>
      </c>
      <c r="M10" s="66">
        <f t="shared" ref="M10:M20" si="5">RANK(L10,L$8:L$43,0)</f>
        <v>16</v>
      </c>
      <c r="N10" s="65">
        <f>VLOOKUP($A10,'Return Data'!$B$7:$R$1700,17,0)</f>
        <v>9.1534999999999993</v>
      </c>
      <c r="O10" s="66">
        <f t="shared" ref="O10:O20" si="6">RANK(N10,N$8:N$43,0)</f>
        <v>18</v>
      </c>
      <c r="P10" s="65">
        <f>VLOOKUP($A10,'Return Data'!$B$7:$R$1700,14,0)</f>
        <v>8.1403999999999996</v>
      </c>
      <c r="Q10" s="66">
        <f t="shared" ref="Q10:Q20" si="7">RANK(P10,P$8:P$43,0)</f>
        <v>12</v>
      </c>
      <c r="R10" s="65">
        <f>VLOOKUP($A10,'Return Data'!$B$7:$R$1700,16,0)</f>
        <v>9.4171999999999993</v>
      </c>
      <c r="S10" s="67">
        <f t="shared" si="3"/>
        <v>6</v>
      </c>
    </row>
    <row r="11" spans="1:19" x14ac:dyDescent="0.3">
      <c r="A11" s="82" t="s">
        <v>1114</v>
      </c>
      <c r="B11" s="64">
        <f>VLOOKUP($A11,'Return Data'!$B$7:$R$1700,3,0)</f>
        <v>44040</v>
      </c>
      <c r="C11" s="65">
        <f>VLOOKUP($A11,'Return Data'!$B$7:$R$1700,4,0)</f>
        <v>15.3673</v>
      </c>
      <c r="D11" s="65">
        <f>VLOOKUP($A11,'Return Data'!$B$7:$R$1700,9,0)</f>
        <v>10.0486</v>
      </c>
      <c r="E11" s="66">
        <f t="shared" si="0"/>
        <v>28</v>
      </c>
      <c r="F11" s="65">
        <f>VLOOKUP($A11,'Return Data'!$B$7:$R$1700,10,0)</f>
        <v>14.058999999999999</v>
      </c>
      <c r="G11" s="66">
        <f t="shared" si="1"/>
        <v>26</v>
      </c>
      <c r="H11" s="65">
        <f>VLOOKUP($A11,'Return Data'!$B$7:$R$1700,11,0)</f>
        <v>10.352</v>
      </c>
      <c r="I11" s="66">
        <f t="shared" si="2"/>
        <v>22</v>
      </c>
      <c r="J11" s="65">
        <f>VLOOKUP($A11,'Return Data'!$B$7:$R$1700,12,0)</f>
        <v>8.9940999999999995</v>
      </c>
      <c r="K11" s="66">
        <f t="shared" si="4"/>
        <v>22</v>
      </c>
      <c r="L11" s="65">
        <f>VLOOKUP($A11,'Return Data'!$B$7:$R$1700,13,0)</f>
        <v>8.3541000000000007</v>
      </c>
      <c r="M11" s="66">
        <f t="shared" si="5"/>
        <v>24</v>
      </c>
      <c r="N11" s="65">
        <f>VLOOKUP($A11,'Return Data'!$B$7:$R$1700,17,0)</f>
        <v>3.2494999999999998</v>
      </c>
      <c r="O11" s="66">
        <f t="shared" si="6"/>
        <v>24</v>
      </c>
      <c r="P11" s="65">
        <f>VLOOKUP($A11,'Return Data'!$B$7:$R$1700,14,0)</f>
        <v>3.4725000000000001</v>
      </c>
      <c r="Q11" s="66">
        <f t="shared" si="7"/>
        <v>25</v>
      </c>
      <c r="R11" s="65">
        <f>VLOOKUP($A11,'Return Data'!$B$7:$R$1700,16,0)</f>
        <v>6.9302999999999999</v>
      </c>
      <c r="S11" s="67">
        <f t="shared" si="3"/>
        <v>29</v>
      </c>
    </row>
    <row r="12" spans="1:19" x14ac:dyDescent="0.3">
      <c r="A12" s="82" t="s">
        <v>1115</v>
      </c>
      <c r="B12" s="64">
        <f>VLOOKUP($A12,'Return Data'!$B$7:$R$1700,3,0)</f>
        <v>44040</v>
      </c>
      <c r="C12" s="65">
        <f>VLOOKUP($A12,'Return Data'!$B$7:$R$1700,4,0)</f>
        <v>64.604500000000002</v>
      </c>
      <c r="D12" s="65">
        <f>VLOOKUP($A12,'Return Data'!$B$7:$R$1700,9,0)</f>
        <v>7.9846000000000004</v>
      </c>
      <c r="E12" s="66">
        <f t="shared" si="0"/>
        <v>32</v>
      </c>
      <c r="F12" s="65">
        <f>VLOOKUP($A12,'Return Data'!$B$7:$R$1700,10,0)</f>
        <v>20.830500000000001</v>
      </c>
      <c r="G12" s="66">
        <f t="shared" si="1"/>
        <v>9</v>
      </c>
      <c r="H12" s="65">
        <f>VLOOKUP($A12,'Return Data'!$B$7:$R$1700,11,0)</f>
        <v>13.1023</v>
      </c>
      <c r="I12" s="66">
        <f t="shared" si="2"/>
        <v>17</v>
      </c>
      <c r="J12" s="65">
        <f>VLOOKUP($A12,'Return Data'!$B$7:$R$1700,12,0)</f>
        <v>11.2187</v>
      </c>
      <c r="K12" s="66">
        <f t="shared" si="4"/>
        <v>16</v>
      </c>
      <c r="L12" s="65">
        <f>VLOOKUP($A12,'Return Data'!$B$7:$R$1700,13,0)</f>
        <v>10.087</v>
      </c>
      <c r="M12" s="66">
        <f t="shared" si="5"/>
        <v>17</v>
      </c>
      <c r="N12" s="65">
        <f>VLOOKUP($A12,'Return Data'!$B$7:$R$1700,17,0)</f>
        <v>5.9870999999999999</v>
      </c>
      <c r="O12" s="66">
        <f t="shared" si="6"/>
        <v>22</v>
      </c>
      <c r="P12" s="65">
        <f>VLOOKUP($A12,'Return Data'!$B$7:$R$1700,14,0)</f>
        <v>5.5369999999999999</v>
      </c>
      <c r="Q12" s="66">
        <f t="shared" si="7"/>
        <v>22</v>
      </c>
      <c r="R12" s="65">
        <f>VLOOKUP($A12,'Return Data'!$B$7:$R$1700,16,0)</f>
        <v>7.8103999999999996</v>
      </c>
      <c r="S12" s="67">
        <f t="shared" si="3"/>
        <v>27</v>
      </c>
    </row>
    <row r="13" spans="1:19" x14ac:dyDescent="0.3">
      <c r="A13" s="82" t="s">
        <v>1122</v>
      </c>
      <c r="B13" s="64">
        <f>VLOOKUP($A13,'Return Data'!$B$7:$R$1700,3,0)</f>
        <v>44040</v>
      </c>
      <c r="C13" s="65">
        <f>VLOOKUP($A13,'Return Data'!$B$7:$R$1700,4,0)</f>
        <v>23.285599999999999</v>
      </c>
      <c r="D13" s="65">
        <f>VLOOKUP($A13,'Return Data'!$B$7:$R$1700,9,0)</f>
        <v>12.409000000000001</v>
      </c>
      <c r="E13" s="66">
        <f t="shared" si="0"/>
        <v>25</v>
      </c>
      <c r="F13" s="65">
        <f>VLOOKUP($A13,'Return Data'!$B$7:$R$1700,10,0)</f>
        <v>22.387699999999999</v>
      </c>
      <c r="G13" s="66">
        <f t="shared" si="1"/>
        <v>5</v>
      </c>
      <c r="H13" s="65">
        <f>VLOOKUP($A13,'Return Data'!$B$7:$R$1700,11,0)</f>
        <v>-0.43659999999999999</v>
      </c>
      <c r="I13" s="66">
        <f t="shared" si="2"/>
        <v>29</v>
      </c>
      <c r="J13" s="65">
        <f>VLOOKUP($A13,'Return Data'!$B$7:$R$1700,12,0)</f>
        <v>-4.1680000000000001</v>
      </c>
      <c r="K13" s="66">
        <f t="shared" si="4"/>
        <v>30</v>
      </c>
      <c r="L13" s="65">
        <f>VLOOKUP($A13,'Return Data'!$B$7:$R$1700,13,0)</f>
        <v>-2.2488000000000001</v>
      </c>
      <c r="M13" s="66">
        <f t="shared" si="5"/>
        <v>29</v>
      </c>
      <c r="N13" s="65">
        <f>VLOOKUP($A13,'Return Data'!$B$7:$R$1700,17,0)</f>
        <v>2.9003000000000001</v>
      </c>
      <c r="O13" s="66">
        <f t="shared" si="6"/>
        <v>26</v>
      </c>
      <c r="P13" s="65">
        <f>VLOOKUP($A13,'Return Data'!$B$7:$R$1700,14,0)</f>
        <v>4.4425999999999997</v>
      </c>
      <c r="Q13" s="66">
        <f t="shared" si="7"/>
        <v>23</v>
      </c>
      <c r="R13" s="65">
        <f>VLOOKUP($A13,'Return Data'!$B$7:$R$1700,16,0)</f>
        <v>8.0311000000000003</v>
      </c>
      <c r="S13" s="67">
        <f t="shared" si="3"/>
        <v>26</v>
      </c>
    </row>
    <row r="14" spans="1:19" x14ac:dyDescent="0.3">
      <c r="A14" s="82" t="s">
        <v>1124</v>
      </c>
      <c r="B14" s="64">
        <f>VLOOKUP($A14,'Return Data'!$B$7:$R$1700,3,0)</f>
        <v>44040</v>
      </c>
      <c r="C14" s="65">
        <f>VLOOKUP($A14,'Return Data'!$B$7:$R$1700,4,0)</f>
        <v>43.363199999999999</v>
      </c>
      <c r="D14" s="65">
        <f>VLOOKUP($A14,'Return Data'!$B$7:$R$1700,9,0)</f>
        <v>18.929600000000001</v>
      </c>
      <c r="E14" s="66">
        <f t="shared" si="0"/>
        <v>6</v>
      </c>
      <c r="F14" s="65">
        <f>VLOOKUP($A14,'Return Data'!$B$7:$R$1700,10,0)</f>
        <v>17.610399999999998</v>
      </c>
      <c r="G14" s="66">
        <f t="shared" si="1"/>
        <v>19</v>
      </c>
      <c r="H14" s="65">
        <f>VLOOKUP($A14,'Return Data'!$B$7:$R$1700,11,0)</f>
        <v>9.6386000000000003</v>
      </c>
      <c r="I14" s="66">
        <f t="shared" si="2"/>
        <v>23</v>
      </c>
      <c r="J14" s="65">
        <f>VLOOKUP($A14,'Return Data'!$B$7:$R$1700,12,0)</f>
        <v>10.1168</v>
      </c>
      <c r="K14" s="66">
        <f t="shared" si="4"/>
        <v>20</v>
      </c>
      <c r="L14" s="65">
        <f>VLOOKUP($A14,'Return Data'!$B$7:$R$1700,13,0)</f>
        <v>9.7432999999999996</v>
      </c>
      <c r="M14" s="66">
        <f t="shared" si="5"/>
        <v>20</v>
      </c>
      <c r="N14" s="65">
        <f>VLOOKUP($A14,'Return Data'!$B$7:$R$1700,17,0)</f>
        <v>9.6532999999999998</v>
      </c>
      <c r="O14" s="66">
        <f t="shared" si="6"/>
        <v>15</v>
      </c>
      <c r="P14" s="65">
        <f>VLOOKUP($A14,'Return Data'!$B$7:$R$1700,14,0)</f>
        <v>8.0736000000000008</v>
      </c>
      <c r="Q14" s="66">
        <f t="shared" si="7"/>
        <v>13</v>
      </c>
      <c r="R14" s="65">
        <f>VLOOKUP($A14,'Return Data'!$B$7:$R$1700,16,0)</f>
        <v>8.9331999999999994</v>
      </c>
      <c r="S14" s="67">
        <f t="shared" si="3"/>
        <v>16</v>
      </c>
    </row>
    <row r="15" spans="1:19" x14ac:dyDescent="0.3">
      <c r="A15" s="82" t="s">
        <v>1126</v>
      </c>
      <c r="B15" s="64">
        <f>VLOOKUP($A15,'Return Data'!$B$7:$R$1700,3,0)</f>
        <v>44040</v>
      </c>
      <c r="C15" s="65">
        <f>VLOOKUP($A15,'Return Data'!$B$7:$R$1700,4,0)</f>
        <v>34.266500000000001</v>
      </c>
      <c r="D15" s="65">
        <f>VLOOKUP($A15,'Return Data'!$B$7:$R$1700,9,0)</f>
        <v>19.556100000000001</v>
      </c>
      <c r="E15" s="66">
        <f t="shared" si="0"/>
        <v>5</v>
      </c>
      <c r="F15" s="65">
        <f>VLOOKUP($A15,'Return Data'!$B$7:$R$1700,10,0)</f>
        <v>19.3292</v>
      </c>
      <c r="G15" s="66">
        <f t="shared" si="1"/>
        <v>14</v>
      </c>
      <c r="H15" s="65">
        <f>VLOOKUP($A15,'Return Data'!$B$7:$R$1700,11,0)</f>
        <v>10.380100000000001</v>
      </c>
      <c r="I15" s="66">
        <f t="shared" si="2"/>
        <v>21</v>
      </c>
      <c r="J15" s="65">
        <f>VLOOKUP($A15,'Return Data'!$B$7:$R$1700,12,0)</f>
        <v>11.244</v>
      </c>
      <c r="K15" s="66">
        <f t="shared" si="4"/>
        <v>15</v>
      </c>
      <c r="L15" s="65">
        <f>VLOOKUP($A15,'Return Data'!$B$7:$R$1700,13,0)</f>
        <v>11.137700000000001</v>
      </c>
      <c r="M15" s="66">
        <f t="shared" si="5"/>
        <v>15</v>
      </c>
      <c r="N15" s="65">
        <f>VLOOKUP($A15,'Return Data'!$B$7:$R$1700,17,0)</f>
        <v>9.4659999999999993</v>
      </c>
      <c r="O15" s="66">
        <f t="shared" si="6"/>
        <v>16</v>
      </c>
      <c r="P15" s="65">
        <f>VLOOKUP($A15,'Return Data'!$B$7:$R$1700,14,0)</f>
        <v>7.9</v>
      </c>
      <c r="Q15" s="66">
        <f t="shared" si="7"/>
        <v>15</v>
      </c>
      <c r="R15" s="65">
        <f>VLOOKUP($A15,'Return Data'!$B$7:$R$1700,16,0)</f>
        <v>9.2041000000000004</v>
      </c>
      <c r="S15" s="67">
        <f t="shared" si="3"/>
        <v>12</v>
      </c>
    </row>
    <row r="16" spans="1:19" x14ac:dyDescent="0.3">
      <c r="A16" s="82" t="s">
        <v>1127</v>
      </c>
      <c r="B16" s="64">
        <f>VLOOKUP($A16,'Return Data'!$B$7:$R$1700,3,0)</f>
        <v>44040</v>
      </c>
      <c r="C16" s="65">
        <f>VLOOKUP($A16,'Return Data'!$B$7:$R$1700,4,0)</f>
        <v>37.874099999999999</v>
      </c>
      <c r="D16" s="65">
        <f>VLOOKUP($A16,'Return Data'!$B$7:$R$1700,9,0)</f>
        <v>12.261200000000001</v>
      </c>
      <c r="E16" s="66">
        <f t="shared" si="0"/>
        <v>26</v>
      </c>
      <c r="F16" s="65">
        <f>VLOOKUP($A16,'Return Data'!$B$7:$R$1700,10,0)</f>
        <v>17.2882</v>
      </c>
      <c r="G16" s="66">
        <f t="shared" si="1"/>
        <v>20</v>
      </c>
      <c r="H16" s="65">
        <f>VLOOKUP($A16,'Return Data'!$B$7:$R$1700,11,0)</f>
        <v>15.4146</v>
      </c>
      <c r="I16" s="66">
        <f t="shared" si="2"/>
        <v>13</v>
      </c>
      <c r="J16" s="65">
        <f>VLOOKUP($A16,'Return Data'!$B$7:$R$1700,12,0)</f>
        <v>12.480600000000001</v>
      </c>
      <c r="K16" s="66">
        <f t="shared" si="4"/>
        <v>13</v>
      </c>
      <c r="L16" s="65">
        <f>VLOOKUP($A16,'Return Data'!$B$7:$R$1700,13,0)</f>
        <v>11.855700000000001</v>
      </c>
      <c r="M16" s="66">
        <f t="shared" si="5"/>
        <v>11</v>
      </c>
      <c r="N16" s="65">
        <f>VLOOKUP($A16,'Return Data'!$B$7:$R$1700,17,0)</f>
        <v>11.3748</v>
      </c>
      <c r="O16" s="66">
        <f t="shared" si="6"/>
        <v>12</v>
      </c>
      <c r="P16" s="65">
        <f>VLOOKUP($A16,'Return Data'!$B$7:$R$1700,14,0)</f>
        <v>8.8435000000000006</v>
      </c>
      <c r="Q16" s="66">
        <f t="shared" si="7"/>
        <v>7</v>
      </c>
      <c r="R16" s="65">
        <f>VLOOKUP($A16,'Return Data'!$B$7:$R$1700,16,0)</f>
        <v>9.0341000000000005</v>
      </c>
      <c r="S16" s="67">
        <f t="shared" si="3"/>
        <v>15</v>
      </c>
    </row>
    <row r="17" spans="1:19" x14ac:dyDescent="0.3">
      <c r="A17" s="82" t="s">
        <v>1129</v>
      </c>
      <c r="B17" s="64">
        <f>VLOOKUP($A17,'Return Data'!$B$7:$R$1700,3,0)</f>
        <v>44040</v>
      </c>
      <c r="C17" s="65">
        <f>VLOOKUP($A17,'Return Data'!$B$7:$R$1700,4,0)</f>
        <v>18.473299999999998</v>
      </c>
      <c r="D17" s="65">
        <f>VLOOKUP($A17,'Return Data'!$B$7:$R$1700,9,0)</f>
        <v>12.7302</v>
      </c>
      <c r="E17" s="66">
        <f t="shared" si="0"/>
        <v>23</v>
      </c>
      <c r="F17" s="65">
        <f>VLOOKUP($A17,'Return Data'!$B$7:$R$1700,10,0)</f>
        <v>11.486499999999999</v>
      </c>
      <c r="G17" s="66">
        <f t="shared" si="1"/>
        <v>29</v>
      </c>
      <c r="H17" s="65">
        <f>VLOOKUP($A17,'Return Data'!$B$7:$R$1700,11,0)</f>
        <v>12.500500000000001</v>
      </c>
      <c r="I17" s="66">
        <f t="shared" si="2"/>
        <v>19</v>
      </c>
      <c r="J17" s="65">
        <f>VLOOKUP($A17,'Return Data'!$B$7:$R$1700,12,0)</f>
        <v>10.0937</v>
      </c>
      <c r="K17" s="66">
        <f t="shared" si="4"/>
        <v>21</v>
      </c>
      <c r="L17" s="65">
        <f>VLOOKUP($A17,'Return Data'!$B$7:$R$1700,13,0)</f>
        <v>8.9468999999999994</v>
      </c>
      <c r="M17" s="66">
        <f t="shared" si="5"/>
        <v>21</v>
      </c>
      <c r="N17" s="65">
        <f>VLOOKUP($A17,'Return Data'!$B$7:$R$1700,17,0)</f>
        <v>9.3561999999999994</v>
      </c>
      <c r="O17" s="66">
        <f t="shared" si="6"/>
        <v>17</v>
      </c>
      <c r="P17" s="65">
        <f>VLOOKUP($A17,'Return Data'!$B$7:$R$1700,14,0)</f>
        <v>8.9548000000000005</v>
      </c>
      <c r="Q17" s="66">
        <f t="shared" si="7"/>
        <v>5</v>
      </c>
      <c r="R17" s="65">
        <f>VLOOKUP($A17,'Return Data'!$B$7:$R$1700,16,0)</f>
        <v>8.6408000000000005</v>
      </c>
      <c r="S17" s="67">
        <f t="shared" si="3"/>
        <v>20</v>
      </c>
    </row>
    <row r="18" spans="1:19" x14ac:dyDescent="0.3">
      <c r="A18" s="82" t="s">
        <v>1132</v>
      </c>
      <c r="B18" s="64">
        <f>VLOOKUP($A18,'Return Data'!$B$7:$R$1700,3,0)</f>
        <v>44040</v>
      </c>
      <c r="C18" s="65">
        <f>VLOOKUP($A18,'Return Data'!$B$7:$R$1700,4,0)</f>
        <v>17.582899999999999</v>
      </c>
      <c r="D18" s="65">
        <f>VLOOKUP($A18,'Return Data'!$B$7:$R$1700,9,0)</f>
        <v>13.176600000000001</v>
      </c>
      <c r="E18" s="66">
        <f t="shared" si="0"/>
        <v>22</v>
      </c>
      <c r="F18" s="65">
        <f>VLOOKUP($A18,'Return Data'!$B$7:$R$1700,10,0)</f>
        <v>25.110199999999999</v>
      </c>
      <c r="G18" s="66">
        <f t="shared" si="1"/>
        <v>2</v>
      </c>
      <c r="H18" s="65">
        <f>VLOOKUP($A18,'Return Data'!$B$7:$R$1700,11,0)</f>
        <v>6.4356999999999998</v>
      </c>
      <c r="I18" s="66">
        <f t="shared" si="2"/>
        <v>28</v>
      </c>
      <c r="J18" s="65">
        <f>VLOOKUP($A18,'Return Data'!$B$7:$R$1700,12,0)</f>
        <v>8.2111000000000001</v>
      </c>
      <c r="K18" s="66">
        <f t="shared" si="4"/>
        <v>25</v>
      </c>
      <c r="L18" s="65">
        <f>VLOOKUP($A18,'Return Data'!$B$7:$R$1700,13,0)</f>
        <v>8.9239999999999995</v>
      </c>
      <c r="M18" s="66">
        <f t="shared" si="5"/>
        <v>22</v>
      </c>
      <c r="N18" s="65">
        <f>VLOOKUP($A18,'Return Data'!$B$7:$R$1700,17,0)</f>
        <v>7.6516000000000002</v>
      </c>
      <c r="O18" s="66">
        <f t="shared" si="6"/>
        <v>21</v>
      </c>
      <c r="P18" s="65">
        <f>VLOOKUP($A18,'Return Data'!$B$7:$R$1700,14,0)</f>
        <v>6.9145000000000003</v>
      </c>
      <c r="Q18" s="66">
        <f t="shared" si="7"/>
        <v>19</v>
      </c>
      <c r="R18" s="65">
        <f>VLOOKUP($A18,'Return Data'!$B$7:$R$1700,16,0)</f>
        <v>9.2805999999999997</v>
      </c>
      <c r="S18" s="67">
        <f t="shared" si="3"/>
        <v>10</v>
      </c>
    </row>
    <row r="19" spans="1:19" x14ac:dyDescent="0.3">
      <c r="A19" s="82" t="s">
        <v>1133</v>
      </c>
      <c r="B19" s="64">
        <f>VLOOKUP($A19,'Return Data'!$B$7:$R$1700,3,0)</f>
        <v>44040</v>
      </c>
      <c r="C19" s="65">
        <f>VLOOKUP($A19,'Return Data'!$B$7:$R$1700,4,0)</f>
        <v>15.6562</v>
      </c>
      <c r="D19" s="65">
        <f>VLOOKUP($A19,'Return Data'!$B$7:$R$1700,9,0)</f>
        <v>18.1632</v>
      </c>
      <c r="E19" s="66">
        <f t="shared" si="0"/>
        <v>10</v>
      </c>
      <c r="F19" s="65">
        <f>VLOOKUP($A19,'Return Data'!$B$7:$R$1700,10,0)</f>
        <v>14.776999999999999</v>
      </c>
      <c r="G19" s="66">
        <f t="shared" si="1"/>
        <v>25</v>
      </c>
      <c r="H19" s="65">
        <f>VLOOKUP($A19,'Return Data'!$B$7:$R$1700,11,0)</f>
        <v>7.2</v>
      </c>
      <c r="I19" s="66">
        <f t="shared" si="2"/>
        <v>26</v>
      </c>
      <c r="J19" s="65">
        <f>VLOOKUP($A19,'Return Data'!$B$7:$R$1700,12,0)</f>
        <v>8.9091000000000005</v>
      </c>
      <c r="K19" s="66">
        <f t="shared" si="4"/>
        <v>23</v>
      </c>
      <c r="L19" s="65">
        <f>VLOOKUP($A19,'Return Data'!$B$7:$R$1700,13,0)</f>
        <v>8.7273999999999994</v>
      </c>
      <c r="M19" s="66">
        <f t="shared" si="5"/>
        <v>23</v>
      </c>
      <c r="N19" s="65">
        <f>VLOOKUP($A19,'Return Data'!$B$7:$R$1700,17,0)</f>
        <v>8.0457999999999998</v>
      </c>
      <c r="O19" s="66">
        <f t="shared" si="6"/>
        <v>20</v>
      </c>
      <c r="P19" s="65">
        <f>VLOOKUP($A19,'Return Data'!$B$7:$R$1700,14,0)</f>
        <v>6.6311999999999998</v>
      </c>
      <c r="Q19" s="66">
        <f t="shared" si="7"/>
        <v>20</v>
      </c>
      <c r="R19" s="65">
        <f>VLOOKUP($A19,'Return Data'!$B$7:$R$1700,16,0)</f>
        <v>8.5117999999999991</v>
      </c>
      <c r="S19" s="67">
        <f t="shared" si="3"/>
        <v>21</v>
      </c>
    </row>
    <row r="20" spans="1:19" x14ac:dyDescent="0.3">
      <c r="A20" s="82" t="s">
        <v>1136</v>
      </c>
      <c r="B20" s="64">
        <f>VLOOKUP($A20,'Return Data'!$B$7:$R$1700,3,0)</f>
        <v>44040</v>
      </c>
      <c r="C20" s="65">
        <f>VLOOKUP($A20,'Return Data'!$B$7:$R$1700,4,0)</f>
        <v>11.0436</v>
      </c>
      <c r="D20" s="65">
        <f>VLOOKUP($A20,'Return Data'!$B$7:$R$1700,9,0)</f>
        <v>-9.3627000000000002</v>
      </c>
      <c r="E20" s="66">
        <f t="shared" si="0"/>
        <v>35</v>
      </c>
      <c r="F20" s="65">
        <f>VLOOKUP($A20,'Return Data'!$B$7:$R$1700,10,0)</f>
        <v>4.3133999999999997</v>
      </c>
      <c r="G20" s="66">
        <f t="shared" si="1"/>
        <v>33</v>
      </c>
      <c r="H20" s="65">
        <f>VLOOKUP($A20,'Return Data'!$B$7:$R$1700,11,0)</f>
        <v>-50.1374</v>
      </c>
      <c r="I20" s="66">
        <f t="shared" si="2"/>
        <v>31</v>
      </c>
      <c r="J20" s="65">
        <f>VLOOKUP($A20,'Return Data'!$B$7:$R$1700,12,0)</f>
        <v>-33.052199999999999</v>
      </c>
      <c r="K20" s="66">
        <f t="shared" si="4"/>
        <v>31</v>
      </c>
      <c r="L20" s="65">
        <f>VLOOKUP($A20,'Return Data'!$B$7:$R$1700,13,0)</f>
        <v>-23.891100000000002</v>
      </c>
      <c r="M20" s="66">
        <f t="shared" si="5"/>
        <v>31</v>
      </c>
      <c r="N20" s="65">
        <f>VLOOKUP($A20,'Return Data'!$B$7:$R$1700,17,0)</f>
        <v>-13.076499999999999</v>
      </c>
      <c r="O20" s="66">
        <f t="shared" si="6"/>
        <v>30</v>
      </c>
      <c r="P20" s="65">
        <f>VLOOKUP($A20,'Return Data'!$B$7:$R$1700,14,0)</f>
        <v>-7.4778000000000002</v>
      </c>
      <c r="Q20" s="66">
        <f t="shared" si="7"/>
        <v>30</v>
      </c>
      <c r="R20" s="65">
        <f>VLOOKUP($A20,'Return Data'!$B$7:$R$1700,16,0)</f>
        <v>1.6425000000000001</v>
      </c>
      <c r="S20" s="67">
        <f t="shared" si="3"/>
        <v>34</v>
      </c>
    </row>
    <row r="21" spans="1:19" x14ac:dyDescent="0.3">
      <c r="A21" s="82" t="s">
        <v>1138</v>
      </c>
      <c r="B21" s="64">
        <f>VLOOKUP($A21,'Return Data'!$B$7:$R$1700,3,0)</f>
        <v>44040</v>
      </c>
      <c r="C21" s="65">
        <f>VLOOKUP($A21,'Return Data'!$B$7:$R$1700,4,0)</f>
        <v>5.7099999999999998E-2</v>
      </c>
      <c r="D21" s="65">
        <f>VLOOKUP($A21,'Return Data'!$B$7:$R$1700,9,0)</f>
        <v>8.0466999999999995</v>
      </c>
      <c r="E21" s="66">
        <f t="shared" si="0"/>
        <v>31</v>
      </c>
      <c r="F21" s="65">
        <f>VLOOKUP($A21,'Return Data'!$B$7:$R$1700,10,0)</f>
        <v>9.3445999999999998</v>
      </c>
      <c r="G21" s="66">
        <f t="shared" si="1"/>
        <v>30</v>
      </c>
      <c r="H21" s="65"/>
      <c r="I21" s="66"/>
      <c r="J21" s="65"/>
      <c r="K21" s="66"/>
      <c r="L21" s="65"/>
      <c r="M21" s="66"/>
      <c r="N21" s="65"/>
      <c r="O21" s="66"/>
      <c r="P21" s="65"/>
      <c r="Q21" s="66"/>
      <c r="R21" s="65">
        <f>VLOOKUP($A21,'Return Data'!$B$7:$R$1700,16,0)</f>
        <v>9.4564000000000004</v>
      </c>
      <c r="S21" s="67">
        <f t="shared" si="3"/>
        <v>5</v>
      </c>
    </row>
    <row r="22" spans="1:19" x14ac:dyDescent="0.3">
      <c r="A22" s="82" t="s">
        <v>1141</v>
      </c>
      <c r="B22" s="64">
        <f>VLOOKUP($A22,'Return Data'!$B$7:$R$1700,3,0)</f>
        <v>44040</v>
      </c>
      <c r="C22" s="65">
        <f>VLOOKUP($A22,'Return Data'!$B$7:$R$1700,4,0)</f>
        <v>39.734900000000003</v>
      </c>
      <c r="D22" s="65">
        <f>VLOOKUP($A22,'Return Data'!$B$7:$R$1700,9,0)</f>
        <v>13.641500000000001</v>
      </c>
      <c r="E22" s="66">
        <f t="shared" si="0"/>
        <v>21</v>
      </c>
      <c r="F22" s="65">
        <f>VLOOKUP($A22,'Return Data'!$B$7:$R$1700,10,0)</f>
        <v>20.021100000000001</v>
      </c>
      <c r="G22" s="66">
        <f t="shared" si="1"/>
        <v>12</v>
      </c>
      <c r="H22" s="65">
        <f>VLOOKUP($A22,'Return Data'!$B$7:$R$1700,11,0)</f>
        <v>14.0085</v>
      </c>
      <c r="I22" s="66">
        <f>RANK(H22,H$8:H$43,0)</f>
        <v>16</v>
      </c>
      <c r="J22" s="65">
        <f>VLOOKUP($A22,'Return Data'!$B$7:$R$1700,12,0)</f>
        <v>13.291499999999999</v>
      </c>
      <c r="K22" s="66">
        <f>RANK(J22,J$8:J$43,0)</f>
        <v>10</v>
      </c>
      <c r="L22" s="65">
        <f>VLOOKUP($A22,'Return Data'!$B$7:$R$1700,13,0)</f>
        <v>12.712999999999999</v>
      </c>
      <c r="M22" s="66">
        <f>RANK(L22,L$8:L$43,0)</f>
        <v>5</v>
      </c>
      <c r="N22" s="65">
        <f>VLOOKUP($A22,'Return Data'!$B$7:$R$1700,17,0)</f>
        <v>11.5397</v>
      </c>
      <c r="O22" s="66">
        <f>RANK(N22,N$8:N$43,0)</f>
        <v>11</v>
      </c>
      <c r="P22" s="65">
        <f>VLOOKUP($A22,'Return Data'!$B$7:$R$1700,14,0)</f>
        <v>9.4985999999999997</v>
      </c>
      <c r="Q22" s="66">
        <f>RANK(P22,P$8:P$43,0)</f>
        <v>1</v>
      </c>
      <c r="R22" s="65">
        <f>VLOOKUP($A22,'Return Data'!$B$7:$R$1700,16,0)</f>
        <v>10.3848</v>
      </c>
      <c r="S22" s="67">
        <f t="shared" si="3"/>
        <v>2</v>
      </c>
    </row>
    <row r="23" spans="1:19" x14ac:dyDescent="0.3">
      <c r="A23" s="82" t="s">
        <v>1144</v>
      </c>
      <c r="B23" s="64">
        <f>VLOOKUP($A23,'Return Data'!$B$7:$R$1700,3,0)</f>
        <v>44040</v>
      </c>
      <c r="C23" s="65">
        <f>VLOOKUP($A23,'Return Data'!$B$7:$R$1700,4,0)</f>
        <v>60.875999999999998</v>
      </c>
      <c r="D23" s="65">
        <f>VLOOKUP($A23,'Return Data'!$B$7:$R$1700,9,0)</f>
        <v>14.2433</v>
      </c>
      <c r="E23" s="66">
        <f t="shared" si="0"/>
        <v>20</v>
      </c>
      <c r="F23" s="65">
        <f>VLOOKUP($A23,'Return Data'!$B$7:$R$1700,10,0)</f>
        <v>18.355799999999999</v>
      </c>
      <c r="G23" s="66">
        <f t="shared" si="1"/>
        <v>16</v>
      </c>
      <c r="H23" s="65">
        <f>VLOOKUP($A23,'Return Data'!$B$7:$R$1700,11,0)</f>
        <v>8.4677000000000007</v>
      </c>
      <c r="I23" s="66">
        <f>RANK(H23,H$8:H$43,0)</f>
        <v>25</v>
      </c>
      <c r="J23" s="65">
        <f>VLOOKUP($A23,'Return Data'!$B$7:$R$1700,12,0)</f>
        <v>8.4138000000000002</v>
      </c>
      <c r="K23" s="66">
        <f>RANK(J23,J$8:J$43,0)</f>
        <v>24</v>
      </c>
      <c r="L23" s="65">
        <f>VLOOKUP($A23,'Return Data'!$B$7:$R$1700,13,0)</f>
        <v>8.1757000000000009</v>
      </c>
      <c r="M23" s="66">
        <f>RANK(L23,L$8:L$43,0)</f>
        <v>25</v>
      </c>
      <c r="N23" s="65">
        <f>VLOOKUP($A23,'Return Data'!$B$7:$R$1700,17,0)</f>
        <v>8.5503</v>
      </c>
      <c r="O23" s="66">
        <f>RANK(N23,N$8:N$43,0)</f>
        <v>19</v>
      </c>
      <c r="P23" s="65">
        <f>VLOOKUP($A23,'Return Data'!$B$7:$R$1700,14,0)</f>
        <v>7.1391999999999998</v>
      </c>
      <c r="Q23" s="66">
        <f>RANK(P23,P$8:P$43,0)</f>
        <v>18</v>
      </c>
      <c r="R23" s="65">
        <f>VLOOKUP($A23,'Return Data'!$B$7:$R$1700,16,0)</f>
        <v>8.2757000000000005</v>
      </c>
      <c r="S23" s="67">
        <f t="shared" si="3"/>
        <v>23</v>
      </c>
    </row>
    <row r="24" spans="1:19" x14ac:dyDescent="0.3">
      <c r="A24" s="82" t="s">
        <v>1145</v>
      </c>
      <c r="B24" s="64">
        <f>VLOOKUP($A24,'Return Data'!$B$7:$R$1700,3,0)</f>
        <v>44040</v>
      </c>
      <c r="C24" s="65">
        <f>VLOOKUP($A24,'Return Data'!$B$7:$R$1700,4,0)</f>
        <v>29.395700000000001</v>
      </c>
      <c r="D24" s="65">
        <f>VLOOKUP($A24,'Return Data'!$B$7:$R$1700,9,0)</f>
        <v>16.042300000000001</v>
      </c>
      <c r="E24" s="66">
        <f t="shared" si="0"/>
        <v>14</v>
      </c>
      <c r="F24" s="65">
        <f>VLOOKUP($A24,'Return Data'!$B$7:$R$1700,10,0)</f>
        <v>21.063800000000001</v>
      </c>
      <c r="G24" s="66">
        <f t="shared" si="1"/>
        <v>8</v>
      </c>
      <c r="H24" s="65">
        <f>VLOOKUP($A24,'Return Data'!$B$7:$R$1700,11,0)</f>
        <v>15.7272</v>
      </c>
      <c r="I24" s="66">
        <f>RANK(H24,H$8:H$43,0)</f>
        <v>11</v>
      </c>
      <c r="J24" s="65">
        <f>VLOOKUP($A24,'Return Data'!$B$7:$R$1700,12,0)</f>
        <v>13.4528</v>
      </c>
      <c r="K24" s="66">
        <f>RANK(J24,J$8:J$43,0)</f>
        <v>9</v>
      </c>
      <c r="L24" s="65">
        <f>VLOOKUP($A24,'Return Data'!$B$7:$R$1700,13,0)</f>
        <v>12.4046</v>
      </c>
      <c r="M24" s="66">
        <f>RANK(L24,L$8:L$43,0)</f>
        <v>8</v>
      </c>
      <c r="N24" s="65">
        <f>VLOOKUP($A24,'Return Data'!$B$7:$R$1700,17,0)</f>
        <v>1.4246000000000001</v>
      </c>
      <c r="O24" s="66">
        <f>RANK(N24,N$8:N$43,0)</f>
        <v>27</v>
      </c>
      <c r="P24" s="65">
        <f>VLOOKUP($A24,'Return Data'!$B$7:$R$1700,14,0)</f>
        <v>2.0116000000000001</v>
      </c>
      <c r="Q24" s="66">
        <f>RANK(P24,P$8:P$43,0)</f>
        <v>28</v>
      </c>
      <c r="R24" s="65">
        <f>VLOOKUP($A24,'Return Data'!$B$7:$R$1700,16,0)</f>
        <v>6.8037000000000001</v>
      </c>
      <c r="S24" s="67">
        <f t="shared" si="3"/>
        <v>31</v>
      </c>
    </row>
    <row r="25" spans="1:19" x14ac:dyDescent="0.3">
      <c r="A25" s="82" t="s">
        <v>1146</v>
      </c>
      <c r="B25" s="64">
        <f>VLOOKUP($A25,'Return Data'!$B$7:$R$1700,3,0)</f>
        <v>44040</v>
      </c>
      <c r="C25" s="65">
        <f>VLOOKUP($A25,'Return Data'!$B$7:$R$1700,4,0)</f>
        <v>0.83730000000000004</v>
      </c>
      <c r="D25" s="65">
        <f>VLOOKUP($A25,'Return Data'!$B$7:$R$1700,9,0)</f>
        <v>0</v>
      </c>
      <c r="E25" s="66">
        <f t="shared" si="0"/>
        <v>33</v>
      </c>
      <c r="F25" s="65">
        <f>VLOOKUP($A25,'Return Data'!$B$7:$R$1700,10,0)</f>
        <v>-100.38249999999999</v>
      </c>
      <c r="G25" s="66">
        <f t="shared" si="1"/>
        <v>36</v>
      </c>
      <c r="H25" s="65">
        <f>VLOOKUP($A25,'Return Data'!$B$7:$R$1700,11,0)</f>
        <v>-50.191200000000002</v>
      </c>
      <c r="I25" s="66">
        <f>RANK(H25,H$8:H$43,0)</f>
        <v>32</v>
      </c>
      <c r="J25" s="65">
        <f>VLOOKUP($A25,'Return Data'!$B$7:$R$1700,12,0)</f>
        <v>-52.707599999999999</v>
      </c>
      <c r="K25" s="66">
        <f>RANK(J25,J$8:J$43,0)</f>
        <v>32</v>
      </c>
      <c r="L25" s="65">
        <f>VLOOKUP($A25,'Return Data'!$B$7:$R$1700,13,0)</f>
        <v>-40.423400000000001</v>
      </c>
      <c r="M25" s="66">
        <f>RANK(L25,L$8:L$43,0)</f>
        <v>32</v>
      </c>
      <c r="N25" s="65"/>
      <c r="O25" s="66"/>
      <c r="P25" s="65"/>
      <c r="Q25" s="66"/>
      <c r="R25" s="65">
        <f>VLOOKUP($A25,'Return Data'!$B$7:$R$1700,16,0)</f>
        <v>-36.942700000000002</v>
      </c>
      <c r="S25" s="67">
        <f t="shared" si="3"/>
        <v>36</v>
      </c>
    </row>
    <row r="26" spans="1:19" x14ac:dyDescent="0.3">
      <c r="A26" s="82" t="s">
        <v>1151</v>
      </c>
      <c r="B26" s="64">
        <f>VLOOKUP($A26,'Return Data'!$B$7:$R$1700,3,0)</f>
        <v>44040</v>
      </c>
      <c r="C26" s="65">
        <f>VLOOKUP($A26,'Return Data'!$B$7:$R$1700,4,0)</f>
        <v>0.1056</v>
      </c>
      <c r="D26" s="65">
        <f>VLOOKUP($A26,'Return Data'!$B$7:$R$1700,9,0)</f>
        <v>8.7071000000000005</v>
      </c>
      <c r="E26" s="66">
        <f t="shared" si="0"/>
        <v>29</v>
      </c>
      <c r="F26" s="65">
        <f>VLOOKUP($A26,'Return Data'!$B$7:$R$1700,10,0)</f>
        <v>8.5340000000000007</v>
      </c>
      <c r="G26" s="66">
        <f t="shared" si="1"/>
        <v>32</v>
      </c>
      <c r="H26" s="65"/>
      <c r="I26" s="66"/>
      <c r="J26" s="65"/>
      <c r="K26" s="66"/>
      <c r="L26" s="65"/>
      <c r="M26" s="66"/>
      <c r="N26" s="65"/>
      <c r="O26" s="66"/>
      <c r="P26" s="65"/>
      <c r="Q26" s="66"/>
      <c r="R26" s="65">
        <f>VLOOKUP($A26,'Return Data'!$B$7:$R$1700,16,0)</f>
        <v>8.8704000000000001</v>
      </c>
      <c r="S26" s="67">
        <f t="shared" si="3"/>
        <v>17</v>
      </c>
    </row>
    <row r="27" spans="1:19" x14ac:dyDescent="0.3">
      <c r="A27" s="82" t="s">
        <v>1153</v>
      </c>
      <c r="B27" s="64">
        <f>VLOOKUP($A27,'Return Data'!$B$7:$R$1700,3,0)</f>
        <v>44040</v>
      </c>
      <c r="C27" s="65">
        <f>VLOOKUP($A27,'Return Data'!$B$7:$R$1700,4,0)</f>
        <v>14.2272</v>
      </c>
      <c r="D27" s="65">
        <f>VLOOKUP($A27,'Return Data'!$B$7:$R$1700,9,0)</f>
        <v>-25.964200000000002</v>
      </c>
      <c r="E27" s="66">
        <f t="shared" si="0"/>
        <v>36</v>
      </c>
      <c r="F27" s="65">
        <f>VLOOKUP($A27,'Return Data'!$B$7:$R$1700,10,0)</f>
        <v>-0.27889999999999998</v>
      </c>
      <c r="G27" s="66">
        <f t="shared" si="1"/>
        <v>35</v>
      </c>
      <c r="H27" s="65">
        <f>VLOOKUP($A27,'Return Data'!$B$7:$R$1700,11,0)</f>
        <v>-4.1063999999999998</v>
      </c>
      <c r="I27" s="66">
        <f t="shared" ref="I27:I39" si="8">RANK(H27,H$8:H$43,0)</f>
        <v>30</v>
      </c>
      <c r="J27" s="65">
        <f>VLOOKUP($A27,'Return Data'!$B$7:$R$1700,12,0)</f>
        <v>-2.1232000000000002</v>
      </c>
      <c r="K27" s="66">
        <f t="shared" ref="K27:K39" si="9">RANK(J27,J$8:J$43,0)</f>
        <v>28</v>
      </c>
      <c r="L27" s="65">
        <f>VLOOKUP($A27,'Return Data'!$B$7:$R$1700,13,0)</f>
        <v>0.95020000000000004</v>
      </c>
      <c r="M27" s="66">
        <f t="shared" ref="M27:M39" si="10">RANK(L27,L$8:L$43,0)</f>
        <v>27</v>
      </c>
      <c r="N27" s="65">
        <f>VLOOKUP($A27,'Return Data'!$B$7:$R$1700,17,0)</f>
        <v>3.6888000000000001</v>
      </c>
      <c r="O27" s="66">
        <f t="shared" ref="O27:O39" si="11">RANK(N27,N$8:N$43,0)</f>
        <v>23</v>
      </c>
      <c r="P27" s="65">
        <f>VLOOKUP($A27,'Return Data'!$B$7:$R$1700,14,0)</f>
        <v>4.2941000000000003</v>
      </c>
      <c r="Q27" s="66">
        <f t="shared" ref="Q27:Q39" si="12">RANK(P27,P$8:P$43,0)</f>
        <v>24</v>
      </c>
      <c r="R27" s="65">
        <f>VLOOKUP($A27,'Return Data'!$B$7:$R$1700,16,0)</f>
        <v>6.8365</v>
      </c>
      <c r="S27" s="67">
        <f t="shared" si="3"/>
        <v>30</v>
      </c>
    </row>
    <row r="28" spans="1:19" x14ac:dyDescent="0.3">
      <c r="A28" s="82" t="s">
        <v>1158</v>
      </c>
      <c r="B28" s="64">
        <f>VLOOKUP($A28,'Return Data'!$B$7:$R$1700,3,0)</f>
        <v>44040</v>
      </c>
      <c r="C28" s="65">
        <f>VLOOKUP($A28,'Return Data'!$B$7:$R$1700,4,0)</f>
        <v>100.8305</v>
      </c>
      <c r="D28" s="65">
        <f>VLOOKUP($A28,'Return Data'!$B$7:$R$1700,9,0)</f>
        <v>20.834299999999999</v>
      </c>
      <c r="E28" s="66">
        <f t="shared" si="0"/>
        <v>4</v>
      </c>
      <c r="F28" s="65">
        <f>VLOOKUP($A28,'Return Data'!$B$7:$R$1700,10,0)</f>
        <v>25.002199999999998</v>
      </c>
      <c r="G28" s="66">
        <f t="shared" si="1"/>
        <v>3</v>
      </c>
      <c r="H28" s="65">
        <f>VLOOKUP($A28,'Return Data'!$B$7:$R$1700,11,0)</f>
        <v>18.8612</v>
      </c>
      <c r="I28" s="66">
        <f t="shared" si="8"/>
        <v>2</v>
      </c>
      <c r="J28" s="65">
        <f>VLOOKUP($A28,'Return Data'!$B$7:$R$1700,12,0)</f>
        <v>14.7073</v>
      </c>
      <c r="K28" s="66">
        <f t="shared" si="9"/>
        <v>4</v>
      </c>
      <c r="L28" s="65">
        <f>VLOOKUP($A28,'Return Data'!$B$7:$R$1700,13,0)</f>
        <v>12.4405</v>
      </c>
      <c r="M28" s="66">
        <f t="shared" si="10"/>
        <v>7</v>
      </c>
      <c r="N28" s="65">
        <f>VLOOKUP($A28,'Return Data'!$B$7:$R$1700,17,0)</f>
        <v>12.978300000000001</v>
      </c>
      <c r="O28" s="66">
        <f t="shared" si="11"/>
        <v>4</v>
      </c>
      <c r="P28" s="65">
        <f>VLOOKUP($A28,'Return Data'!$B$7:$R$1700,14,0)</f>
        <v>8.5096000000000007</v>
      </c>
      <c r="Q28" s="66">
        <f t="shared" si="12"/>
        <v>10</v>
      </c>
      <c r="R28" s="65">
        <f>VLOOKUP($A28,'Return Data'!$B$7:$R$1700,16,0)</f>
        <v>9.1670999999999996</v>
      </c>
      <c r="S28" s="67">
        <f t="shared" si="3"/>
        <v>14</v>
      </c>
    </row>
    <row r="29" spans="1:19" x14ac:dyDescent="0.3">
      <c r="A29" s="82" t="s">
        <v>1159</v>
      </c>
      <c r="B29" s="64">
        <f>VLOOKUP($A29,'Return Data'!$B$7:$R$1700,3,0)</f>
        <v>44040</v>
      </c>
      <c r="C29" s="65">
        <f>VLOOKUP($A29,'Return Data'!$B$7:$R$1700,4,0)</f>
        <v>47.364100000000001</v>
      </c>
      <c r="D29" s="65">
        <f>VLOOKUP($A29,'Return Data'!$B$7:$R$1700,9,0)</f>
        <v>15.3911</v>
      </c>
      <c r="E29" s="66">
        <f t="shared" si="0"/>
        <v>16</v>
      </c>
      <c r="F29" s="65">
        <f>VLOOKUP($A29,'Return Data'!$B$7:$R$1700,10,0)</f>
        <v>20.104099999999999</v>
      </c>
      <c r="G29" s="66">
        <f t="shared" si="1"/>
        <v>11</v>
      </c>
      <c r="H29" s="65">
        <f>VLOOKUP($A29,'Return Data'!$B$7:$R$1700,11,0)</f>
        <v>16.134599999999999</v>
      </c>
      <c r="I29" s="66">
        <f t="shared" si="8"/>
        <v>9</v>
      </c>
      <c r="J29" s="65">
        <f>VLOOKUP($A29,'Return Data'!$B$7:$R$1700,12,0)</f>
        <v>12.9909</v>
      </c>
      <c r="K29" s="66">
        <f t="shared" si="9"/>
        <v>12</v>
      </c>
      <c r="L29" s="65">
        <f>VLOOKUP($A29,'Return Data'!$B$7:$R$1700,13,0)</f>
        <v>11.8407</v>
      </c>
      <c r="M29" s="66">
        <f t="shared" si="10"/>
        <v>12</v>
      </c>
      <c r="N29" s="65">
        <f>VLOOKUP($A29,'Return Data'!$B$7:$R$1700,17,0)</f>
        <v>12.225099999999999</v>
      </c>
      <c r="O29" s="66">
        <f t="shared" si="11"/>
        <v>6</v>
      </c>
      <c r="P29" s="65">
        <f>VLOOKUP($A29,'Return Data'!$B$7:$R$1700,14,0)</f>
        <v>8.6697000000000006</v>
      </c>
      <c r="Q29" s="66">
        <f t="shared" si="12"/>
        <v>9</v>
      </c>
      <c r="R29" s="65">
        <f>VLOOKUP($A29,'Return Data'!$B$7:$R$1700,16,0)</f>
        <v>9.3012999999999995</v>
      </c>
      <c r="S29" s="67">
        <f t="shared" si="3"/>
        <v>9</v>
      </c>
    </row>
    <row r="30" spans="1:19" x14ac:dyDescent="0.3">
      <c r="A30" s="82" t="s">
        <v>1162</v>
      </c>
      <c r="B30" s="64">
        <f>VLOOKUP($A30,'Return Data'!$B$7:$R$1700,3,0)</f>
        <v>44040</v>
      </c>
      <c r="C30" s="65">
        <f>VLOOKUP($A30,'Return Data'!$B$7:$R$1700,4,0)</f>
        <v>48.252499999999998</v>
      </c>
      <c r="D30" s="65">
        <f>VLOOKUP($A30,'Return Data'!$B$7:$R$1700,9,0)</f>
        <v>15.963699999999999</v>
      </c>
      <c r="E30" s="66">
        <f t="shared" si="0"/>
        <v>15</v>
      </c>
      <c r="F30" s="65">
        <f>VLOOKUP($A30,'Return Data'!$B$7:$R$1700,10,0)</f>
        <v>15.710100000000001</v>
      </c>
      <c r="G30" s="66">
        <f t="shared" si="1"/>
        <v>24</v>
      </c>
      <c r="H30" s="65">
        <f>VLOOKUP($A30,'Return Data'!$B$7:$R$1700,11,0)</f>
        <v>12.662599999999999</v>
      </c>
      <c r="I30" s="66">
        <f t="shared" si="8"/>
        <v>18</v>
      </c>
      <c r="J30" s="65">
        <f>VLOOKUP($A30,'Return Data'!$B$7:$R$1700,12,0)</f>
        <v>10.9451</v>
      </c>
      <c r="K30" s="66">
        <f t="shared" si="9"/>
        <v>19</v>
      </c>
      <c r="L30" s="65">
        <f>VLOOKUP($A30,'Return Data'!$B$7:$R$1700,13,0)</f>
        <v>10.0006</v>
      </c>
      <c r="M30" s="66">
        <f t="shared" si="10"/>
        <v>18</v>
      </c>
      <c r="N30" s="65">
        <f>VLOOKUP($A30,'Return Data'!$B$7:$R$1700,17,0)</f>
        <v>9.9484999999999992</v>
      </c>
      <c r="O30" s="66">
        <f t="shared" si="11"/>
        <v>14</v>
      </c>
      <c r="P30" s="65">
        <f>VLOOKUP($A30,'Return Data'!$B$7:$R$1700,14,0)</f>
        <v>6.2054999999999998</v>
      </c>
      <c r="Q30" s="66">
        <f t="shared" si="12"/>
        <v>21</v>
      </c>
      <c r="R30" s="65">
        <f>VLOOKUP($A30,'Return Data'!$B$7:$R$1700,16,0)</f>
        <v>8.2477999999999998</v>
      </c>
      <c r="S30" s="67">
        <f t="shared" si="3"/>
        <v>24</v>
      </c>
    </row>
    <row r="31" spans="1:19" x14ac:dyDescent="0.3">
      <c r="A31" s="82" t="s">
        <v>1164</v>
      </c>
      <c r="B31" s="64">
        <f>VLOOKUP($A31,'Return Data'!$B$7:$R$1700,3,0)</f>
        <v>44040</v>
      </c>
      <c r="C31" s="65">
        <f>VLOOKUP($A31,'Return Data'!$B$7:$R$1700,4,0)</f>
        <v>36.192999999999998</v>
      </c>
      <c r="D31" s="65">
        <f>VLOOKUP($A31,'Return Data'!$B$7:$R$1700,9,0)</f>
        <v>10.935600000000001</v>
      </c>
      <c r="E31" s="66">
        <f t="shared" si="0"/>
        <v>27</v>
      </c>
      <c r="F31" s="65">
        <f>VLOOKUP($A31,'Return Data'!$B$7:$R$1700,10,0)</f>
        <v>13.4384</v>
      </c>
      <c r="G31" s="66">
        <f t="shared" si="1"/>
        <v>28</v>
      </c>
      <c r="H31" s="65">
        <f>VLOOKUP($A31,'Return Data'!$B$7:$R$1700,11,0)</f>
        <v>14.039899999999999</v>
      </c>
      <c r="I31" s="66">
        <f t="shared" si="8"/>
        <v>15</v>
      </c>
      <c r="J31" s="65">
        <f>VLOOKUP($A31,'Return Data'!$B$7:$R$1700,12,0)</f>
        <v>11.051399999999999</v>
      </c>
      <c r="K31" s="66">
        <f t="shared" si="9"/>
        <v>18</v>
      </c>
      <c r="L31" s="65">
        <f>VLOOKUP($A31,'Return Data'!$B$7:$R$1700,13,0)</f>
        <v>9.8109000000000002</v>
      </c>
      <c r="M31" s="66">
        <f t="shared" si="10"/>
        <v>19</v>
      </c>
      <c r="N31" s="65">
        <f>VLOOKUP($A31,'Return Data'!$B$7:$R$1700,17,0)</f>
        <v>11.9221</v>
      </c>
      <c r="O31" s="66">
        <f t="shared" si="11"/>
        <v>9</v>
      </c>
      <c r="P31" s="65">
        <f>VLOOKUP($A31,'Return Data'!$B$7:$R$1700,14,0)</f>
        <v>7.5430999999999999</v>
      </c>
      <c r="Q31" s="66">
        <f t="shared" si="12"/>
        <v>17</v>
      </c>
      <c r="R31" s="65">
        <f>VLOOKUP($A31,'Return Data'!$B$7:$R$1700,16,0)</f>
        <v>8.1356999999999999</v>
      </c>
      <c r="S31" s="67">
        <f t="shared" si="3"/>
        <v>25</v>
      </c>
    </row>
    <row r="32" spans="1:19" x14ac:dyDescent="0.3">
      <c r="A32" s="82" t="s">
        <v>1166</v>
      </c>
      <c r="B32" s="64">
        <f>VLOOKUP($A32,'Return Data'!$B$7:$R$1700,3,0)</f>
        <v>44040</v>
      </c>
      <c r="C32" s="65">
        <f>VLOOKUP($A32,'Return Data'!$B$7:$R$1700,4,0)</f>
        <v>31.142199999999999</v>
      </c>
      <c r="D32" s="65">
        <f>VLOOKUP($A32,'Return Data'!$B$7:$R$1700,9,0)</f>
        <v>18.524999999999999</v>
      </c>
      <c r="E32" s="66">
        <f t="shared" si="0"/>
        <v>8</v>
      </c>
      <c r="F32" s="65">
        <f>VLOOKUP($A32,'Return Data'!$B$7:$R$1700,10,0)</f>
        <v>22.3613</v>
      </c>
      <c r="G32" s="66">
        <f t="shared" si="1"/>
        <v>6</v>
      </c>
      <c r="H32" s="65">
        <f>VLOOKUP($A32,'Return Data'!$B$7:$R$1700,11,0)</f>
        <v>16.0092</v>
      </c>
      <c r="I32" s="66">
        <f t="shared" si="8"/>
        <v>10</v>
      </c>
      <c r="J32" s="65">
        <f>VLOOKUP($A32,'Return Data'!$B$7:$R$1700,12,0)</f>
        <v>13.9344</v>
      </c>
      <c r="K32" s="66">
        <f t="shared" si="9"/>
        <v>8</v>
      </c>
      <c r="L32" s="65">
        <f>VLOOKUP($A32,'Return Data'!$B$7:$R$1700,13,0)</f>
        <v>13.5023</v>
      </c>
      <c r="M32" s="66">
        <f t="shared" si="10"/>
        <v>2</v>
      </c>
      <c r="N32" s="65">
        <f>VLOOKUP($A32,'Return Data'!$B$7:$R$1700,17,0)</f>
        <v>12.0526</v>
      </c>
      <c r="O32" s="66">
        <f t="shared" si="11"/>
        <v>8</v>
      </c>
      <c r="P32" s="65">
        <f>VLOOKUP($A32,'Return Data'!$B$7:$R$1700,14,0)</f>
        <v>8.7425999999999995</v>
      </c>
      <c r="Q32" s="66">
        <f t="shared" si="12"/>
        <v>8</v>
      </c>
      <c r="R32" s="65">
        <f>VLOOKUP($A32,'Return Data'!$B$7:$R$1700,16,0)</f>
        <v>9.3338000000000001</v>
      </c>
      <c r="S32" s="67">
        <f t="shared" si="3"/>
        <v>8</v>
      </c>
    </row>
    <row r="33" spans="1:19" x14ac:dyDescent="0.3">
      <c r="A33" s="82" t="s">
        <v>1167</v>
      </c>
      <c r="B33" s="64">
        <f>VLOOKUP($A33,'Return Data'!$B$7:$R$1700,3,0)</f>
        <v>44040</v>
      </c>
      <c r="C33" s="65">
        <f>VLOOKUP($A33,'Return Data'!$B$7:$R$1700,4,0)</f>
        <v>55.805999999999997</v>
      </c>
      <c r="D33" s="65">
        <f>VLOOKUP($A33,'Return Data'!$B$7:$R$1700,9,0)</f>
        <v>15.227399999999999</v>
      </c>
      <c r="E33" s="66">
        <f t="shared" si="0"/>
        <v>17</v>
      </c>
      <c r="F33" s="65">
        <f>VLOOKUP($A33,'Return Data'!$B$7:$R$1700,10,0)</f>
        <v>17.168900000000001</v>
      </c>
      <c r="G33" s="66">
        <f t="shared" si="1"/>
        <v>21</v>
      </c>
      <c r="H33" s="65">
        <f>VLOOKUP($A33,'Return Data'!$B$7:$R$1700,11,0)</f>
        <v>18.543600000000001</v>
      </c>
      <c r="I33" s="66">
        <f t="shared" si="8"/>
        <v>3</v>
      </c>
      <c r="J33" s="65">
        <f>VLOOKUP($A33,'Return Data'!$B$7:$R$1700,12,0)</f>
        <v>14.1798</v>
      </c>
      <c r="K33" s="66">
        <f t="shared" si="9"/>
        <v>7</v>
      </c>
      <c r="L33" s="65">
        <f>VLOOKUP($A33,'Return Data'!$B$7:$R$1700,13,0)</f>
        <v>12.570499999999999</v>
      </c>
      <c r="M33" s="66">
        <f t="shared" si="10"/>
        <v>6</v>
      </c>
      <c r="N33" s="65">
        <f>VLOOKUP($A33,'Return Data'!$B$7:$R$1700,17,0)</f>
        <v>13.414099999999999</v>
      </c>
      <c r="O33" s="66">
        <f t="shared" si="11"/>
        <v>3</v>
      </c>
      <c r="P33" s="65">
        <f>VLOOKUP($A33,'Return Data'!$B$7:$R$1700,14,0)</f>
        <v>8.8667999999999996</v>
      </c>
      <c r="Q33" s="66">
        <f t="shared" si="12"/>
        <v>6</v>
      </c>
      <c r="R33" s="65">
        <f>VLOOKUP($A33,'Return Data'!$B$7:$R$1700,16,0)</f>
        <v>9.7402999999999995</v>
      </c>
      <c r="S33" s="67">
        <f t="shared" si="3"/>
        <v>4</v>
      </c>
    </row>
    <row r="34" spans="1:19" x14ac:dyDescent="0.3">
      <c r="A34" s="82" t="s">
        <v>1170</v>
      </c>
      <c r="B34" s="64">
        <f>VLOOKUP($A34,'Return Data'!$B$7:$R$1700,3,0)</f>
        <v>44040</v>
      </c>
      <c r="C34" s="65">
        <f>VLOOKUP($A34,'Return Data'!$B$7:$R$1700,4,0)</f>
        <v>53.463500000000003</v>
      </c>
      <c r="D34" s="65">
        <f>VLOOKUP($A34,'Return Data'!$B$7:$R$1700,9,0)</f>
        <v>32.986699999999999</v>
      </c>
      <c r="E34" s="66">
        <f t="shared" si="0"/>
        <v>2</v>
      </c>
      <c r="F34" s="65">
        <f>VLOOKUP($A34,'Return Data'!$B$7:$R$1700,10,0)</f>
        <v>18.0154</v>
      </c>
      <c r="G34" s="66">
        <f t="shared" si="1"/>
        <v>17</v>
      </c>
      <c r="H34" s="65">
        <f>VLOOKUP($A34,'Return Data'!$B$7:$R$1700,11,0)</f>
        <v>17.491499999999998</v>
      </c>
      <c r="I34" s="66">
        <f t="shared" si="8"/>
        <v>5</v>
      </c>
      <c r="J34" s="65">
        <f>VLOOKUP($A34,'Return Data'!$B$7:$R$1700,12,0)</f>
        <v>7.5365000000000002</v>
      </c>
      <c r="K34" s="66">
        <f t="shared" si="9"/>
        <v>26</v>
      </c>
      <c r="L34" s="65">
        <f>VLOOKUP($A34,'Return Data'!$B$7:$R$1700,13,0)</f>
        <v>6.8086000000000002</v>
      </c>
      <c r="M34" s="66">
        <f t="shared" si="10"/>
        <v>26</v>
      </c>
      <c r="N34" s="65">
        <f>VLOOKUP($A34,'Return Data'!$B$7:$R$1700,17,0)</f>
        <v>3.2195</v>
      </c>
      <c r="O34" s="66">
        <f t="shared" si="11"/>
        <v>25</v>
      </c>
      <c r="P34" s="65">
        <f>VLOOKUP($A34,'Return Data'!$B$7:$R$1700,14,0)</f>
        <v>2.9527000000000001</v>
      </c>
      <c r="Q34" s="66">
        <f t="shared" si="12"/>
        <v>26</v>
      </c>
      <c r="R34" s="65">
        <f>VLOOKUP($A34,'Return Data'!$B$7:$R$1700,16,0)</f>
        <v>6.0788000000000002</v>
      </c>
      <c r="S34" s="67">
        <f t="shared" si="3"/>
        <v>33</v>
      </c>
    </row>
    <row r="35" spans="1:19" x14ac:dyDescent="0.3">
      <c r="A35" s="82" t="s">
        <v>1171</v>
      </c>
      <c r="B35" s="64">
        <f>VLOOKUP($A35,'Return Data'!$B$7:$R$1700,3,0)</f>
        <v>44040</v>
      </c>
      <c r="C35" s="65">
        <f>VLOOKUP($A35,'Return Data'!$B$7:$R$1700,4,0)</f>
        <v>63.275500000000001</v>
      </c>
      <c r="D35" s="65">
        <f>VLOOKUP($A35,'Return Data'!$B$7:$R$1700,9,0)</f>
        <v>14.9664</v>
      </c>
      <c r="E35" s="66">
        <f t="shared" si="0"/>
        <v>18</v>
      </c>
      <c r="F35" s="65">
        <f>VLOOKUP($A35,'Return Data'!$B$7:$R$1700,10,0)</f>
        <v>19.013999999999999</v>
      </c>
      <c r="G35" s="66">
        <f t="shared" si="1"/>
        <v>15</v>
      </c>
      <c r="H35" s="65">
        <f>VLOOKUP($A35,'Return Data'!$B$7:$R$1700,11,0)</f>
        <v>17.9468</v>
      </c>
      <c r="I35" s="66">
        <f t="shared" si="8"/>
        <v>4</v>
      </c>
      <c r="J35" s="65">
        <f>VLOOKUP($A35,'Return Data'!$B$7:$R$1700,12,0)</f>
        <v>14.512700000000001</v>
      </c>
      <c r="K35" s="66">
        <f t="shared" si="9"/>
        <v>6</v>
      </c>
      <c r="L35" s="65">
        <f>VLOOKUP($A35,'Return Data'!$B$7:$R$1700,13,0)</f>
        <v>12.392300000000001</v>
      </c>
      <c r="M35" s="66">
        <f t="shared" si="10"/>
        <v>9</v>
      </c>
      <c r="N35" s="65">
        <f>VLOOKUP($A35,'Return Data'!$B$7:$R$1700,17,0)</f>
        <v>12.741</v>
      </c>
      <c r="O35" s="66">
        <f t="shared" si="11"/>
        <v>5</v>
      </c>
      <c r="P35" s="65">
        <f>VLOOKUP($A35,'Return Data'!$B$7:$R$1700,14,0)</f>
        <v>8.3635999999999999</v>
      </c>
      <c r="Q35" s="66">
        <f t="shared" si="12"/>
        <v>11</v>
      </c>
      <c r="R35" s="65">
        <f>VLOOKUP($A35,'Return Data'!$B$7:$R$1700,16,0)</f>
        <v>8.8369</v>
      </c>
      <c r="S35" s="67">
        <f t="shared" si="3"/>
        <v>19</v>
      </c>
    </row>
    <row r="36" spans="1:19" x14ac:dyDescent="0.3">
      <c r="A36" s="82" t="s">
        <v>1174</v>
      </c>
      <c r="B36" s="64">
        <f>VLOOKUP($A36,'Return Data'!$B$7:$R$1700,3,0)</f>
        <v>44040</v>
      </c>
      <c r="C36" s="65">
        <f>VLOOKUP($A36,'Return Data'!$B$7:$R$1700,4,0)</f>
        <v>59.064300000000003</v>
      </c>
      <c r="D36" s="65">
        <f>VLOOKUP($A36,'Return Data'!$B$7:$R$1700,9,0)</f>
        <v>17.1816</v>
      </c>
      <c r="E36" s="66">
        <f t="shared" si="0"/>
        <v>11</v>
      </c>
      <c r="F36" s="65">
        <f>VLOOKUP($A36,'Return Data'!$B$7:$R$1700,10,0)</f>
        <v>17.709800000000001</v>
      </c>
      <c r="G36" s="66">
        <f t="shared" si="1"/>
        <v>18</v>
      </c>
      <c r="H36" s="65">
        <f>VLOOKUP($A36,'Return Data'!$B$7:$R$1700,11,0)</f>
        <v>15.4687</v>
      </c>
      <c r="I36" s="66">
        <f t="shared" si="8"/>
        <v>12</v>
      </c>
      <c r="J36" s="65">
        <f>VLOOKUP($A36,'Return Data'!$B$7:$R$1700,12,0)</f>
        <v>12.4587</v>
      </c>
      <c r="K36" s="66">
        <f t="shared" si="9"/>
        <v>14</v>
      </c>
      <c r="L36" s="65">
        <f>VLOOKUP($A36,'Return Data'!$B$7:$R$1700,13,0)</f>
        <v>11.2636</v>
      </c>
      <c r="M36" s="66">
        <f t="shared" si="10"/>
        <v>14</v>
      </c>
      <c r="N36" s="65">
        <f>VLOOKUP($A36,'Return Data'!$B$7:$R$1700,17,0)</f>
        <v>11.691599999999999</v>
      </c>
      <c r="O36" s="66">
        <f t="shared" si="11"/>
        <v>10</v>
      </c>
      <c r="P36" s="65">
        <f>VLOOKUP($A36,'Return Data'!$B$7:$R$1700,14,0)</f>
        <v>7.8879999999999999</v>
      </c>
      <c r="Q36" s="66">
        <f t="shared" si="12"/>
        <v>16</v>
      </c>
      <c r="R36" s="65">
        <f>VLOOKUP($A36,'Return Data'!$B$7:$R$1700,16,0)</f>
        <v>8.3155000000000001</v>
      </c>
      <c r="S36" s="67">
        <f t="shared" si="3"/>
        <v>22</v>
      </c>
    </row>
    <row r="37" spans="1:19" x14ac:dyDescent="0.3">
      <c r="A37" s="82" t="s">
        <v>1176</v>
      </c>
      <c r="B37" s="64">
        <f>VLOOKUP($A37,'Return Data'!$B$7:$R$1700,3,0)</f>
        <v>44040</v>
      </c>
      <c r="C37" s="65">
        <f>VLOOKUP($A37,'Return Data'!$B$7:$R$1700,4,0)</f>
        <v>74.534000000000006</v>
      </c>
      <c r="D37" s="65">
        <f>VLOOKUP($A37,'Return Data'!$B$7:$R$1700,9,0)</f>
        <v>12.4162</v>
      </c>
      <c r="E37" s="66">
        <f t="shared" si="0"/>
        <v>24</v>
      </c>
      <c r="F37" s="65">
        <f>VLOOKUP($A37,'Return Data'!$B$7:$R$1700,10,0)</f>
        <v>13.850199999999999</v>
      </c>
      <c r="G37" s="66">
        <f t="shared" si="1"/>
        <v>27</v>
      </c>
      <c r="H37" s="65">
        <f>VLOOKUP($A37,'Return Data'!$B$7:$R$1700,11,0)</f>
        <v>17.052199999999999</v>
      </c>
      <c r="I37" s="66">
        <f t="shared" si="8"/>
        <v>8</v>
      </c>
      <c r="J37" s="65">
        <f>VLOOKUP($A37,'Return Data'!$B$7:$R$1700,12,0)</f>
        <v>13.2713</v>
      </c>
      <c r="K37" s="66">
        <f t="shared" si="9"/>
        <v>11</v>
      </c>
      <c r="L37" s="65">
        <f>VLOOKUP($A37,'Return Data'!$B$7:$R$1700,13,0)</f>
        <v>12.108599999999999</v>
      </c>
      <c r="M37" s="66">
        <f t="shared" si="10"/>
        <v>10</v>
      </c>
      <c r="N37" s="65">
        <f>VLOOKUP($A37,'Return Data'!$B$7:$R$1700,17,0)</f>
        <v>13.559799999999999</v>
      </c>
      <c r="O37" s="66">
        <f t="shared" si="11"/>
        <v>2</v>
      </c>
      <c r="P37" s="65">
        <f>VLOOKUP($A37,'Return Data'!$B$7:$R$1700,14,0)</f>
        <v>9.0047999999999995</v>
      </c>
      <c r="Q37" s="66">
        <f t="shared" si="12"/>
        <v>4</v>
      </c>
      <c r="R37" s="65">
        <f>VLOOKUP($A37,'Return Data'!$B$7:$R$1700,16,0)</f>
        <v>9.3453999999999997</v>
      </c>
      <c r="S37" s="67">
        <f t="shared" si="3"/>
        <v>7</v>
      </c>
    </row>
    <row r="38" spans="1:19" x14ac:dyDescent="0.3">
      <c r="A38" s="82" t="s">
        <v>1177</v>
      </c>
      <c r="B38" s="64">
        <f>VLOOKUP($A38,'Return Data'!$B$7:$R$1700,3,0)</f>
        <v>44040</v>
      </c>
      <c r="C38" s="65">
        <f>VLOOKUP($A38,'Return Data'!$B$7:$R$1700,4,0)</f>
        <v>55.347200000000001</v>
      </c>
      <c r="D38" s="65">
        <f>VLOOKUP($A38,'Return Data'!$B$7:$R$1700,9,0)</f>
        <v>16.0501</v>
      </c>
      <c r="E38" s="66">
        <f t="shared" si="0"/>
        <v>13</v>
      </c>
      <c r="F38" s="65">
        <f>VLOOKUP($A38,'Return Data'!$B$7:$R$1700,10,0)</f>
        <v>20.2669</v>
      </c>
      <c r="G38" s="66">
        <f t="shared" si="1"/>
        <v>10</v>
      </c>
      <c r="H38" s="65">
        <f>VLOOKUP($A38,'Return Data'!$B$7:$R$1700,11,0)</f>
        <v>15.003399999999999</v>
      </c>
      <c r="I38" s="66">
        <f t="shared" si="8"/>
        <v>14</v>
      </c>
      <c r="J38" s="65">
        <f>VLOOKUP($A38,'Return Data'!$B$7:$R$1700,12,0)</f>
        <v>14.9907</v>
      </c>
      <c r="K38" s="66">
        <f t="shared" si="9"/>
        <v>2</v>
      </c>
      <c r="L38" s="65">
        <f>VLOOKUP($A38,'Return Data'!$B$7:$R$1700,13,0)</f>
        <v>13.7727</v>
      </c>
      <c r="M38" s="66">
        <f t="shared" si="10"/>
        <v>1</v>
      </c>
      <c r="N38" s="65">
        <f>VLOOKUP($A38,'Return Data'!$B$7:$R$1700,17,0)</f>
        <v>12.1927</v>
      </c>
      <c r="O38" s="66">
        <f t="shared" si="11"/>
        <v>7</v>
      </c>
      <c r="P38" s="65">
        <f>VLOOKUP($A38,'Return Data'!$B$7:$R$1700,14,0)</f>
        <v>9.0647000000000002</v>
      </c>
      <c r="Q38" s="66">
        <f t="shared" si="12"/>
        <v>3</v>
      </c>
      <c r="R38" s="65">
        <f>VLOOKUP($A38,'Return Data'!$B$7:$R$1700,16,0)</f>
        <v>9.2101000000000006</v>
      </c>
      <c r="S38" s="67">
        <f t="shared" si="3"/>
        <v>11</v>
      </c>
    </row>
    <row r="39" spans="1:19" x14ac:dyDescent="0.3">
      <c r="A39" s="82" t="s">
        <v>1179</v>
      </c>
      <c r="B39" s="64">
        <f>VLOOKUP($A39,'Return Data'!$B$7:$R$1700,3,0)</f>
        <v>44040</v>
      </c>
      <c r="C39" s="65">
        <f>VLOOKUP($A39,'Return Data'!$B$7:$R$1700,4,0)</f>
        <v>67.906899999999993</v>
      </c>
      <c r="D39" s="65">
        <f>VLOOKUP($A39,'Return Data'!$B$7:$R$1700,9,0)</f>
        <v>18.6541</v>
      </c>
      <c r="E39" s="66">
        <f t="shared" si="0"/>
        <v>7</v>
      </c>
      <c r="F39" s="65">
        <f>VLOOKUP($A39,'Return Data'!$B$7:$R$1700,10,0)</f>
        <v>21.665900000000001</v>
      </c>
      <c r="G39" s="66">
        <f t="shared" si="1"/>
        <v>7</v>
      </c>
      <c r="H39" s="65">
        <f>VLOOKUP($A39,'Return Data'!$B$7:$R$1700,11,0)</f>
        <v>17.105799999999999</v>
      </c>
      <c r="I39" s="66">
        <f t="shared" si="8"/>
        <v>7</v>
      </c>
      <c r="J39" s="65">
        <f>VLOOKUP($A39,'Return Data'!$B$7:$R$1700,12,0)</f>
        <v>14.5886</v>
      </c>
      <c r="K39" s="66">
        <f t="shared" si="9"/>
        <v>5</v>
      </c>
      <c r="L39" s="65">
        <f>VLOOKUP($A39,'Return Data'!$B$7:$R$1700,13,0)</f>
        <v>12.760999999999999</v>
      </c>
      <c r="M39" s="66">
        <f t="shared" si="10"/>
        <v>4</v>
      </c>
      <c r="N39" s="65">
        <f>VLOOKUP($A39,'Return Data'!$B$7:$R$1700,17,0)</f>
        <v>11.258599999999999</v>
      </c>
      <c r="O39" s="66">
        <f t="shared" si="11"/>
        <v>13</v>
      </c>
      <c r="P39" s="65">
        <f>VLOOKUP($A39,'Return Data'!$B$7:$R$1700,14,0)</f>
        <v>7.9038000000000004</v>
      </c>
      <c r="Q39" s="66">
        <f t="shared" si="12"/>
        <v>14</v>
      </c>
      <c r="R39" s="65">
        <f>VLOOKUP($A39,'Return Data'!$B$7:$R$1700,16,0)</f>
        <v>9.1999999999999993</v>
      </c>
      <c r="S39" s="67">
        <f t="shared" si="3"/>
        <v>13</v>
      </c>
    </row>
    <row r="40" spans="1:19" x14ac:dyDescent="0.3">
      <c r="A40" s="82" t="s">
        <v>1181</v>
      </c>
      <c r="B40" s="64">
        <f>VLOOKUP($A40,'Return Data'!$B$7:$R$1700,3,0)</f>
        <v>44040</v>
      </c>
      <c r="C40" s="65">
        <f>VLOOKUP($A40,'Return Data'!$B$7:$R$1700,4,0)</f>
        <v>2.1189</v>
      </c>
      <c r="D40" s="65">
        <f>VLOOKUP($A40,'Return Data'!$B$7:$R$1700,9,0)</f>
        <v>8.6237999999999992</v>
      </c>
      <c r="E40" s="66">
        <f t="shared" si="0"/>
        <v>30</v>
      </c>
      <c r="F40" s="65">
        <f>VLOOKUP($A40,'Return Data'!$B$7:$R$1700,10,0)</f>
        <v>8.7426999999999992</v>
      </c>
      <c r="G40" s="66">
        <f t="shared" si="1"/>
        <v>31</v>
      </c>
      <c r="H40" s="65"/>
      <c r="I40" s="66"/>
      <c r="J40" s="65"/>
      <c r="K40" s="66"/>
      <c r="L40" s="65"/>
      <c r="M40" s="66"/>
      <c r="N40" s="65"/>
      <c r="O40" s="66"/>
      <c r="P40" s="65"/>
      <c r="Q40" s="66"/>
      <c r="R40" s="65">
        <f>VLOOKUP($A40,'Return Data'!$B$7:$R$1700,16,0)</f>
        <v>8.8519000000000005</v>
      </c>
      <c r="S40" s="67">
        <f t="shared" si="3"/>
        <v>18</v>
      </c>
    </row>
    <row r="41" spans="1:19" x14ac:dyDescent="0.3">
      <c r="A41" s="82" t="s">
        <v>1183</v>
      </c>
      <c r="B41" s="64">
        <f>VLOOKUP($A41,'Return Data'!$B$7:$R$1700,3,0)</f>
        <v>44040</v>
      </c>
      <c r="C41" s="65">
        <f>VLOOKUP($A41,'Return Data'!$B$7:$R$1700,4,0)</f>
        <v>53.485999999999997</v>
      </c>
      <c r="D41" s="65">
        <f>VLOOKUP($A41,'Return Data'!$B$7:$R$1700,9,0)</f>
        <v>14.4476</v>
      </c>
      <c r="E41" s="66">
        <f t="shared" si="0"/>
        <v>19</v>
      </c>
      <c r="F41" s="65">
        <f>VLOOKUP($A41,'Return Data'!$B$7:$R$1700,10,0)</f>
        <v>19.975999999999999</v>
      </c>
      <c r="G41" s="66">
        <f t="shared" si="1"/>
        <v>13</v>
      </c>
      <c r="H41" s="65">
        <f>VLOOKUP($A41,'Return Data'!$B$7:$R$1700,11,0)</f>
        <v>9.1708999999999996</v>
      </c>
      <c r="I41" s="66">
        <f>RANK(H41,H$8:H$43,0)</f>
        <v>24</v>
      </c>
      <c r="J41" s="65">
        <f>VLOOKUP($A41,'Return Data'!$B$7:$R$1700,12,0)</f>
        <v>0.41870000000000002</v>
      </c>
      <c r="K41" s="66">
        <f>RANK(J41,J$8:J$43,0)</f>
        <v>27</v>
      </c>
      <c r="L41" s="65">
        <f>VLOOKUP($A41,'Return Data'!$B$7:$R$1700,13,0)</f>
        <v>0.2195</v>
      </c>
      <c r="M41" s="66">
        <f>RANK(L41,L$8:L$43,0)</f>
        <v>28</v>
      </c>
      <c r="N41" s="65">
        <f>VLOOKUP($A41,'Return Data'!$B$7:$R$1700,17,0)</f>
        <v>-1.1043000000000001</v>
      </c>
      <c r="O41" s="66">
        <f>RANK(N41,N$8:N$43,0)</f>
        <v>29</v>
      </c>
      <c r="P41" s="65">
        <f>VLOOKUP($A41,'Return Data'!$B$7:$R$1700,14,0)</f>
        <v>-0.38879999999999998</v>
      </c>
      <c r="Q41" s="66">
        <f>RANK(P41,P$8:P$43,0)</f>
        <v>29</v>
      </c>
      <c r="R41" s="65">
        <f>VLOOKUP($A41,'Return Data'!$B$7:$R$1700,16,0)</f>
        <v>6.1002999999999998</v>
      </c>
      <c r="S41" s="67">
        <f t="shared" si="3"/>
        <v>32</v>
      </c>
    </row>
    <row r="42" spans="1:19" x14ac:dyDescent="0.3">
      <c r="A42" s="82" t="s">
        <v>1040</v>
      </c>
      <c r="B42" s="64">
        <f>VLOOKUP($A42,'Return Data'!$B$7:$R$1700,3,0)</f>
        <v>44040</v>
      </c>
      <c r="C42" s="65">
        <f>VLOOKUP($A42,'Return Data'!$B$7:$R$1700,4,0)</f>
        <v>75.225499999999997</v>
      </c>
      <c r="D42" s="65">
        <f>VLOOKUP($A42,'Return Data'!$B$7:$R$1700,9,0)</f>
        <v>18.253900000000002</v>
      </c>
      <c r="E42" s="66">
        <f t="shared" si="0"/>
        <v>9</v>
      </c>
      <c r="F42" s="65">
        <f>VLOOKUP($A42,'Return Data'!$B$7:$R$1700,10,0)</f>
        <v>16.214200000000002</v>
      </c>
      <c r="G42" s="66">
        <f t="shared" si="1"/>
        <v>23</v>
      </c>
      <c r="H42" s="65">
        <f>VLOOKUP($A42,'Return Data'!$B$7:$R$1700,11,0)</f>
        <v>17.484999999999999</v>
      </c>
      <c r="I42" s="66">
        <f>RANK(H42,H$8:H$43,0)</f>
        <v>6</v>
      </c>
      <c r="J42" s="65">
        <f>VLOOKUP($A42,'Return Data'!$B$7:$R$1700,12,0)</f>
        <v>14.919700000000001</v>
      </c>
      <c r="K42" s="66">
        <f>RANK(J42,J$8:J$43,0)</f>
        <v>3</v>
      </c>
      <c r="L42" s="65">
        <f>VLOOKUP($A42,'Return Data'!$B$7:$R$1700,13,0)</f>
        <v>11.786199999999999</v>
      </c>
      <c r="M42" s="66">
        <f>RANK(L42,L$8:L$43,0)</f>
        <v>13</v>
      </c>
      <c r="N42" s="65">
        <f>VLOOKUP($A42,'Return Data'!$B$7:$R$1700,17,0)</f>
        <v>14.114599999999999</v>
      </c>
      <c r="O42" s="66">
        <f>RANK(N42,N$8:N$43,0)</f>
        <v>1</v>
      </c>
      <c r="P42" s="65">
        <f>VLOOKUP($A42,'Return Data'!$B$7:$R$1700,14,0)</f>
        <v>9.4794999999999998</v>
      </c>
      <c r="Q42" s="66">
        <f>RANK(P42,P$8:P$43,0)</f>
        <v>2</v>
      </c>
      <c r="R42" s="65">
        <f>VLOOKUP($A42,'Return Data'!$B$7:$R$1700,16,0)</f>
        <v>10.045500000000001</v>
      </c>
      <c r="S42" s="67">
        <f t="shared" si="3"/>
        <v>3</v>
      </c>
    </row>
    <row r="43" spans="1:19" x14ac:dyDescent="0.3">
      <c r="A43" s="82" t="s">
        <v>1042</v>
      </c>
      <c r="B43" s="64">
        <f>VLOOKUP($A43,'Return Data'!$B$7:$R$1700,3,0)</f>
        <v>44040</v>
      </c>
      <c r="C43" s="65">
        <f>VLOOKUP($A43,'Return Data'!$B$7:$R$1700,4,0)</f>
        <v>13.903700000000001</v>
      </c>
      <c r="D43" s="65">
        <f>VLOOKUP($A43,'Return Data'!$B$7:$R$1700,9,0)</f>
        <v>31.547499999999999</v>
      </c>
      <c r="E43" s="66">
        <f t="shared" si="0"/>
        <v>3</v>
      </c>
      <c r="F43" s="65">
        <f>VLOOKUP($A43,'Return Data'!$B$7:$R$1700,10,0)</f>
        <v>24.893999999999998</v>
      </c>
      <c r="G43" s="66">
        <f t="shared" si="1"/>
        <v>4</v>
      </c>
      <c r="H43" s="65">
        <f>VLOOKUP($A43,'Return Data'!$B$7:$R$1700,11,0)</f>
        <v>23.842099999999999</v>
      </c>
      <c r="I43" s="66">
        <f>RANK(H43,H$8:H$43,0)</f>
        <v>1</v>
      </c>
      <c r="J43" s="65">
        <f>VLOOKUP($A43,'Return Data'!$B$7:$R$1700,12,0)</f>
        <v>18.9361</v>
      </c>
      <c r="K43" s="66">
        <f>RANK(J43,J$8:J$43,0)</f>
        <v>1</v>
      </c>
      <c r="L43" s="65">
        <f>VLOOKUP($A43,'Return Data'!$B$7:$R$1700,13,0)</f>
        <v>13.0496</v>
      </c>
      <c r="M43" s="66">
        <f>RANK(L43,L$8:L$43,0)</f>
        <v>3</v>
      </c>
      <c r="N43" s="65"/>
      <c r="O43" s="66"/>
      <c r="P43" s="65"/>
      <c r="Q43" s="66"/>
      <c r="R43" s="65">
        <f>VLOOKUP($A43,'Return Data'!$B$7:$R$1700,16,0)</f>
        <v>17.321899999999999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14.197077777777778</v>
      </c>
      <c r="E45" s="88"/>
      <c r="F45" s="89">
        <f>AVERAGE(F8:F43)</f>
        <v>13.664741666666666</v>
      </c>
      <c r="G45" s="88"/>
      <c r="H45" s="89">
        <f>AVERAGE(H8:H43)</f>
        <v>7.0671151515151518</v>
      </c>
      <c r="I45" s="88"/>
      <c r="J45" s="89">
        <f>AVERAGE(J8:J43)</f>
        <v>6.9613500000000004</v>
      </c>
      <c r="K45" s="88"/>
      <c r="L45" s="89">
        <f>AVERAGE(L8:L43)</f>
        <v>6.8225687500000003</v>
      </c>
      <c r="M45" s="88"/>
      <c r="N45" s="89">
        <f>AVERAGE(N8:N43)</f>
        <v>8.01356</v>
      </c>
      <c r="O45" s="88"/>
      <c r="P45" s="89">
        <f>AVERAGE(P8:P43)</f>
        <v>6.3311633333333326</v>
      </c>
      <c r="Q45" s="88"/>
      <c r="R45" s="89">
        <f>AVERAGE(R8:R43)</f>
        <v>6.1274666666666668</v>
      </c>
      <c r="S45" s="90"/>
    </row>
    <row r="46" spans="1:19" x14ac:dyDescent="0.3">
      <c r="A46" s="87" t="s">
        <v>28</v>
      </c>
      <c r="B46" s="88"/>
      <c r="C46" s="88"/>
      <c r="D46" s="89">
        <f>MIN(D8:D43)</f>
        <v>-25.964200000000002</v>
      </c>
      <c r="E46" s="88"/>
      <c r="F46" s="89">
        <f>MIN(F8:F43)</f>
        <v>-100.38249999999999</v>
      </c>
      <c r="G46" s="88"/>
      <c r="H46" s="89">
        <f>MIN(H8:H43)</f>
        <v>-50.463299999999997</v>
      </c>
      <c r="I46" s="88"/>
      <c r="J46" s="89">
        <f>MIN(J8:J43)</f>
        <v>-52.707599999999999</v>
      </c>
      <c r="K46" s="88"/>
      <c r="L46" s="89">
        <f>MIN(L8:L43)</f>
        <v>-40.423400000000001</v>
      </c>
      <c r="M46" s="88"/>
      <c r="N46" s="89">
        <f>MIN(N8:N43)</f>
        <v>-13.076499999999999</v>
      </c>
      <c r="O46" s="88"/>
      <c r="P46" s="89">
        <f>MIN(P8:P43)</f>
        <v>-7.4778000000000002</v>
      </c>
      <c r="Q46" s="88"/>
      <c r="R46" s="89">
        <f>MIN(R8:R43)</f>
        <v>-36.942700000000002</v>
      </c>
      <c r="S46" s="90"/>
    </row>
    <row r="47" spans="1:19" ht="15" thickBot="1" x14ac:dyDescent="0.35">
      <c r="A47" s="91" t="s">
        <v>29</v>
      </c>
      <c r="B47" s="92"/>
      <c r="C47" s="92"/>
      <c r="D47" s="93">
        <f>MAX(D8:D43)</f>
        <v>62.3673</v>
      </c>
      <c r="E47" s="92"/>
      <c r="F47" s="93">
        <f>MAX(F8:F43)</f>
        <v>37.518900000000002</v>
      </c>
      <c r="G47" s="92"/>
      <c r="H47" s="93">
        <f>MAX(H8:H43)</f>
        <v>23.842099999999999</v>
      </c>
      <c r="I47" s="92"/>
      <c r="J47" s="93">
        <f>MAX(J8:J43)</f>
        <v>18.9361</v>
      </c>
      <c r="K47" s="92"/>
      <c r="L47" s="93">
        <f>MAX(L8:L43)</f>
        <v>13.7727</v>
      </c>
      <c r="M47" s="92"/>
      <c r="N47" s="93">
        <f>MAX(N8:N43)</f>
        <v>14.114599999999999</v>
      </c>
      <c r="O47" s="92"/>
      <c r="P47" s="93">
        <f>MAX(P8:P43)</f>
        <v>9.4985999999999997</v>
      </c>
      <c r="Q47" s="92"/>
      <c r="R47" s="93">
        <f>MAX(R8:R43)</f>
        <v>17.321899999999999</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44040</v>
      </c>
      <c r="C8" s="65">
        <f>VLOOKUP($A8,'Return Data'!$B$7:$R$1700,4,0)</f>
        <v>22.5337</v>
      </c>
      <c r="D8" s="65">
        <f>VLOOKUP($A8,'Return Data'!$B$7:$R$1700,9,0)</f>
        <v>61.375700000000002</v>
      </c>
      <c r="E8" s="66">
        <f t="shared" ref="E8:E43" si="0">RANK(D8,D$8:D$43,0)</f>
        <v>1</v>
      </c>
      <c r="F8" s="65">
        <f>VLOOKUP($A8,'Return Data'!$B$7:$R$1700,10,0)</f>
        <v>36.596899999999998</v>
      </c>
      <c r="G8" s="66">
        <f t="shared" ref="G8:G43" si="1">RANK(F8,F$8:F$43,0)</f>
        <v>1</v>
      </c>
      <c r="H8" s="65">
        <f>VLOOKUP($A8,'Return Data'!$B$7:$R$1700,11,0)</f>
        <v>6.2488000000000001</v>
      </c>
      <c r="I8" s="66">
        <f t="shared" ref="I8:I20" si="2">RANK(H8,H$8:H$43,0)</f>
        <v>26</v>
      </c>
      <c r="J8" s="65">
        <f>VLOOKUP($A8,'Return Data'!$B$7:$R$1700,12,0)</f>
        <v>-2.9106999999999998</v>
      </c>
      <c r="K8" s="66">
        <f>RANK(J8,J$8:J$43,0)</f>
        <v>29</v>
      </c>
      <c r="L8" s="65">
        <f>VLOOKUP($A8,'Return Data'!$B$7:$R$1700,13,0)</f>
        <v>-3.0428999999999999</v>
      </c>
      <c r="M8" s="66">
        <f>RANK(L8,L$8:L$43,0)</f>
        <v>30</v>
      </c>
      <c r="N8" s="65">
        <f>VLOOKUP($A8,'Return Data'!$B$7:$R$1700,17,0)</f>
        <v>0.50839999999999996</v>
      </c>
      <c r="O8" s="66">
        <f>RANK(N8,N$8:N$43,0)</f>
        <v>28</v>
      </c>
      <c r="P8" s="65">
        <f>VLOOKUP($A8,'Return Data'!$B$7:$R$1700,14,0)</f>
        <v>2.0045999999999999</v>
      </c>
      <c r="Q8" s="66">
        <f>RANK(P8,P$8:P$43,0)</f>
        <v>26</v>
      </c>
      <c r="R8" s="65">
        <f>VLOOKUP($A8,'Return Data'!$B$7:$R$1700,16,0)</f>
        <v>7.4199000000000002</v>
      </c>
      <c r="S8" s="67">
        <f t="shared" ref="S8:S43" si="3">RANK(R8,R$8:R$43,0)</f>
        <v>28</v>
      </c>
    </row>
    <row r="9" spans="1:19" x14ac:dyDescent="0.3">
      <c r="A9" s="82" t="s">
        <v>1110</v>
      </c>
      <c r="B9" s="64">
        <f>VLOOKUP($A9,'Return Data'!$B$7:$R$1700,3,0)</f>
        <v>44040</v>
      </c>
      <c r="C9" s="65">
        <f>VLOOKUP($A9,'Return Data'!$B$7:$R$1700,4,0)</f>
        <v>1.3322000000000001</v>
      </c>
      <c r="D9" s="65">
        <f>VLOOKUP($A9,'Return Data'!$B$7:$R$1700,9,0)</f>
        <v>0</v>
      </c>
      <c r="E9" s="66">
        <f t="shared" si="0"/>
        <v>33</v>
      </c>
      <c r="F9" s="65">
        <f>VLOOKUP($A9,'Return Data'!$B$7:$R$1700,10,0)</f>
        <v>0</v>
      </c>
      <c r="G9" s="66">
        <f t="shared" si="1"/>
        <v>34</v>
      </c>
      <c r="H9" s="65">
        <f>VLOOKUP($A9,'Return Data'!$B$7:$R$1700,11,0)</f>
        <v>-50.469700000000003</v>
      </c>
      <c r="I9" s="66">
        <f t="shared" si="2"/>
        <v>32</v>
      </c>
      <c r="J9" s="65"/>
      <c r="K9" s="66"/>
      <c r="L9" s="65"/>
      <c r="M9" s="66"/>
      <c r="N9" s="65"/>
      <c r="O9" s="66"/>
      <c r="P9" s="65"/>
      <c r="Q9" s="66"/>
      <c r="R9" s="65">
        <f>VLOOKUP($A9,'Return Data'!$B$7:$R$1700,16,0)</f>
        <v>-35.520000000000003</v>
      </c>
      <c r="S9" s="67">
        <f t="shared" si="3"/>
        <v>35</v>
      </c>
    </row>
    <row r="10" spans="1:19" x14ac:dyDescent="0.3">
      <c r="A10" s="82" t="s">
        <v>1112</v>
      </c>
      <c r="B10" s="64">
        <f>VLOOKUP($A10,'Return Data'!$B$7:$R$1700,3,0)</f>
        <v>44040</v>
      </c>
      <c r="C10" s="65">
        <f>VLOOKUP($A10,'Return Data'!$B$7:$R$1700,4,0)</f>
        <v>20.1783</v>
      </c>
      <c r="D10" s="65">
        <f>VLOOKUP($A10,'Return Data'!$B$7:$R$1700,9,0)</f>
        <v>15.411300000000001</v>
      </c>
      <c r="E10" s="66">
        <f t="shared" si="0"/>
        <v>14</v>
      </c>
      <c r="F10" s="65">
        <f>VLOOKUP($A10,'Return Data'!$B$7:$R$1700,10,0)</f>
        <v>15.709099999999999</v>
      </c>
      <c r="G10" s="66">
        <f t="shared" si="1"/>
        <v>23</v>
      </c>
      <c r="H10" s="65">
        <f>VLOOKUP($A10,'Return Data'!$B$7:$R$1700,11,0)</f>
        <v>10.696099999999999</v>
      </c>
      <c r="I10" s="66">
        <f t="shared" si="2"/>
        <v>20</v>
      </c>
      <c r="J10" s="65">
        <f>VLOOKUP($A10,'Return Data'!$B$7:$R$1700,12,0)</f>
        <v>10.3492</v>
      </c>
      <c r="K10" s="66">
        <f t="shared" ref="K10:K20" si="4">RANK(J10,J$8:J$43,0)</f>
        <v>18</v>
      </c>
      <c r="L10" s="65">
        <f>VLOOKUP($A10,'Return Data'!$B$7:$R$1700,13,0)</f>
        <v>10.125299999999999</v>
      </c>
      <c r="M10" s="66">
        <f t="shared" ref="M10:M20" si="5">RANK(L10,L$8:L$43,0)</f>
        <v>16</v>
      </c>
      <c r="N10" s="65">
        <f>VLOOKUP($A10,'Return Data'!$B$7:$R$1700,17,0)</f>
        <v>8.4346999999999994</v>
      </c>
      <c r="O10" s="66">
        <f t="shared" ref="O10:O20" si="6">RANK(N10,N$8:N$43,0)</f>
        <v>18</v>
      </c>
      <c r="P10" s="65">
        <f>VLOOKUP($A10,'Return Data'!$B$7:$R$1700,14,0)</f>
        <v>7.4089</v>
      </c>
      <c r="Q10" s="66">
        <f t="shared" ref="Q10:Q20" si="7">RANK(P10,P$8:P$43,0)</f>
        <v>11</v>
      </c>
      <c r="R10" s="65">
        <f>VLOOKUP($A10,'Return Data'!$B$7:$R$1700,16,0)</f>
        <v>8.7822999999999993</v>
      </c>
      <c r="S10" s="67">
        <f t="shared" si="3"/>
        <v>10</v>
      </c>
    </row>
    <row r="11" spans="1:19" x14ac:dyDescent="0.3">
      <c r="A11" s="82" t="s">
        <v>1113</v>
      </c>
      <c r="B11" s="64">
        <f>VLOOKUP($A11,'Return Data'!$B$7:$R$1700,3,0)</f>
        <v>44040</v>
      </c>
      <c r="C11" s="65">
        <f>VLOOKUP($A11,'Return Data'!$B$7:$R$1700,4,0)</f>
        <v>14.641400000000001</v>
      </c>
      <c r="D11" s="65">
        <f>VLOOKUP($A11,'Return Data'!$B$7:$R$1700,9,0)</f>
        <v>9.6</v>
      </c>
      <c r="E11" s="66">
        <f t="shared" si="0"/>
        <v>28</v>
      </c>
      <c r="F11" s="65">
        <f>VLOOKUP($A11,'Return Data'!$B$7:$R$1700,10,0)</f>
        <v>13.5982</v>
      </c>
      <c r="G11" s="66">
        <f t="shared" si="1"/>
        <v>26</v>
      </c>
      <c r="H11" s="65">
        <f>VLOOKUP($A11,'Return Data'!$B$7:$R$1700,11,0)</f>
        <v>9.8582999999999998</v>
      </c>
      <c r="I11" s="66">
        <f t="shared" si="2"/>
        <v>21</v>
      </c>
      <c r="J11" s="65">
        <f>VLOOKUP($A11,'Return Data'!$B$7:$R$1700,12,0)</f>
        <v>8.4322999999999997</v>
      </c>
      <c r="K11" s="66">
        <f t="shared" si="4"/>
        <v>22</v>
      </c>
      <c r="L11" s="65">
        <f>VLOOKUP($A11,'Return Data'!$B$7:$R$1700,13,0)</f>
        <v>7.7530000000000001</v>
      </c>
      <c r="M11" s="66">
        <f t="shared" si="5"/>
        <v>24</v>
      </c>
      <c r="N11" s="65">
        <f>VLOOKUP($A11,'Return Data'!$B$7:$R$1700,17,0)</f>
        <v>2.6029</v>
      </c>
      <c r="O11" s="66">
        <f t="shared" si="6"/>
        <v>24</v>
      </c>
      <c r="P11" s="65">
        <f>VLOOKUP($A11,'Return Data'!$B$7:$R$1700,14,0)</f>
        <v>2.7454000000000001</v>
      </c>
      <c r="Q11" s="66">
        <f t="shared" si="7"/>
        <v>25</v>
      </c>
      <c r="R11" s="65">
        <f>VLOOKUP($A11,'Return Data'!$B$7:$R$1700,16,0)</f>
        <v>6.1254999999999997</v>
      </c>
      <c r="S11" s="67">
        <f t="shared" si="3"/>
        <v>31</v>
      </c>
    </row>
    <row r="12" spans="1:19" x14ac:dyDescent="0.3">
      <c r="A12" s="82" t="s">
        <v>1116</v>
      </c>
      <c r="B12" s="64">
        <f>VLOOKUP($A12,'Return Data'!$B$7:$R$1700,3,0)</f>
        <v>44040</v>
      </c>
      <c r="C12" s="65">
        <f>VLOOKUP($A12,'Return Data'!$B$7:$R$1700,4,0)</f>
        <v>61.920299999999997</v>
      </c>
      <c r="D12" s="65">
        <f>VLOOKUP($A12,'Return Data'!$B$7:$R$1700,9,0)</f>
        <v>7.6215999999999999</v>
      </c>
      <c r="E12" s="66">
        <f t="shared" si="0"/>
        <v>32</v>
      </c>
      <c r="F12" s="65">
        <f>VLOOKUP($A12,'Return Data'!$B$7:$R$1700,10,0)</f>
        <v>20.464700000000001</v>
      </c>
      <c r="G12" s="66">
        <f t="shared" si="1"/>
        <v>8</v>
      </c>
      <c r="H12" s="65">
        <f>VLOOKUP($A12,'Return Data'!$B$7:$R$1700,11,0)</f>
        <v>12.7295</v>
      </c>
      <c r="I12" s="66">
        <f t="shared" si="2"/>
        <v>17</v>
      </c>
      <c r="J12" s="65">
        <f>VLOOKUP($A12,'Return Data'!$B$7:$R$1700,12,0)</f>
        <v>10.7989</v>
      </c>
      <c r="K12" s="66">
        <f t="shared" si="4"/>
        <v>15</v>
      </c>
      <c r="L12" s="65">
        <f>VLOOKUP($A12,'Return Data'!$B$7:$R$1700,13,0)</f>
        <v>9.6416000000000004</v>
      </c>
      <c r="M12" s="66">
        <f t="shared" si="5"/>
        <v>17</v>
      </c>
      <c r="N12" s="65">
        <f>VLOOKUP($A12,'Return Data'!$B$7:$R$1700,17,0)</f>
        <v>5.5372000000000003</v>
      </c>
      <c r="O12" s="66">
        <f t="shared" si="6"/>
        <v>22</v>
      </c>
      <c r="P12" s="65">
        <f>VLOOKUP($A12,'Return Data'!$B$7:$R$1700,14,0)</f>
        <v>5.1003999999999996</v>
      </c>
      <c r="Q12" s="66">
        <f t="shared" si="7"/>
        <v>22</v>
      </c>
      <c r="R12" s="65">
        <f>VLOOKUP($A12,'Return Data'!$B$7:$R$1700,16,0)</f>
        <v>8.1529000000000007</v>
      </c>
      <c r="S12" s="67">
        <f t="shared" si="3"/>
        <v>17</v>
      </c>
    </row>
    <row r="13" spans="1:19" x14ac:dyDescent="0.3">
      <c r="A13" s="82" t="s">
        <v>1121</v>
      </c>
      <c r="B13" s="64">
        <f>VLOOKUP($A13,'Return Data'!$B$7:$R$1700,3,0)</f>
        <v>44040</v>
      </c>
      <c r="C13" s="65">
        <f>VLOOKUP($A13,'Return Data'!$B$7:$R$1700,4,0)</f>
        <v>21.941400000000002</v>
      </c>
      <c r="D13" s="65">
        <f>VLOOKUP($A13,'Return Data'!$B$7:$R$1700,9,0)</f>
        <v>11.722300000000001</v>
      </c>
      <c r="E13" s="66">
        <f t="shared" si="0"/>
        <v>24</v>
      </c>
      <c r="F13" s="65">
        <f>VLOOKUP($A13,'Return Data'!$B$7:$R$1700,10,0)</f>
        <v>21.674900000000001</v>
      </c>
      <c r="G13" s="66">
        <f t="shared" si="1"/>
        <v>6</v>
      </c>
      <c r="H13" s="65">
        <f>VLOOKUP($A13,'Return Data'!$B$7:$R$1700,11,0)</f>
        <v>-1.1749000000000001</v>
      </c>
      <c r="I13" s="66">
        <f t="shared" si="2"/>
        <v>29</v>
      </c>
      <c r="J13" s="65">
        <f>VLOOKUP($A13,'Return Data'!$B$7:$R$1700,12,0)</f>
        <v>-4.9070999999999998</v>
      </c>
      <c r="K13" s="66">
        <f t="shared" si="4"/>
        <v>30</v>
      </c>
      <c r="L13" s="65">
        <f>VLOOKUP($A13,'Return Data'!$B$7:$R$1700,13,0)</f>
        <v>-3.0108000000000001</v>
      </c>
      <c r="M13" s="66">
        <f t="shared" si="5"/>
        <v>29</v>
      </c>
      <c r="N13" s="65">
        <f>VLOOKUP($A13,'Return Data'!$B$7:$R$1700,17,0)</f>
        <v>2.0884</v>
      </c>
      <c r="O13" s="66">
        <f t="shared" si="6"/>
        <v>26</v>
      </c>
      <c r="P13" s="65">
        <f>VLOOKUP($A13,'Return Data'!$B$7:$R$1700,14,0)</f>
        <v>3.6400999999999999</v>
      </c>
      <c r="Q13" s="66">
        <f t="shared" si="7"/>
        <v>23</v>
      </c>
      <c r="R13" s="65">
        <f>VLOOKUP($A13,'Return Data'!$B$7:$R$1700,16,0)</f>
        <v>7.6680999999999999</v>
      </c>
      <c r="S13" s="67">
        <f t="shared" si="3"/>
        <v>24</v>
      </c>
    </row>
    <row r="14" spans="1:19" x14ac:dyDescent="0.3">
      <c r="A14" s="82" t="s">
        <v>1123</v>
      </c>
      <c r="B14" s="64">
        <f>VLOOKUP($A14,'Return Data'!$B$7:$R$1700,3,0)</f>
        <v>44040</v>
      </c>
      <c r="C14" s="65">
        <f>VLOOKUP($A14,'Return Data'!$B$7:$R$1700,4,0)</f>
        <v>41.394199999999998</v>
      </c>
      <c r="D14" s="65">
        <f>VLOOKUP($A14,'Return Data'!$B$7:$R$1700,9,0)</f>
        <v>18.094200000000001</v>
      </c>
      <c r="E14" s="66">
        <f t="shared" si="0"/>
        <v>6</v>
      </c>
      <c r="F14" s="65">
        <f>VLOOKUP($A14,'Return Data'!$B$7:$R$1700,10,0)</f>
        <v>16.769600000000001</v>
      </c>
      <c r="G14" s="66">
        <f t="shared" si="1"/>
        <v>19</v>
      </c>
      <c r="H14" s="65">
        <f>VLOOKUP($A14,'Return Data'!$B$7:$R$1700,11,0)</f>
        <v>8.7947000000000006</v>
      </c>
      <c r="I14" s="66">
        <f t="shared" si="2"/>
        <v>23</v>
      </c>
      <c r="J14" s="65">
        <f>VLOOKUP($A14,'Return Data'!$B$7:$R$1700,12,0)</f>
        <v>9.2571999999999992</v>
      </c>
      <c r="K14" s="66">
        <f t="shared" si="4"/>
        <v>21</v>
      </c>
      <c r="L14" s="65">
        <f>VLOOKUP($A14,'Return Data'!$B$7:$R$1700,13,0)</f>
        <v>8.8678000000000008</v>
      </c>
      <c r="M14" s="66">
        <f t="shared" si="5"/>
        <v>20</v>
      </c>
      <c r="N14" s="65">
        <f>VLOOKUP($A14,'Return Data'!$B$7:$R$1700,17,0)</f>
        <v>8.7805</v>
      </c>
      <c r="O14" s="66">
        <f t="shared" si="6"/>
        <v>16</v>
      </c>
      <c r="P14" s="65">
        <f>VLOOKUP($A14,'Return Data'!$B$7:$R$1700,14,0)</f>
        <v>7.2114000000000003</v>
      </c>
      <c r="Q14" s="66">
        <f t="shared" si="7"/>
        <v>14</v>
      </c>
      <c r="R14" s="65">
        <f>VLOOKUP($A14,'Return Data'!$B$7:$R$1700,16,0)</f>
        <v>7.9878999999999998</v>
      </c>
      <c r="S14" s="67">
        <f t="shared" si="3"/>
        <v>19</v>
      </c>
    </row>
    <row r="15" spans="1:19" x14ac:dyDescent="0.3">
      <c r="A15" s="82" t="s">
        <v>1125</v>
      </c>
      <c r="B15" s="64">
        <f>VLOOKUP($A15,'Return Data'!$B$7:$R$1700,3,0)</f>
        <v>44040</v>
      </c>
      <c r="C15" s="65">
        <f>VLOOKUP($A15,'Return Data'!$B$7:$R$1700,4,0)</f>
        <v>32.246499999999997</v>
      </c>
      <c r="D15" s="65">
        <f>VLOOKUP($A15,'Return Data'!$B$7:$R$1700,9,0)</f>
        <v>18.903300000000002</v>
      </c>
      <c r="E15" s="66">
        <f t="shared" si="0"/>
        <v>5</v>
      </c>
      <c r="F15" s="65">
        <f>VLOOKUP($A15,'Return Data'!$B$7:$R$1700,10,0)</f>
        <v>18.677900000000001</v>
      </c>
      <c r="G15" s="66">
        <f t="shared" si="1"/>
        <v>14</v>
      </c>
      <c r="H15" s="65">
        <f>VLOOKUP($A15,'Return Data'!$B$7:$R$1700,11,0)</f>
        <v>9.7477999999999998</v>
      </c>
      <c r="I15" s="66">
        <f t="shared" si="2"/>
        <v>22</v>
      </c>
      <c r="J15" s="65">
        <f>VLOOKUP($A15,'Return Data'!$B$7:$R$1700,12,0)</f>
        <v>10.622</v>
      </c>
      <c r="K15" s="66">
        <f t="shared" si="4"/>
        <v>16</v>
      </c>
      <c r="L15" s="65">
        <f>VLOOKUP($A15,'Return Data'!$B$7:$R$1700,13,0)</f>
        <v>10.505599999999999</v>
      </c>
      <c r="M15" s="66">
        <f t="shared" si="5"/>
        <v>15</v>
      </c>
      <c r="N15" s="65">
        <f>VLOOKUP($A15,'Return Data'!$B$7:$R$1700,17,0)</f>
        <v>8.7617999999999991</v>
      </c>
      <c r="O15" s="66">
        <f t="shared" si="6"/>
        <v>17</v>
      </c>
      <c r="P15" s="65">
        <f>VLOOKUP($A15,'Return Data'!$B$7:$R$1700,14,0)</f>
        <v>7.1318000000000001</v>
      </c>
      <c r="Q15" s="66">
        <f t="shared" si="7"/>
        <v>15</v>
      </c>
      <c r="R15" s="65">
        <f>VLOOKUP($A15,'Return Data'!$B$7:$R$1700,16,0)</f>
        <v>7.6532</v>
      </c>
      <c r="S15" s="67">
        <f t="shared" si="3"/>
        <v>25</v>
      </c>
    </row>
    <row r="16" spans="1:19" x14ac:dyDescent="0.3">
      <c r="A16" s="82" t="s">
        <v>1128</v>
      </c>
      <c r="B16" s="64">
        <f>VLOOKUP($A16,'Return Data'!$B$7:$R$1700,3,0)</f>
        <v>44040</v>
      </c>
      <c r="C16" s="65">
        <f>VLOOKUP($A16,'Return Data'!$B$7:$R$1700,4,0)</f>
        <v>35.979900000000001</v>
      </c>
      <c r="D16" s="65">
        <f>VLOOKUP($A16,'Return Data'!$B$7:$R$1700,9,0)</f>
        <v>11.583</v>
      </c>
      <c r="E16" s="66">
        <f t="shared" si="0"/>
        <v>26</v>
      </c>
      <c r="F16" s="65">
        <f>VLOOKUP($A16,'Return Data'!$B$7:$R$1700,10,0)</f>
        <v>16.589200000000002</v>
      </c>
      <c r="G16" s="66">
        <f t="shared" si="1"/>
        <v>20</v>
      </c>
      <c r="H16" s="65">
        <f>VLOOKUP($A16,'Return Data'!$B$7:$R$1700,11,0)</f>
        <v>14.6957</v>
      </c>
      <c r="I16" s="66">
        <f t="shared" si="2"/>
        <v>12</v>
      </c>
      <c r="J16" s="65">
        <f>VLOOKUP($A16,'Return Data'!$B$7:$R$1700,12,0)</f>
        <v>11.75</v>
      </c>
      <c r="K16" s="66">
        <f t="shared" si="4"/>
        <v>14</v>
      </c>
      <c r="L16" s="65">
        <f>VLOOKUP($A16,'Return Data'!$B$7:$R$1700,13,0)</f>
        <v>11.113200000000001</v>
      </c>
      <c r="M16" s="66">
        <f t="shared" si="5"/>
        <v>12</v>
      </c>
      <c r="N16" s="65">
        <f>VLOOKUP($A16,'Return Data'!$B$7:$R$1700,17,0)</f>
        <v>10.6503</v>
      </c>
      <c r="O16" s="66">
        <f t="shared" si="6"/>
        <v>12</v>
      </c>
      <c r="P16" s="65">
        <f>VLOOKUP($A16,'Return Data'!$B$7:$R$1700,14,0)</f>
        <v>8.1300000000000008</v>
      </c>
      <c r="Q16" s="66">
        <f t="shared" si="7"/>
        <v>8</v>
      </c>
      <c r="R16" s="65">
        <f>VLOOKUP($A16,'Return Data'!$B$7:$R$1700,16,0)</f>
        <v>7.7899000000000003</v>
      </c>
      <c r="S16" s="67">
        <f t="shared" si="3"/>
        <v>22</v>
      </c>
    </row>
    <row r="17" spans="1:19" x14ac:dyDescent="0.3">
      <c r="A17" s="82" t="s">
        <v>1130</v>
      </c>
      <c r="B17" s="64">
        <f>VLOOKUP($A17,'Return Data'!$B$7:$R$1700,3,0)</f>
        <v>44040</v>
      </c>
      <c r="C17" s="65">
        <f>VLOOKUP($A17,'Return Data'!$B$7:$R$1700,4,0)</f>
        <v>17.3965</v>
      </c>
      <c r="D17" s="65">
        <f>VLOOKUP($A17,'Return Data'!$B$7:$R$1700,9,0)</f>
        <v>12.226699999999999</v>
      </c>
      <c r="E17" s="66">
        <f t="shared" si="0"/>
        <v>22</v>
      </c>
      <c r="F17" s="65">
        <f>VLOOKUP($A17,'Return Data'!$B$7:$R$1700,10,0)</f>
        <v>10.9742</v>
      </c>
      <c r="G17" s="66">
        <f t="shared" si="1"/>
        <v>29</v>
      </c>
      <c r="H17" s="65">
        <f>VLOOKUP($A17,'Return Data'!$B$7:$R$1700,11,0)</f>
        <v>11.970700000000001</v>
      </c>
      <c r="I17" s="66">
        <f t="shared" si="2"/>
        <v>19</v>
      </c>
      <c r="J17" s="65">
        <f>VLOOKUP($A17,'Return Data'!$B$7:$R$1700,12,0)</f>
        <v>9.5559999999999992</v>
      </c>
      <c r="K17" s="66">
        <f t="shared" si="4"/>
        <v>20</v>
      </c>
      <c r="L17" s="65">
        <f>VLOOKUP($A17,'Return Data'!$B$7:$R$1700,13,0)</f>
        <v>8.4021000000000008</v>
      </c>
      <c r="M17" s="66">
        <f t="shared" si="5"/>
        <v>21</v>
      </c>
      <c r="N17" s="65">
        <f>VLOOKUP($A17,'Return Data'!$B$7:$R$1700,17,0)</f>
        <v>8.7885000000000009</v>
      </c>
      <c r="O17" s="66">
        <f t="shared" si="6"/>
        <v>15</v>
      </c>
      <c r="P17" s="65">
        <f>VLOOKUP($A17,'Return Data'!$B$7:$R$1700,14,0)</f>
        <v>8.3948999999999998</v>
      </c>
      <c r="Q17" s="66">
        <f t="shared" si="7"/>
        <v>3</v>
      </c>
      <c r="R17" s="65">
        <f>VLOOKUP($A17,'Return Data'!$B$7:$R$1700,16,0)</f>
        <v>7.7633000000000001</v>
      </c>
      <c r="S17" s="67">
        <f t="shared" si="3"/>
        <v>23</v>
      </c>
    </row>
    <row r="18" spans="1:19" x14ac:dyDescent="0.3">
      <c r="A18" s="82" t="s">
        <v>1131</v>
      </c>
      <c r="B18" s="64">
        <f>VLOOKUP($A18,'Return Data'!$B$7:$R$1700,3,0)</f>
        <v>44040</v>
      </c>
      <c r="C18" s="65">
        <f>VLOOKUP($A18,'Return Data'!$B$7:$R$1700,4,0)</f>
        <v>16.613700000000001</v>
      </c>
      <c r="D18" s="65">
        <f>VLOOKUP($A18,'Return Data'!$B$7:$R$1700,9,0)</f>
        <v>12.184699999999999</v>
      </c>
      <c r="E18" s="66">
        <f t="shared" si="0"/>
        <v>23</v>
      </c>
      <c r="F18" s="65">
        <f>VLOOKUP($A18,'Return Data'!$B$7:$R$1700,10,0)</f>
        <v>24.041599999999999</v>
      </c>
      <c r="G18" s="66">
        <f t="shared" si="1"/>
        <v>4</v>
      </c>
      <c r="H18" s="65">
        <f>VLOOKUP($A18,'Return Data'!$B$7:$R$1700,11,0)</f>
        <v>5.4787999999999997</v>
      </c>
      <c r="I18" s="66">
        <f t="shared" si="2"/>
        <v>28</v>
      </c>
      <c r="J18" s="65">
        <f>VLOOKUP($A18,'Return Data'!$B$7:$R$1700,12,0)</f>
        <v>7.2850999999999999</v>
      </c>
      <c r="K18" s="66">
        <f t="shared" si="4"/>
        <v>25</v>
      </c>
      <c r="L18" s="65">
        <f>VLOOKUP($A18,'Return Data'!$B$7:$R$1700,13,0)</f>
        <v>7.9923000000000002</v>
      </c>
      <c r="M18" s="66">
        <f t="shared" si="5"/>
        <v>22</v>
      </c>
      <c r="N18" s="65">
        <f>VLOOKUP($A18,'Return Data'!$B$7:$R$1700,17,0)</f>
        <v>6.7721999999999998</v>
      </c>
      <c r="O18" s="66">
        <f t="shared" si="6"/>
        <v>21</v>
      </c>
      <c r="P18" s="65">
        <f>VLOOKUP($A18,'Return Data'!$B$7:$R$1700,14,0)</f>
        <v>6.0541</v>
      </c>
      <c r="Q18" s="66">
        <f t="shared" si="7"/>
        <v>19</v>
      </c>
      <c r="R18" s="65">
        <f>VLOOKUP($A18,'Return Data'!$B$7:$R$1700,16,0)</f>
        <v>8.3104999999999993</v>
      </c>
      <c r="S18" s="67">
        <f t="shared" si="3"/>
        <v>14</v>
      </c>
    </row>
    <row r="19" spans="1:19" x14ac:dyDescent="0.3">
      <c r="A19" s="82" t="s">
        <v>1134</v>
      </c>
      <c r="B19" s="64">
        <f>VLOOKUP($A19,'Return Data'!$B$7:$R$1700,3,0)</f>
        <v>44040</v>
      </c>
      <c r="C19" s="65">
        <f>VLOOKUP($A19,'Return Data'!$B$7:$R$1700,4,0)</f>
        <v>14.925700000000001</v>
      </c>
      <c r="D19" s="65">
        <f>VLOOKUP($A19,'Return Data'!$B$7:$R$1700,9,0)</f>
        <v>17.245100000000001</v>
      </c>
      <c r="E19" s="66">
        <f t="shared" si="0"/>
        <v>10</v>
      </c>
      <c r="F19" s="65">
        <f>VLOOKUP($A19,'Return Data'!$B$7:$R$1700,10,0)</f>
        <v>13.841799999999999</v>
      </c>
      <c r="G19" s="66">
        <f t="shared" si="1"/>
        <v>25</v>
      </c>
      <c r="H19" s="65">
        <f>VLOOKUP($A19,'Return Data'!$B$7:$R$1700,11,0)</f>
        <v>6.2430000000000003</v>
      </c>
      <c r="I19" s="66">
        <f t="shared" si="2"/>
        <v>27</v>
      </c>
      <c r="J19" s="65">
        <f>VLOOKUP($A19,'Return Data'!$B$7:$R$1700,12,0)</f>
        <v>7.9423000000000004</v>
      </c>
      <c r="K19" s="66">
        <f t="shared" si="4"/>
        <v>23</v>
      </c>
      <c r="L19" s="65">
        <f>VLOOKUP($A19,'Return Data'!$B$7:$R$1700,13,0)</f>
        <v>7.7560000000000002</v>
      </c>
      <c r="M19" s="66">
        <f t="shared" si="5"/>
        <v>23</v>
      </c>
      <c r="N19" s="65">
        <f>VLOOKUP($A19,'Return Data'!$B$7:$R$1700,17,0)</f>
        <v>7.1052</v>
      </c>
      <c r="O19" s="66">
        <f t="shared" si="6"/>
        <v>20</v>
      </c>
      <c r="P19" s="65">
        <f>VLOOKUP($A19,'Return Data'!$B$7:$R$1700,14,0)</f>
        <v>5.6950000000000003</v>
      </c>
      <c r="Q19" s="66">
        <f t="shared" si="7"/>
        <v>20</v>
      </c>
      <c r="R19" s="65">
        <f>VLOOKUP($A19,'Return Data'!$B$7:$R$1700,16,0)</f>
        <v>7.5711000000000004</v>
      </c>
      <c r="S19" s="67">
        <f t="shared" si="3"/>
        <v>26</v>
      </c>
    </row>
    <row r="20" spans="1:19" x14ac:dyDescent="0.3">
      <c r="A20" s="82" t="s">
        <v>1135</v>
      </c>
      <c r="B20" s="64">
        <f>VLOOKUP($A20,'Return Data'!$B$7:$R$1700,3,0)</f>
        <v>44040</v>
      </c>
      <c r="C20" s="65">
        <f>VLOOKUP($A20,'Return Data'!$B$7:$R$1700,4,0)</f>
        <v>10.475300000000001</v>
      </c>
      <c r="D20" s="65">
        <f>VLOOKUP($A20,'Return Data'!$B$7:$R$1700,9,0)</f>
        <v>-9.9090000000000007</v>
      </c>
      <c r="E20" s="66">
        <f t="shared" si="0"/>
        <v>35</v>
      </c>
      <c r="F20" s="65">
        <f>VLOOKUP($A20,'Return Data'!$B$7:$R$1700,10,0)</f>
        <v>3.7566000000000002</v>
      </c>
      <c r="G20" s="66">
        <f t="shared" si="1"/>
        <v>33</v>
      </c>
      <c r="H20" s="65">
        <f>VLOOKUP($A20,'Return Data'!$B$7:$R$1700,11,0)</f>
        <v>-50.606900000000003</v>
      </c>
      <c r="I20" s="66">
        <f t="shared" si="2"/>
        <v>33</v>
      </c>
      <c r="J20" s="65">
        <f>VLOOKUP($A20,'Return Data'!$B$7:$R$1700,12,0)</f>
        <v>-33.569600000000001</v>
      </c>
      <c r="K20" s="66">
        <f t="shared" si="4"/>
        <v>31</v>
      </c>
      <c r="L20" s="65">
        <f>VLOOKUP($A20,'Return Data'!$B$7:$R$1700,13,0)</f>
        <v>-24.438400000000001</v>
      </c>
      <c r="M20" s="66">
        <f t="shared" si="5"/>
        <v>31</v>
      </c>
      <c r="N20" s="65">
        <f>VLOOKUP($A20,'Return Data'!$B$7:$R$1700,17,0)</f>
        <v>-13.7948</v>
      </c>
      <c r="O20" s="66">
        <f t="shared" si="6"/>
        <v>30</v>
      </c>
      <c r="P20" s="65">
        <f>VLOOKUP($A20,'Return Data'!$B$7:$R$1700,14,0)</f>
        <v>-8.3103999999999996</v>
      </c>
      <c r="Q20" s="66">
        <f t="shared" si="7"/>
        <v>30</v>
      </c>
      <c r="R20" s="65">
        <f>VLOOKUP($A20,'Return Data'!$B$7:$R$1700,16,0)</f>
        <v>0.76500000000000001</v>
      </c>
      <c r="S20" s="67">
        <f t="shared" si="3"/>
        <v>34</v>
      </c>
    </row>
    <row r="21" spans="1:19" x14ac:dyDescent="0.3">
      <c r="A21" s="82" t="s">
        <v>1137</v>
      </c>
      <c r="B21" s="64">
        <f>VLOOKUP($A21,'Return Data'!$B$7:$R$1700,3,0)</f>
        <v>44040</v>
      </c>
      <c r="C21" s="65">
        <f>VLOOKUP($A21,'Return Data'!$B$7:$R$1700,4,0)</f>
        <v>5.4300000000000001E-2</v>
      </c>
      <c r="D21" s="65">
        <f>VLOOKUP($A21,'Return Data'!$B$7:$R$1700,9,0)</f>
        <v>8.4647000000000006</v>
      </c>
      <c r="E21" s="66">
        <f t="shared" si="0"/>
        <v>31</v>
      </c>
      <c r="F21" s="65">
        <f>VLOOKUP($A21,'Return Data'!$B$7:$R$1700,10,0)</f>
        <v>9.0643999999999991</v>
      </c>
      <c r="G21" s="66">
        <f t="shared" si="1"/>
        <v>30</v>
      </c>
      <c r="H21" s="65"/>
      <c r="I21" s="66"/>
      <c r="J21" s="65"/>
      <c r="K21" s="66"/>
      <c r="L21" s="65"/>
      <c r="M21" s="66"/>
      <c r="N21" s="65"/>
      <c r="O21" s="66"/>
      <c r="P21" s="65"/>
      <c r="Q21" s="66"/>
      <c r="R21" s="65">
        <f>VLOOKUP($A21,'Return Data'!$B$7:$R$1700,16,0)</f>
        <v>9.5139999999999993</v>
      </c>
      <c r="S21" s="67">
        <f t="shared" si="3"/>
        <v>4</v>
      </c>
    </row>
    <row r="22" spans="1:19" x14ac:dyDescent="0.3">
      <c r="A22" s="82" t="s">
        <v>1142</v>
      </c>
      <c r="B22" s="64">
        <f>VLOOKUP($A22,'Return Data'!$B$7:$R$1700,3,0)</f>
        <v>44040</v>
      </c>
      <c r="C22" s="65">
        <f>VLOOKUP($A22,'Return Data'!$B$7:$R$1700,4,0)</f>
        <v>37.732700000000001</v>
      </c>
      <c r="D22" s="65">
        <f>VLOOKUP($A22,'Return Data'!$B$7:$R$1700,9,0)</f>
        <v>13.253500000000001</v>
      </c>
      <c r="E22" s="66">
        <f t="shared" si="0"/>
        <v>21</v>
      </c>
      <c r="F22" s="65">
        <f>VLOOKUP($A22,'Return Data'!$B$7:$R$1700,10,0)</f>
        <v>19.5809</v>
      </c>
      <c r="G22" s="66">
        <f t="shared" si="1"/>
        <v>11</v>
      </c>
      <c r="H22" s="65">
        <f>VLOOKUP($A22,'Return Data'!$B$7:$R$1700,11,0)</f>
        <v>13.564299999999999</v>
      </c>
      <c r="I22" s="66">
        <f>RANK(H22,H$8:H$43,0)</f>
        <v>15</v>
      </c>
      <c r="J22" s="65">
        <f>VLOOKUP($A22,'Return Data'!$B$7:$R$1700,12,0)</f>
        <v>12.844900000000001</v>
      </c>
      <c r="K22" s="66">
        <f>RANK(J22,J$8:J$43,0)</f>
        <v>9</v>
      </c>
      <c r="L22" s="65">
        <f>VLOOKUP($A22,'Return Data'!$B$7:$R$1700,13,0)</f>
        <v>12.271100000000001</v>
      </c>
      <c r="M22" s="66">
        <f>RANK(L22,L$8:L$43,0)</f>
        <v>4</v>
      </c>
      <c r="N22" s="65">
        <f>VLOOKUP($A22,'Return Data'!$B$7:$R$1700,17,0)</f>
        <v>11.046099999999999</v>
      </c>
      <c r="O22" s="66">
        <f>RANK(N22,N$8:N$43,0)</f>
        <v>9</v>
      </c>
      <c r="P22" s="65">
        <f>VLOOKUP($A22,'Return Data'!$B$7:$R$1700,14,0)</f>
        <v>8.8087999999999997</v>
      </c>
      <c r="Q22" s="66">
        <f>RANK(P22,P$8:P$43,0)</f>
        <v>2</v>
      </c>
      <c r="R22" s="65">
        <f>VLOOKUP($A22,'Return Data'!$B$7:$R$1700,16,0)</f>
        <v>8.2560000000000002</v>
      </c>
      <c r="S22" s="67">
        <f t="shared" si="3"/>
        <v>16</v>
      </c>
    </row>
    <row r="23" spans="1:19" x14ac:dyDescent="0.3">
      <c r="A23" s="82" t="s">
        <v>1143</v>
      </c>
      <c r="B23" s="64">
        <f>VLOOKUP($A23,'Return Data'!$B$7:$R$1700,3,0)</f>
        <v>44040</v>
      </c>
      <c r="C23" s="65">
        <f>VLOOKUP($A23,'Return Data'!$B$7:$R$1700,4,0)</f>
        <v>57.053600000000003</v>
      </c>
      <c r="D23" s="65">
        <f>VLOOKUP($A23,'Return Data'!$B$7:$R$1700,9,0)</f>
        <v>13.382</v>
      </c>
      <c r="E23" s="66">
        <f t="shared" si="0"/>
        <v>20</v>
      </c>
      <c r="F23" s="65">
        <f>VLOOKUP($A23,'Return Data'!$B$7:$R$1700,10,0)</f>
        <v>17.434200000000001</v>
      </c>
      <c r="G23" s="66">
        <f t="shared" si="1"/>
        <v>16</v>
      </c>
      <c r="H23" s="65">
        <f>VLOOKUP($A23,'Return Data'!$B$7:$R$1700,11,0)</f>
        <v>7.5407000000000002</v>
      </c>
      <c r="I23" s="66">
        <f>RANK(H23,H$8:H$43,0)</f>
        <v>25</v>
      </c>
      <c r="J23" s="65">
        <f>VLOOKUP($A23,'Return Data'!$B$7:$R$1700,12,0)</f>
        <v>7.4436</v>
      </c>
      <c r="K23" s="66">
        <f>RANK(J23,J$8:J$43,0)</f>
        <v>24</v>
      </c>
      <c r="L23" s="65">
        <f>VLOOKUP($A23,'Return Data'!$B$7:$R$1700,13,0)</f>
        <v>7.2384000000000004</v>
      </c>
      <c r="M23" s="66">
        <f>RANK(L23,L$8:L$43,0)</f>
        <v>25</v>
      </c>
      <c r="N23" s="65">
        <f>VLOOKUP($A23,'Return Data'!$B$7:$R$1700,17,0)</f>
        <v>7.6261999999999999</v>
      </c>
      <c r="O23" s="66">
        <f>RANK(N23,N$8:N$43,0)</f>
        <v>19</v>
      </c>
      <c r="P23" s="65">
        <f>VLOOKUP($A23,'Return Data'!$B$7:$R$1700,14,0)</f>
        <v>6.1447000000000003</v>
      </c>
      <c r="Q23" s="66">
        <f>RANK(P23,P$8:P$43,0)</f>
        <v>18</v>
      </c>
      <c r="R23" s="65">
        <f>VLOOKUP($A23,'Return Data'!$B$7:$R$1700,16,0)</f>
        <v>8.0008999999999997</v>
      </c>
      <c r="S23" s="67">
        <f t="shared" si="3"/>
        <v>18</v>
      </c>
    </row>
    <row r="24" spans="1:19" x14ac:dyDescent="0.3">
      <c r="A24" s="82" t="s">
        <v>1147</v>
      </c>
      <c r="B24" s="64">
        <f>VLOOKUP($A24,'Return Data'!$B$7:$R$1700,3,0)</f>
        <v>44040</v>
      </c>
      <c r="C24" s="65">
        <f>VLOOKUP($A24,'Return Data'!$B$7:$R$1700,4,0)</f>
        <v>27.281700000000001</v>
      </c>
      <c r="D24" s="65">
        <f>VLOOKUP($A24,'Return Data'!$B$7:$R$1700,9,0)</f>
        <v>14.9907</v>
      </c>
      <c r="E24" s="66">
        <f t="shared" si="0"/>
        <v>15</v>
      </c>
      <c r="F24" s="65">
        <f>VLOOKUP($A24,'Return Data'!$B$7:$R$1700,10,0)</f>
        <v>19.975100000000001</v>
      </c>
      <c r="G24" s="66">
        <f t="shared" si="1"/>
        <v>9</v>
      </c>
      <c r="H24" s="65">
        <f>VLOOKUP($A24,'Return Data'!$B$7:$R$1700,11,0)</f>
        <v>14.885199999999999</v>
      </c>
      <c r="I24" s="66">
        <f>RANK(H24,H$8:H$43,0)</f>
        <v>11</v>
      </c>
      <c r="J24" s="65">
        <f>VLOOKUP($A24,'Return Data'!$B$7:$R$1700,12,0)</f>
        <v>12.4885</v>
      </c>
      <c r="K24" s="66">
        <f>RANK(J24,J$8:J$43,0)</f>
        <v>10</v>
      </c>
      <c r="L24" s="65">
        <f>VLOOKUP($A24,'Return Data'!$B$7:$R$1700,13,0)</f>
        <v>11.361000000000001</v>
      </c>
      <c r="M24" s="66">
        <f>RANK(L24,L$8:L$43,0)</f>
        <v>8</v>
      </c>
      <c r="N24" s="65">
        <f>VLOOKUP($A24,'Return Data'!$B$7:$R$1700,17,0)</f>
        <v>0.51829999999999998</v>
      </c>
      <c r="O24" s="66">
        <f>RANK(N24,N$8:N$43,0)</f>
        <v>27</v>
      </c>
      <c r="P24" s="65">
        <f>VLOOKUP($A24,'Return Data'!$B$7:$R$1700,14,0)</f>
        <v>1.1059000000000001</v>
      </c>
      <c r="Q24" s="66">
        <f>RANK(P24,P$8:P$43,0)</f>
        <v>28</v>
      </c>
      <c r="R24" s="65">
        <f>VLOOKUP($A24,'Return Data'!$B$7:$R$1700,16,0)</f>
        <v>5.8400999999999996</v>
      </c>
      <c r="S24" s="67">
        <f t="shared" si="3"/>
        <v>33</v>
      </c>
    </row>
    <row r="25" spans="1:19" x14ac:dyDescent="0.3">
      <c r="A25" s="82" t="s">
        <v>1148</v>
      </c>
      <c r="B25" s="64">
        <f>VLOOKUP($A25,'Return Data'!$B$7:$R$1700,3,0)</f>
        <v>44040</v>
      </c>
      <c r="C25" s="65">
        <f>VLOOKUP($A25,'Return Data'!$B$7:$R$1700,4,0)</f>
        <v>0.7853</v>
      </c>
      <c r="D25" s="65">
        <f>VLOOKUP($A25,'Return Data'!$B$7:$R$1700,9,0)</f>
        <v>0</v>
      </c>
      <c r="E25" s="66">
        <f t="shared" si="0"/>
        <v>33</v>
      </c>
      <c r="F25" s="65">
        <f>VLOOKUP($A25,'Return Data'!$B$7:$R$1700,10,0)</f>
        <v>-100.39919999999999</v>
      </c>
      <c r="G25" s="66">
        <f t="shared" si="1"/>
        <v>36</v>
      </c>
      <c r="H25" s="65">
        <f>VLOOKUP($A25,'Return Data'!$B$7:$R$1700,11,0)</f>
        <v>-50.199599999999997</v>
      </c>
      <c r="I25" s="66">
        <f>RANK(H25,H$8:H$43,0)</f>
        <v>31</v>
      </c>
      <c r="J25" s="65">
        <f>VLOOKUP($A25,'Return Data'!$B$7:$R$1700,12,0)</f>
        <v>-52.711599999999997</v>
      </c>
      <c r="K25" s="66">
        <f>RANK(J25,J$8:J$43,0)</f>
        <v>32</v>
      </c>
      <c r="L25" s="65">
        <f>VLOOKUP($A25,'Return Data'!$B$7:$R$1700,13,0)</f>
        <v>-40.426600000000001</v>
      </c>
      <c r="M25" s="66">
        <f>RANK(L25,L$8:L$43,0)</f>
        <v>32</v>
      </c>
      <c r="N25" s="65"/>
      <c r="O25" s="66"/>
      <c r="P25" s="65"/>
      <c r="Q25" s="66"/>
      <c r="R25" s="65">
        <f>VLOOKUP($A25,'Return Data'!$B$7:$R$1700,16,0)</f>
        <v>-36.9452</v>
      </c>
      <c r="S25" s="67">
        <f t="shared" si="3"/>
        <v>36</v>
      </c>
    </row>
    <row r="26" spans="1:19" x14ac:dyDescent="0.3">
      <c r="A26" s="82" t="s">
        <v>1152</v>
      </c>
      <c r="B26" s="64">
        <f>VLOOKUP($A26,'Return Data'!$B$7:$R$1700,3,0)</f>
        <v>44040</v>
      </c>
      <c r="C26" s="65">
        <f>VLOOKUP($A26,'Return Data'!$B$7:$R$1700,4,0)</f>
        <v>0.1019</v>
      </c>
      <c r="D26" s="65">
        <f>VLOOKUP($A26,'Return Data'!$B$7:$R$1700,9,0)</f>
        <v>9.0257000000000005</v>
      </c>
      <c r="E26" s="66">
        <f t="shared" si="0"/>
        <v>29</v>
      </c>
      <c r="F26" s="65">
        <f>VLOOKUP($A26,'Return Data'!$B$7:$R$1700,10,0)</f>
        <v>8.8506999999999998</v>
      </c>
      <c r="G26" s="66">
        <f t="shared" si="1"/>
        <v>31</v>
      </c>
      <c r="H26" s="65"/>
      <c r="I26" s="66"/>
      <c r="J26" s="65"/>
      <c r="K26" s="66"/>
      <c r="L26" s="65"/>
      <c r="M26" s="66"/>
      <c r="N26" s="65"/>
      <c r="O26" s="66"/>
      <c r="P26" s="65"/>
      <c r="Q26" s="66"/>
      <c r="R26" s="65">
        <f>VLOOKUP($A26,'Return Data'!$B$7:$R$1700,16,0)</f>
        <v>8.9664000000000001</v>
      </c>
      <c r="S26" s="67">
        <f t="shared" si="3"/>
        <v>8</v>
      </c>
    </row>
    <row r="27" spans="1:19" x14ac:dyDescent="0.3">
      <c r="A27" s="82" t="s">
        <v>1154</v>
      </c>
      <c r="B27" s="64">
        <f>VLOOKUP($A27,'Return Data'!$B$7:$R$1700,3,0)</f>
        <v>44040</v>
      </c>
      <c r="C27" s="65">
        <f>VLOOKUP($A27,'Return Data'!$B$7:$R$1700,4,0)</f>
        <v>13.6935</v>
      </c>
      <c r="D27" s="65">
        <f>VLOOKUP($A27,'Return Data'!$B$7:$R$1700,9,0)</f>
        <v>-26.483599999999999</v>
      </c>
      <c r="E27" s="66">
        <f t="shared" si="0"/>
        <v>36</v>
      </c>
      <c r="F27" s="65">
        <f>VLOOKUP($A27,'Return Data'!$B$7:$R$1700,10,0)</f>
        <v>-0.80969999999999998</v>
      </c>
      <c r="G27" s="66">
        <f t="shared" si="1"/>
        <v>35</v>
      </c>
      <c r="H27" s="65">
        <f>VLOOKUP($A27,'Return Data'!$B$7:$R$1700,11,0)</f>
        <v>-4.6158999999999999</v>
      </c>
      <c r="I27" s="66">
        <f t="shared" ref="I27:I39" si="8">RANK(H27,H$8:H$43,0)</f>
        <v>30</v>
      </c>
      <c r="J27" s="65">
        <f>VLOOKUP($A27,'Return Data'!$B$7:$R$1700,12,0)</f>
        <v>-2.6227999999999998</v>
      </c>
      <c r="K27" s="66">
        <f t="shared" ref="K27:K39" si="9">RANK(J27,J$8:J$43,0)</f>
        <v>28</v>
      </c>
      <c r="L27" s="65">
        <f>VLOOKUP($A27,'Return Data'!$B$7:$R$1700,13,0)</f>
        <v>0.22500000000000001</v>
      </c>
      <c r="M27" s="66">
        <f t="shared" ref="M27:M39" si="10">RANK(L27,L$8:L$43,0)</f>
        <v>27</v>
      </c>
      <c r="N27" s="65">
        <f>VLOOKUP($A27,'Return Data'!$B$7:$R$1700,17,0)</f>
        <v>2.9664000000000001</v>
      </c>
      <c r="O27" s="66">
        <f t="shared" ref="O27:O39" si="11">RANK(N27,N$8:N$43,0)</f>
        <v>23</v>
      </c>
      <c r="P27" s="65">
        <f>VLOOKUP($A27,'Return Data'!$B$7:$R$1700,14,0)</f>
        <v>3.5962000000000001</v>
      </c>
      <c r="Q27" s="66">
        <f t="shared" ref="Q27:Q39" si="12">RANK(P27,P$8:P$43,0)</f>
        <v>24</v>
      </c>
      <c r="R27" s="65">
        <f>VLOOKUP($A27,'Return Data'!$B$7:$R$1700,16,0)</f>
        <v>6.0731000000000002</v>
      </c>
      <c r="S27" s="67">
        <f t="shared" si="3"/>
        <v>32</v>
      </c>
    </row>
    <row r="28" spans="1:19" x14ac:dyDescent="0.3">
      <c r="A28" s="82" t="s">
        <v>1157</v>
      </c>
      <c r="B28" s="64">
        <f>VLOOKUP($A28,'Return Data'!$B$7:$R$1700,3,0)</f>
        <v>44040</v>
      </c>
      <c r="C28" s="65">
        <f>VLOOKUP($A28,'Return Data'!$B$7:$R$1700,4,0)</f>
        <v>95.515100000000004</v>
      </c>
      <c r="D28" s="65">
        <f>VLOOKUP($A28,'Return Data'!$B$7:$R$1700,9,0)</f>
        <v>20.343499999999999</v>
      </c>
      <c r="E28" s="66">
        <f t="shared" si="0"/>
        <v>4</v>
      </c>
      <c r="F28" s="65">
        <f>VLOOKUP($A28,'Return Data'!$B$7:$R$1700,10,0)</f>
        <v>24.499400000000001</v>
      </c>
      <c r="G28" s="66">
        <f t="shared" si="1"/>
        <v>3</v>
      </c>
      <c r="H28" s="65">
        <f>VLOOKUP($A28,'Return Data'!$B$7:$R$1700,11,0)</f>
        <v>18.352799999999998</v>
      </c>
      <c r="I28" s="66">
        <f t="shared" si="8"/>
        <v>2</v>
      </c>
      <c r="J28" s="65">
        <f>VLOOKUP($A28,'Return Data'!$B$7:$R$1700,12,0)</f>
        <v>14.0686</v>
      </c>
      <c r="K28" s="66">
        <f t="shared" si="9"/>
        <v>4</v>
      </c>
      <c r="L28" s="65">
        <f>VLOOKUP($A28,'Return Data'!$B$7:$R$1700,13,0)</f>
        <v>11.733000000000001</v>
      </c>
      <c r="M28" s="66">
        <f t="shared" si="10"/>
        <v>7</v>
      </c>
      <c r="N28" s="65">
        <f>VLOOKUP($A28,'Return Data'!$B$7:$R$1700,17,0)</f>
        <v>12.1739</v>
      </c>
      <c r="O28" s="66">
        <f t="shared" si="11"/>
        <v>4</v>
      </c>
      <c r="P28" s="65">
        <f>VLOOKUP($A28,'Return Data'!$B$7:$R$1700,14,0)</f>
        <v>7.7397999999999998</v>
      </c>
      <c r="Q28" s="66">
        <f t="shared" si="12"/>
        <v>9</v>
      </c>
      <c r="R28" s="65">
        <f>VLOOKUP($A28,'Return Data'!$B$7:$R$1700,16,0)</f>
        <v>9.532</v>
      </c>
      <c r="S28" s="67">
        <f t="shared" si="3"/>
        <v>3</v>
      </c>
    </row>
    <row r="29" spans="1:19" x14ac:dyDescent="0.3">
      <c r="A29" s="82" t="s">
        <v>1160</v>
      </c>
      <c r="B29" s="64">
        <f>VLOOKUP($A29,'Return Data'!$B$7:$R$1700,3,0)</f>
        <v>44040</v>
      </c>
      <c r="C29" s="65">
        <f>VLOOKUP($A29,'Return Data'!$B$7:$R$1700,4,0)</f>
        <v>44.655999999999999</v>
      </c>
      <c r="D29" s="65">
        <f>VLOOKUP($A29,'Return Data'!$B$7:$R$1700,9,0)</f>
        <v>14.2576</v>
      </c>
      <c r="E29" s="66">
        <f t="shared" si="0"/>
        <v>17</v>
      </c>
      <c r="F29" s="65">
        <f>VLOOKUP($A29,'Return Data'!$B$7:$R$1700,10,0)</f>
        <v>18.959800000000001</v>
      </c>
      <c r="G29" s="66">
        <f t="shared" si="1"/>
        <v>13</v>
      </c>
      <c r="H29" s="65">
        <f>VLOOKUP($A29,'Return Data'!$B$7:$R$1700,11,0)</f>
        <v>15.0037</v>
      </c>
      <c r="I29" s="66">
        <f t="shared" si="8"/>
        <v>10</v>
      </c>
      <c r="J29" s="65">
        <f>VLOOKUP($A29,'Return Data'!$B$7:$R$1700,12,0)</f>
        <v>11.832599999999999</v>
      </c>
      <c r="K29" s="66">
        <f t="shared" si="9"/>
        <v>12</v>
      </c>
      <c r="L29" s="65">
        <f>VLOOKUP($A29,'Return Data'!$B$7:$R$1700,13,0)</f>
        <v>10.6434</v>
      </c>
      <c r="M29" s="66">
        <f t="shared" si="10"/>
        <v>13</v>
      </c>
      <c r="N29" s="65">
        <f>VLOOKUP($A29,'Return Data'!$B$7:$R$1700,17,0)</f>
        <v>11.0892</v>
      </c>
      <c r="O29" s="66">
        <f t="shared" si="11"/>
        <v>8</v>
      </c>
      <c r="P29" s="65">
        <f>VLOOKUP($A29,'Return Data'!$B$7:$R$1700,14,0)</f>
        <v>7.6199000000000003</v>
      </c>
      <c r="Q29" s="66">
        <f t="shared" si="12"/>
        <v>10</v>
      </c>
      <c r="R29" s="65">
        <f>VLOOKUP($A29,'Return Data'!$B$7:$R$1700,16,0)</f>
        <v>8.7352000000000007</v>
      </c>
      <c r="S29" s="67">
        <f t="shared" si="3"/>
        <v>11</v>
      </c>
    </row>
    <row r="30" spans="1:19" x14ac:dyDescent="0.3">
      <c r="A30" s="82" t="s">
        <v>1161</v>
      </c>
      <c r="B30" s="64">
        <f>VLOOKUP($A30,'Return Data'!$B$7:$R$1700,3,0)</f>
        <v>44040</v>
      </c>
      <c r="C30" s="65">
        <f>VLOOKUP($A30,'Return Data'!$B$7:$R$1700,4,0)</f>
        <v>45.7059</v>
      </c>
      <c r="D30" s="65">
        <f>VLOOKUP($A30,'Return Data'!$B$7:$R$1700,9,0)</f>
        <v>15.452</v>
      </c>
      <c r="E30" s="66">
        <f t="shared" si="0"/>
        <v>12</v>
      </c>
      <c r="F30" s="65">
        <f>VLOOKUP($A30,'Return Data'!$B$7:$R$1700,10,0)</f>
        <v>15.2026</v>
      </c>
      <c r="G30" s="66">
        <f t="shared" si="1"/>
        <v>24</v>
      </c>
      <c r="H30" s="65">
        <f>VLOOKUP($A30,'Return Data'!$B$7:$R$1700,11,0)</f>
        <v>12.145300000000001</v>
      </c>
      <c r="I30" s="66">
        <f t="shared" si="8"/>
        <v>18</v>
      </c>
      <c r="J30" s="65">
        <f>VLOOKUP($A30,'Return Data'!$B$7:$R$1700,12,0)</f>
        <v>10.4094</v>
      </c>
      <c r="K30" s="66">
        <f t="shared" si="9"/>
        <v>17</v>
      </c>
      <c r="L30" s="65">
        <f>VLOOKUP($A30,'Return Data'!$B$7:$R$1700,13,0)</f>
        <v>9.4539000000000009</v>
      </c>
      <c r="M30" s="66">
        <f t="shared" si="10"/>
        <v>18</v>
      </c>
      <c r="N30" s="65">
        <f>VLOOKUP($A30,'Return Data'!$B$7:$R$1700,17,0)</f>
        <v>9.4164999999999992</v>
      </c>
      <c r="O30" s="66">
        <f t="shared" si="11"/>
        <v>14</v>
      </c>
      <c r="P30" s="65">
        <f>VLOOKUP($A30,'Return Data'!$B$7:$R$1700,14,0)</f>
        <v>5.6779000000000002</v>
      </c>
      <c r="Q30" s="66">
        <f t="shared" si="12"/>
        <v>21</v>
      </c>
      <c r="R30" s="65">
        <f>VLOOKUP($A30,'Return Data'!$B$7:$R$1700,16,0)</f>
        <v>7.9394999999999998</v>
      </c>
      <c r="S30" s="67">
        <f t="shared" si="3"/>
        <v>21</v>
      </c>
    </row>
    <row r="31" spans="1:19" x14ac:dyDescent="0.3">
      <c r="A31" s="82" t="s">
        <v>1163</v>
      </c>
      <c r="B31" s="64">
        <f>VLOOKUP($A31,'Return Data'!$B$7:$R$1700,3,0)</f>
        <v>44040</v>
      </c>
      <c r="C31" s="65">
        <f>VLOOKUP($A31,'Return Data'!$B$7:$R$1700,4,0)</f>
        <v>34.107999999999997</v>
      </c>
      <c r="D31" s="65">
        <f>VLOOKUP($A31,'Return Data'!$B$7:$R$1700,9,0)</f>
        <v>10.0909</v>
      </c>
      <c r="E31" s="66">
        <f t="shared" si="0"/>
        <v>27</v>
      </c>
      <c r="F31" s="65">
        <f>VLOOKUP($A31,'Return Data'!$B$7:$R$1700,10,0)</f>
        <v>12.575900000000001</v>
      </c>
      <c r="G31" s="66">
        <f t="shared" si="1"/>
        <v>28</v>
      </c>
      <c r="H31" s="65">
        <f>VLOOKUP($A31,'Return Data'!$B$7:$R$1700,11,0)</f>
        <v>13.143700000000001</v>
      </c>
      <c r="I31" s="66">
        <f t="shared" si="8"/>
        <v>16</v>
      </c>
      <c r="J31" s="65">
        <f>VLOOKUP($A31,'Return Data'!$B$7:$R$1700,12,0)</f>
        <v>10.148199999999999</v>
      </c>
      <c r="K31" s="66">
        <f t="shared" si="9"/>
        <v>19</v>
      </c>
      <c r="L31" s="65">
        <f>VLOOKUP($A31,'Return Data'!$B$7:$R$1700,13,0)</f>
        <v>8.8987999999999996</v>
      </c>
      <c r="M31" s="66">
        <f t="shared" si="10"/>
        <v>19</v>
      </c>
      <c r="N31" s="65">
        <f>VLOOKUP($A31,'Return Data'!$B$7:$R$1700,17,0)</f>
        <v>11.0344</v>
      </c>
      <c r="O31" s="66">
        <f t="shared" si="11"/>
        <v>10</v>
      </c>
      <c r="P31" s="65">
        <f>VLOOKUP($A31,'Return Data'!$B$7:$R$1700,14,0)</f>
        <v>6.7068000000000003</v>
      </c>
      <c r="Q31" s="66">
        <f t="shared" si="12"/>
        <v>17</v>
      </c>
      <c r="R31" s="65">
        <f>VLOOKUP($A31,'Return Data'!$B$7:$R$1700,16,0)</f>
        <v>7.2015000000000002</v>
      </c>
      <c r="S31" s="67">
        <f t="shared" si="3"/>
        <v>29</v>
      </c>
    </row>
    <row r="32" spans="1:19" x14ac:dyDescent="0.3">
      <c r="A32" s="82" t="s">
        <v>1165</v>
      </c>
      <c r="B32" s="64">
        <f>VLOOKUP($A32,'Return Data'!$B$7:$R$1700,3,0)</f>
        <v>44040</v>
      </c>
      <c r="C32" s="65">
        <f>VLOOKUP($A32,'Return Data'!$B$7:$R$1700,4,0)</f>
        <v>30.147600000000001</v>
      </c>
      <c r="D32" s="65">
        <f>VLOOKUP($A32,'Return Data'!$B$7:$R$1700,9,0)</f>
        <v>17.958500000000001</v>
      </c>
      <c r="E32" s="66">
        <f t="shared" si="0"/>
        <v>7</v>
      </c>
      <c r="F32" s="65">
        <f>VLOOKUP($A32,'Return Data'!$B$7:$R$1700,10,0)</f>
        <v>21.832899999999999</v>
      </c>
      <c r="G32" s="66">
        <f t="shared" si="1"/>
        <v>5</v>
      </c>
      <c r="H32" s="65">
        <f>VLOOKUP($A32,'Return Data'!$B$7:$R$1700,11,0)</f>
        <v>15.4693</v>
      </c>
      <c r="I32" s="66">
        <f t="shared" si="8"/>
        <v>9</v>
      </c>
      <c r="J32" s="65">
        <f>VLOOKUP($A32,'Return Data'!$B$7:$R$1700,12,0)</f>
        <v>13.374499999999999</v>
      </c>
      <c r="K32" s="66">
        <f t="shared" si="9"/>
        <v>7</v>
      </c>
      <c r="L32" s="65">
        <f>VLOOKUP($A32,'Return Data'!$B$7:$R$1700,13,0)</f>
        <v>12.9247</v>
      </c>
      <c r="M32" s="66">
        <f t="shared" si="10"/>
        <v>2</v>
      </c>
      <c r="N32" s="65">
        <f>VLOOKUP($A32,'Return Data'!$B$7:$R$1700,17,0)</f>
        <v>11.4437</v>
      </c>
      <c r="O32" s="66">
        <f t="shared" si="11"/>
        <v>7</v>
      </c>
      <c r="P32" s="65">
        <f>VLOOKUP($A32,'Return Data'!$B$7:$R$1700,14,0)</f>
        <v>8.1355000000000004</v>
      </c>
      <c r="Q32" s="66">
        <f t="shared" si="12"/>
        <v>7</v>
      </c>
      <c r="R32" s="65">
        <f>VLOOKUP($A32,'Return Data'!$B$7:$R$1700,16,0)</f>
        <v>9.6737000000000002</v>
      </c>
      <c r="S32" s="67">
        <f t="shared" si="3"/>
        <v>2</v>
      </c>
    </row>
    <row r="33" spans="1:19" x14ac:dyDescent="0.3">
      <c r="A33" s="82" t="s">
        <v>1168</v>
      </c>
      <c r="B33" s="64">
        <f>VLOOKUP($A33,'Return Data'!$B$7:$R$1700,3,0)</f>
        <v>44040</v>
      </c>
      <c r="C33" s="65">
        <f>VLOOKUP($A33,'Return Data'!$B$7:$R$1700,4,0)</f>
        <v>52.686900000000001</v>
      </c>
      <c r="D33" s="65">
        <f>VLOOKUP($A33,'Return Data'!$B$7:$R$1700,9,0)</f>
        <v>14.5962</v>
      </c>
      <c r="E33" s="66">
        <f t="shared" si="0"/>
        <v>16</v>
      </c>
      <c r="F33" s="65">
        <f>VLOOKUP($A33,'Return Data'!$B$7:$R$1700,10,0)</f>
        <v>16.518599999999999</v>
      </c>
      <c r="G33" s="66">
        <f t="shared" si="1"/>
        <v>21</v>
      </c>
      <c r="H33" s="65">
        <f>VLOOKUP($A33,'Return Data'!$B$7:$R$1700,11,0)</f>
        <v>17.865100000000002</v>
      </c>
      <c r="I33" s="66">
        <f t="shared" si="8"/>
        <v>3</v>
      </c>
      <c r="J33" s="65">
        <f>VLOOKUP($A33,'Return Data'!$B$7:$R$1700,12,0)</f>
        <v>13.4971</v>
      </c>
      <c r="K33" s="66">
        <f t="shared" si="9"/>
        <v>6</v>
      </c>
      <c r="L33" s="65">
        <f>VLOOKUP($A33,'Return Data'!$B$7:$R$1700,13,0)</f>
        <v>11.8804</v>
      </c>
      <c r="M33" s="66">
        <f t="shared" si="10"/>
        <v>5</v>
      </c>
      <c r="N33" s="65">
        <f>VLOOKUP($A33,'Return Data'!$B$7:$R$1700,17,0)</f>
        <v>12.718400000000001</v>
      </c>
      <c r="O33" s="66">
        <f t="shared" si="11"/>
        <v>2</v>
      </c>
      <c r="P33" s="65">
        <f>VLOOKUP($A33,'Return Data'!$B$7:$R$1700,14,0)</f>
        <v>8.1479999999999997</v>
      </c>
      <c r="Q33" s="66">
        <f t="shared" si="12"/>
        <v>6</v>
      </c>
      <c r="R33" s="65">
        <f>VLOOKUP($A33,'Return Data'!$B$7:$R$1700,16,0)</f>
        <v>8.6403999999999996</v>
      </c>
      <c r="S33" s="67">
        <f t="shared" si="3"/>
        <v>12</v>
      </c>
    </row>
    <row r="34" spans="1:19" x14ac:dyDescent="0.3">
      <c r="A34" s="82" t="s">
        <v>1169</v>
      </c>
      <c r="B34" s="64">
        <f>VLOOKUP($A34,'Return Data'!$B$7:$R$1700,3,0)</f>
        <v>44040</v>
      </c>
      <c r="C34" s="65">
        <f>VLOOKUP($A34,'Return Data'!$B$7:$R$1700,4,0)</f>
        <v>49.573500000000003</v>
      </c>
      <c r="D34" s="65">
        <f>VLOOKUP($A34,'Return Data'!$B$7:$R$1700,9,0)</f>
        <v>31.958100000000002</v>
      </c>
      <c r="E34" s="66">
        <f t="shared" si="0"/>
        <v>2</v>
      </c>
      <c r="F34" s="65">
        <f>VLOOKUP($A34,'Return Data'!$B$7:$R$1700,10,0)</f>
        <v>16.971299999999999</v>
      </c>
      <c r="G34" s="66">
        <f t="shared" si="1"/>
        <v>17</v>
      </c>
      <c r="H34" s="65">
        <f>VLOOKUP($A34,'Return Data'!$B$7:$R$1700,11,0)</f>
        <v>16.407900000000001</v>
      </c>
      <c r="I34" s="66">
        <f t="shared" si="8"/>
        <v>6</v>
      </c>
      <c r="J34" s="65">
        <f>VLOOKUP($A34,'Return Data'!$B$7:$R$1700,12,0)</f>
        <v>6.4847000000000001</v>
      </c>
      <c r="K34" s="66">
        <f t="shared" si="9"/>
        <v>26</v>
      </c>
      <c r="L34" s="65">
        <f>VLOOKUP($A34,'Return Data'!$B$7:$R$1700,13,0)</f>
        <v>5.7477</v>
      </c>
      <c r="M34" s="66">
        <f t="shared" si="10"/>
        <v>26</v>
      </c>
      <c r="N34" s="65">
        <f>VLOOKUP($A34,'Return Data'!$B$7:$R$1700,17,0)</f>
        <v>2.1917</v>
      </c>
      <c r="O34" s="66">
        <f t="shared" si="11"/>
        <v>25</v>
      </c>
      <c r="P34" s="65">
        <f>VLOOKUP($A34,'Return Data'!$B$7:$R$1700,14,0)</f>
        <v>1.9286000000000001</v>
      </c>
      <c r="Q34" s="66">
        <f t="shared" si="12"/>
        <v>27</v>
      </c>
      <c r="R34" s="65">
        <f>VLOOKUP($A34,'Return Data'!$B$7:$R$1700,16,0)</f>
        <v>6.4781000000000004</v>
      </c>
      <c r="S34" s="67">
        <f t="shared" si="3"/>
        <v>30</v>
      </c>
    </row>
    <row r="35" spans="1:19" x14ac:dyDescent="0.3">
      <c r="A35" s="82" t="s">
        <v>1172</v>
      </c>
      <c r="B35" s="64">
        <f>VLOOKUP($A35,'Return Data'!$B$7:$R$1700,3,0)</f>
        <v>44040</v>
      </c>
      <c r="C35" s="65">
        <f>VLOOKUP($A35,'Return Data'!$B$7:$R$1700,4,0)</f>
        <v>59.385300000000001</v>
      </c>
      <c r="D35" s="65">
        <f>VLOOKUP($A35,'Return Data'!$B$7:$R$1700,9,0)</f>
        <v>13.872999999999999</v>
      </c>
      <c r="E35" s="66">
        <f t="shared" si="0"/>
        <v>18</v>
      </c>
      <c r="F35" s="65">
        <f>VLOOKUP($A35,'Return Data'!$B$7:$R$1700,10,0)</f>
        <v>17.861000000000001</v>
      </c>
      <c r="G35" s="66">
        <f t="shared" si="1"/>
        <v>15</v>
      </c>
      <c r="H35" s="65">
        <f>VLOOKUP($A35,'Return Data'!$B$7:$R$1700,11,0)</f>
        <v>16.765599999999999</v>
      </c>
      <c r="I35" s="66">
        <f t="shared" si="8"/>
        <v>5</v>
      </c>
      <c r="J35" s="65">
        <f>VLOOKUP($A35,'Return Data'!$B$7:$R$1700,12,0)</f>
        <v>13.3302</v>
      </c>
      <c r="K35" s="66">
        <f t="shared" si="9"/>
        <v>8</v>
      </c>
      <c r="L35" s="65">
        <f>VLOOKUP($A35,'Return Data'!$B$7:$R$1700,13,0)</f>
        <v>11.202999999999999</v>
      </c>
      <c r="M35" s="66">
        <f t="shared" si="10"/>
        <v>11</v>
      </c>
      <c r="N35" s="65">
        <f>VLOOKUP($A35,'Return Data'!$B$7:$R$1700,17,0)</f>
        <v>11.5969</v>
      </c>
      <c r="O35" s="66">
        <f t="shared" si="11"/>
        <v>5</v>
      </c>
      <c r="P35" s="65">
        <f>VLOOKUP($A35,'Return Data'!$B$7:$R$1700,14,0)</f>
        <v>7.3093000000000004</v>
      </c>
      <c r="Q35" s="66">
        <f t="shared" si="12"/>
        <v>12</v>
      </c>
      <c r="R35" s="65">
        <f>VLOOKUP($A35,'Return Data'!$B$7:$R$1700,16,0)</f>
        <v>8.9929000000000006</v>
      </c>
      <c r="S35" s="67">
        <f t="shared" si="3"/>
        <v>7</v>
      </c>
    </row>
    <row r="36" spans="1:19" x14ac:dyDescent="0.3">
      <c r="A36" s="82" t="s">
        <v>1173</v>
      </c>
      <c r="B36" s="64">
        <f>VLOOKUP($A36,'Return Data'!$B$7:$R$1700,3,0)</f>
        <v>44040</v>
      </c>
      <c r="C36" s="65">
        <f>VLOOKUP($A36,'Return Data'!$B$7:$R$1700,4,0)</f>
        <v>56.6524</v>
      </c>
      <c r="D36" s="65">
        <f>VLOOKUP($A36,'Return Data'!$B$7:$R$1700,9,0)</f>
        <v>16.269400000000001</v>
      </c>
      <c r="E36" s="66">
        <f t="shared" si="0"/>
        <v>11</v>
      </c>
      <c r="F36" s="65">
        <f>VLOOKUP($A36,'Return Data'!$B$7:$R$1700,10,0)</f>
        <v>16.770099999999999</v>
      </c>
      <c r="G36" s="66">
        <f t="shared" si="1"/>
        <v>18</v>
      </c>
      <c r="H36" s="65">
        <f>VLOOKUP($A36,'Return Data'!$B$7:$R$1700,11,0)</f>
        <v>14.5014</v>
      </c>
      <c r="I36" s="66">
        <f t="shared" si="8"/>
        <v>13</v>
      </c>
      <c r="J36" s="65">
        <f>VLOOKUP($A36,'Return Data'!$B$7:$R$1700,12,0)</f>
        <v>11.806699999999999</v>
      </c>
      <c r="K36" s="66">
        <f t="shared" si="9"/>
        <v>13</v>
      </c>
      <c r="L36" s="65">
        <f>VLOOKUP($A36,'Return Data'!$B$7:$R$1700,13,0)</f>
        <v>10.518700000000001</v>
      </c>
      <c r="M36" s="66">
        <f t="shared" si="10"/>
        <v>14</v>
      </c>
      <c r="N36" s="65">
        <f>VLOOKUP($A36,'Return Data'!$B$7:$R$1700,17,0)</f>
        <v>10.9565</v>
      </c>
      <c r="O36" s="66">
        <f t="shared" si="11"/>
        <v>11</v>
      </c>
      <c r="P36" s="65">
        <f>VLOOKUP($A36,'Return Data'!$B$7:$R$1700,14,0)</f>
        <v>7.2339000000000002</v>
      </c>
      <c r="Q36" s="66">
        <f t="shared" si="12"/>
        <v>13</v>
      </c>
      <c r="R36" s="65">
        <f>VLOOKUP($A36,'Return Data'!$B$7:$R$1700,16,0)</f>
        <v>8.4262999999999995</v>
      </c>
      <c r="S36" s="67">
        <f t="shared" si="3"/>
        <v>13</v>
      </c>
    </row>
    <row r="37" spans="1:19" x14ac:dyDescent="0.3">
      <c r="A37" s="82" t="s">
        <v>1175</v>
      </c>
      <c r="B37" s="64">
        <f>VLOOKUP($A37,'Return Data'!$B$7:$R$1700,3,0)</f>
        <v>44040</v>
      </c>
      <c r="C37" s="65">
        <f>VLOOKUP($A37,'Return Data'!$B$7:$R$1700,4,0)</f>
        <v>69.995400000000004</v>
      </c>
      <c r="D37" s="65">
        <f>VLOOKUP($A37,'Return Data'!$B$7:$R$1700,9,0)</f>
        <v>11.637</v>
      </c>
      <c r="E37" s="66">
        <f t="shared" si="0"/>
        <v>25</v>
      </c>
      <c r="F37" s="65">
        <f>VLOOKUP($A37,'Return Data'!$B$7:$R$1700,10,0)</f>
        <v>13.08</v>
      </c>
      <c r="G37" s="66">
        <f t="shared" si="1"/>
        <v>27</v>
      </c>
      <c r="H37" s="65">
        <f>VLOOKUP($A37,'Return Data'!$B$7:$R$1700,11,0)</f>
        <v>16.246200000000002</v>
      </c>
      <c r="I37" s="66">
        <f t="shared" si="8"/>
        <v>7</v>
      </c>
      <c r="J37" s="65">
        <f>VLOOKUP($A37,'Return Data'!$B$7:$R$1700,12,0)</f>
        <v>12.4534</v>
      </c>
      <c r="K37" s="66">
        <f t="shared" si="9"/>
        <v>11</v>
      </c>
      <c r="L37" s="65">
        <f>VLOOKUP($A37,'Return Data'!$B$7:$R$1700,13,0)</f>
        <v>11.2759</v>
      </c>
      <c r="M37" s="66">
        <f t="shared" si="10"/>
        <v>9</v>
      </c>
      <c r="N37" s="65">
        <f>VLOOKUP($A37,'Return Data'!$B$7:$R$1700,17,0)</f>
        <v>12.7155</v>
      </c>
      <c r="O37" s="66">
        <f t="shared" si="11"/>
        <v>3</v>
      </c>
      <c r="P37" s="65">
        <f>VLOOKUP($A37,'Return Data'!$B$7:$R$1700,14,0)</f>
        <v>8.1684999999999999</v>
      </c>
      <c r="Q37" s="66">
        <f t="shared" si="12"/>
        <v>5</v>
      </c>
      <c r="R37" s="65">
        <f>VLOOKUP($A37,'Return Data'!$B$7:$R$1700,16,0)</f>
        <v>9.0115999999999996</v>
      </c>
      <c r="S37" s="67">
        <f t="shared" si="3"/>
        <v>6</v>
      </c>
    </row>
    <row r="38" spans="1:19" x14ac:dyDescent="0.3">
      <c r="A38" s="82" t="s">
        <v>1178</v>
      </c>
      <c r="B38" s="64">
        <f>VLOOKUP($A38,'Return Data'!$B$7:$R$1700,3,0)</f>
        <v>44040</v>
      </c>
      <c r="C38" s="65">
        <f>VLOOKUP($A38,'Return Data'!$B$7:$R$1700,4,0)</f>
        <v>52.999200000000002</v>
      </c>
      <c r="D38" s="65">
        <f>VLOOKUP($A38,'Return Data'!$B$7:$R$1700,9,0)</f>
        <v>15.432499999999999</v>
      </c>
      <c r="E38" s="66">
        <f t="shared" si="0"/>
        <v>13</v>
      </c>
      <c r="F38" s="65">
        <f>VLOOKUP($A38,'Return Data'!$B$7:$R$1700,10,0)</f>
        <v>19.627600000000001</v>
      </c>
      <c r="G38" s="66">
        <f t="shared" si="1"/>
        <v>10</v>
      </c>
      <c r="H38" s="65">
        <f>VLOOKUP($A38,'Return Data'!$B$7:$R$1700,11,0)</f>
        <v>14.3581</v>
      </c>
      <c r="I38" s="66">
        <f t="shared" si="8"/>
        <v>14</v>
      </c>
      <c r="J38" s="65">
        <f>VLOOKUP($A38,'Return Data'!$B$7:$R$1700,12,0)</f>
        <v>14.323600000000001</v>
      </c>
      <c r="K38" s="66">
        <f t="shared" si="9"/>
        <v>3</v>
      </c>
      <c r="L38" s="65">
        <f>VLOOKUP($A38,'Return Data'!$B$7:$R$1700,13,0)</f>
        <v>13.091100000000001</v>
      </c>
      <c r="M38" s="66">
        <f t="shared" si="10"/>
        <v>1</v>
      </c>
      <c r="N38" s="65">
        <f>VLOOKUP($A38,'Return Data'!$B$7:$R$1700,17,0)</f>
        <v>11.4596</v>
      </c>
      <c r="O38" s="66">
        <f t="shared" si="11"/>
        <v>6</v>
      </c>
      <c r="P38" s="65">
        <f>VLOOKUP($A38,'Return Data'!$B$7:$R$1700,14,0)</f>
        <v>8.2484000000000002</v>
      </c>
      <c r="Q38" s="66">
        <f t="shared" si="12"/>
        <v>4</v>
      </c>
      <c r="R38" s="65">
        <f>VLOOKUP($A38,'Return Data'!$B$7:$R$1700,16,0)</f>
        <v>7.9637000000000002</v>
      </c>
      <c r="S38" s="67">
        <f t="shared" si="3"/>
        <v>20</v>
      </c>
    </row>
    <row r="39" spans="1:19" x14ac:dyDescent="0.3">
      <c r="A39" s="82" t="s">
        <v>1180</v>
      </c>
      <c r="B39" s="64">
        <f>VLOOKUP($A39,'Return Data'!$B$7:$R$1700,3,0)</f>
        <v>44040</v>
      </c>
      <c r="C39" s="65">
        <f>VLOOKUP($A39,'Return Data'!$B$7:$R$1700,4,0)</f>
        <v>63.706600000000002</v>
      </c>
      <c r="D39" s="65">
        <f>VLOOKUP($A39,'Return Data'!$B$7:$R$1700,9,0)</f>
        <v>17.7576</v>
      </c>
      <c r="E39" s="66">
        <f t="shared" si="0"/>
        <v>8</v>
      </c>
      <c r="F39" s="65">
        <f>VLOOKUP($A39,'Return Data'!$B$7:$R$1700,10,0)</f>
        <v>20.883700000000001</v>
      </c>
      <c r="G39" s="66">
        <f t="shared" si="1"/>
        <v>7</v>
      </c>
      <c r="H39" s="65">
        <f>VLOOKUP($A39,'Return Data'!$B$7:$R$1700,11,0)</f>
        <v>16.2424</v>
      </c>
      <c r="I39" s="66">
        <f t="shared" si="8"/>
        <v>8</v>
      </c>
      <c r="J39" s="65">
        <f>VLOOKUP($A39,'Return Data'!$B$7:$R$1700,12,0)</f>
        <v>13.656499999999999</v>
      </c>
      <c r="K39" s="66">
        <f t="shared" si="9"/>
        <v>5</v>
      </c>
      <c r="L39" s="65">
        <f>VLOOKUP($A39,'Return Data'!$B$7:$R$1700,13,0)</f>
        <v>11.7925</v>
      </c>
      <c r="M39" s="66">
        <f t="shared" si="10"/>
        <v>6</v>
      </c>
      <c r="N39" s="65">
        <f>VLOOKUP($A39,'Return Data'!$B$7:$R$1700,17,0)</f>
        <v>10.2677</v>
      </c>
      <c r="O39" s="66">
        <f t="shared" si="11"/>
        <v>13</v>
      </c>
      <c r="P39" s="65">
        <f>VLOOKUP($A39,'Return Data'!$B$7:$R$1700,14,0)</f>
        <v>6.7537000000000003</v>
      </c>
      <c r="Q39" s="66">
        <f t="shared" si="12"/>
        <v>16</v>
      </c>
      <c r="R39" s="65">
        <f>VLOOKUP($A39,'Return Data'!$B$7:$R$1700,16,0)</f>
        <v>8.2842000000000002</v>
      </c>
      <c r="S39" s="67">
        <f t="shared" si="3"/>
        <v>15</v>
      </c>
    </row>
    <row r="40" spans="1:19" x14ac:dyDescent="0.3">
      <c r="A40" s="82" t="s">
        <v>1182</v>
      </c>
      <c r="B40" s="64">
        <f>VLOOKUP($A40,'Return Data'!$B$7:$R$1700,3,0)</f>
        <v>44040</v>
      </c>
      <c r="C40" s="65">
        <f>VLOOKUP($A40,'Return Data'!$B$7:$R$1700,4,0)</f>
        <v>1.9871000000000001</v>
      </c>
      <c r="D40" s="65">
        <f>VLOOKUP($A40,'Return Data'!$B$7:$R$1700,9,0)</f>
        <v>8.6173999999999999</v>
      </c>
      <c r="E40" s="66">
        <f t="shared" si="0"/>
        <v>30</v>
      </c>
      <c r="F40" s="65">
        <f>VLOOKUP($A40,'Return Data'!$B$7:$R$1700,10,0)</f>
        <v>8.7661999999999995</v>
      </c>
      <c r="G40" s="66">
        <f t="shared" si="1"/>
        <v>32</v>
      </c>
      <c r="H40" s="65"/>
      <c r="I40" s="66"/>
      <c r="J40" s="65"/>
      <c r="K40" s="66"/>
      <c r="L40" s="65"/>
      <c r="M40" s="66"/>
      <c r="N40" s="65"/>
      <c r="O40" s="66"/>
      <c r="P40" s="65"/>
      <c r="Q40" s="66"/>
      <c r="R40" s="65">
        <f>VLOOKUP($A40,'Return Data'!$B$7:$R$1700,16,0)</f>
        <v>8.8497000000000003</v>
      </c>
      <c r="S40" s="67">
        <f t="shared" si="3"/>
        <v>9</v>
      </c>
    </row>
    <row r="41" spans="1:19" x14ac:dyDescent="0.3">
      <c r="A41" s="82" t="s">
        <v>1184</v>
      </c>
      <c r="B41" s="64">
        <f>VLOOKUP($A41,'Return Data'!$B$7:$R$1700,3,0)</f>
        <v>44040</v>
      </c>
      <c r="C41" s="65">
        <f>VLOOKUP($A41,'Return Data'!$B$7:$R$1700,4,0)</f>
        <v>50.020600000000002</v>
      </c>
      <c r="D41" s="65">
        <f>VLOOKUP($A41,'Return Data'!$B$7:$R$1700,9,0)</f>
        <v>13.8643</v>
      </c>
      <c r="E41" s="66">
        <f t="shared" si="0"/>
        <v>19</v>
      </c>
      <c r="F41" s="65">
        <f>VLOOKUP($A41,'Return Data'!$B$7:$R$1700,10,0)</f>
        <v>19.348600000000001</v>
      </c>
      <c r="G41" s="66">
        <f t="shared" si="1"/>
        <v>12</v>
      </c>
      <c r="H41" s="65">
        <f>VLOOKUP($A41,'Return Data'!$B$7:$R$1700,11,0)</f>
        <v>8.5350999999999999</v>
      </c>
      <c r="I41" s="66">
        <f>RANK(H41,H$8:H$43,0)</f>
        <v>24</v>
      </c>
      <c r="J41" s="65">
        <f>VLOOKUP($A41,'Return Data'!$B$7:$R$1700,12,0)</f>
        <v>-0.19750000000000001</v>
      </c>
      <c r="K41" s="66">
        <f>RANK(J41,J$8:J$43,0)</f>
        <v>27</v>
      </c>
      <c r="L41" s="65">
        <f>VLOOKUP($A41,'Return Data'!$B$7:$R$1700,13,0)</f>
        <v>-0.74490000000000001</v>
      </c>
      <c r="M41" s="66">
        <f>RANK(L41,L$8:L$43,0)</f>
        <v>28</v>
      </c>
      <c r="N41" s="65">
        <f>VLOOKUP($A41,'Return Data'!$B$7:$R$1700,17,0)</f>
        <v>-1.9298999999999999</v>
      </c>
      <c r="O41" s="66">
        <f>RANK(N41,N$8:N$43,0)</f>
        <v>29</v>
      </c>
      <c r="P41" s="65">
        <f>VLOOKUP($A41,'Return Data'!$B$7:$R$1700,14,0)</f>
        <v>-1.1791</v>
      </c>
      <c r="Q41" s="66">
        <f>RANK(P41,P$8:P$43,0)</f>
        <v>29</v>
      </c>
      <c r="R41" s="65">
        <f>VLOOKUP($A41,'Return Data'!$B$7:$R$1700,16,0)</f>
        <v>7.5461</v>
      </c>
      <c r="S41" s="67">
        <f t="shared" si="3"/>
        <v>27</v>
      </c>
    </row>
    <row r="42" spans="1:19" x14ac:dyDescent="0.3">
      <c r="A42" s="82" t="s">
        <v>1039</v>
      </c>
      <c r="B42" s="64">
        <f>VLOOKUP($A42,'Return Data'!$B$7:$R$1700,3,0)</f>
        <v>44040</v>
      </c>
      <c r="C42" s="65">
        <f>VLOOKUP($A42,'Return Data'!$B$7:$R$1700,4,0)</f>
        <v>70.654399999999995</v>
      </c>
      <c r="D42" s="65">
        <f>VLOOKUP($A42,'Return Data'!$B$7:$R$1700,9,0)</f>
        <v>17.644300000000001</v>
      </c>
      <c r="E42" s="66">
        <f t="shared" si="0"/>
        <v>9</v>
      </c>
      <c r="F42" s="65">
        <f>VLOOKUP($A42,'Return Data'!$B$7:$R$1700,10,0)</f>
        <v>15.745900000000001</v>
      </c>
      <c r="G42" s="66">
        <f t="shared" si="1"/>
        <v>22</v>
      </c>
      <c r="H42" s="65">
        <f>VLOOKUP($A42,'Return Data'!$B$7:$R$1700,11,0)</f>
        <v>17.056899999999999</v>
      </c>
      <c r="I42" s="66">
        <f>RANK(H42,H$8:H$43,0)</f>
        <v>4</v>
      </c>
      <c r="J42" s="65">
        <f>VLOOKUP($A42,'Return Data'!$B$7:$R$1700,12,0)</f>
        <v>14.4133</v>
      </c>
      <c r="K42" s="66">
        <f>RANK(J42,J$8:J$43,0)</f>
        <v>2</v>
      </c>
      <c r="L42" s="65">
        <f>VLOOKUP($A42,'Return Data'!$B$7:$R$1700,13,0)</f>
        <v>11.256</v>
      </c>
      <c r="M42" s="66">
        <f>RANK(L42,L$8:L$43,0)</f>
        <v>10</v>
      </c>
      <c r="N42" s="65">
        <f>VLOOKUP($A42,'Return Data'!$B$7:$R$1700,17,0)</f>
        <v>13.5237</v>
      </c>
      <c r="O42" s="66">
        <f>RANK(N42,N$8:N$43,0)</f>
        <v>1</v>
      </c>
      <c r="P42" s="65">
        <f>VLOOKUP($A42,'Return Data'!$B$7:$R$1700,14,0)</f>
        <v>8.8478999999999992</v>
      </c>
      <c r="Q42" s="66">
        <f>RANK(P42,P$8:P$43,0)</f>
        <v>1</v>
      </c>
      <c r="R42" s="65">
        <f>VLOOKUP($A42,'Return Data'!$B$7:$R$1700,16,0)</f>
        <v>9.2640999999999991</v>
      </c>
      <c r="S42" s="67">
        <f t="shared" si="3"/>
        <v>5</v>
      </c>
    </row>
    <row r="43" spans="1:19" x14ac:dyDescent="0.3">
      <c r="A43" s="82" t="s">
        <v>1041</v>
      </c>
      <c r="B43" s="64">
        <f>VLOOKUP($A43,'Return Data'!$B$7:$R$1700,3,0)</f>
        <v>44040</v>
      </c>
      <c r="C43" s="65">
        <f>VLOOKUP($A43,'Return Data'!$B$7:$R$1700,4,0)</f>
        <v>13.8096</v>
      </c>
      <c r="D43" s="65">
        <f>VLOOKUP($A43,'Return Data'!$B$7:$R$1700,9,0)</f>
        <v>31.219000000000001</v>
      </c>
      <c r="E43" s="66">
        <f t="shared" si="0"/>
        <v>3</v>
      </c>
      <c r="F43" s="65">
        <f>VLOOKUP($A43,'Return Data'!$B$7:$R$1700,10,0)</f>
        <v>24.553599999999999</v>
      </c>
      <c r="G43" s="66">
        <f t="shared" si="1"/>
        <v>2</v>
      </c>
      <c r="H43" s="65">
        <f>VLOOKUP($A43,'Return Data'!$B$7:$R$1700,11,0)</f>
        <v>23.484500000000001</v>
      </c>
      <c r="I43" s="66">
        <f>RANK(H43,H$8:H$43,0)</f>
        <v>1</v>
      </c>
      <c r="J43" s="65">
        <f>VLOOKUP($A43,'Return Data'!$B$7:$R$1700,12,0)</f>
        <v>18.5716</v>
      </c>
      <c r="K43" s="66">
        <f>RANK(J43,J$8:J$43,0)</f>
        <v>1</v>
      </c>
      <c r="L43" s="65">
        <f>VLOOKUP($A43,'Return Data'!$B$7:$R$1700,13,0)</f>
        <v>12.688800000000001</v>
      </c>
      <c r="M43" s="66">
        <f>RANK(L43,L$8:L$43,0)</f>
        <v>3</v>
      </c>
      <c r="N43" s="65"/>
      <c r="O43" s="66"/>
      <c r="P43" s="65"/>
      <c r="Q43" s="66"/>
      <c r="R43" s="65">
        <f>VLOOKUP($A43,'Return Data'!$B$7:$R$1700,16,0)</f>
        <v>16.936399999999999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13.601755555555558</v>
      </c>
      <c r="E45" s="88"/>
      <c r="F45" s="89">
        <f>AVERAGE(F8:F43)</f>
        <v>13.044119444444441</v>
      </c>
      <c r="G45" s="88"/>
      <c r="H45" s="89">
        <f>AVERAGE(H8:H43)</f>
        <v>6.3928666666666665</v>
      </c>
      <c r="I45" s="88"/>
      <c r="J45" s="89">
        <f>AVERAGE(J8:J43)</f>
        <v>6.2569093749999993</v>
      </c>
      <c r="K45" s="88"/>
      <c r="L45" s="89">
        <f>AVERAGE(L8:L43)</f>
        <v>6.0842718750000007</v>
      </c>
      <c r="M45" s="88"/>
      <c r="N45" s="89">
        <f>AVERAGE(N8:N43)</f>
        <v>7.2350033333333323</v>
      </c>
      <c r="O45" s="88"/>
      <c r="P45" s="89">
        <f>AVERAGE(P8:P43)</f>
        <v>5.5400300000000007</v>
      </c>
      <c r="Q45" s="88"/>
      <c r="R45" s="89">
        <f>AVERAGE(R8:R43)</f>
        <v>5.6569527777777768</v>
      </c>
      <c r="S45" s="90"/>
    </row>
    <row r="46" spans="1:19" x14ac:dyDescent="0.3">
      <c r="A46" s="87" t="s">
        <v>28</v>
      </c>
      <c r="B46" s="88"/>
      <c r="C46" s="88"/>
      <c r="D46" s="89">
        <f>MIN(D8:D43)</f>
        <v>-26.483599999999999</v>
      </c>
      <c r="E46" s="88"/>
      <c r="F46" s="89">
        <f>MIN(F8:F43)</f>
        <v>-100.39919999999999</v>
      </c>
      <c r="G46" s="88"/>
      <c r="H46" s="89">
        <f>MIN(H8:H43)</f>
        <v>-50.606900000000003</v>
      </c>
      <c r="I46" s="88"/>
      <c r="J46" s="89">
        <f>MIN(J8:J43)</f>
        <v>-52.711599999999997</v>
      </c>
      <c r="K46" s="88"/>
      <c r="L46" s="89">
        <f>MIN(L8:L43)</f>
        <v>-40.426600000000001</v>
      </c>
      <c r="M46" s="88"/>
      <c r="N46" s="89">
        <f>MIN(N8:N43)</f>
        <v>-13.7948</v>
      </c>
      <c r="O46" s="88"/>
      <c r="P46" s="89">
        <f>MIN(P8:P43)</f>
        <v>-8.3103999999999996</v>
      </c>
      <c r="Q46" s="88"/>
      <c r="R46" s="89">
        <f>MIN(R8:R43)</f>
        <v>-36.9452</v>
      </c>
      <c r="S46" s="90"/>
    </row>
    <row r="47" spans="1:19" ht="15" thickBot="1" x14ac:dyDescent="0.35">
      <c r="A47" s="91" t="s">
        <v>29</v>
      </c>
      <c r="B47" s="92"/>
      <c r="C47" s="92"/>
      <c r="D47" s="93">
        <f>MAX(D8:D43)</f>
        <v>61.375700000000002</v>
      </c>
      <c r="E47" s="92"/>
      <c r="F47" s="93">
        <f>MAX(F8:F43)</f>
        <v>36.596899999999998</v>
      </c>
      <c r="G47" s="92"/>
      <c r="H47" s="93">
        <f>MAX(H8:H43)</f>
        <v>23.484500000000001</v>
      </c>
      <c r="I47" s="92"/>
      <c r="J47" s="93">
        <f>MAX(J8:J43)</f>
        <v>18.5716</v>
      </c>
      <c r="K47" s="92"/>
      <c r="L47" s="93">
        <f>MAX(L8:L43)</f>
        <v>13.091100000000001</v>
      </c>
      <c r="M47" s="92"/>
      <c r="N47" s="93">
        <f>MAX(N8:N43)</f>
        <v>13.5237</v>
      </c>
      <c r="O47" s="92"/>
      <c r="P47" s="93">
        <f>MAX(P8:P43)</f>
        <v>8.8478999999999992</v>
      </c>
      <c r="Q47" s="92"/>
      <c r="R47" s="93">
        <f>MAX(R8:R43)</f>
        <v>16.936399999999999</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44040</v>
      </c>
      <c r="C8" s="65">
        <f>VLOOKUP($A8,'Return Data'!$B$7:$R$1700,4,0)</f>
        <v>64.860699999999994</v>
      </c>
      <c r="D8" s="65">
        <f>VLOOKUP($A8,'Return Data'!$B$7:$R$1700,9,0)</f>
        <v>13.646100000000001</v>
      </c>
      <c r="E8" s="66">
        <f t="shared" ref="E8:E31" si="0">RANK(D8,D$8:D$31,0)</f>
        <v>14</v>
      </c>
      <c r="F8" s="65">
        <f>VLOOKUP($A8,'Return Data'!$B$7:$R$1700,10,0)</f>
        <v>14.208399999999999</v>
      </c>
      <c r="G8" s="66">
        <f t="shared" ref="G8:G31" si="1">RANK(F8,F$8:F$31,0)</f>
        <v>13</v>
      </c>
      <c r="H8" s="65">
        <f>VLOOKUP($A8,'Return Data'!$B$7:$R$1700,11,0)</f>
        <v>18.775300000000001</v>
      </c>
      <c r="I8" s="66">
        <f t="shared" ref="I8:I31" si="2">RANK(H8,H$8:H$31,0)</f>
        <v>9</v>
      </c>
      <c r="J8" s="65">
        <f>VLOOKUP($A8,'Return Data'!$B$7:$R$1700,12,0)</f>
        <v>14.3879</v>
      </c>
      <c r="K8" s="66">
        <f t="shared" ref="K8:K31" si="3">RANK(J8,J$8:J$31,0)</f>
        <v>11</v>
      </c>
      <c r="L8" s="65">
        <f>VLOOKUP($A8,'Return Data'!$B$7:$R$1700,13,0)</f>
        <v>12.0403</v>
      </c>
      <c r="M8" s="66">
        <f t="shared" ref="M8:M31" si="4">RANK(L8,L$8:L$31,0)</f>
        <v>9</v>
      </c>
      <c r="N8" s="65">
        <f>VLOOKUP($A8,'Return Data'!$B$7:$R$1700,17,0)</f>
        <v>13.9069</v>
      </c>
      <c r="O8" s="66">
        <f t="shared" ref="O8:O31" si="5">RANK(N8,N$8:N$31,0)</f>
        <v>10</v>
      </c>
      <c r="P8" s="65">
        <f>VLOOKUP($A8,'Return Data'!$B$7:$R$1700,14,0)</f>
        <v>9.0702999999999996</v>
      </c>
      <c r="Q8" s="66">
        <f t="shared" ref="Q8:Q31" si="6">RANK(P8,P$8:P$31,0)</f>
        <v>11</v>
      </c>
      <c r="R8" s="65">
        <f>VLOOKUP($A8,'Return Data'!$B$7:$R$1700,16,0)</f>
        <v>10.6328</v>
      </c>
      <c r="S8" s="67">
        <f t="shared" ref="S8:S31" si="7">RANK(R8,R$8:R$31,0)</f>
        <v>8</v>
      </c>
    </row>
    <row r="9" spans="1:19" x14ac:dyDescent="0.3">
      <c r="A9" s="82" t="s">
        <v>1437</v>
      </c>
      <c r="B9" s="64">
        <f>VLOOKUP($A9,'Return Data'!$B$7:$R$1700,3,0)</f>
        <v>44040</v>
      </c>
      <c r="C9" s="65">
        <f>VLOOKUP($A9,'Return Data'!$B$7:$R$1700,4,0)</f>
        <v>20.0349</v>
      </c>
      <c r="D9" s="65">
        <f>VLOOKUP($A9,'Return Data'!$B$7:$R$1700,9,0)</f>
        <v>17.022400000000001</v>
      </c>
      <c r="E9" s="66">
        <f t="shared" si="0"/>
        <v>5</v>
      </c>
      <c r="F9" s="65">
        <f>VLOOKUP($A9,'Return Data'!$B$7:$R$1700,10,0)</f>
        <v>11.1441</v>
      </c>
      <c r="G9" s="66">
        <f t="shared" si="1"/>
        <v>22</v>
      </c>
      <c r="H9" s="65">
        <f>VLOOKUP($A9,'Return Data'!$B$7:$R$1700,11,0)</f>
        <v>18.962399999999999</v>
      </c>
      <c r="I9" s="66">
        <f t="shared" si="2"/>
        <v>7</v>
      </c>
      <c r="J9" s="65">
        <f>VLOOKUP($A9,'Return Data'!$B$7:$R$1700,12,0)</f>
        <v>14.469099999999999</v>
      </c>
      <c r="K9" s="66">
        <f t="shared" si="3"/>
        <v>10</v>
      </c>
      <c r="L9" s="65">
        <f>VLOOKUP($A9,'Return Data'!$B$7:$R$1700,13,0)</f>
        <v>12.8972</v>
      </c>
      <c r="M9" s="66">
        <f t="shared" si="4"/>
        <v>7</v>
      </c>
      <c r="N9" s="65">
        <f>VLOOKUP($A9,'Return Data'!$B$7:$R$1700,17,0)</f>
        <v>14.004899999999999</v>
      </c>
      <c r="O9" s="66">
        <f t="shared" si="5"/>
        <v>7</v>
      </c>
      <c r="P9" s="65">
        <f>VLOOKUP($A9,'Return Data'!$B$7:$R$1700,14,0)</f>
        <v>8.8545999999999996</v>
      </c>
      <c r="Q9" s="66">
        <f t="shared" si="6"/>
        <v>13</v>
      </c>
      <c r="R9" s="65">
        <f>VLOOKUP($A9,'Return Data'!$B$7:$R$1700,16,0)</f>
        <v>8.6513000000000009</v>
      </c>
      <c r="S9" s="67">
        <f t="shared" si="7"/>
        <v>23</v>
      </c>
    </row>
    <row r="10" spans="1:19" x14ac:dyDescent="0.3">
      <c r="A10" s="82" t="s">
        <v>1440</v>
      </c>
      <c r="B10" s="64">
        <f>VLOOKUP($A10,'Return Data'!$B$7:$R$1700,3,0)</f>
        <v>44040</v>
      </c>
      <c r="C10" s="65">
        <f>VLOOKUP($A10,'Return Data'!$B$7:$R$1700,4,0)</f>
        <v>35.121499999999997</v>
      </c>
      <c r="D10" s="65">
        <f>VLOOKUP($A10,'Return Data'!$B$7:$R$1700,9,0)</f>
        <v>13.941700000000001</v>
      </c>
      <c r="E10" s="66">
        <f t="shared" si="0"/>
        <v>12</v>
      </c>
      <c r="F10" s="65">
        <f>VLOOKUP($A10,'Return Data'!$B$7:$R$1700,10,0)</f>
        <v>14.135300000000001</v>
      </c>
      <c r="G10" s="66">
        <f t="shared" si="1"/>
        <v>14</v>
      </c>
      <c r="H10" s="65">
        <f>VLOOKUP($A10,'Return Data'!$B$7:$R$1700,11,0)</f>
        <v>15.593400000000001</v>
      </c>
      <c r="I10" s="66">
        <f t="shared" si="2"/>
        <v>19</v>
      </c>
      <c r="J10" s="65">
        <f>VLOOKUP($A10,'Return Data'!$B$7:$R$1700,12,0)</f>
        <v>12.0769</v>
      </c>
      <c r="K10" s="66">
        <f t="shared" si="3"/>
        <v>19</v>
      </c>
      <c r="L10" s="65">
        <f>VLOOKUP($A10,'Return Data'!$B$7:$R$1700,13,0)</f>
        <v>10.3271</v>
      </c>
      <c r="M10" s="66">
        <f t="shared" si="4"/>
        <v>19</v>
      </c>
      <c r="N10" s="65">
        <f>VLOOKUP($A10,'Return Data'!$B$7:$R$1700,17,0)</f>
        <v>12.2225</v>
      </c>
      <c r="O10" s="66">
        <f t="shared" si="5"/>
        <v>18</v>
      </c>
      <c r="P10" s="65">
        <f>VLOOKUP($A10,'Return Data'!$B$7:$R$1700,14,0)</f>
        <v>8.0924999999999994</v>
      </c>
      <c r="Q10" s="66">
        <f t="shared" si="6"/>
        <v>18</v>
      </c>
      <c r="R10" s="65">
        <f>VLOOKUP($A10,'Return Data'!$B$7:$R$1700,16,0)</f>
        <v>9.2172000000000001</v>
      </c>
      <c r="S10" s="67">
        <f t="shared" si="7"/>
        <v>17</v>
      </c>
    </row>
    <row r="11" spans="1:19" x14ac:dyDescent="0.3">
      <c r="A11" s="82" t="s">
        <v>1441</v>
      </c>
      <c r="B11" s="64">
        <f>VLOOKUP($A11,'Return Data'!$B$7:$R$1700,3,0)</f>
        <v>44040</v>
      </c>
      <c r="C11" s="65">
        <f>VLOOKUP($A11,'Return Data'!$B$7:$R$1700,4,0)</f>
        <v>61.683500000000002</v>
      </c>
      <c r="D11" s="65">
        <f>VLOOKUP($A11,'Return Data'!$B$7:$R$1700,9,0)</f>
        <v>13.193</v>
      </c>
      <c r="E11" s="66">
        <f t="shared" si="0"/>
        <v>17</v>
      </c>
      <c r="F11" s="65">
        <f>VLOOKUP($A11,'Return Data'!$B$7:$R$1700,10,0)</f>
        <v>14.5992</v>
      </c>
      <c r="G11" s="66">
        <f t="shared" si="1"/>
        <v>12</v>
      </c>
      <c r="H11" s="65">
        <f>VLOOKUP($A11,'Return Data'!$B$7:$R$1700,11,0)</f>
        <v>16.417999999999999</v>
      </c>
      <c r="I11" s="66">
        <f t="shared" si="2"/>
        <v>18</v>
      </c>
      <c r="J11" s="65">
        <f>VLOOKUP($A11,'Return Data'!$B$7:$R$1700,12,0)</f>
        <v>12.497</v>
      </c>
      <c r="K11" s="66">
        <f t="shared" si="3"/>
        <v>17</v>
      </c>
      <c r="L11" s="65">
        <f>VLOOKUP($A11,'Return Data'!$B$7:$R$1700,13,0)</f>
        <v>10.565300000000001</v>
      </c>
      <c r="M11" s="66">
        <f t="shared" si="4"/>
        <v>18</v>
      </c>
      <c r="N11" s="65">
        <f>VLOOKUP($A11,'Return Data'!$B$7:$R$1700,17,0)</f>
        <v>11.927899999999999</v>
      </c>
      <c r="O11" s="66">
        <f t="shared" si="5"/>
        <v>20</v>
      </c>
      <c r="P11" s="65">
        <f>VLOOKUP($A11,'Return Data'!$B$7:$R$1700,14,0)</f>
        <v>7.7477</v>
      </c>
      <c r="Q11" s="66">
        <f t="shared" si="6"/>
        <v>19</v>
      </c>
      <c r="R11" s="65">
        <f>VLOOKUP($A11,'Return Data'!$B$7:$R$1700,16,0)</f>
        <v>9.7634000000000007</v>
      </c>
      <c r="S11" s="67">
        <f t="shared" si="7"/>
        <v>13</v>
      </c>
    </row>
    <row r="12" spans="1:19" x14ac:dyDescent="0.3">
      <c r="A12" s="82" t="s">
        <v>1443</v>
      </c>
      <c r="B12" s="64">
        <f>VLOOKUP($A12,'Return Data'!$B$7:$R$1700,3,0)</f>
        <v>44040</v>
      </c>
      <c r="C12" s="65">
        <f>VLOOKUP($A12,'Return Data'!$B$7:$R$1700,4,0)</f>
        <v>74.751199999999997</v>
      </c>
      <c r="D12" s="65">
        <f>VLOOKUP($A12,'Return Data'!$B$7:$R$1700,9,0)</f>
        <v>13.4832</v>
      </c>
      <c r="E12" s="66">
        <f t="shared" si="0"/>
        <v>15</v>
      </c>
      <c r="F12" s="65">
        <f>VLOOKUP($A12,'Return Data'!$B$7:$R$1700,10,0)</f>
        <v>15.6876</v>
      </c>
      <c r="G12" s="66">
        <f t="shared" si="1"/>
        <v>6</v>
      </c>
      <c r="H12" s="65">
        <f>VLOOKUP($A12,'Return Data'!$B$7:$R$1700,11,0)</f>
        <v>20.3004</v>
      </c>
      <c r="I12" s="66">
        <f t="shared" si="2"/>
        <v>3</v>
      </c>
      <c r="J12" s="65">
        <f>VLOOKUP($A12,'Return Data'!$B$7:$R$1700,12,0)</f>
        <v>15.4693</v>
      </c>
      <c r="K12" s="66">
        <f t="shared" si="3"/>
        <v>5</v>
      </c>
      <c r="L12" s="65">
        <f>VLOOKUP($A12,'Return Data'!$B$7:$R$1700,13,0)</f>
        <v>13.9534</v>
      </c>
      <c r="M12" s="66">
        <f t="shared" si="4"/>
        <v>3</v>
      </c>
      <c r="N12" s="65">
        <f>VLOOKUP($A12,'Return Data'!$B$7:$R$1700,17,0)</f>
        <v>15.0166</v>
      </c>
      <c r="O12" s="66">
        <f t="shared" si="5"/>
        <v>4</v>
      </c>
      <c r="P12" s="65">
        <f>VLOOKUP($A12,'Return Data'!$B$7:$R$1700,14,0)</f>
        <v>10.0076</v>
      </c>
      <c r="Q12" s="66">
        <f t="shared" si="6"/>
        <v>6</v>
      </c>
      <c r="R12" s="65">
        <f>VLOOKUP($A12,'Return Data'!$B$7:$R$1700,16,0)</f>
        <v>9.5759000000000007</v>
      </c>
      <c r="S12" s="67">
        <f t="shared" si="7"/>
        <v>16</v>
      </c>
    </row>
    <row r="13" spans="1:19" x14ac:dyDescent="0.3">
      <c r="A13" s="82" t="s">
        <v>1445</v>
      </c>
      <c r="B13" s="64">
        <f>VLOOKUP($A13,'Return Data'!$B$7:$R$1700,3,0)</f>
        <v>44040</v>
      </c>
      <c r="C13" s="65">
        <f>VLOOKUP($A13,'Return Data'!$B$7:$R$1700,4,0)</f>
        <v>18.843900000000001</v>
      </c>
      <c r="D13" s="65">
        <f>VLOOKUP($A13,'Return Data'!$B$7:$R$1700,9,0)</f>
        <v>11.661099999999999</v>
      </c>
      <c r="E13" s="66">
        <f t="shared" si="0"/>
        <v>20</v>
      </c>
      <c r="F13" s="65">
        <f>VLOOKUP($A13,'Return Data'!$B$7:$R$1700,10,0)</f>
        <v>15.0846</v>
      </c>
      <c r="G13" s="66">
        <f t="shared" si="1"/>
        <v>8</v>
      </c>
      <c r="H13" s="65">
        <f>VLOOKUP($A13,'Return Data'!$B$7:$R$1700,11,0)</f>
        <v>18.473600000000001</v>
      </c>
      <c r="I13" s="66">
        <f t="shared" si="2"/>
        <v>10</v>
      </c>
      <c r="J13" s="65">
        <f>VLOOKUP($A13,'Return Data'!$B$7:$R$1700,12,0)</f>
        <v>13.163500000000001</v>
      </c>
      <c r="K13" s="66">
        <f t="shared" si="3"/>
        <v>15</v>
      </c>
      <c r="L13" s="65">
        <f>VLOOKUP($A13,'Return Data'!$B$7:$R$1700,13,0)</f>
        <v>10.882999999999999</v>
      </c>
      <c r="M13" s="66">
        <f t="shared" si="4"/>
        <v>17</v>
      </c>
      <c r="N13" s="65">
        <f>VLOOKUP($A13,'Return Data'!$B$7:$R$1700,17,0)</f>
        <v>12.9903</v>
      </c>
      <c r="O13" s="66">
        <f t="shared" si="5"/>
        <v>15</v>
      </c>
      <c r="P13" s="65">
        <f>VLOOKUP($A13,'Return Data'!$B$7:$R$1700,14,0)</f>
        <v>9.9579000000000004</v>
      </c>
      <c r="Q13" s="66">
        <f t="shared" si="6"/>
        <v>7</v>
      </c>
      <c r="R13" s="65">
        <f>VLOOKUP($A13,'Return Data'!$B$7:$R$1700,16,0)</f>
        <v>10.3094</v>
      </c>
      <c r="S13" s="67">
        <f t="shared" si="7"/>
        <v>9</v>
      </c>
    </row>
    <row r="14" spans="1:19" x14ac:dyDescent="0.3">
      <c r="A14" s="82" t="s">
        <v>1448</v>
      </c>
      <c r="B14" s="64">
        <f>VLOOKUP($A14,'Return Data'!$B$7:$R$1700,3,0)</f>
        <v>44040</v>
      </c>
      <c r="C14" s="65">
        <f>VLOOKUP($A14,'Return Data'!$B$7:$R$1700,4,0)</f>
        <v>50.360599999999998</v>
      </c>
      <c r="D14" s="65">
        <f>VLOOKUP($A14,'Return Data'!$B$7:$R$1700,9,0)</f>
        <v>6.7713000000000001</v>
      </c>
      <c r="E14" s="66">
        <f t="shared" si="0"/>
        <v>24</v>
      </c>
      <c r="F14" s="65">
        <f>VLOOKUP($A14,'Return Data'!$B$7:$R$1700,10,0)</f>
        <v>8.9582999999999995</v>
      </c>
      <c r="G14" s="66">
        <f t="shared" si="1"/>
        <v>24</v>
      </c>
      <c r="H14" s="65">
        <f>VLOOKUP($A14,'Return Data'!$B$7:$R$1700,11,0)</f>
        <v>14.2241</v>
      </c>
      <c r="I14" s="66">
        <f t="shared" si="2"/>
        <v>23</v>
      </c>
      <c r="J14" s="65">
        <f>VLOOKUP($A14,'Return Data'!$B$7:$R$1700,12,0)</f>
        <v>11.0471</v>
      </c>
      <c r="K14" s="66">
        <f t="shared" si="3"/>
        <v>23</v>
      </c>
      <c r="L14" s="65">
        <f>VLOOKUP($A14,'Return Data'!$B$7:$R$1700,13,0)</f>
        <v>8.7373999999999992</v>
      </c>
      <c r="M14" s="66">
        <f t="shared" si="4"/>
        <v>23</v>
      </c>
      <c r="N14" s="65">
        <f>VLOOKUP($A14,'Return Data'!$B$7:$R$1700,17,0)</f>
        <v>11.4481</v>
      </c>
      <c r="O14" s="66">
        <f t="shared" si="5"/>
        <v>22</v>
      </c>
      <c r="P14" s="65">
        <f>VLOOKUP($A14,'Return Data'!$B$7:$R$1700,14,0)</f>
        <v>6.0077999999999996</v>
      </c>
      <c r="Q14" s="66">
        <f t="shared" si="6"/>
        <v>24</v>
      </c>
      <c r="R14" s="65">
        <f>VLOOKUP($A14,'Return Data'!$B$7:$R$1700,16,0)</f>
        <v>8.6702999999999992</v>
      </c>
      <c r="S14" s="67">
        <f t="shared" si="7"/>
        <v>22</v>
      </c>
    </row>
    <row r="15" spans="1:19" x14ac:dyDescent="0.3">
      <c r="A15" s="82" t="s">
        <v>1450</v>
      </c>
      <c r="B15" s="64">
        <f>VLOOKUP($A15,'Return Data'!$B$7:$R$1700,3,0)</f>
        <v>44040</v>
      </c>
      <c r="C15" s="65">
        <f>VLOOKUP($A15,'Return Data'!$B$7:$R$1700,4,0)</f>
        <v>44.1526</v>
      </c>
      <c r="D15" s="65">
        <f>VLOOKUP($A15,'Return Data'!$B$7:$R$1700,9,0)</f>
        <v>13.326499999999999</v>
      </c>
      <c r="E15" s="66">
        <f t="shared" si="0"/>
        <v>16</v>
      </c>
      <c r="F15" s="65">
        <f>VLOOKUP($A15,'Return Data'!$B$7:$R$1700,10,0)</f>
        <v>13.177199999999999</v>
      </c>
      <c r="G15" s="66">
        <f t="shared" si="1"/>
        <v>16</v>
      </c>
      <c r="H15" s="65">
        <f>VLOOKUP($A15,'Return Data'!$B$7:$R$1700,11,0)</f>
        <v>15.4171</v>
      </c>
      <c r="I15" s="66">
        <f t="shared" si="2"/>
        <v>20</v>
      </c>
      <c r="J15" s="65">
        <f>VLOOKUP($A15,'Return Data'!$B$7:$R$1700,12,0)</f>
        <v>12.065799999999999</v>
      </c>
      <c r="K15" s="66">
        <f t="shared" si="3"/>
        <v>20</v>
      </c>
      <c r="L15" s="65">
        <f>VLOOKUP($A15,'Return Data'!$B$7:$R$1700,13,0)</f>
        <v>10.917</v>
      </c>
      <c r="M15" s="66">
        <f t="shared" si="4"/>
        <v>16</v>
      </c>
      <c r="N15" s="65">
        <f>VLOOKUP($A15,'Return Data'!$B$7:$R$1700,17,0)</f>
        <v>11.0274</v>
      </c>
      <c r="O15" s="66">
        <f t="shared" si="5"/>
        <v>23</v>
      </c>
      <c r="P15" s="65">
        <f>VLOOKUP($A15,'Return Data'!$B$7:$R$1700,14,0)</f>
        <v>7.1818999999999997</v>
      </c>
      <c r="Q15" s="66">
        <f t="shared" si="6"/>
        <v>22</v>
      </c>
      <c r="R15" s="65">
        <f>VLOOKUP($A15,'Return Data'!$B$7:$R$1700,16,0)</f>
        <v>9.0874000000000006</v>
      </c>
      <c r="S15" s="67">
        <f t="shared" si="7"/>
        <v>18</v>
      </c>
    </row>
    <row r="16" spans="1:19" x14ac:dyDescent="0.3">
      <c r="A16" s="82" t="s">
        <v>1452</v>
      </c>
      <c r="B16" s="64">
        <f>VLOOKUP($A16,'Return Data'!$B$7:$R$1700,3,0)</f>
        <v>44040</v>
      </c>
      <c r="C16" s="65">
        <f>VLOOKUP($A16,'Return Data'!$B$7:$R$1700,4,0)</f>
        <v>80.077100000000002</v>
      </c>
      <c r="D16" s="65">
        <f>VLOOKUP($A16,'Return Data'!$B$7:$R$1700,9,0)</f>
        <v>17.743600000000001</v>
      </c>
      <c r="E16" s="66">
        <f t="shared" si="0"/>
        <v>3</v>
      </c>
      <c r="F16" s="65">
        <f>VLOOKUP($A16,'Return Data'!$B$7:$R$1700,10,0)</f>
        <v>17.742799999999999</v>
      </c>
      <c r="G16" s="66">
        <f t="shared" si="1"/>
        <v>3</v>
      </c>
      <c r="H16" s="65">
        <f>VLOOKUP($A16,'Return Data'!$B$7:$R$1700,11,0)</f>
        <v>20.471399999999999</v>
      </c>
      <c r="I16" s="66">
        <f t="shared" si="2"/>
        <v>2</v>
      </c>
      <c r="J16" s="65">
        <f>VLOOKUP($A16,'Return Data'!$B$7:$R$1700,12,0)</f>
        <v>16.564800000000002</v>
      </c>
      <c r="K16" s="66">
        <f t="shared" si="3"/>
        <v>2</v>
      </c>
      <c r="L16" s="65">
        <f>VLOOKUP($A16,'Return Data'!$B$7:$R$1700,13,0)</f>
        <v>13.89</v>
      </c>
      <c r="M16" s="66">
        <f t="shared" si="4"/>
        <v>4</v>
      </c>
      <c r="N16" s="65">
        <f>VLOOKUP($A16,'Return Data'!$B$7:$R$1700,17,0)</f>
        <v>13.243600000000001</v>
      </c>
      <c r="O16" s="66">
        <f t="shared" si="5"/>
        <v>13</v>
      </c>
      <c r="P16" s="65">
        <f>VLOOKUP($A16,'Return Data'!$B$7:$R$1700,14,0)</f>
        <v>8.8681999999999999</v>
      </c>
      <c r="Q16" s="66">
        <f t="shared" si="6"/>
        <v>12</v>
      </c>
      <c r="R16" s="65">
        <f>VLOOKUP($A16,'Return Data'!$B$7:$R$1700,16,0)</f>
        <v>9.9702999999999999</v>
      </c>
      <c r="S16" s="67">
        <f t="shared" si="7"/>
        <v>12</v>
      </c>
    </row>
    <row r="17" spans="1:19" x14ac:dyDescent="0.3">
      <c r="A17" s="82" t="s">
        <v>1454</v>
      </c>
      <c r="B17" s="64">
        <f>VLOOKUP($A17,'Return Data'!$B$7:$R$1700,3,0)</f>
        <v>44040</v>
      </c>
      <c r="C17" s="65">
        <f>VLOOKUP($A17,'Return Data'!$B$7:$R$1700,4,0)</f>
        <v>17.798400000000001</v>
      </c>
      <c r="D17" s="65">
        <f>VLOOKUP($A17,'Return Data'!$B$7:$R$1700,9,0)</f>
        <v>9.1864000000000008</v>
      </c>
      <c r="E17" s="66">
        <f t="shared" si="0"/>
        <v>22</v>
      </c>
      <c r="F17" s="65">
        <f>VLOOKUP($A17,'Return Data'!$B$7:$R$1700,10,0)</f>
        <v>9.3678000000000008</v>
      </c>
      <c r="G17" s="66">
        <f t="shared" si="1"/>
        <v>23</v>
      </c>
      <c r="H17" s="65">
        <f>VLOOKUP($A17,'Return Data'!$B$7:$R$1700,11,0)</f>
        <v>13.588100000000001</v>
      </c>
      <c r="I17" s="66">
        <f t="shared" si="2"/>
        <v>24</v>
      </c>
      <c r="J17" s="65">
        <f>VLOOKUP($A17,'Return Data'!$B$7:$R$1700,12,0)</f>
        <v>10.5078</v>
      </c>
      <c r="K17" s="66">
        <f t="shared" si="3"/>
        <v>24</v>
      </c>
      <c r="L17" s="65">
        <f>VLOOKUP($A17,'Return Data'!$B$7:$R$1700,13,0)</f>
        <v>8.5170999999999992</v>
      </c>
      <c r="M17" s="66">
        <f t="shared" si="4"/>
        <v>24</v>
      </c>
      <c r="N17" s="65">
        <f>VLOOKUP($A17,'Return Data'!$B$7:$R$1700,17,0)</f>
        <v>10.7072</v>
      </c>
      <c r="O17" s="66">
        <f t="shared" si="5"/>
        <v>24</v>
      </c>
      <c r="P17" s="65">
        <f>VLOOKUP($A17,'Return Data'!$B$7:$R$1700,14,0)</f>
        <v>6.1714000000000002</v>
      </c>
      <c r="Q17" s="66">
        <f t="shared" si="6"/>
        <v>23</v>
      </c>
      <c r="R17" s="65">
        <f>VLOOKUP($A17,'Return Data'!$B$7:$R$1700,16,0)</f>
        <v>7.8216000000000001</v>
      </c>
      <c r="S17" s="67">
        <f t="shared" si="7"/>
        <v>24</v>
      </c>
    </row>
    <row r="18" spans="1:19" x14ac:dyDescent="0.3">
      <c r="A18" s="82" t="s">
        <v>1455</v>
      </c>
      <c r="B18" s="64">
        <f>VLOOKUP($A18,'Return Data'!$B$7:$R$1700,3,0)</f>
        <v>44040</v>
      </c>
      <c r="C18" s="65">
        <f>VLOOKUP($A18,'Return Data'!$B$7:$R$1700,4,0)</f>
        <v>28.642299999999999</v>
      </c>
      <c r="D18" s="65">
        <f>VLOOKUP($A18,'Return Data'!$B$7:$R$1700,9,0)</f>
        <v>18.897400000000001</v>
      </c>
      <c r="E18" s="66">
        <f t="shared" si="0"/>
        <v>1</v>
      </c>
      <c r="F18" s="65">
        <f>VLOOKUP($A18,'Return Data'!$B$7:$R$1700,10,0)</f>
        <v>19.995999999999999</v>
      </c>
      <c r="G18" s="66">
        <f t="shared" si="1"/>
        <v>1</v>
      </c>
      <c r="H18" s="65">
        <f>VLOOKUP($A18,'Return Data'!$B$7:$R$1700,11,0)</f>
        <v>22.2165</v>
      </c>
      <c r="I18" s="66">
        <f t="shared" si="2"/>
        <v>1</v>
      </c>
      <c r="J18" s="65">
        <f>VLOOKUP($A18,'Return Data'!$B$7:$R$1700,12,0)</f>
        <v>17.3445</v>
      </c>
      <c r="K18" s="66">
        <f t="shared" si="3"/>
        <v>1</v>
      </c>
      <c r="L18" s="65">
        <f>VLOOKUP($A18,'Return Data'!$B$7:$R$1700,13,0)</f>
        <v>15.2796</v>
      </c>
      <c r="M18" s="66">
        <f t="shared" si="4"/>
        <v>1</v>
      </c>
      <c r="N18" s="65">
        <f>VLOOKUP($A18,'Return Data'!$B$7:$R$1700,17,0)</f>
        <v>16.235399999999998</v>
      </c>
      <c r="O18" s="66">
        <f t="shared" si="5"/>
        <v>2</v>
      </c>
      <c r="P18" s="65">
        <f>VLOOKUP($A18,'Return Data'!$B$7:$R$1700,14,0)</f>
        <v>10.4946</v>
      </c>
      <c r="Q18" s="66">
        <f t="shared" si="6"/>
        <v>4</v>
      </c>
      <c r="R18" s="65">
        <f>VLOOKUP($A18,'Return Data'!$B$7:$R$1700,16,0)</f>
        <v>10.8329</v>
      </c>
      <c r="S18" s="67">
        <f t="shared" si="7"/>
        <v>6</v>
      </c>
    </row>
    <row r="19" spans="1:19" x14ac:dyDescent="0.3">
      <c r="A19" s="82" t="s">
        <v>1458</v>
      </c>
      <c r="B19" s="64">
        <f>VLOOKUP($A19,'Return Data'!$B$7:$R$1700,3,0)</f>
        <v>44040</v>
      </c>
      <c r="C19" s="65">
        <f>VLOOKUP($A19,'Return Data'!$B$7:$R$1700,4,0)</f>
        <v>2389.7820999999999</v>
      </c>
      <c r="D19" s="65">
        <f>VLOOKUP($A19,'Return Data'!$B$7:$R$1700,9,0)</f>
        <v>13.7593</v>
      </c>
      <c r="E19" s="66">
        <f t="shared" si="0"/>
        <v>13</v>
      </c>
      <c r="F19" s="65">
        <f>VLOOKUP($A19,'Return Data'!$B$7:$R$1700,10,0)</f>
        <v>13.1129</v>
      </c>
      <c r="G19" s="66">
        <f t="shared" si="1"/>
        <v>17</v>
      </c>
      <c r="H19" s="65">
        <f>VLOOKUP($A19,'Return Data'!$B$7:$R$1700,11,0)</f>
        <v>15.0328</v>
      </c>
      <c r="I19" s="66">
        <f t="shared" si="2"/>
        <v>21</v>
      </c>
      <c r="J19" s="65">
        <f>VLOOKUP($A19,'Return Data'!$B$7:$R$1700,12,0)</f>
        <v>11.1745</v>
      </c>
      <c r="K19" s="66">
        <f t="shared" si="3"/>
        <v>22</v>
      </c>
      <c r="L19" s="65">
        <f>VLOOKUP($A19,'Return Data'!$B$7:$R$1700,13,0)</f>
        <v>9.0291999999999994</v>
      </c>
      <c r="M19" s="66">
        <f t="shared" si="4"/>
        <v>22</v>
      </c>
      <c r="N19" s="65">
        <f>VLOOKUP($A19,'Return Data'!$B$7:$R$1700,17,0)</f>
        <v>12.101900000000001</v>
      </c>
      <c r="O19" s="66">
        <f t="shared" si="5"/>
        <v>19</v>
      </c>
      <c r="P19" s="65">
        <f>VLOOKUP($A19,'Return Data'!$B$7:$R$1700,14,0)</f>
        <v>7.3170000000000002</v>
      </c>
      <c r="Q19" s="66">
        <f t="shared" si="6"/>
        <v>21</v>
      </c>
      <c r="R19" s="65">
        <f>VLOOKUP($A19,'Return Data'!$B$7:$R$1700,16,0)</f>
        <v>8.9878999999999998</v>
      </c>
      <c r="S19" s="67">
        <f t="shared" si="7"/>
        <v>19</v>
      </c>
    </row>
    <row r="20" spans="1:19" x14ac:dyDescent="0.3">
      <c r="A20" s="82" t="s">
        <v>1459</v>
      </c>
      <c r="B20" s="64">
        <f>VLOOKUP($A20,'Return Data'!$B$7:$R$1700,3,0)</f>
        <v>44040</v>
      </c>
      <c r="C20" s="65">
        <f>VLOOKUP($A20,'Return Data'!$B$7:$R$1700,4,0)</f>
        <v>82.198099999999997</v>
      </c>
      <c r="D20" s="65">
        <f>VLOOKUP($A20,'Return Data'!$B$7:$R$1700,9,0)</f>
        <v>14.137</v>
      </c>
      <c r="E20" s="66">
        <f t="shared" si="0"/>
        <v>9</v>
      </c>
      <c r="F20" s="65">
        <f>VLOOKUP($A20,'Return Data'!$B$7:$R$1700,10,0)</f>
        <v>12.6836</v>
      </c>
      <c r="G20" s="66">
        <f t="shared" si="1"/>
        <v>20</v>
      </c>
      <c r="H20" s="65">
        <f>VLOOKUP($A20,'Return Data'!$B$7:$R$1700,11,0)</f>
        <v>20.180599999999998</v>
      </c>
      <c r="I20" s="66">
        <f t="shared" si="2"/>
        <v>4</v>
      </c>
      <c r="J20" s="65">
        <f>VLOOKUP($A20,'Return Data'!$B$7:$R$1700,12,0)</f>
        <v>15.373900000000001</v>
      </c>
      <c r="K20" s="66">
        <f t="shared" si="3"/>
        <v>6</v>
      </c>
      <c r="L20" s="65">
        <f>VLOOKUP($A20,'Return Data'!$B$7:$R$1700,13,0)</f>
        <v>12.0215</v>
      </c>
      <c r="M20" s="66">
        <f t="shared" si="4"/>
        <v>10</v>
      </c>
      <c r="N20" s="65">
        <f>VLOOKUP($A20,'Return Data'!$B$7:$R$1700,17,0)</f>
        <v>13.9495</v>
      </c>
      <c r="O20" s="66">
        <f t="shared" si="5"/>
        <v>9</v>
      </c>
      <c r="P20" s="65">
        <f>VLOOKUP($A20,'Return Data'!$B$7:$R$1700,14,0)</f>
        <v>9.0935000000000006</v>
      </c>
      <c r="Q20" s="66">
        <f t="shared" si="6"/>
        <v>10</v>
      </c>
      <c r="R20" s="65">
        <f>VLOOKUP($A20,'Return Data'!$B$7:$R$1700,16,0)</f>
        <v>9.7044999999999995</v>
      </c>
      <c r="S20" s="67">
        <f t="shared" si="7"/>
        <v>15</v>
      </c>
    </row>
    <row r="21" spans="1:19" x14ac:dyDescent="0.3">
      <c r="A21" s="82" t="s">
        <v>1461</v>
      </c>
      <c r="B21" s="64">
        <f>VLOOKUP($A21,'Return Data'!$B$7:$R$1700,3,0)</f>
        <v>44040</v>
      </c>
      <c r="C21" s="65">
        <f>VLOOKUP($A21,'Return Data'!$B$7:$R$1700,4,0)</f>
        <v>57.440800000000003</v>
      </c>
      <c r="D21" s="65">
        <f>VLOOKUP($A21,'Return Data'!$B$7:$R$1700,9,0)</f>
        <v>17.341000000000001</v>
      </c>
      <c r="E21" s="66">
        <f t="shared" si="0"/>
        <v>4</v>
      </c>
      <c r="F21" s="65">
        <f>VLOOKUP($A21,'Return Data'!$B$7:$R$1700,10,0)</f>
        <v>16.8047</v>
      </c>
      <c r="G21" s="66">
        <f t="shared" si="1"/>
        <v>5</v>
      </c>
      <c r="H21" s="65">
        <f>VLOOKUP($A21,'Return Data'!$B$7:$R$1700,11,0)</f>
        <v>17.878599999999999</v>
      </c>
      <c r="I21" s="66">
        <f t="shared" si="2"/>
        <v>13</v>
      </c>
      <c r="J21" s="65">
        <f>VLOOKUP($A21,'Return Data'!$B$7:$R$1700,12,0)</f>
        <v>14.1004</v>
      </c>
      <c r="K21" s="66">
        <f t="shared" si="3"/>
        <v>12</v>
      </c>
      <c r="L21" s="65">
        <f>VLOOKUP($A21,'Return Data'!$B$7:$R$1700,13,0)</f>
        <v>11.6046</v>
      </c>
      <c r="M21" s="66">
        <f t="shared" si="4"/>
        <v>12</v>
      </c>
      <c r="N21" s="65">
        <f>VLOOKUP($A21,'Return Data'!$B$7:$R$1700,17,0)</f>
        <v>12.5395</v>
      </c>
      <c r="O21" s="66">
        <f t="shared" si="5"/>
        <v>17</v>
      </c>
      <c r="P21" s="65">
        <f>VLOOKUP($A21,'Return Data'!$B$7:$R$1700,14,0)</f>
        <v>8.6531000000000002</v>
      </c>
      <c r="Q21" s="66">
        <f t="shared" si="6"/>
        <v>14</v>
      </c>
      <c r="R21" s="65">
        <f>VLOOKUP($A21,'Return Data'!$B$7:$R$1700,16,0)</f>
        <v>10.689</v>
      </c>
      <c r="S21" s="67">
        <f t="shared" si="7"/>
        <v>7</v>
      </c>
    </row>
    <row r="22" spans="1:19" x14ac:dyDescent="0.3">
      <c r="A22" s="82" t="s">
        <v>1463</v>
      </c>
      <c r="B22" s="64">
        <f>VLOOKUP($A22,'Return Data'!$B$7:$R$1700,3,0)</f>
        <v>44040</v>
      </c>
      <c r="C22" s="65">
        <f>VLOOKUP($A22,'Return Data'!$B$7:$R$1700,4,0)</f>
        <v>50.141199999999998</v>
      </c>
      <c r="D22" s="65">
        <f>VLOOKUP($A22,'Return Data'!$B$7:$R$1700,9,0)</f>
        <v>11.3634</v>
      </c>
      <c r="E22" s="66">
        <f t="shared" si="0"/>
        <v>21</v>
      </c>
      <c r="F22" s="65">
        <f>VLOOKUP($A22,'Return Data'!$B$7:$R$1700,10,0)</f>
        <v>12.729799999999999</v>
      </c>
      <c r="G22" s="66">
        <f t="shared" si="1"/>
        <v>19</v>
      </c>
      <c r="H22" s="65">
        <f>VLOOKUP($A22,'Return Data'!$B$7:$R$1700,11,0)</f>
        <v>16.9361</v>
      </c>
      <c r="I22" s="66">
        <f t="shared" si="2"/>
        <v>16</v>
      </c>
      <c r="J22" s="65">
        <f>VLOOKUP($A22,'Return Data'!$B$7:$R$1700,12,0)</f>
        <v>12.949</v>
      </c>
      <c r="K22" s="66">
        <f t="shared" si="3"/>
        <v>16</v>
      </c>
      <c r="L22" s="65">
        <f>VLOOKUP($A22,'Return Data'!$B$7:$R$1700,13,0)</f>
        <v>11.2738</v>
      </c>
      <c r="M22" s="66">
        <f t="shared" si="4"/>
        <v>15</v>
      </c>
      <c r="N22" s="65">
        <f>VLOOKUP($A22,'Return Data'!$B$7:$R$1700,17,0)</f>
        <v>13.6866</v>
      </c>
      <c r="O22" s="66">
        <f t="shared" si="5"/>
        <v>11</v>
      </c>
      <c r="P22" s="65">
        <f>VLOOKUP($A22,'Return Data'!$B$7:$R$1700,14,0)</f>
        <v>9.2035999999999998</v>
      </c>
      <c r="Q22" s="66">
        <f t="shared" si="6"/>
        <v>8</v>
      </c>
      <c r="R22" s="65">
        <f>VLOOKUP($A22,'Return Data'!$B$7:$R$1700,16,0)</f>
        <v>8.9741999999999997</v>
      </c>
      <c r="S22" s="67">
        <f t="shared" si="7"/>
        <v>20</v>
      </c>
    </row>
    <row r="23" spans="1:19" x14ac:dyDescent="0.3">
      <c r="A23" s="82" t="s">
        <v>1466</v>
      </c>
      <c r="B23" s="64">
        <f>VLOOKUP($A23,'Return Data'!$B$7:$R$1700,3,0)</f>
        <v>44040</v>
      </c>
      <c r="C23" s="65">
        <f>VLOOKUP($A23,'Return Data'!$B$7:$R$1700,4,0)</f>
        <v>32.307499999999997</v>
      </c>
      <c r="D23" s="65">
        <f>VLOOKUP($A23,'Return Data'!$B$7:$R$1700,9,0)</f>
        <v>14.085599999999999</v>
      </c>
      <c r="E23" s="66">
        <f t="shared" si="0"/>
        <v>10</v>
      </c>
      <c r="F23" s="65">
        <f>VLOOKUP($A23,'Return Data'!$B$7:$R$1700,10,0)</f>
        <v>14.9511</v>
      </c>
      <c r="G23" s="66">
        <f t="shared" si="1"/>
        <v>10</v>
      </c>
      <c r="H23" s="65">
        <f>VLOOKUP($A23,'Return Data'!$B$7:$R$1700,11,0)</f>
        <v>18.849699999999999</v>
      </c>
      <c r="I23" s="66">
        <f t="shared" si="2"/>
        <v>8</v>
      </c>
      <c r="J23" s="65">
        <f>VLOOKUP($A23,'Return Data'!$B$7:$R$1700,12,0)</f>
        <v>14.783899999999999</v>
      </c>
      <c r="K23" s="66">
        <f t="shared" si="3"/>
        <v>9</v>
      </c>
      <c r="L23" s="65">
        <f>VLOOKUP($A23,'Return Data'!$B$7:$R$1700,13,0)</f>
        <v>13.1652</v>
      </c>
      <c r="M23" s="66">
        <f t="shared" si="4"/>
        <v>6</v>
      </c>
      <c r="N23" s="65">
        <f>VLOOKUP($A23,'Return Data'!$B$7:$R$1700,17,0)</f>
        <v>14.9857</v>
      </c>
      <c r="O23" s="66">
        <f t="shared" si="5"/>
        <v>5</v>
      </c>
      <c r="P23" s="65">
        <f>VLOOKUP($A23,'Return Data'!$B$7:$R$1700,14,0)</f>
        <v>10.2765</v>
      </c>
      <c r="Q23" s="66">
        <f t="shared" si="6"/>
        <v>5</v>
      </c>
      <c r="R23" s="65">
        <f>VLOOKUP($A23,'Return Data'!$B$7:$R$1700,16,0)</f>
        <v>11.726699999999999</v>
      </c>
      <c r="S23" s="67">
        <f t="shared" si="7"/>
        <v>1</v>
      </c>
    </row>
    <row r="24" spans="1:19" x14ac:dyDescent="0.3">
      <c r="A24" s="82" t="s">
        <v>1468</v>
      </c>
      <c r="B24" s="64">
        <f>VLOOKUP($A24,'Return Data'!$B$7:$R$1700,3,0)</f>
        <v>44040</v>
      </c>
      <c r="C24" s="65">
        <f>VLOOKUP($A24,'Return Data'!$B$7:$R$1700,4,0)</f>
        <v>24.0992</v>
      </c>
      <c r="D24" s="65">
        <f>VLOOKUP($A24,'Return Data'!$B$7:$R$1700,9,0)</f>
        <v>12.996600000000001</v>
      </c>
      <c r="E24" s="66">
        <f t="shared" si="0"/>
        <v>18</v>
      </c>
      <c r="F24" s="65">
        <f>VLOOKUP($A24,'Return Data'!$B$7:$R$1700,10,0)</f>
        <v>11.701000000000001</v>
      </c>
      <c r="G24" s="66">
        <f t="shared" si="1"/>
        <v>21</v>
      </c>
      <c r="H24" s="65">
        <f>VLOOKUP($A24,'Return Data'!$B$7:$R$1700,11,0)</f>
        <v>14.257</v>
      </c>
      <c r="I24" s="66">
        <f t="shared" si="2"/>
        <v>22</v>
      </c>
      <c r="J24" s="65">
        <f>VLOOKUP($A24,'Return Data'!$B$7:$R$1700,12,0)</f>
        <v>11.4754</v>
      </c>
      <c r="K24" s="66">
        <f t="shared" si="3"/>
        <v>21</v>
      </c>
      <c r="L24" s="65">
        <f>VLOOKUP($A24,'Return Data'!$B$7:$R$1700,13,0)</f>
        <v>9.4789999999999992</v>
      </c>
      <c r="M24" s="66">
        <f t="shared" si="4"/>
        <v>21</v>
      </c>
      <c r="N24" s="65">
        <f>VLOOKUP($A24,'Return Data'!$B$7:$R$1700,17,0)</f>
        <v>11.7973</v>
      </c>
      <c r="O24" s="66">
        <f t="shared" si="5"/>
        <v>21</v>
      </c>
      <c r="P24" s="65">
        <f>VLOOKUP($A24,'Return Data'!$B$7:$R$1700,14,0)</f>
        <v>8.3416999999999994</v>
      </c>
      <c r="Q24" s="66">
        <f t="shared" si="6"/>
        <v>16</v>
      </c>
      <c r="R24" s="65">
        <f>VLOOKUP($A24,'Return Data'!$B$7:$R$1700,16,0)</f>
        <v>8.8452000000000002</v>
      </c>
      <c r="S24" s="67">
        <f t="shared" si="7"/>
        <v>21</v>
      </c>
    </row>
    <row r="25" spans="1:19" x14ac:dyDescent="0.3">
      <c r="A25" s="82" t="s">
        <v>1469</v>
      </c>
      <c r="B25" s="64">
        <f>VLOOKUP($A25,'Return Data'!$B$7:$R$1700,3,0)</f>
        <v>44040</v>
      </c>
      <c r="C25" s="65">
        <f>VLOOKUP($A25,'Return Data'!$B$7:$R$1700,4,0)</f>
        <v>51.096499999999999</v>
      </c>
      <c r="D25" s="65">
        <f>VLOOKUP($A25,'Return Data'!$B$7:$R$1700,9,0)</f>
        <v>14.413</v>
      </c>
      <c r="E25" s="66">
        <f t="shared" si="0"/>
        <v>8</v>
      </c>
      <c r="F25" s="65">
        <f>VLOOKUP($A25,'Return Data'!$B$7:$R$1700,10,0)</f>
        <v>15.0137</v>
      </c>
      <c r="G25" s="66">
        <f t="shared" si="1"/>
        <v>9</v>
      </c>
      <c r="H25" s="65">
        <f>VLOOKUP($A25,'Return Data'!$B$7:$R$1700,11,0)</f>
        <v>18.356400000000001</v>
      </c>
      <c r="I25" s="66">
        <f t="shared" si="2"/>
        <v>11</v>
      </c>
      <c r="J25" s="65">
        <f>VLOOKUP($A25,'Return Data'!$B$7:$R$1700,12,0)</f>
        <v>14.956099999999999</v>
      </c>
      <c r="K25" s="66">
        <f t="shared" si="3"/>
        <v>7</v>
      </c>
      <c r="L25" s="65">
        <f>VLOOKUP($A25,'Return Data'!$B$7:$R$1700,13,0)</f>
        <v>12.3866</v>
      </c>
      <c r="M25" s="66">
        <f t="shared" si="4"/>
        <v>8</v>
      </c>
      <c r="N25" s="65">
        <f>VLOOKUP($A25,'Return Data'!$B$7:$R$1700,17,0)</f>
        <v>14.082800000000001</v>
      </c>
      <c r="O25" s="66">
        <f t="shared" si="5"/>
        <v>6</v>
      </c>
      <c r="P25" s="65">
        <f>VLOOKUP($A25,'Return Data'!$B$7:$R$1700,14,0)</f>
        <v>9.1898999999999997</v>
      </c>
      <c r="Q25" s="66">
        <f t="shared" si="6"/>
        <v>9</v>
      </c>
      <c r="R25" s="65">
        <f>VLOOKUP($A25,'Return Data'!$B$7:$R$1700,16,0)</f>
        <v>11.038399999999999</v>
      </c>
      <c r="S25" s="67">
        <f t="shared" si="7"/>
        <v>4</v>
      </c>
    </row>
    <row r="26" spans="1:19" x14ac:dyDescent="0.3">
      <c r="A26" s="82" t="s">
        <v>1471</v>
      </c>
      <c r="B26" s="64">
        <f>VLOOKUP($A26,'Return Data'!$B$7:$R$1700,3,0)</f>
        <v>44040</v>
      </c>
      <c r="C26" s="65">
        <f>VLOOKUP($A26,'Return Data'!$B$7:$R$1700,4,0)</f>
        <v>65.794499999999999</v>
      </c>
      <c r="D26" s="65">
        <f>VLOOKUP($A26,'Return Data'!$B$7:$R$1700,9,0)</f>
        <v>17.884399999999999</v>
      </c>
      <c r="E26" s="66">
        <f t="shared" si="0"/>
        <v>2</v>
      </c>
      <c r="F26" s="65">
        <f>VLOOKUP($A26,'Return Data'!$B$7:$R$1700,10,0)</f>
        <v>12.741400000000001</v>
      </c>
      <c r="G26" s="66">
        <f t="shared" si="1"/>
        <v>18</v>
      </c>
      <c r="H26" s="65">
        <f>VLOOKUP($A26,'Return Data'!$B$7:$R$1700,11,0)</f>
        <v>16.449100000000001</v>
      </c>
      <c r="I26" s="66">
        <f t="shared" si="2"/>
        <v>17</v>
      </c>
      <c r="J26" s="65">
        <f>VLOOKUP($A26,'Return Data'!$B$7:$R$1700,12,0)</f>
        <v>12.1972</v>
      </c>
      <c r="K26" s="66">
        <f t="shared" si="3"/>
        <v>18</v>
      </c>
      <c r="L26" s="65">
        <f>VLOOKUP($A26,'Return Data'!$B$7:$R$1700,13,0)</f>
        <v>9.7902000000000005</v>
      </c>
      <c r="M26" s="66">
        <f t="shared" si="4"/>
        <v>20</v>
      </c>
      <c r="N26" s="65">
        <f>VLOOKUP($A26,'Return Data'!$B$7:$R$1700,17,0)</f>
        <v>13.1228</v>
      </c>
      <c r="O26" s="66">
        <f t="shared" si="5"/>
        <v>14</v>
      </c>
      <c r="P26" s="65">
        <f>VLOOKUP($A26,'Return Data'!$B$7:$R$1700,14,0)</f>
        <v>7.6422999999999996</v>
      </c>
      <c r="Q26" s="66">
        <f t="shared" si="6"/>
        <v>20</v>
      </c>
      <c r="R26" s="65">
        <f>VLOOKUP($A26,'Return Data'!$B$7:$R$1700,16,0)</f>
        <v>9.7482000000000006</v>
      </c>
      <c r="S26" s="67">
        <f t="shared" si="7"/>
        <v>14</v>
      </c>
    </row>
    <row r="27" spans="1:19" x14ac:dyDescent="0.3">
      <c r="A27" s="82" t="s">
        <v>1473</v>
      </c>
      <c r="B27" s="64">
        <f>VLOOKUP($A27,'Return Data'!$B$7:$R$1700,3,0)</f>
        <v>44040</v>
      </c>
      <c r="C27" s="65">
        <f>VLOOKUP($A27,'Return Data'!$B$7:$R$1700,4,0)</f>
        <v>49.865400000000001</v>
      </c>
      <c r="D27" s="65">
        <f>VLOOKUP($A27,'Return Data'!$B$7:$R$1700,9,0)</f>
        <v>12.7257</v>
      </c>
      <c r="E27" s="66">
        <f t="shared" si="0"/>
        <v>19</v>
      </c>
      <c r="F27" s="65">
        <f>VLOOKUP($A27,'Return Data'!$B$7:$R$1700,10,0)</f>
        <v>13.610900000000001</v>
      </c>
      <c r="G27" s="66">
        <f t="shared" si="1"/>
        <v>15</v>
      </c>
      <c r="H27" s="65">
        <f>VLOOKUP($A27,'Return Data'!$B$7:$R$1700,11,0)</f>
        <v>17.848299999999998</v>
      </c>
      <c r="I27" s="66">
        <f t="shared" si="2"/>
        <v>14</v>
      </c>
      <c r="J27" s="65">
        <f>VLOOKUP($A27,'Return Data'!$B$7:$R$1700,12,0)</f>
        <v>13.1698</v>
      </c>
      <c r="K27" s="66">
        <f t="shared" si="3"/>
        <v>14</v>
      </c>
      <c r="L27" s="65">
        <f>VLOOKUP($A27,'Return Data'!$B$7:$R$1700,13,0)</f>
        <v>11.3324</v>
      </c>
      <c r="M27" s="66">
        <f t="shared" si="4"/>
        <v>14</v>
      </c>
      <c r="N27" s="65">
        <f>VLOOKUP($A27,'Return Data'!$B$7:$R$1700,17,0)</f>
        <v>12.9472</v>
      </c>
      <c r="O27" s="66">
        <f t="shared" si="5"/>
        <v>16</v>
      </c>
      <c r="P27" s="65">
        <f>VLOOKUP($A27,'Return Data'!$B$7:$R$1700,14,0)</f>
        <v>8.5858000000000008</v>
      </c>
      <c r="Q27" s="66">
        <f t="shared" si="6"/>
        <v>15</v>
      </c>
      <c r="R27" s="65">
        <f>VLOOKUP($A27,'Return Data'!$B$7:$R$1700,16,0)</f>
        <v>10.2349</v>
      </c>
      <c r="S27" s="67">
        <f t="shared" si="7"/>
        <v>10</v>
      </c>
    </row>
    <row r="28" spans="1:19" x14ac:dyDescent="0.3">
      <c r="A28" s="82" t="s">
        <v>885</v>
      </c>
      <c r="B28" s="64">
        <f>VLOOKUP($A28,'Return Data'!$B$7:$R$1700,3,0)</f>
        <v>44040</v>
      </c>
      <c r="C28" s="65">
        <f>VLOOKUP($A28,'Return Data'!$B$7:$R$1700,4,0)</f>
        <v>17.503799999999998</v>
      </c>
      <c r="D28" s="65">
        <f>VLOOKUP($A28,'Return Data'!$B$7:$R$1700,9,0)</f>
        <v>8.2768999999999995</v>
      </c>
      <c r="E28" s="66">
        <f t="shared" si="0"/>
        <v>23</v>
      </c>
      <c r="F28" s="65">
        <f>VLOOKUP($A28,'Return Data'!$B$7:$R$1700,10,0)</f>
        <v>15.4148</v>
      </c>
      <c r="G28" s="66">
        <f t="shared" si="1"/>
        <v>7</v>
      </c>
      <c r="H28" s="65">
        <f>VLOOKUP($A28,'Return Data'!$B$7:$R$1700,11,0)</f>
        <v>18.352499999999999</v>
      </c>
      <c r="I28" s="66">
        <f t="shared" si="2"/>
        <v>12</v>
      </c>
      <c r="J28" s="65">
        <f>VLOOKUP($A28,'Return Data'!$B$7:$R$1700,12,0)</f>
        <v>14.872</v>
      </c>
      <c r="K28" s="66">
        <f t="shared" si="3"/>
        <v>8</v>
      </c>
      <c r="L28" s="65">
        <f>VLOOKUP($A28,'Return Data'!$B$7:$R$1700,13,0)</f>
        <v>11.5726</v>
      </c>
      <c r="M28" s="66">
        <f t="shared" si="4"/>
        <v>13</v>
      </c>
      <c r="N28" s="65">
        <f>VLOOKUP($A28,'Return Data'!$B$7:$R$1700,17,0)</f>
        <v>13.629899999999999</v>
      </c>
      <c r="O28" s="66">
        <f t="shared" si="5"/>
        <v>12</v>
      </c>
      <c r="P28" s="65">
        <f>VLOOKUP($A28,'Return Data'!$B$7:$R$1700,14,0)</f>
        <v>8.2255000000000003</v>
      </c>
      <c r="Q28" s="66">
        <f t="shared" si="6"/>
        <v>17</v>
      </c>
      <c r="R28" s="65">
        <f>VLOOKUP($A28,'Return Data'!$B$7:$R$1700,16,0)</f>
        <v>10.0587</v>
      </c>
      <c r="S28" s="67">
        <f t="shared" si="7"/>
        <v>11</v>
      </c>
    </row>
    <row r="29" spans="1:19" x14ac:dyDescent="0.3">
      <c r="A29" s="82" t="s">
        <v>888</v>
      </c>
      <c r="B29" s="64">
        <f>VLOOKUP($A29,'Return Data'!$B$7:$R$1700,3,0)</f>
        <v>44040</v>
      </c>
      <c r="C29" s="65">
        <f>VLOOKUP($A29,'Return Data'!$B$7:$R$1700,4,0)</f>
        <v>18.8965</v>
      </c>
      <c r="D29" s="65">
        <f>VLOOKUP($A29,'Return Data'!$B$7:$R$1700,9,0)</f>
        <v>14.7103</v>
      </c>
      <c r="E29" s="66">
        <f t="shared" si="0"/>
        <v>7</v>
      </c>
      <c r="F29" s="65">
        <f>VLOOKUP($A29,'Return Data'!$B$7:$R$1700,10,0)</f>
        <v>17.638999999999999</v>
      </c>
      <c r="G29" s="66">
        <f t="shared" si="1"/>
        <v>4</v>
      </c>
      <c r="H29" s="65">
        <f>VLOOKUP($A29,'Return Data'!$B$7:$R$1700,11,0)</f>
        <v>20.144100000000002</v>
      </c>
      <c r="I29" s="66">
        <f t="shared" si="2"/>
        <v>5</v>
      </c>
      <c r="J29" s="65">
        <f>VLOOKUP($A29,'Return Data'!$B$7:$R$1700,12,0)</f>
        <v>15.864599999999999</v>
      </c>
      <c r="K29" s="66">
        <f t="shared" si="3"/>
        <v>4</v>
      </c>
      <c r="L29" s="65">
        <f>VLOOKUP($A29,'Return Data'!$B$7:$R$1700,13,0)</f>
        <v>13.6448</v>
      </c>
      <c r="M29" s="66">
        <f t="shared" si="4"/>
        <v>5</v>
      </c>
      <c r="N29" s="65">
        <f>VLOOKUP($A29,'Return Data'!$B$7:$R$1700,17,0)</f>
        <v>15.525399999999999</v>
      </c>
      <c r="O29" s="66">
        <f t="shared" si="5"/>
        <v>3</v>
      </c>
      <c r="P29" s="65">
        <f>VLOOKUP($A29,'Return Data'!$B$7:$R$1700,14,0)</f>
        <v>10.795</v>
      </c>
      <c r="Q29" s="66">
        <f t="shared" si="6"/>
        <v>3</v>
      </c>
      <c r="R29" s="65">
        <f>VLOOKUP($A29,'Return Data'!$B$7:$R$1700,16,0)</f>
        <v>11.4315</v>
      </c>
      <c r="S29" s="67">
        <f t="shared" si="7"/>
        <v>2</v>
      </c>
    </row>
    <row r="30" spans="1:19" x14ac:dyDescent="0.3">
      <c r="A30" s="82" t="s">
        <v>889</v>
      </c>
      <c r="B30" s="64">
        <f>VLOOKUP($A30,'Return Data'!$B$7:$R$1700,3,0)</f>
        <v>44040</v>
      </c>
      <c r="C30" s="65">
        <f>VLOOKUP($A30,'Return Data'!$B$7:$R$1700,4,0)</f>
        <v>35.457999999999998</v>
      </c>
      <c r="D30" s="65">
        <f>VLOOKUP($A30,'Return Data'!$B$7:$R$1700,9,0)</f>
        <v>16.7181</v>
      </c>
      <c r="E30" s="66">
        <f t="shared" si="0"/>
        <v>6</v>
      </c>
      <c r="F30" s="65">
        <f>VLOOKUP($A30,'Return Data'!$B$7:$R$1700,10,0)</f>
        <v>18.466200000000001</v>
      </c>
      <c r="G30" s="66">
        <f t="shared" si="1"/>
        <v>2</v>
      </c>
      <c r="H30" s="65">
        <f>VLOOKUP($A30,'Return Data'!$B$7:$R$1700,11,0)</f>
        <v>20.006699999999999</v>
      </c>
      <c r="I30" s="66">
        <f t="shared" si="2"/>
        <v>6</v>
      </c>
      <c r="J30" s="65">
        <f>VLOOKUP($A30,'Return Data'!$B$7:$R$1700,12,0)</f>
        <v>16.238800000000001</v>
      </c>
      <c r="K30" s="66">
        <f t="shared" si="3"/>
        <v>3</v>
      </c>
      <c r="L30" s="65">
        <f>VLOOKUP($A30,'Return Data'!$B$7:$R$1700,13,0)</f>
        <v>14.079599999999999</v>
      </c>
      <c r="M30" s="66">
        <f t="shared" si="4"/>
        <v>2</v>
      </c>
      <c r="N30" s="65">
        <f>VLOOKUP($A30,'Return Data'!$B$7:$R$1700,17,0)</f>
        <v>17.031300000000002</v>
      </c>
      <c r="O30" s="66">
        <f t="shared" si="5"/>
        <v>1</v>
      </c>
      <c r="P30" s="65">
        <f>VLOOKUP($A30,'Return Data'!$B$7:$R$1700,14,0)</f>
        <v>12.6952</v>
      </c>
      <c r="Q30" s="66">
        <f t="shared" si="6"/>
        <v>1</v>
      </c>
      <c r="R30" s="65">
        <f>VLOOKUP($A30,'Return Data'!$B$7:$R$1700,16,0)</f>
        <v>11.33</v>
      </c>
      <c r="S30" s="67">
        <f t="shared" si="7"/>
        <v>3</v>
      </c>
    </row>
    <row r="31" spans="1:19" x14ac:dyDescent="0.3">
      <c r="A31" s="82" t="s">
        <v>892</v>
      </c>
      <c r="B31" s="64">
        <f>VLOOKUP($A31,'Return Data'!$B$7:$R$1700,3,0)</f>
        <v>44040</v>
      </c>
      <c r="C31" s="65">
        <f>VLOOKUP($A31,'Return Data'!$B$7:$R$1700,4,0)</f>
        <v>49.8812</v>
      </c>
      <c r="D31" s="65">
        <f>VLOOKUP($A31,'Return Data'!$B$7:$R$1700,9,0)</f>
        <v>14.032400000000001</v>
      </c>
      <c r="E31" s="66">
        <f t="shared" si="0"/>
        <v>11</v>
      </c>
      <c r="F31" s="65">
        <f>VLOOKUP($A31,'Return Data'!$B$7:$R$1700,10,0)</f>
        <v>14.7408</v>
      </c>
      <c r="G31" s="66">
        <f t="shared" si="1"/>
        <v>11</v>
      </c>
      <c r="H31" s="65">
        <f>VLOOKUP($A31,'Return Data'!$B$7:$R$1700,11,0)</f>
        <v>17.216999999999999</v>
      </c>
      <c r="I31" s="66">
        <f t="shared" si="2"/>
        <v>15</v>
      </c>
      <c r="J31" s="65">
        <f>VLOOKUP($A31,'Return Data'!$B$7:$R$1700,12,0)</f>
        <v>13.6774</v>
      </c>
      <c r="K31" s="66">
        <f t="shared" si="3"/>
        <v>13</v>
      </c>
      <c r="L31" s="65">
        <f>VLOOKUP($A31,'Return Data'!$B$7:$R$1700,13,0)</f>
        <v>11.9039</v>
      </c>
      <c r="M31" s="66">
        <f t="shared" si="4"/>
        <v>11</v>
      </c>
      <c r="N31" s="65">
        <f>VLOOKUP($A31,'Return Data'!$B$7:$R$1700,17,0)</f>
        <v>13.991099999999999</v>
      </c>
      <c r="O31" s="66">
        <f t="shared" si="5"/>
        <v>8</v>
      </c>
      <c r="P31" s="65">
        <f>VLOOKUP($A31,'Return Data'!$B$7:$R$1700,14,0)</f>
        <v>11.1991</v>
      </c>
      <c r="Q31" s="66">
        <f t="shared" si="6"/>
        <v>2</v>
      </c>
      <c r="R31" s="65">
        <f>VLOOKUP($A31,'Return Data'!$B$7:$R$1700,16,0)</f>
        <v>10.9291</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13.804850000000004</v>
      </c>
      <c r="E33" s="88"/>
      <c r="F33" s="89">
        <f>AVERAGE(F8:F31)</f>
        <v>14.321300000000003</v>
      </c>
      <c r="G33" s="88"/>
      <c r="H33" s="89">
        <f>AVERAGE(H8:H31)</f>
        <v>17.747883333333331</v>
      </c>
      <c r="I33" s="88"/>
      <c r="J33" s="89">
        <f>AVERAGE(J8:J31)</f>
        <v>13.767779166666669</v>
      </c>
      <c r="K33" s="88"/>
      <c r="L33" s="89">
        <f>AVERAGE(L8:L31)</f>
        <v>11.637116666666666</v>
      </c>
      <c r="M33" s="88"/>
      <c r="N33" s="89">
        <f>AVERAGE(N8:N31)</f>
        <v>13.421741666666668</v>
      </c>
      <c r="O33" s="88"/>
      <c r="P33" s="89">
        <f>AVERAGE(P8:P31)</f>
        <v>8.9030291666666663</v>
      </c>
      <c r="Q33" s="88"/>
      <c r="R33" s="89">
        <f>AVERAGE(R8:R31)</f>
        <v>9.9262833333333322</v>
      </c>
      <c r="S33" s="90"/>
    </row>
    <row r="34" spans="1:19" x14ac:dyDescent="0.3">
      <c r="A34" s="87" t="s">
        <v>28</v>
      </c>
      <c r="B34" s="88"/>
      <c r="C34" s="88"/>
      <c r="D34" s="89">
        <f>MIN(D8:D31)</f>
        <v>6.7713000000000001</v>
      </c>
      <c r="E34" s="88"/>
      <c r="F34" s="89">
        <f>MIN(F8:F31)</f>
        <v>8.9582999999999995</v>
      </c>
      <c r="G34" s="88"/>
      <c r="H34" s="89">
        <f>MIN(H8:H31)</f>
        <v>13.588100000000001</v>
      </c>
      <c r="I34" s="88"/>
      <c r="J34" s="89">
        <f>MIN(J8:J31)</f>
        <v>10.5078</v>
      </c>
      <c r="K34" s="88"/>
      <c r="L34" s="89">
        <f>MIN(L8:L31)</f>
        <v>8.5170999999999992</v>
      </c>
      <c r="M34" s="88"/>
      <c r="N34" s="89">
        <f>MIN(N8:N31)</f>
        <v>10.7072</v>
      </c>
      <c r="O34" s="88"/>
      <c r="P34" s="89">
        <f>MIN(P8:P31)</f>
        <v>6.0077999999999996</v>
      </c>
      <c r="Q34" s="88"/>
      <c r="R34" s="89">
        <f>MIN(R8:R31)</f>
        <v>7.8216000000000001</v>
      </c>
      <c r="S34" s="90"/>
    </row>
    <row r="35" spans="1:19" ht="15" thickBot="1" x14ac:dyDescent="0.35">
      <c r="A35" s="91" t="s">
        <v>29</v>
      </c>
      <c r="B35" s="92"/>
      <c r="C35" s="92"/>
      <c r="D35" s="93">
        <f>MAX(D8:D31)</f>
        <v>18.897400000000001</v>
      </c>
      <c r="E35" s="92"/>
      <c r="F35" s="93">
        <f>MAX(F8:F31)</f>
        <v>19.995999999999999</v>
      </c>
      <c r="G35" s="92"/>
      <c r="H35" s="93">
        <f>MAX(H8:H31)</f>
        <v>22.2165</v>
      </c>
      <c r="I35" s="92"/>
      <c r="J35" s="93">
        <f>MAX(J8:J31)</f>
        <v>17.3445</v>
      </c>
      <c r="K35" s="92"/>
      <c r="L35" s="93">
        <f>MAX(L8:L31)</f>
        <v>15.2796</v>
      </c>
      <c r="M35" s="92"/>
      <c r="N35" s="93">
        <f>MAX(N8:N31)</f>
        <v>17.031300000000002</v>
      </c>
      <c r="O35" s="92"/>
      <c r="P35" s="93">
        <f>MAX(P8:P31)</f>
        <v>12.6952</v>
      </c>
      <c r="Q35" s="92"/>
      <c r="R35" s="93">
        <f>MAX(R8:R31)</f>
        <v>11.726699999999999</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44040</v>
      </c>
      <c r="C8" s="65">
        <f>VLOOKUP($A8,'Return Data'!$B$7:$R$1700,4,0)</f>
        <v>62.317900000000002</v>
      </c>
      <c r="D8" s="65">
        <f>VLOOKUP($A8,'Return Data'!$B$7:$R$1700,9,0)</f>
        <v>13.038399999999999</v>
      </c>
      <c r="E8" s="66">
        <f>RANK(D8,D$8:D$34,0)</f>
        <v>15</v>
      </c>
      <c r="F8" s="65">
        <f>VLOOKUP($A8,'Return Data'!$B$7:$R$1700,10,0)</f>
        <v>13.5924</v>
      </c>
      <c r="G8" s="66">
        <f>RANK(F8,F$8:F$34,0)</f>
        <v>13</v>
      </c>
      <c r="H8" s="65">
        <f>VLOOKUP($A8,'Return Data'!$B$7:$R$1700,11,0)</f>
        <v>18.123999999999999</v>
      </c>
      <c r="I8" s="66">
        <f>RANK(H8,H$8:H$34,0)</f>
        <v>9</v>
      </c>
      <c r="J8" s="65">
        <f>VLOOKUP($A8,'Return Data'!$B$7:$R$1700,12,0)</f>
        <v>13.7271</v>
      </c>
      <c r="K8" s="66">
        <f>RANK(J8,J$8:J$34,0)</f>
        <v>11</v>
      </c>
      <c r="L8" s="65">
        <f>VLOOKUP($A8,'Return Data'!$B$7:$R$1700,13,0)</f>
        <v>11.372400000000001</v>
      </c>
      <c r="M8" s="66">
        <f>RANK(L8,L$8:L$34,0)</f>
        <v>10</v>
      </c>
      <c r="N8" s="65">
        <f>VLOOKUP($A8,'Return Data'!$B$7:$R$1700,17,0)</f>
        <v>13.2279</v>
      </c>
      <c r="O8" s="66">
        <f>RANK(N8,N$8:N$34,0)</f>
        <v>11</v>
      </c>
      <c r="P8" s="65">
        <f>VLOOKUP($A8,'Return Data'!$B$7:$R$1700,14,0)</f>
        <v>8.4402000000000008</v>
      </c>
      <c r="Q8" s="66">
        <f>RANK(P8,P$8:P$34,0)</f>
        <v>9</v>
      </c>
      <c r="R8" s="65">
        <f>VLOOKUP($A8,'Return Data'!$B$7:$R$1700,16,0)</f>
        <v>9.1898999999999997</v>
      </c>
      <c r="S8" s="67">
        <f>RANK(R8,R$8:R$34,0)</f>
        <v>8</v>
      </c>
    </row>
    <row r="9" spans="1:19" x14ac:dyDescent="0.3">
      <c r="A9" s="82" t="s">
        <v>1438</v>
      </c>
      <c r="B9" s="64">
        <f>VLOOKUP($A9,'Return Data'!$B$7:$R$1700,3,0)</f>
        <v>44040</v>
      </c>
      <c r="C9" s="65">
        <f>VLOOKUP($A9,'Return Data'!$B$7:$R$1700,4,0)</f>
        <v>19.284500000000001</v>
      </c>
      <c r="D9" s="65">
        <f>VLOOKUP($A9,'Return Data'!$B$7:$R$1700,9,0)</f>
        <v>16.555599999999998</v>
      </c>
      <c r="E9" s="66">
        <f t="shared" ref="E9:E34" si="0">RANK(D9,D$8:D$34,0)</f>
        <v>5</v>
      </c>
      <c r="F9" s="65">
        <f>VLOOKUP($A9,'Return Data'!$B$7:$R$1700,10,0)</f>
        <v>10.671900000000001</v>
      </c>
      <c r="G9" s="66">
        <f t="shared" ref="G9:G34" si="1">RANK(F9,F$8:F$34,0)</f>
        <v>24</v>
      </c>
      <c r="H9" s="65">
        <f>VLOOKUP($A9,'Return Data'!$B$7:$R$1700,11,0)</f>
        <v>18.465399999999999</v>
      </c>
      <c r="I9" s="66">
        <f t="shared" ref="I9:I34" si="2">RANK(H9,H$8:H$34,0)</f>
        <v>7</v>
      </c>
      <c r="J9" s="65">
        <f>VLOOKUP($A9,'Return Data'!$B$7:$R$1700,12,0)</f>
        <v>13.9655</v>
      </c>
      <c r="K9" s="66">
        <f t="shared" ref="K9:K34" si="3">RANK(J9,J$8:J$34,0)</f>
        <v>9</v>
      </c>
      <c r="L9" s="65">
        <f>VLOOKUP($A9,'Return Data'!$B$7:$R$1700,13,0)</f>
        <v>12.3856</v>
      </c>
      <c r="M9" s="66">
        <f t="shared" ref="M9:M34" si="4">RANK(L9,L$8:L$34,0)</f>
        <v>6</v>
      </c>
      <c r="N9" s="65">
        <f>VLOOKUP($A9,'Return Data'!$B$7:$R$1700,17,0)</f>
        <v>13.477499999999999</v>
      </c>
      <c r="O9" s="66">
        <f t="shared" ref="O9:O34" si="5">RANK(N9,N$8:N$34,0)</f>
        <v>8</v>
      </c>
      <c r="P9" s="65">
        <f>VLOOKUP($A9,'Return Data'!$B$7:$R$1700,14,0)</f>
        <v>8.3255999999999997</v>
      </c>
      <c r="Q9" s="66">
        <f t="shared" ref="Q9:Q34" si="6">RANK(P9,P$8:P$34,0)</f>
        <v>10</v>
      </c>
      <c r="R9" s="65">
        <f>VLOOKUP($A9,'Return Data'!$B$7:$R$1700,16,0)</f>
        <v>8.0149000000000008</v>
      </c>
      <c r="S9" s="67">
        <f t="shared" ref="S9:S34" si="7">RANK(R9,R$8:R$34,0)</f>
        <v>19</v>
      </c>
    </row>
    <row r="10" spans="1:19" x14ac:dyDescent="0.3">
      <c r="A10" s="82" t="s">
        <v>1439</v>
      </c>
      <c r="B10" s="64">
        <f>VLOOKUP($A10,'Return Data'!$B$7:$R$1700,3,0)</f>
        <v>44040</v>
      </c>
      <c r="C10" s="65">
        <f>VLOOKUP($A10,'Return Data'!$B$7:$R$1700,4,0)</f>
        <v>32.882300000000001</v>
      </c>
      <c r="D10" s="65">
        <f>VLOOKUP($A10,'Return Data'!$B$7:$R$1700,9,0)</f>
        <v>13.1617</v>
      </c>
      <c r="E10" s="66">
        <f t="shared" si="0"/>
        <v>12</v>
      </c>
      <c r="F10" s="65">
        <f>VLOOKUP($A10,'Return Data'!$B$7:$R$1700,10,0)</f>
        <v>13.3293</v>
      </c>
      <c r="G10" s="66">
        <f t="shared" si="1"/>
        <v>14</v>
      </c>
      <c r="H10" s="65">
        <f>VLOOKUP($A10,'Return Data'!$B$7:$R$1700,11,0)</f>
        <v>14.7385</v>
      </c>
      <c r="I10" s="66">
        <f t="shared" si="2"/>
        <v>22</v>
      </c>
      <c r="J10" s="65">
        <f>VLOOKUP($A10,'Return Data'!$B$7:$R$1700,12,0)</f>
        <v>11.2026</v>
      </c>
      <c r="K10" s="66">
        <f t="shared" si="3"/>
        <v>22</v>
      </c>
      <c r="L10" s="65">
        <f>VLOOKUP($A10,'Return Data'!$B$7:$R$1700,13,0)</f>
        <v>9.4555000000000007</v>
      </c>
      <c r="M10" s="66">
        <f t="shared" si="4"/>
        <v>21</v>
      </c>
      <c r="N10" s="65">
        <f>VLOOKUP($A10,'Return Data'!$B$7:$R$1700,17,0)</f>
        <v>11.3575</v>
      </c>
      <c r="O10" s="66">
        <f t="shared" si="5"/>
        <v>20</v>
      </c>
      <c r="P10" s="65">
        <f>VLOOKUP($A10,'Return Data'!$B$7:$R$1700,14,0)</f>
        <v>7.2397999999999998</v>
      </c>
      <c r="Q10" s="66">
        <f t="shared" si="6"/>
        <v>19</v>
      </c>
      <c r="R10" s="65">
        <f>VLOOKUP($A10,'Return Data'!$B$7:$R$1700,16,0)</f>
        <v>6.6955</v>
      </c>
      <c r="S10" s="67">
        <f t="shared" si="7"/>
        <v>26</v>
      </c>
    </row>
    <row r="11" spans="1:19" x14ac:dyDescent="0.3">
      <c r="A11" s="82" t="s">
        <v>1442</v>
      </c>
      <c r="B11" s="64">
        <f>VLOOKUP($A11,'Return Data'!$B$7:$R$1700,3,0)</f>
        <v>44040</v>
      </c>
      <c r="C11" s="65">
        <f>VLOOKUP($A11,'Return Data'!$B$7:$R$1700,4,0)</f>
        <v>59.320900000000002</v>
      </c>
      <c r="D11" s="65">
        <f>VLOOKUP($A11,'Return Data'!$B$7:$R$1700,9,0)</f>
        <v>12.508900000000001</v>
      </c>
      <c r="E11" s="66">
        <f t="shared" si="0"/>
        <v>19</v>
      </c>
      <c r="F11" s="65">
        <f>VLOOKUP($A11,'Return Data'!$B$7:$R$1700,10,0)</f>
        <v>13.9087</v>
      </c>
      <c r="G11" s="66">
        <f t="shared" si="1"/>
        <v>12</v>
      </c>
      <c r="H11" s="65">
        <f>VLOOKUP($A11,'Return Data'!$B$7:$R$1700,11,0)</f>
        <v>15.7394</v>
      </c>
      <c r="I11" s="66">
        <f t="shared" si="2"/>
        <v>19</v>
      </c>
      <c r="J11" s="65">
        <f>VLOOKUP($A11,'Return Data'!$B$7:$R$1700,12,0)</f>
        <v>11.7997</v>
      </c>
      <c r="K11" s="66">
        <f t="shared" si="3"/>
        <v>19</v>
      </c>
      <c r="L11" s="65">
        <f>VLOOKUP($A11,'Return Data'!$B$7:$R$1700,13,0)</f>
        <v>9.8542000000000005</v>
      </c>
      <c r="M11" s="66">
        <f t="shared" si="4"/>
        <v>20</v>
      </c>
      <c r="N11" s="65">
        <f>VLOOKUP($A11,'Return Data'!$B$7:$R$1700,17,0)</f>
        <v>11.2088</v>
      </c>
      <c r="O11" s="66">
        <f t="shared" si="5"/>
        <v>22</v>
      </c>
      <c r="P11" s="65">
        <f>VLOOKUP($A11,'Return Data'!$B$7:$R$1700,14,0)</f>
        <v>7.0667</v>
      </c>
      <c r="Q11" s="66">
        <f t="shared" si="6"/>
        <v>21</v>
      </c>
      <c r="R11" s="65">
        <f>VLOOKUP($A11,'Return Data'!$B$7:$R$1700,16,0)</f>
        <v>9.0296000000000003</v>
      </c>
      <c r="S11" s="67">
        <f t="shared" si="7"/>
        <v>11</v>
      </c>
    </row>
    <row r="12" spans="1:19" x14ac:dyDescent="0.3">
      <c r="A12" s="82" t="s">
        <v>1444</v>
      </c>
      <c r="B12" s="64">
        <f>VLOOKUP($A12,'Return Data'!$B$7:$R$1700,3,0)</f>
        <v>44040</v>
      </c>
      <c r="C12" s="65">
        <f>VLOOKUP($A12,'Return Data'!$B$7:$R$1700,4,0)</f>
        <v>72.098100000000002</v>
      </c>
      <c r="D12" s="65">
        <f>VLOOKUP($A12,'Return Data'!$B$7:$R$1700,9,0)</f>
        <v>12.9472</v>
      </c>
      <c r="E12" s="66">
        <f t="shared" si="0"/>
        <v>17</v>
      </c>
      <c r="F12" s="65">
        <f>VLOOKUP($A12,'Return Data'!$B$7:$R$1700,10,0)</f>
        <v>15.1373</v>
      </c>
      <c r="G12" s="66">
        <f t="shared" si="1"/>
        <v>7</v>
      </c>
      <c r="H12" s="65">
        <f>VLOOKUP($A12,'Return Data'!$B$7:$R$1700,11,0)</f>
        <v>19.653199999999998</v>
      </c>
      <c r="I12" s="66">
        <f t="shared" si="2"/>
        <v>5</v>
      </c>
      <c r="J12" s="65">
        <f>VLOOKUP($A12,'Return Data'!$B$7:$R$1700,12,0)</f>
        <v>14.801299999999999</v>
      </c>
      <c r="K12" s="66">
        <f t="shared" si="3"/>
        <v>5</v>
      </c>
      <c r="L12" s="65">
        <f>VLOOKUP($A12,'Return Data'!$B$7:$R$1700,13,0)</f>
        <v>13.2974</v>
      </c>
      <c r="M12" s="66">
        <f t="shared" si="4"/>
        <v>5</v>
      </c>
      <c r="N12" s="65">
        <f>VLOOKUP($A12,'Return Data'!$B$7:$R$1700,17,0)</f>
        <v>14.2706</v>
      </c>
      <c r="O12" s="66">
        <f t="shared" si="5"/>
        <v>4</v>
      </c>
      <c r="P12" s="65">
        <f>VLOOKUP($A12,'Return Data'!$B$7:$R$1700,14,0)</f>
        <v>9.2355999999999998</v>
      </c>
      <c r="Q12" s="66">
        <f t="shared" si="6"/>
        <v>6</v>
      </c>
      <c r="R12" s="65">
        <f>VLOOKUP($A12,'Return Data'!$B$7:$R$1700,16,0)</f>
        <v>9.9422999999999995</v>
      </c>
      <c r="S12" s="67">
        <f t="shared" si="7"/>
        <v>3</v>
      </c>
    </row>
    <row r="13" spans="1:19" x14ac:dyDescent="0.3">
      <c r="A13" s="82" t="s">
        <v>1446</v>
      </c>
      <c r="B13" s="64">
        <f>VLOOKUP($A13,'Return Data'!$B$7:$R$1700,3,0)</f>
        <v>44040</v>
      </c>
      <c r="C13" s="65">
        <f>VLOOKUP($A13,'Return Data'!$B$7:$R$1700,4,0)</f>
        <v>18.289100000000001</v>
      </c>
      <c r="D13" s="65">
        <f>VLOOKUP($A13,'Return Data'!$B$7:$R$1700,9,0)</f>
        <v>11.1594</v>
      </c>
      <c r="E13" s="66">
        <f t="shared" si="0"/>
        <v>22</v>
      </c>
      <c r="F13" s="65">
        <f>VLOOKUP($A13,'Return Data'!$B$7:$R$1700,10,0)</f>
        <v>14.5684</v>
      </c>
      <c r="G13" s="66">
        <f t="shared" si="1"/>
        <v>8</v>
      </c>
      <c r="H13" s="65">
        <f>VLOOKUP($A13,'Return Data'!$B$7:$R$1700,11,0)</f>
        <v>18.049299999999999</v>
      </c>
      <c r="I13" s="66">
        <f t="shared" si="2"/>
        <v>10</v>
      </c>
      <c r="J13" s="65">
        <f>VLOOKUP($A13,'Return Data'!$B$7:$R$1700,12,0)</f>
        <v>12.6943</v>
      </c>
      <c r="K13" s="66">
        <f t="shared" si="3"/>
        <v>15</v>
      </c>
      <c r="L13" s="65">
        <f>VLOOKUP($A13,'Return Data'!$B$7:$R$1700,13,0)</f>
        <v>10.391400000000001</v>
      </c>
      <c r="M13" s="66">
        <f t="shared" si="4"/>
        <v>17</v>
      </c>
      <c r="N13" s="65">
        <f>VLOOKUP($A13,'Return Data'!$B$7:$R$1700,17,0)</f>
        <v>12.4811</v>
      </c>
      <c r="O13" s="66">
        <f t="shared" si="5"/>
        <v>17</v>
      </c>
      <c r="P13" s="65">
        <f>VLOOKUP($A13,'Return Data'!$B$7:$R$1700,14,0)</f>
        <v>9.4452999999999996</v>
      </c>
      <c r="Q13" s="66">
        <f t="shared" si="6"/>
        <v>5</v>
      </c>
      <c r="R13" s="65">
        <f>VLOOKUP($A13,'Return Data'!$B$7:$R$1700,16,0)</f>
        <v>9.8001000000000005</v>
      </c>
      <c r="S13" s="67">
        <f t="shared" si="7"/>
        <v>4</v>
      </c>
    </row>
    <row r="14" spans="1:19" x14ac:dyDescent="0.3">
      <c r="A14" s="82" t="s">
        <v>1447</v>
      </c>
      <c r="B14" s="64">
        <f>VLOOKUP($A14,'Return Data'!$B$7:$R$1700,3,0)</f>
        <v>44040</v>
      </c>
      <c r="C14" s="65">
        <f>VLOOKUP($A14,'Return Data'!$B$7:$R$1700,4,0)</f>
        <v>47.055399999999999</v>
      </c>
      <c r="D14" s="65">
        <f>VLOOKUP($A14,'Return Data'!$B$7:$R$1700,9,0)</f>
        <v>6.3079999999999998</v>
      </c>
      <c r="E14" s="66">
        <f t="shared" si="0"/>
        <v>27</v>
      </c>
      <c r="F14" s="65">
        <f>VLOOKUP($A14,'Return Data'!$B$7:$R$1700,10,0)</f>
        <v>8.4192</v>
      </c>
      <c r="G14" s="66">
        <f t="shared" si="1"/>
        <v>26</v>
      </c>
      <c r="H14" s="65">
        <f>VLOOKUP($A14,'Return Data'!$B$7:$R$1700,11,0)</f>
        <v>13.636699999999999</v>
      </c>
      <c r="I14" s="66">
        <f t="shared" si="2"/>
        <v>25</v>
      </c>
      <c r="J14" s="65">
        <f>VLOOKUP($A14,'Return Data'!$B$7:$R$1700,12,0)</f>
        <v>10.4697</v>
      </c>
      <c r="K14" s="66">
        <f t="shared" si="3"/>
        <v>24</v>
      </c>
      <c r="L14" s="65">
        <f>VLOOKUP($A14,'Return Data'!$B$7:$R$1700,13,0)</f>
        <v>8.1911000000000005</v>
      </c>
      <c r="M14" s="66">
        <f t="shared" si="4"/>
        <v>25</v>
      </c>
      <c r="N14" s="65">
        <f>VLOOKUP($A14,'Return Data'!$B$7:$R$1700,17,0)</f>
        <v>10.7112</v>
      </c>
      <c r="O14" s="66">
        <f t="shared" si="5"/>
        <v>25</v>
      </c>
      <c r="P14" s="65">
        <f>VLOOKUP($A14,'Return Data'!$B$7:$R$1700,14,0)</f>
        <v>5.1962000000000002</v>
      </c>
      <c r="Q14" s="66">
        <f t="shared" si="6"/>
        <v>27</v>
      </c>
      <c r="R14" s="65">
        <f>VLOOKUP($A14,'Return Data'!$B$7:$R$1700,16,0)</f>
        <v>8.6577999999999999</v>
      </c>
      <c r="S14" s="67">
        <f t="shared" si="7"/>
        <v>15</v>
      </c>
    </row>
    <row r="15" spans="1:19" x14ac:dyDescent="0.3">
      <c r="A15" s="82" t="s">
        <v>1449</v>
      </c>
      <c r="B15" s="64">
        <f>VLOOKUP($A15,'Return Data'!$B$7:$R$1700,3,0)</f>
        <v>44040</v>
      </c>
      <c r="C15" s="65">
        <f>VLOOKUP($A15,'Return Data'!$B$7:$R$1700,4,0)</f>
        <v>42.856699999999996</v>
      </c>
      <c r="D15" s="65">
        <f>VLOOKUP($A15,'Return Data'!$B$7:$R$1700,9,0)</f>
        <v>12.908899999999999</v>
      </c>
      <c r="E15" s="66">
        <f t="shared" si="0"/>
        <v>18</v>
      </c>
      <c r="F15" s="65">
        <f>VLOOKUP($A15,'Return Data'!$B$7:$R$1700,10,0)</f>
        <v>12.759499999999999</v>
      </c>
      <c r="G15" s="66">
        <f t="shared" si="1"/>
        <v>18</v>
      </c>
      <c r="H15" s="65">
        <f>VLOOKUP($A15,'Return Data'!$B$7:$R$1700,11,0)</f>
        <v>14.962300000000001</v>
      </c>
      <c r="I15" s="66">
        <f t="shared" si="2"/>
        <v>21</v>
      </c>
      <c r="J15" s="65">
        <f>VLOOKUP($A15,'Return Data'!$B$7:$R$1700,12,0)</f>
        <v>11.5999</v>
      </c>
      <c r="K15" s="66">
        <f t="shared" si="3"/>
        <v>20</v>
      </c>
      <c r="L15" s="65">
        <f>VLOOKUP($A15,'Return Data'!$B$7:$R$1700,13,0)</f>
        <v>10.4634</v>
      </c>
      <c r="M15" s="66">
        <f t="shared" si="4"/>
        <v>16</v>
      </c>
      <c r="N15" s="65">
        <f>VLOOKUP($A15,'Return Data'!$B$7:$R$1700,17,0)</f>
        <v>10.6066</v>
      </c>
      <c r="O15" s="66">
        <f t="shared" si="5"/>
        <v>26</v>
      </c>
      <c r="P15" s="65">
        <f>VLOOKUP($A15,'Return Data'!$B$7:$R$1700,14,0)</f>
        <v>6.7718999999999996</v>
      </c>
      <c r="Q15" s="66">
        <f t="shared" si="6"/>
        <v>22</v>
      </c>
      <c r="R15" s="65">
        <f>VLOOKUP($A15,'Return Data'!$B$7:$R$1700,16,0)</f>
        <v>7.9508000000000001</v>
      </c>
      <c r="S15" s="67">
        <f t="shared" si="7"/>
        <v>21</v>
      </c>
    </row>
    <row r="16" spans="1:19" x14ac:dyDescent="0.3">
      <c r="A16" s="82" t="s">
        <v>1451</v>
      </c>
      <c r="B16" s="64">
        <f>VLOOKUP($A16,'Return Data'!$B$7:$R$1700,3,0)</f>
        <v>44040</v>
      </c>
      <c r="C16" s="65">
        <f>VLOOKUP($A16,'Return Data'!$B$7:$R$1700,4,0)</f>
        <v>76.399299999999997</v>
      </c>
      <c r="D16" s="65">
        <f>VLOOKUP($A16,'Return Data'!$B$7:$R$1700,9,0)</f>
        <v>17.123899999999999</v>
      </c>
      <c r="E16" s="66">
        <f t="shared" si="0"/>
        <v>3</v>
      </c>
      <c r="F16" s="65">
        <f>VLOOKUP($A16,'Return Data'!$B$7:$R$1700,10,0)</f>
        <v>17.271100000000001</v>
      </c>
      <c r="G16" s="66">
        <f t="shared" si="1"/>
        <v>4</v>
      </c>
      <c r="H16" s="65">
        <f>VLOOKUP($A16,'Return Data'!$B$7:$R$1700,11,0)</f>
        <v>20.025099999999998</v>
      </c>
      <c r="I16" s="66">
        <f t="shared" si="2"/>
        <v>2</v>
      </c>
      <c r="J16" s="65">
        <f>VLOOKUP($A16,'Return Data'!$B$7:$R$1700,12,0)</f>
        <v>16.081199999999999</v>
      </c>
      <c r="K16" s="66">
        <f t="shared" si="3"/>
        <v>3</v>
      </c>
      <c r="L16" s="65">
        <f>VLOOKUP($A16,'Return Data'!$B$7:$R$1700,13,0)</f>
        <v>13.379200000000001</v>
      </c>
      <c r="M16" s="66">
        <f t="shared" si="4"/>
        <v>4</v>
      </c>
      <c r="N16" s="65">
        <f>VLOOKUP($A16,'Return Data'!$B$7:$R$1700,17,0)</f>
        <v>12.692500000000001</v>
      </c>
      <c r="O16" s="66">
        <f t="shared" si="5"/>
        <v>15</v>
      </c>
      <c r="P16" s="65">
        <f>VLOOKUP($A16,'Return Data'!$B$7:$R$1700,14,0)</f>
        <v>8.3158999999999992</v>
      </c>
      <c r="Q16" s="66">
        <f t="shared" si="6"/>
        <v>11</v>
      </c>
      <c r="R16" s="65">
        <f>VLOOKUP($A16,'Return Data'!$B$7:$R$1700,16,0)</f>
        <v>10.189399999999999</v>
      </c>
      <c r="S16" s="67">
        <f t="shared" si="7"/>
        <v>2</v>
      </c>
    </row>
    <row r="17" spans="1:19" x14ac:dyDescent="0.3">
      <c r="A17" s="82" t="s">
        <v>1453</v>
      </c>
      <c r="B17" s="64">
        <f>VLOOKUP($A17,'Return Data'!$B$7:$R$1700,3,0)</f>
        <v>44040</v>
      </c>
      <c r="C17" s="65">
        <f>VLOOKUP($A17,'Return Data'!$B$7:$R$1700,4,0)</f>
        <v>16.9238</v>
      </c>
      <c r="D17" s="65">
        <f>VLOOKUP($A17,'Return Data'!$B$7:$R$1700,9,0)</f>
        <v>8.3163999999999998</v>
      </c>
      <c r="E17" s="66">
        <f t="shared" si="0"/>
        <v>25</v>
      </c>
      <c r="F17" s="65">
        <f>VLOOKUP($A17,'Return Data'!$B$7:$R$1700,10,0)</f>
        <v>8.4430999999999994</v>
      </c>
      <c r="G17" s="66">
        <f t="shared" si="1"/>
        <v>25</v>
      </c>
      <c r="H17" s="65">
        <f>VLOOKUP($A17,'Return Data'!$B$7:$R$1700,11,0)</f>
        <v>12.601000000000001</v>
      </c>
      <c r="I17" s="66">
        <f t="shared" si="2"/>
        <v>27</v>
      </c>
      <c r="J17" s="65">
        <f>VLOOKUP($A17,'Return Data'!$B$7:$R$1700,12,0)</f>
        <v>9.5028000000000006</v>
      </c>
      <c r="K17" s="66">
        <f t="shared" si="3"/>
        <v>27</v>
      </c>
      <c r="L17" s="65">
        <f>VLOOKUP($A17,'Return Data'!$B$7:$R$1700,13,0)</f>
        <v>7.5613999999999999</v>
      </c>
      <c r="M17" s="66">
        <f t="shared" si="4"/>
        <v>27</v>
      </c>
      <c r="N17" s="65">
        <f>VLOOKUP($A17,'Return Data'!$B$7:$R$1700,17,0)</f>
        <v>9.8407</v>
      </c>
      <c r="O17" s="66">
        <f t="shared" si="5"/>
        <v>27</v>
      </c>
      <c r="P17" s="65">
        <f>VLOOKUP($A17,'Return Data'!$B$7:$R$1700,14,0)</f>
        <v>5.2447999999999997</v>
      </c>
      <c r="Q17" s="66">
        <f t="shared" si="6"/>
        <v>26</v>
      </c>
      <c r="R17" s="65">
        <f>VLOOKUP($A17,'Return Data'!$B$7:$R$1700,16,0)</f>
        <v>7.1627999999999998</v>
      </c>
      <c r="S17" s="67">
        <f t="shared" si="7"/>
        <v>24</v>
      </c>
    </row>
    <row r="18" spans="1:19" x14ac:dyDescent="0.3">
      <c r="A18" s="82" t="s">
        <v>1456</v>
      </c>
      <c r="B18" s="64">
        <f>VLOOKUP($A18,'Return Data'!$B$7:$R$1700,3,0)</f>
        <v>44040</v>
      </c>
      <c r="C18" s="65">
        <f>VLOOKUP($A18,'Return Data'!$B$7:$R$1700,4,0)</f>
        <v>27.3216</v>
      </c>
      <c r="D18" s="65">
        <f>VLOOKUP($A18,'Return Data'!$B$7:$R$1700,9,0)</f>
        <v>18.264600000000002</v>
      </c>
      <c r="E18" s="66">
        <f t="shared" si="0"/>
        <v>1</v>
      </c>
      <c r="F18" s="65">
        <f>VLOOKUP($A18,'Return Data'!$B$7:$R$1700,10,0)</f>
        <v>19.353200000000001</v>
      </c>
      <c r="G18" s="66">
        <f t="shared" si="1"/>
        <v>1</v>
      </c>
      <c r="H18" s="65">
        <f>VLOOKUP($A18,'Return Data'!$B$7:$R$1700,11,0)</f>
        <v>21.543900000000001</v>
      </c>
      <c r="I18" s="66">
        <f t="shared" si="2"/>
        <v>1</v>
      </c>
      <c r="J18" s="65">
        <f>VLOOKUP($A18,'Return Data'!$B$7:$R$1700,12,0)</f>
        <v>16.665900000000001</v>
      </c>
      <c r="K18" s="66">
        <f t="shared" si="3"/>
        <v>1</v>
      </c>
      <c r="L18" s="65">
        <f>VLOOKUP($A18,'Return Data'!$B$7:$R$1700,13,0)</f>
        <v>14.6005</v>
      </c>
      <c r="M18" s="66">
        <f t="shared" si="4"/>
        <v>1</v>
      </c>
      <c r="N18" s="65">
        <f>VLOOKUP($A18,'Return Data'!$B$7:$R$1700,17,0)</f>
        <v>15.564500000000001</v>
      </c>
      <c r="O18" s="66">
        <f t="shared" si="5"/>
        <v>2</v>
      </c>
      <c r="P18" s="65">
        <f>VLOOKUP($A18,'Return Data'!$B$7:$R$1700,14,0)</f>
        <v>9.8444000000000003</v>
      </c>
      <c r="Q18" s="66">
        <f t="shared" si="6"/>
        <v>4</v>
      </c>
      <c r="R18" s="65">
        <f>VLOOKUP($A18,'Return Data'!$B$7:$R$1700,16,0)</f>
        <v>9.0126000000000008</v>
      </c>
      <c r="S18" s="67">
        <f t="shared" si="7"/>
        <v>12</v>
      </c>
    </row>
    <row r="19" spans="1:19" x14ac:dyDescent="0.3">
      <c r="A19" s="82" t="s">
        <v>1457</v>
      </c>
      <c r="B19" s="64">
        <f>VLOOKUP($A19,'Return Data'!$B$7:$R$1700,3,0)</f>
        <v>44040</v>
      </c>
      <c r="C19" s="65">
        <f>VLOOKUP($A19,'Return Data'!$B$7:$R$1700,4,0)</f>
        <v>2243.6484</v>
      </c>
      <c r="D19" s="65">
        <f>VLOOKUP($A19,'Return Data'!$B$7:$R$1700,9,0)</f>
        <v>12.985900000000001</v>
      </c>
      <c r="E19" s="66">
        <f t="shared" si="0"/>
        <v>16</v>
      </c>
      <c r="F19" s="65">
        <f>VLOOKUP($A19,'Return Data'!$B$7:$R$1700,10,0)</f>
        <v>12.2285</v>
      </c>
      <c r="G19" s="66">
        <f t="shared" si="1"/>
        <v>19</v>
      </c>
      <c r="H19" s="65">
        <f>VLOOKUP($A19,'Return Data'!$B$7:$R$1700,11,0)</f>
        <v>14.0534</v>
      </c>
      <c r="I19" s="66">
        <f t="shared" si="2"/>
        <v>23</v>
      </c>
      <c r="J19" s="65">
        <f>VLOOKUP($A19,'Return Data'!$B$7:$R$1700,12,0)</f>
        <v>10.2477</v>
      </c>
      <c r="K19" s="66">
        <f t="shared" si="3"/>
        <v>25</v>
      </c>
      <c r="L19" s="65">
        <f>VLOOKUP($A19,'Return Data'!$B$7:$R$1700,13,0)</f>
        <v>8.1273</v>
      </c>
      <c r="M19" s="66">
        <f t="shared" si="4"/>
        <v>26</v>
      </c>
      <c r="N19" s="65">
        <f>VLOOKUP($A19,'Return Data'!$B$7:$R$1700,17,0)</f>
        <v>11.220499999999999</v>
      </c>
      <c r="O19" s="66">
        <f t="shared" si="5"/>
        <v>21</v>
      </c>
      <c r="P19" s="65">
        <f>VLOOKUP($A19,'Return Data'!$B$7:$R$1700,14,0)</f>
        <v>6.4870999999999999</v>
      </c>
      <c r="Q19" s="66">
        <f t="shared" si="6"/>
        <v>24</v>
      </c>
      <c r="R19" s="65">
        <f>VLOOKUP($A19,'Return Data'!$B$7:$R$1700,16,0)</f>
        <v>6.6928000000000001</v>
      </c>
      <c r="S19" s="67">
        <f t="shared" si="7"/>
        <v>27</v>
      </c>
    </row>
    <row r="20" spans="1:19" x14ac:dyDescent="0.3">
      <c r="A20" s="82" t="s">
        <v>1460</v>
      </c>
      <c r="B20" s="64">
        <f>VLOOKUP($A20,'Return Data'!$B$7:$R$1700,3,0)</f>
        <v>44040</v>
      </c>
      <c r="C20" s="65">
        <f>VLOOKUP($A20,'Return Data'!$B$7:$R$1700,4,0)</f>
        <v>74.426500000000004</v>
      </c>
      <c r="D20" s="65">
        <f>VLOOKUP($A20,'Return Data'!$B$7:$R$1700,9,0)</f>
        <v>13.1066</v>
      </c>
      <c r="E20" s="66">
        <f t="shared" si="0"/>
        <v>13</v>
      </c>
      <c r="F20" s="65">
        <f>VLOOKUP($A20,'Return Data'!$B$7:$R$1700,10,0)</f>
        <v>11.6448</v>
      </c>
      <c r="G20" s="66">
        <f t="shared" si="1"/>
        <v>22</v>
      </c>
      <c r="H20" s="65">
        <f>VLOOKUP($A20,'Return Data'!$B$7:$R$1700,11,0)</f>
        <v>19.074200000000001</v>
      </c>
      <c r="I20" s="66">
        <f t="shared" si="2"/>
        <v>6</v>
      </c>
      <c r="J20" s="65">
        <f>VLOOKUP($A20,'Return Data'!$B$7:$R$1700,12,0)</f>
        <v>14.2537</v>
      </c>
      <c r="K20" s="66">
        <f t="shared" si="3"/>
        <v>8</v>
      </c>
      <c r="L20" s="65">
        <f>VLOOKUP($A20,'Return Data'!$B$7:$R$1700,13,0)</f>
        <v>10.8818</v>
      </c>
      <c r="M20" s="66">
        <f t="shared" si="4"/>
        <v>13</v>
      </c>
      <c r="N20" s="65">
        <f>VLOOKUP($A20,'Return Data'!$B$7:$R$1700,17,0)</f>
        <v>12.7859</v>
      </c>
      <c r="O20" s="66">
        <f t="shared" si="5"/>
        <v>13</v>
      </c>
      <c r="P20" s="65">
        <f>VLOOKUP($A20,'Return Data'!$B$7:$R$1700,14,0)</f>
        <v>7.9862000000000002</v>
      </c>
      <c r="Q20" s="66">
        <f t="shared" si="6"/>
        <v>15</v>
      </c>
      <c r="R20" s="65">
        <f>VLOOKUP($A20,'Return Data'!$B$7:$R$1700,16,0)</f>
        <v>9.7408000000000001</v>
      </c>
      <c r="S20" s="67">
        <f t="shared" si="7"/>
        <v>6</v>
      </c>
    </row>
    <row r="21" spans="1:19" x14ac:dyDescent="0.3">
      <c r="A21" s="82" t="s">
        <v>1462</v>
      </c>
      <c r="B21" s="64">
        <f>VLOOKUP($A21,'Return Data'!$B$7:$R$1700,3,0)</f>
        <v>44040</v>
      </c>
      <c r="C21" s="65">
        <f>VLOOKUP($A21,'Return Data'!$B$7:$R$1700,4,0)</f>
        <v>53.149799999999999</v>
      </c>
      <c r="D21" s="65">
        <f>VLOOKUP($A21,'Return Data'!$B$7:$R$1700,9,0)</f>
        <v>16.1404</v>
      </c>
      <c r="E21" s="66">
        <f t="shared" si="0"/>
        <v>6</v>
      </c>
      <c r="F21" s="65">
        <f>VLOOKUP($A21,'Return Data'!$B$7:$R$1700,10,0)</f>
        <v>15.5627</v>
      </c>
      <c r="G21" s="66">
        <f t="shared" si="1"/>
        <v>5</v>
      </c>
      <c r="H21" s="65">
        <f>VLOOKUP($A21,'Return Data'!$B$7:$R$1700,11,0)</f>
        <v>16.5547</v>
      </c>
      <c r="I21" s="66">
        <f t="shared" si="2"/>
        <v>16</v>
      </c>
      <c r="J21" s="65">
        <f>VLOOKUP($A21,'Return Data'!$B$7:$R$1700,12,0)</f>
        <v>12.7456</v>
      </c>
      <c r="K21" s="66">
        <f t="shared" si="3"/>
        <v>14</v>
      </c>
      <c r="L21" s="65">
        <f>VLOOKUP($A21,'Return Data'!$B$7:$R$1700,13,0)</f>
        <v>10.234400000000001</v>
      </c>
      <c r="M21" s="66">
        <f t="shared" si="4"/>
        <v>18</v>
      </c>
      <c r="N21" s="65">
        <f>VLOOKUP($A21,'Return Data'!$B$7:$R$1700,17,0)</f>
        <v>11.1494</v>
      </c>
      <c r="O21" s="66">
        <f t="shared" si="5"/>
        <v>24</v>
      </c>
      <c r="P21" s="65">
        <f>VLOOKUP($A21,'Return Data'!$B$7:$R$1700,14,0)</f>
        <v>7.2354000000000003</v>
      </c>
      <c r="Q21" s="66">
        <f t="shared" si="6"/>
        <v>20</v>
      </c>
      <c r="R21" s="65">
        <f>VLOOKUP($A21,'Return Data'!$B$7:$R$1700,16,0)</f>
        <v>8.5573999999999995</v>
      </c>
      <c r="S21" s="67">
        <f t="shared" si="7"/>
        <v>16</v>
      </c>
    </row>
    <row r="22" spans="1:19" x14ac:dyDescent="0.3">
      <c r="A22" s="82" t="s">
        <v>1464</v>
      </c>
      <c r="B22" s="64">
        <f>VLOOKUP($A22,'Return Data'!$B$7:$R$1700,3,0)</f>
        <v>44040</v>
      </c>
      <c r="C22" s="65">
        <f>VLOOKUP($A22,'Return Data'!$B$7:$R$1700,4,0)</f>
        <v>47.156300000000002</v>
      </c>
      <c r="D22" s="65">
        <f>VLOOKUP($A22,'Return Data'!$B$7:$R$1700,9,0)</f>
        <v>10.622299999999999</v>
      </c>
      <c r="E22" s="66">
        <f t="shared" si="0"/>
        <v>23</v>
      </c>
      <c r="F22" s="65">
        <f>VLOOKUP($A22,'Return Data'!$B$7:$R$1700,10,0)</f>
        <v>11.8428</v>
      </c>
      <c r="G22" s="66">
        <f t="shared" si="1"/>
        <v>21</v>
      </c>
      <c r="H22" s="65">
        <f>VLOOKUP($A22,'Return Data'!$B$7:$R$1700,11,0)</f>
        <v>15.979200000000001</v>
      </c>
      <c r="I22" s="66">
        <f t="shared" si="2"/>
        <v>18</v>
      </c>
      <c r="J22" s="65">
        <f>VLOOKUP($A22,'Return Data'!$B$7:$R$1700,12,0)</f>
        <v>12.2883</v>
      </c>
      <c r="K22" s="66">
        <f t="shared" si="3"/>
        <v>18</v>
      </c>
      <c r="L22" s="65">
        <f>VLOOKUP($A22,'Return Data'!$B$7:$R$1700,13,0)</f>
        <v>10.521000000000001</v>
      </c>
      <c r="M22" s="66">
        <f t="shared" si="4"/>
        <v>15</v>
      </c>
      <c r="N22" s="65">
        <f>VLOOKUP($A22,'Return Data'!$B$7:$R$1700,17,0)</f>
        <v>12.780799999999999</v>
      </c>
      <c r="O22" s="66">
        <f t="shared" si="5"/>
        <v>14</v>
      </c>
      <c r="P22" s="65">
        <f>VLOOKUP($A22,'Return Data'!$B$7:$R$1700,14,0)</f>
        <v>8.2896000000000001</v>
      </c>
      <c r="Q22" s="66">
        <f t="shared" si="6"/>
        <v>12</v>
      </c>
      <c r="R22" s="65">
        <f>VLOOKUP($A22,'Return Data'!$B$7:$R$1700,16,0)</f>
        <v>7.7891000000000004</v>
      </c>
      <c r="S22" s="67">
        <f t="shared" si="7"/>
        <v>22</v>
      </c>
    </row>
    <row r="23" spans="1:19" x14ac:dyDescent="0.3">
      <c r="A23" s="82" t="s">
        <v>1465</v>
      </c>
      <c r="B23" s="64">
        <f>VLOOKUP($A23,'Return Data'!$B$7:$R$1700,3,0)</f>
        <v>44040</v>
      </c>
      <c r="C23" s="65">
        <f>VLOOKUP($A23,'Return Data'!$B$7:$R$1700,4,0)</f>
        <v>29.840900000000001</v>
      </c>
      <c r="D23" s="65">
        <f>VLOOKUP($A23,'Return Data'!$B$7:$R$1700,9,0)</f>
        <v>13.0989</v>
      </c>
      <c r="E23" s="66">
        <f t="shared" si="0"/>
        <v>14</v>
      </c>
      <c r="F23" s="65">
        <f>VLOOKUP($A23,'Return Data'!$B$7:$R$1700,10,0)</f>
        <v>13.943300000000001</v>
      </c>
      <c r="G23" s="66">
        <f t="shared" si="1"/>
        <v>11</v>
      </c>
      <c r="H23" s="65">
        <f>VLOOKUP($A23,'Return Data'!$B$7:$R$1700,11,0)</f>
        <v>17.8171</v>
      </c>
      <c r="I23" s="66">
        <f t="shared" si="2"/>
        <v>12</v>
      </c>
      <c r="J23" s="65">
        <f>VLOOKUP($A23,'Return Data'!$B$7:$R$1700,12,0)</f>
        <v>13.754</v>
      </c>
      <c r="K23" s="66">
        <f t="shared" si="3"/>
        <v>10</v>
      </c>
      <c r="L23" s="65">
        <f>VLOOKUP($A23,'Return Data'!$B$7:$R$1700,13,0)</f>
        <v>12.1264</v>
      </c>
      <c r="M23" s="66">
        <f t="shared" si="4"/>
        <v>7</v>
      </c>
      <c r="N23" s="65">
        <f>VLOOKUP($A23,'Return Data'!$B$7:$R$1700,17,0)</f>
        <v>13.940200000000001</v>
      </c>
      <c r="O23" s="66">
        <f t="shared" si="5"/>
        <v>5</v>
      </c>
      <c r="P23" s="65">
        <f>VLOOKUP($A23,'Return Data'!$B$7:$R$1700,14,0)</f>
        <v>9.2139000000000006</v>
      </c>
      <c r="Q23" s="66">
        <f t="shared" si="6"/>
        <v>7</v>
      </c>
      <c r="R23" s="65">
        <f>VLOOKUP($A23,'Return Data'!$B$7:$R$1700,16,0)</f>
        <v>9.5891000000000002</v>
      </c>
      <c r="S23" s="67">
        <f t="shared" si="7"/>
        <v>7</v>
      </c>
    </row>
    <row r="24" spans="1:19" x14ac:dyDescent="0.3">
      <c r="A24" s="82" t="s">
        <v>1467</v>
      </c>
      <c r="B24" s="64">
        <f>VLOOKUP($A24,'Return Data'!$B$7:$R$1700,3,0)</f>
        <v>44040</v>
      </c>
      <c r="C24" s="65">
        <f>VLOOKUP($A24,'Return Data'!$B$7:$R$1700,4,0)</f>
        <v>23.472200000000001</v>
      </c>
      <c r="D24" s="65">
        <f>VLOOKUP($A24,'Return Data'!$B$7:$R$1700,9,0)</f>
        <v>11.7683</v>
      </c>
      <c r="E24" s="66">
        <f t="shared" si="0"/>
        <v>21</v>
      </c>
      <c r="F24" s="65">
        <f>VLOOKUP($A24,'Return Data'!$B$7:$R$1700,10,0)</f>
        <v>11.0192</v>
      </c>
      <c r="G24" s="66">
        <f t="shared" si="1"/>
        <v>23</v>
      </c>
      <c r="H24" s="65">
        <f>VLOOKUP($A24,'Return Data'!$B$7:$R$1700,11,0)</f>
        <v>13.6814</v>
      </c>
      <c r="I24" s="66">
        <f t="shared" si="2"/>
        <v>24</v>
      </c>
      <c r="J24" s="65">
        <f>VLOOKUP($A24,'Return Data'!$B$7:$R$1700,12,0)</f>
        <v>10.8941</v>
      </c>
      <c r="K24" s="66">
        <f t="shared" si="3"/>
        <v>23</v>
      </c>
      <c r="L24" s="65">
        <f>VLOOKUP($A24,'Return Data'!$B$7:$R$1700,13,0)</f>
        <v>8.9266000000000005</v>
      </c>
      <c r="M24" s="66">
        <f t="shared" si="4"/>
        <v>24</v>
      </c>
      <c r="N24" s="65">
        <f>VLOOKUP($A24,'Return Data'!$B$7:$R$1700,17,0)</f>
        <v>11.185600000000001</v>
      </c>
      <c r="O24" s="66">
        <f t="shared" si="5"/>
        <v>23</v>
      </c>
      <c r="P24" s="65">
        <f>VLOOKUP($A24,'Return Data'!$B$7:$R$1700,14,0)</f>
        <v>7.7777000000000003</v>
      </c>
      <c r="Q24" s="66">
        <f t="shared" si="6"/>
        <v>18</v>
      </c>
      <c r="R24" s="65">
        <f>VLOOKUP($A24,'Return Data'!$B$7:$R$1700,16,0)</f>
        <v>7.5258000000000003</v>
      </c>
      <c r="S24" s="67">
        <f t="shared" si="7"/>
        <v>23</v>
      </c>
    </row>
    <row r="25" spans="1:19" x14ac:dyDescent="0.3">
      <c r="A25" s="82" t="s">
        <v>1470</v>
      </c>
      <c r="B25" s="64">
        <f>VLOOKUP($A25,'Return Data'!$B$7:$R$1700,3,0)</f>
        <v>44040</v>
      </c>
      <c r="C25" s="65">
        <f>VLOOKUP($A25,'Return Data'!$B$7:$R$1700,4,0)</f>
        <v>49.400300000000001</v>
      </c>
      <c r="D25" s="65">
        <f>VLOOKUP($A25,'Return Data'!$B$7:$R$1700,9,0)</f>
        <v>13.957700000000001</v>
      </c>
      <c r="E25" s="66">
        <f t="shared" si="0"/>
        <v>8</v>
      </c>
      <c r="F25" s="65">
        <f>VLOOKUP($A25,'Return Data'!$B$7:$R$1700,10,0)</f>
        <v>14.5458</v>
      </c>
      <c r="G25" s="66">
        <f t="shared" si="1"/>
        <v>9</v>
      </c>
      <c r="H25" s="65">
        <f>VLOOKUP($A25,'Return Data'!$B$7:$R$1700,11,0)</f>
        <v>17.866199999999999</v>
      </c>
      <c r="I25" s="66">
        <f t="shared" si="2"/>
        <v>11</v>
      </c>
      <c r="J25" s="65">
        <f>VLOOKUP($A25,'Return Data'!$B$7:$R$1700,12,0)</f>
        <v>14.4567</v>
      </c>
      <c r="K25" s="66">
        <f t="shared" si="3"/>
        <v>7</v>
      </c>
      <c r="L25" s="65">
        <f>VLOOKUP($A25,'Return Data'!$B$7:$R$1700,13,0)</f>
        <v>11.8828</v>
      </c>
      <c r="M25" s="66">
        <f t="shared" si="4"/>
        <v>8</v>
      </c>
      <c r="N25" s="65">
        <f>VLOOKUP($A25,'Return Data'!$B$7:$R$1700,17,0)</f>
        <v>13.537800000000001</v>
      </c>
      <c r="O25" s="66">
        <f t="shared" si="5"/>
        <v>7</v>
      </c>
      <c r="P25" s="65">
        <f>VLOOKUP($A25,'Return Data'!$B$7:$R$1700,14,0)</f>
        <v>8.6213999999999995</v>
      </c>
      <c r="Q25" s="66">
        <f t="shared" si="6"/>
        <v>8</v>
      </c>
      <c r="R25" s="65">
        <f>VLOOKUP($A25,'Return Data'!$B$7:$R$1700,16,0)</f>
        <v>8.4875000000000007</v>
      </c>
      <c r="S25" s="67">
        <f t="shared" si="7"/>
        <v>17</v>
      </c>
    </row>
    <row r="26" spans="1:19" x14ac:dyDescent="0.3">
      <c r="A26" s="82" t="s">
        <v>1472</v>
      </c>
      <c r="B26" s="64">
        <f>VLOOKUP($A26,'Return Data'!$B$7:$R$1700,3,0)</f>
        <v>44040</v>
      </c>
      <c r="C26" s="65">
        <f>VLOOKUP($A26,'Return Data'!$B$7:$R$1700,4,0)</f>
        <v>61.539900000000003</v>
      </c>
      <c r="D26" s="65">
        <f>VLOOKUP($A26,'Return Data'!$B$7:$R$1700,9,0)</f>
        <v>17.1465</v>
      </c>
      <c r="E26" s="66">
        <f t="shared" si="0"/>
        <v>2</v>
      </c>
      <c r="F26" s="65">
        <f>VLOOKUP($A26,'Return Data'!$B$7:$R$1700,10,0)</f>
        <v>11.990600000000001</v>
      </c>
      <c r="G26" s="66">
        <f t="shared" si="1"/>
        <v>20</v>
      </c>
      <c r="H26" s="65">
        <f>VLOOKUP($A26,'Return Data'!$B$7:$R$1700,11,0)</f>
        <v>15.7073</v>
      </c>
      <c r="I26" s="66">
        <f t="shared" si="2"/>
        <v>20</v>
      </c>
      <c r="J26" s="65">
        <f>VLOOKUP($A26,'Return Data'!$B$7:$R$1700,12,0)</f>
        <v>11.4572</v>
      </c>
      <c r="K26" s="66">
        <f t="shared" si="3"/>
        <v>21</v>
      </c>
      <c r="L26" s="65">
        <f>VLOOKUP($A26,'Return Data'!$B$7:$R$1700,13,0)</f>
        <v>9.0521999999999991</v>
      </c>
      <c r="M26" s="66">
        <f t="shared" si="4"/>
        <v>22</v>
      </c>
      <c r="N26" s="65">
        <f>VLOOKUP($A26,'Return Data'!$B$7:$R$1700,17,0)</f>
        <v>12.226699999999999</v>
      </c>
      <c r="O26" s="66">
        <f t="shared" si="5"/>
        <v>18</v>
      </c>
      <c r="P26" s="65">
        <f>VLOOKUP($A26,'Return Data'!$B$7:$R$1700,14,0)</f>
        <v>6.6361999999999997</v>
      </c>
      <c r="Q26" s="66">
        <f t="shared" si="6"/>
        <v>23</v>
      </c>
      <c r="R26" s="65">
        <f>VLOOKUP($A26,'Return Data'!$B$7:$R$1700,16,0)</f>
        <v>9.0777999999999999</v>
      </c>
      <c r="S26" s="67">
        <f t="shared" si="7"/>
        <v>10</v>
      </c>
    </row>
    <row r="27" spans="1:19" x14ac:dyDescent="0.3">
      <c r="A27" s="82" t="s">
        <v>1474</v>
      </c>
      <c r="B27" s="64">
        <f>VLOOKUP($A27,'Return Data'!$B$7:$R$1700,3,0)</f>
        <v>44040</v>
      </c>
      <c r="C27" s="65">
        <f>VLOOKUP($A27,'Return Data'!$B$7:$R$1700,4,0)</f>
        <v>48.817399999999999</v>
      </c>
      <c r="D27" s="65">
        <f>VLOOKUP($A27,'Return Data'!$B$7:$R$1700,9,0)</f>
        <v>12.443</v>
      </c>
      <c r="E27" s="66">
        <f t="shared" si="0"/>
        <v>20</v>
      </c>
      <c r="F27" s="65">
        <f>VLOOKUP($A27,'Return Data'!$B$7:$R$1700,10,0)</f>
        <v>13.321199999999999</v>
      </c>
      <c r="G27" s="66">
        <f t="shared" si="1"/>
        <v>15</v>
      </c>
      <c r="H27" s="65">
        <f>VLOOKUP($A27,'Return Data'!$B$7:$R$1700,11,0)</f>
        <v>17.543500000000002</v>
      </c>
      <c r="I27" s="66">
        <f t="shared" si="2"/>
        <v>13</v>
      </c>
      <c r="J27" s="65">
        <f>VLOOKUP($A27,'Return Data'!$B$7:$R$1700,12,0)</f>
        <v>12.8619</v>
      </c>
      <c r="K27" s="66">
        <f t="shared" si="3"/>
        <v>13</v>
      </c>
      <c r="L27" s="65">
        <f>VLOOKUP($A27,'Return Data'!$B$7:$R$1700,13,0)</f>
        <v>10.9903</v>
      </c>
      <c r="M27" s="66">
        <f t="shared" si="4"/>
        <v>12</v>
      </c>
      <c r="N27" s="65">
        <f>VLOOKUP($A27,'Return Data'!$B$7:$R$1700,17,0)</f>
        <v>12.633800000000001</v>
      </c>
      <c r="O27" s="66">
        <f t="shared" si="5"/>
        <v>16</v>
      </c>
      <c r="P27" s="65">
        <f>VLOOKUP($A27,'Return Data'!$B$7:$R$1700,14,0)</f>
        <v>8.2880000000000003</v>
      </c>
      <c r="Q27" s="66">
        <f t="shared" si="6"/>
        <v>13</v>
      </c>
      <c r="R27" s="65">
        <f>VLOOKUP($A27,'Return Data'!$B$7:$R$1700,16,0)</f>
        <v>8.9337999999999997</v>
      </c>
      <c r="S27" s="67">
        <f t="shared" si="7"/>
        <v>13</v>
      </c>
    </row>
    <row r="28" spans="1:19" x14ac:dyDescent="0.3">
      <c r="A28" s="82" t="s">
        <v>886</v>
      </c>
      <c r="B28" s="64">
        <f>VLOOKUP($A28,'Return Data'!$B$7:$R$1700,3,0)</f>
        <v>44040</v>
      </c>
      <c r="C28" s="65">
        <f>VLOOKUP($A28,'Return Data'!$B$7:$R$1700,4,0)</f>
        <v>17.260100000000001</v>
      </c>
      <c r="D28" s="65">
        <f>VLOOKUP($A28,'Return Data'!$B$7:$R$1700,9,0)</f>
        <v>8.0728000000000009</v>
      </c>
      <c r="E28" s="66">
        <f t="shared" si="0"/>
        <v>26</v>
      </c>
      <c r="F28" s="65">
        <f>VLOOKUP($A28,'Return Data'!$B$7:$R$1700,10,0)</f>
        <v>15.1999</v>
      </c>
      <c r="G28" s="66">
        <f t="shared" si="1"/>
        <v>6</v>
      </c>
      <c r="H28" s="65">
        <f>VLOOKUP($A28,'Return Data'!$B$7:$R$1700,11,0)</f>
        <v>18.155200000000001</v>
      </c>
      <c r="I28" s="66">
        <f t="shared" si="2"/>
        <v>8</v>
      </c>
      <c r="J28" s="65">
        <f>VLOOKUP($A28,'Return Data'!$B$7:$R$1700,12,0)</f>
        <v>14.6456</v>
      </c>
      <c r="K28" s="66">
        <f t="shared" si="3"/>
        <v>6</v>
      </c>
      <c r="L28" s="65">
        <f>VLOOKUP($A28,'Return Data'!$B$7:$R$1700,13,0)</f>
        <v>11.332800000000001</v>
      </c>
      <c r="M28" s="66">
        <f t="shared" si="4"/>
        <v>11</v>
      </c>
      <c r="N28" s="65">
        <f>VLOOKUP($A28,'Return Data'!$B$7:$R$1700,17,0)</f>
        <v>13.3703</v>
      </c>
      <c r="O28" s="66">
        <f t="shared" si="5"/>
        <v>10</v>
      </c>
      <c r="P28" s="65">
        <f>VLOOKUP($A28,'Return Data'!$B$7:$R$1700,14,0)</f>
        <v>7.9764999999999997</v>
      </c>
      <c r="Q28" s="66">
        <f t="shared" si="6"/>
        <v>16</v>
      </c>
      <c r="R28" s="65">
        <f>VLOOKUP($A28,'Return Data'!$B$7:$R$1700,16,0)</f>
        <v>9.7949000000000002</v>
      </c>
      <c r="S28" s="67">
        <f t="shared" si="7"/>
        <v>5</v>
      </c>
    </row>
    <row r="29" spans="1:19" x14ac:dyDescent="0.3">
      <c r="A29" s="82" t="s">
        <v>887</v>
      </c>
      <c r="B29" s="64">
        <f>VLOOKUP($A29,'Return Data'!$B$7:$R$1700,3,0)</f>
        <v>44040</v>
      </c>
      <c r="C29" s="65">
        <f>VLOOKUP($A29,'Return Data'!$B$7:$R$1700,4,0)</f>
        <v>18.628799999999998</v>
      </c>
      <c r="D29" s="65">
        <f>VLOOKUP($A29,'Return Data'!$B$7:$R$1700,9,0)</f>
        <v>14.547599999999999</v>
      </c>
      <c r="E29" s="66">
        <f t="shared" si="0"/>
        <v>7</v>
      </c>
      <c r="F29" s="65">
        <f>VLOOKUP($A29,'Return Data'!$B$7:$R$1700,10,0)</f>
        <v>17.471900000000002</v>
      </c>
      <c r="G29" s="66">
        <f t="shared" si="1"/>
        <v>3</v>
      </c>
      <c r="H29" s="65">
        <f>VLOOKUP($A29,'Return Data'!$B$7:$R$1700,11,0)</f>
        <v>19.967300000000002</v>
      </c>
      <c r="I29" s="66">
        <f t="shared" si="2"/>
        <v>3</v>
      </c>
      <c r="J29" s="65">
        <f>VLOOKUP($A29,'Return Data'!$B$7:$R$1700,12,0)</f>
        <v>15.6851</v>
      </c>
      <c r="K29" s="66">
        <f t="shared" si="3"/>
        <v>4</v>
      </c>
      <c r="L29" s="65">
        <f>VLOOKUP($A29,'Return Data'!$B$7:$R$1700,13,0)</f>
        <v>13.4451</v>
      </c>
      <c r="M29" s="66">
        <f t="shared" si="4"/>
        <v>3</v>
      </c>
      <c r="N29" s="65">
        <f>VLOOKUP($A29,'Return Data'!$B$7:$R$1700,17,0)</f>
        <v>15.2927</v>
      </c>
      <c r="O29" s="66">
        <f t="shared" si="5"/>
        <v>3</v>
      </c>
      <c r="P29" s="65">
        <f>VLOOKUP($A29,'Return Data'!$B$7:$R$1700,14,0)</f>
        <v>10.5662</v>
      </c>
      <c r="Q29" s="66">
        <f t="shared" si="6"/>
        <v>3</v>
      </c>
      <c r="R29" s="65">
        <f>VLOOKUP($A29,'Return Data'!$B$7:$R$1700,16,0)</f>
        <v>11.1614</v>
      </c>
      <c r="S29" s="67">
        <f t="shared" si="7"/>
        <v>1</v>
      </c>
    </row>
    <row r="30" spans="1:19" x14ac:dyDescent="0.3">
      <c r="A30" s="82" t="s">
        <v>890</v>
      </c>
      <c r="B30" s="64">
        <f>VLOOKUP($A30,'Return Data'!$B$7:$R$1700,3,0)</f>
        <v>44040</v>
      </c>
      <c r="C30" s="65">
        <f>VLOOKUP($A30,'Return Data'!$B$7:$R$1700,4,0)</f>
        <v>35.170900000000003</v>
      </c>
      <c r="D30" s="65">
        <f>VLOOKUP($A30,'Return Data'!$B$7:$R$1700,9,0)</f>
        <v>16.582799999999999</v>
      </c>
      <c r="E30" s="66">
        <f t="shared" si="0"/>
        <v>4</v>
      </c>
      <c r="F30" s="65">
        <f>VLOOKUP($A30,'Return Data'!$B$7:$R$1700,10,0)</f>
        <v>18.325700000000001</v>
      </c>
      <c r="G30" s="66">
        <f t="shared" si="1"/>
        <v>2</v>
      </c>
      <c r="H30" s="65">
        <f>VLOOKUP($A30,'Return Data'!$B$7:$R$1700,11,0)</f>
        <v>19.854700000000001</v>
      </c>
      <c r="I30" s="66">
        <f t="shared" si="2"/>
        <v>4</v>
      </c>
      <c r="J30" s="65">
        <f>VLOOKUP($A30,'Return Data'!$B$7:$R$1700,12,0)</f>
        <v>16.083400000000001</v>
      </c>
      <c r="K30" s="66">
        <f t="shared" si="3"/>
        <v>2</v>
      </c>
      <c r="L30" s="65">
        <f>VLOOKUP($A30,'Return Data'!$B$7:$R$1700,13,0)</f>
        <v>13.927199999999999</v>
      </c>
      <c r="M30" s="66">
        <f t="shared" si="4"/>
        <v>2</v>
      </c>
      <c r="N30" s="65">
        <f>VLOOKUP($A30,'Return Data'!$B$7:$R$1700,17,0)</f>
        <v>16.8889</v>
      </c>
      <c r="O30" s="66">
        <f t="shared" si="5"/>
        <v>1</v>
      </c>
      <c r="P30" s="65">
        <f>VLOOKUP($A30,'Return Data'!$B$7:$R$1700,14,0)</f>
        <v>12.581899999999999</v>
      </c>
      <c r="Q30" s="66">
        <f t="shared" si="6"/>
        <v>1</v>
      </c>
      <c r="R30" s="65">
        <f>VLOOKUP($A30,'Return Data'!$B$7:$R$1700,16,0)</f>
        <v>7.0739999999999998</v>
      </c>
      <c r="S30" s="67">
        <f t="shared" si="7"/>
        <v>25</v>
      </c>
    </row>
    <row r="31" spans="1:19" x14ac:dyDescent="0.3">
      <c r="A31" s="82" t="s">
        <v>891</v>
      </c>
      <c r="B31" s="64">
        <f>VLOOKUP($A31,'Return Data'!$B$7:$R$1700,3,0)</f>
        <v>44040</v>
      </c>
      <c r="C31" s="65">
        <f>VLOOKUP($A31,'Return Data'!$B$7:$R$1700,4,0)</f>
        <v>48.7271</v>
      </c>
      <c r="D31" s="65">
        <f>VLOOKUP($A31,'Return Data'!$B$7:$R$1700,9,0)</f>
        <v>13.7285</v>
      </c>
      <c r="E31" s="66">
        <f t="shared" si="0"/>
        <v>9</v>
      </c>
      <c r="F31" s="65">
        <f>VLOOKUP($A31,'Return Data'!$B$7:$R$1700,10,0)</f>
        <v>14.428800000000001</v>
      </c>
      <c r="G31" s="66">
        <f t="shared" si="1"/>
        <v>10</v>
      </c>
      <c r="H31" s="65">
        <f>VLOOKUP($A31,'Return Data'!$B$7:$R$1700,11,0)</f>
        <v>16.8916</v>
      </c>
      <c r="I31" s="66">
        <f t="shared" si="2"/>
        <v>14</v>
      </c>
      <c r="J31" s="65">
        <f>VLOOKUP($A31,'Return Data'!$B$7:$R$1700,12,0)</f>
        <v>13.3468</v>
      </c>
      <c r="K31" s="66">
        <f t="shared" si="3"/>
        <v>12</v>
      </c>
      <c r="L31" s="65">
        <f>VLOOKUP($A31,'Return Data'!$B$7:$R$1700,13,0)</f>
        <v>11.5688</v>
      </c>
      <c r="M31" s="66">
        <f t="shared" si="4"/>
        <v>9</v>
      </c>
      <c r="N31" s="65">
        <f>VLOOKUP($A31,'Return Data'!$B$7:$R$1700,17,0)</f>
        <v>13.6328</v>
      </c>
      <c r="O31" s="66">
        <f t="shared" si="5"/>
        <v>6</v>
      </c>
      <c r="P31" s="65">
        <f>VLOOKUP($A31,'Return Data'!$B$7:$R$1700,14,0)</f>
        <v>10.837</v>
      </c>
      <c r="Q31" s="66">
        <f t="shared" si="6"/>
        <v>2</v>
      </c>
      <c r="R31" s="65">
        <f>VLOOKUP($A31,'Return Data'!$B$7:$R$1700,16,0)</f>
        <v>8.4139999999999997</v>
      </c>
      <c r="S31" s="67">
        <f t="shared" si="7"/>
        <v>18</v>
      </c>
    </row>
    <row r="32" spans="1:19" x14ac:dyDescent="0.3">
      <c r="A32" s="82" t="s">
        <v>733</v>
      </c>
      <c r="B32" s="64">
        <f>VLOOKUP($A32,'Return Data'!$B$7:$R$1700,3,0)</f>
        <v>44040</v>
      </c>
      <c r="C32" s="65">
        <f>VLOOKUP($A32,'Return Data'!$B$7:$R$1700,4,0)</f>
        <v>21.636900000000001</v>
      </c>
      <c r="D32" s="65">
        <f>VLOOKUP($A32,'Return Data'!$B$7:$R$1700,9,0)</f>
        <v>13.3278</v>
      </c>
      <c r="E32" s="66">
        <f t="shared" si="0"/>
        <v>11</v>
      </c>
      <c r="F32" s="65">
        <f>VLOOKUP($A32,'Return Data'!$B$7:$R$1700,10,0)</f>
        <v>13.153</v>
      </c>
      <c r="G32" s="66">
        <f t="shared" si="1"/>
        <v>17</v>
      </c>
      <c r="H32" s="65">
        <f>VLOOKUP($A32,'Return Data'!$B$7:$R$1700,11,0)</f>
        <v>16.514900000000001</v>
      </c>
      <c r="I32" s="66">
        <f t="shared" si="2"/>
        <v>17</v>
      </c>
      <c r="J32" s="65">
        <f>VLOOKUP($A32,'Return Data'!$B$7:$R$1700,12,0)</f>
        <v>12.557</v>
      </c>
      <c r="K32" s="66">
        <f t="shared" si="3"/>
        <v>17</v>
      </c>
      <c r="L32" s="65">
        <f>VLOOKUP($A32,'Return Data'!$B$7:$R$1700,13,0)</f>
        <v>10.1715</v>
      </c>
      <c r="M32" s="66">
        <f t="shared" si="4"/>
        <v>19</v>
      </c>
      <c r="N32" s="65">
        <f>VLOOKUP($A32,'Return Data'!$B$7:$R$1700,17,0)</f>
        <v>13.0197</v>
      </c>
      <c r="O32" s="66">
        <f t="shared" si="5"/>
        <v>12</v>
      </c>
      <c r="P32" s="65">
        <f>VLOOKUP($A32,'Return Data'!$B$7:$R$1700,14,0)</f>
        <v>7.9592999999999998</v>
      </c>
      <c r="Q32" s="66">
        <f t="shared" si="6"/>
        <v>17</v>
      </c>
      <c r="R32" s="65">
        <f>VLOOKUP($A32,'Return Data'!$B$7:$R$1700,16,0)</f>
        <v>8.9234000000000009</v>
      </c>
      <c r="S32" s="67">
        <f t="shared" si="7"/>
        <v>14</v>
      </c>
    </row>
    <row r="33" spans="1:19" x14ac:dyDescent="0.3">
      <c r="A33" s="82" t="s">
        <v>734</v>
      </c>
      <c r="B33" s="64">
        <f>VLOOKUP($A33,'Return Data'!$B$7:$R$1700,3,0)</f>
        <v>44040</v>
      </c>
      <c r="C33" s="65">
        <f>VLOOKUP($A33,'Return Data'!$B$7:$R$1700,4,0)</f>
        <v>21.9651</v>
      </c>
      <c r="D33" s="65">
        <f>VLOOKUP($A33,'Return Data'!$B$7:$R$1700,9,0)</f>
        <v>13.4293</v>
      </c>
      <c r="E33" s="66">
        <f t="shared" si="0"/>
        <v>10</v>
      </c>
      <c r="F33" s="65">
        <f>VLOOKUP($A33,'Return Data'!$B$7:$R$1700,10,0)</f>
        <v>13.156499999999999</v>
      </c>
      <c r="G33" s="66">
        <f t="shared" si="1"/>
        <v>16</v>
      </c>
      <c r="H33" s="65">
        <f>VLOOKUP($A33,'Return Data'!$B$7:$R$1700,11,0)</f>
        <v>16.584800000000001</v>
      </c>
      <c r="I33" s="66">
        <f t="shared" si="2"/>
        <v>15</v>
      </c>
      <c r="J33" s="65">
        <f>VLOOKUP($A33,'Return Data'!$B$7:$R$1700,12,0)</f>
        <v>12.6372</v>
      </c>
      <c r="K33" s="66">
        <f t="shared" si="3"/>
        <v>16</v>
      </c>
      <c r="L33" s="65">
        <f>VLOOKUP($A33,'Return Data'!$B$7:$R$1700,13,0)</f>
        <v>10.698600000000001</v>
      </c>
      <c r="M33" s="66">
        <f t="shared" si="4"/>
        <v>14</v>
      </c>
      <c r="N33" s="65">
        <f>VLOOKUP($A33,'Return Data'!$B$7:$R$1700,17,0)</f>
        <v>13.4285</v>
      </c>
      <c r="O33" s="66">
        <f t="shared" si="5"/>
        <v>9</v>
      </c>
      <c r="P33" s="65">
        <f>VLOOKUP($A33,'Return Data'!$B$7:$R$1700,14,0)</f>
        <v>8.2776999999999994</v>
      </c>
      <c r="Q33" s="66">
        <f t="shared" si="6"/>
        <v>14</v>
      </c>
      <c r="R33" s="65">
        <f>VLOOKUP($A33,'Return Data'!$B$7:$R$1700,16,0)</f>
        <v>9.1128999999999998</v>
      </c>
      <c r="S33" s="67">
        <f t="shared" si="7"/>
        <v>9</v>
      </c>
    </row>
    <row r="34" spans="1:19" x14ac:dyDescent="0.3">
      <c r="A34" s="82" t="s">
        <v>735</v>
      </c>
      <c r="B34" s="64">
        <f>VLOOKUP($A34,'Return Data'!$B$7:$R$1700,3,0)</f>
        <v>44040</v>
      </c>
      <c r="C34" s="65">
        <f>VLOOKUP($A34,'Return Data'!$B$7:$R$1700,4,0)</f>
        <v>199.86429999999999</v>
      </c>
      <c r="D34" s="65">
        <f>VLOOKUP($A34,'Return Data'!$B$7:$R$1700,9,0)</f>
        <v>10.2056</v>
      </c>
      <c r="E34" s="66">
        <f t="shared" si="0"/>
        <v>24</v>
      </c>
      <c r="F34" s="65">
        <f>VLOOKUP($A34,'Return Data'!$B$7:$R$1700,10,0)</f>
        <v>7.0801999999999996</v>
      </c>
      <c r="G34" s="66">
        <f t="shared" si="1"/>
        <v>27</v>
      </c>
      <c r="H34" s="65">
        <f>VLOOKUP($A34,'Return Data'!$B$7:$R$1700,11,0)</f>
        <v>13.249000000000001</v>
      </c>
      <c r="I34" s="66">
        <f t="shared" si="2"/>
        <v>26</v>
      </c>
      <c r="J34" s="65">
        <f>VLOOKUP($A34,'Return Data'!$B$7:$R$1700,12,0)</f>
        <v>10.000400000000001</v>
      </c>
      <c r="K34" s="66">
        <f t="shared" si="3"/>
        <v>26</v>
      </c>
      <c r="L34" s="65">
        <f>VLOOKUP($A34,'Return Data'!$B$7:$R$1700,13,0)</f>
        <v>8.9573999999999998</v>
      </c>
      <c r="M34" s="66">
        <f t="shared" si="4"/>
        <v>23</v>
      </c>
      <c r="N34" s="65">
        <f>VLOOKUP($A34,'Return Data'!$B$7:$R$1700,17,0)</f>
        <v>11.491899999999999</v>
      </c>
      <c r="O34" s="66">
        <f t="shared" si="5"/>
        <v>19</v>
      </c>
      <c r="P34" s="65">
        <f>VLOOKUP($A34,'Return Data'!$B$7:$R$1700,14,0)</f>
        <v>6.4503000000000004</v>
      </c>
      <c r="Q34" s="66">
        <f t="shared" si="6"/>
        <v>25</v>
      </c>
      <c r="R34" s="65">
        <f>VLOOKUP($A34,'Return Data'!$B$7:$R$1700,16,0)</f>
        <v>7.9736000000000002</v>
      </c>
      <c r="S34" s="67">
        <f t="shared" si="7"/>
        <v>20</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13.091000000000001</v>
      </c>
      <c r="E36" s="88"/>
      <c r="F36" s="89">
        <f>AVERAGE(F8:F34)</f>
        <v>13.421074074074076</v>
      </c>
      <c r="G36" s="88"/>
      <c r="H36" s="89">
        <f>AVERAGE(H8:H34)</f>
        <v>16.927159259259255</v>
      </c>
      <c r="I36" s="88"/>
      <c r="J36" s="89">
        <f>AVERAGE(J8:J34)</f>
        <v>12.978692592592592</v>
      </c>
      <c r="K36" s="88"/>
      <c r="L36" s="89">
        <f>AVERAGE(L8:L34)</f>
        <v>10.881344444444441</v>
      </c>
      <c r="M36" s="88"/>
      <c r="N36" s="89">
        <f>AVERAGE(N8:N34)</f>
        <v>12.741644444444443</v>
      </c>
      <c r="O36" s="88"/>
      <c r="P36" s="89">
        <f>AVERAGE(P8:P34)</f>
        <v>8.1596592592592589</v>
      </c>
      <c r="Q36" s="88"/>
      <c r="R36" s="89">
        <f>AVERAGE(R8:R34)</f>
        <v>8.6849629629629632</v>
      </c>
      <c r="S36" s="90"/>
    </row>
    <row r="37" spans="1:19" x14ac:dyDescent="0.3">
      <c r="A37" s="87" t="s">
        <v>28</v>
      </c>
      <c r="B37" s="88"/>
      <c r="C37" s="88"/>
      <c r="D37" s="89">
        <f>MIN(D8:D34)</f>
        <v>6.3079999999999998</v>
      </c>
      <c r="E37" s="88"/>
      <c r="F37" s="89">
        <f>MIN(F8:F34)</f>
        <v>7.0801999999999996</v>
      </c>
      <c r="G37" s="88"/>
      <c r="H37" s="89">
        <f>MIN(H8:H34)</f>
        <v>12.601000000000001</v>
      </c>
      <c r="I37" s="88"/>
      <c r="J37" s="89">
        <f>MIN(J8:J34)</f>
        <v>9.5028000000000006</v>
      </c>
      <c r="K37" s="88"/>
      <c r="L37" s="89">
        <f>MIN(L8:L34)</f>
        <v>7.5613999999999999</v>
      </c>
      <c r="M37" s="88"/>
      <c r="N37" s="89">
        <f>MIN(N8:N34)</f>
        <v>9.8407</v>
      </c>
      <c r="O37" s="88"/>
      <c r="P37" s="89">
        <f>MIN(P8:P34)</f>
        <v>5.1962000000000002</v>
      </c>
      <c r="Q37" s="88"/>
      <c r="R37" s="89">
        <f>MIN(R8:R34)</f>
        <v>6.6928000000000001</v>
      </c>
      <c r="S37" s="90"/>
    </row>
    <row r="38" spans="1:19" ht="15" thickBot="1" x14ac:dyDescent="0.35">
      <c r="A38" s="91" t="s">
        <v>29</v>
      </c>
      <c r="B38" s="92"/>
      <c r="C38" s="92"/>
      <c r="D38" s="93">
        <f>MAX(D8:D34)</f>
        <v>18.264600000000002</v>
      </c>
      <c r="E38" s="92"/>
      <c r="F38" s="93">
        <f>MAX(F8:F34)</f>
        <v>19.353200000000001</v>
      </c>
      <c r="G38" s="92"/>
      <c r="H38" s="93">
        <f>MAX(H8:H34)</f>
        <v>21.543900000000001</v>
      </c>
      <c r="I38" s="92"/>
      <c r="J38" s="93">
        <f>MAX(J8:J34)</f>
        <v>16.665900000000001</v>
      </c>
      <c r="K38" s="92"/>
      <c r="L38" s="93">
        <f>MAX(L8:L34)</f>
        <v>14.6005</v>
      </c>
      <c r="M38" s="92"/>
      <c r="N38" s="93">
        <f>MAX(N8:N34)</f>
        <v>16.8889</v>
      </c>
      <c r="O38" s="92"/>
      <c r="P38" s="93">
        <f>MAX(P8:P34)</f>
        <v>12.581899999999999</v>
      </c>
      <c r="Q38" s="92"/>
      <c r="R38" s="93">
        <f>MAX(R8:R34)</f>
        <v>11.1614</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1690</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44040</v>
      </c>
      <c r="C8" s="65">
        <f>VLOOKUP($A8,'Return Data'!$B$7:$R$1700,4,0)</f>
        <v>281.10890000000001</v>
      </c>
      <c r="D8" s="65">
        <f>VLOOKUP($A8,'Return Data'!$B$7:$R$1700,9,0)</f>
        <v>14.696099999999999</v>
      </c>
      <c r="E8" s="66">
        <f>RANK(D8,D$8:D$26,0)</f>
        <v>7</v>
      </c>
      <c r="F8" s="65">
        <f>VLOOKUP($A8,'Return Data'!$B$7:$R$1700,10,0)</f>
        <v>20.277000000000001</v>
      </c>
      <c r="G8" s="66">
        <f>RANK(F8,F$8:F$26,0)</f>
        <v>8</v>
      </c>
      <c r="H8" s="65">
        <f>VLOOKUP($A8,'Return Data'!$B$7:$R$1700,11,0)</f>
        <v>14.289899999999999</v>
      </c>
      <c r="I8" s="66">
        <f>RANK(H8,H$8:H$26,0)</f>
        <v>5</v>
      </c>
      <c r="J8" s="65">
        <f>VLOOKUP($A8,'Return Data'!$B$7:$R$1700,12,0)</f>
        <v>12.2493</v>
      </c>
      <c r="K8" s="66">
        <f>RANK(J8,J$8:J$26,0)</f>
        <v>6</v>
      </c>
      <c r="L8" s="65">
        <f>VLOOKUP($A8,'Return Data'!$B$7:$R$1700,13,0)</f>
        <v>11.7575</v>
      </c>
      <c r="M8" s="66">
        <f>RANK(L8,L$8:L$26,0)</f>
        <v>9</v>
      </c>
      <c r="N8" s="65">
        <f>VLOOKUP($A8,'Return Data'!$B$7:$R$1700,17,0)</f>
        <v>11.128</v>
      </c>
      <c r="O8" s="66">
        <f>RANK(N8,N$8:N$26,0)</f>
        <v>7</v>
      </c>
      <c r="P8" s="65">
        <f>VLOOKUP($A8,'Return Data'!$B$7:$R$1700,14,0)</f>
        <v>8.9238999999999997</v>
      </c>
      <c r="Q8" s="66">
        <f>RANK(P8,P$8:P$26,0)</f>
        <v>10</v>
      </c>
      <c r="R8" s="65">
        <f>VLOOKUP($A8,'Return Data'!$B$7:$R$1700,16,0)</f>
        <v>9.9042999999999992</v>
      </c>
      <c r="S8" s="67">
        <f>RANK(R8,R$8:R$26,0)</f>
        <v>2</v>
      </c>
    </row>
    <row r="9" spans="1:19" x14ac:dyDescent="0.3">
      <c r="A9" s="82" t="s">
        <v>578</v>
      </c>
      <c r="B9" s="64">
        <f>VLOOKUP($A9,'Return Data'!$B$7:$R$1700,3,0)</f>
        <v>44040</v>
      </c>
      <c r="C9" s="65">
        <f>VLOOKUP($A9,'Return Data'!$B$7:$R$1700,4,0)</f>
        <v>2031.6795</v>
      </c>
      <c r="D9" s="65">
        <f>VLOOKUP($A9,'Return Data'!$B$7:$R$1700,9,0)</f>
        <v>8.7990999999999993</v>
      </c>
      <c r="E9" s="66">
        <f t="shared" ref="E9:E26" si="0">RANK(D9,D$8:D$26,0)</f>
        <v>18</v>
      </c>
      <c r="F9" s="65">
        <f>VLOOKUP($A9,'Return Data'!$B$7:$R$1700,10,0)</f>
        <v>17.624400000000001</v>
      </c>
      <c r="G9" s="66">
        <f t="shared" ref="G9:G26" si="1">RANK(F9,F$8:F$26,0)</f>
        <v>14</v>
      </c>
      <c r="H9" s="65">
        <f>VLOOKUP($A9,'Return Data'!$B$7:$R$1700,11,0)</f>
        <v>12.1569</v>
      </c>
      <c r="I9" s="66">
        <f t="shared" ref="I9:I26" si="2">RANK(H9,H$8:H$26,0)</f>
        <v>13</v>
      </c>
      <c r="J9" s="65">
        <f>VLOOKUP($A9,'Return Data'!$B$7:$R$1700,12,0)</f>
        <v>10.846299999999999</v>
      </c>
      <c r="K9" s="66">
        <f t="shared" ref="K9:K26" si="3">RANK(J9,J$8:J$26,0)</f>
        <v>14</v>
      </c>
      <c r="L9" s="65">
        <f>VLOOKUP($A9,'Return Data'!$B$7:$R$1700,13,0)</f>
        <v>11.4983</v>
      </c>
      <c r="M9" s="66">
        <f t="shared" ref="M9:M26" si="4">RANK(L9,L$8:L$26,0)</f>
        <v>13</v>
      </c>
      <c r="N9" s="65">
        <f>VLOOKUP($A9,'Return Data'!$B$7:$R$1700,17,0)</f>
        <v>11.082000000000001</v>
      </c>
      <c r="O9" s="66">
        <f t="shared" ref="O9:O26" si="5">RANK(N9,N$8:N$26,0)</f>
        <v>8</v>
      </c>
      <c r="P9" s="65">
        <f>VLOOKUP($A9,'Return Data'!$B$7:$R$1700,14,0)</f>
        <v>9.4644999999999992</v>
      </c>
      <c r="Q9" s="66">
        <f t="shared" ref="Q9:Q26" si="6">RANK(P9,P$8:P$26,0)</f>
        <v>4</v>
      </c>
      <c r="R9" s="65">
        <f>VLOOKUP($A9,'Return Data'!$B$7:$R$1700,16,0)</f>
        <v>9.0656999999999996</v>
      </c>
      <c r="S9" s="67">
        <f t="shared" ref="S9:S26" si="7">RANK(R9,R$8:R$26,0)</f>
        <v>12</v>
      </c>
    </row>
    <row r="10" spans="1:19" x14ac:dyDescent="0.3">
      <c r="A10" s="82" t="s">
        <v>580</v>
      </c>
      <c r="B10" s="64">
        <f>VLOOKUP($A10,'Return Data'!$B$7:$R$1700,3,0)</f>
        <v>44040</v>
      </c>
      <c r="C10" s="65">
        <f>VLOOKUP($A10,'Return Data'!$B$7:$R$1700,4,0)</f>
        <v>18.622199999999999</v>
      </c>
      <c r="D10" s="65">
        <f>VLOOKUP($A10,'Return Data'!$B$7:$R$1700,9,0)</f>
        <v>9.3681000000000001</v>
      </c>
      <c r="E10" s="66">
        <f t="shared" si="0"/>
        <v>16</v>
      </c>
      <c r="F10" s="65">
        <f>VLOOKUP($A10,'Return Data'!$B$7:$R$1700,10,0)</f>
        <v>18.369299999999999</v>
      </c>
      <c r="G10" s="66">
        <f t="shared" si="1"/>
        <v>13</v>
      </c>
      <c r="H10" s="65">
        <f>VLOOKUP($A10,'Return Data'!$B$7:$R$1700,11,0)</f>
        <v>14.2918</v>
      </c>
      <c r="I10" s="66">
        <f t="shared" si="2"/>
        <v>4</v>
      </c>
      <c r="J10" s="65">
        <f>VLOOKUP($A10,'Return Data'!$B$7:$R$1700,12,0)</f>
        <v>12.2714</v>
      </c>
      <c r="K10" s="66">
        <f t="shared" si="3"/>
        <v>5</v>
      </c>
      <c r="L10" s="65">
        <f>VLOOKUP($A10,'Return Data'!$B$7:$R$1700,13,0)</f>
        <v>12.448499999999999</v>
      </c>
      <c r="M10" s="66">
        <f t="shared" si="4"/>
        <v>4</v>
      </c>
      <c r="N10" s="65">
        <f>VLOOKUP($A10,'Return Data'!$B$7:$R$1700,17,0)</f>
        <v>11.2067</v>
      </c>
      <c r="O10" s="66">
        <f t="shared" si="5"/>
        <v>6</v>
      </c>
      <c r="P10" s="65">
        <f>VLOOKUP($A10,'Return Data'!$B$7:$R$1700,14,0)</f>
        <v>8.8177000000000003</v>
      </c>
      <c r="Q10" s="66">
        <f t="shared" si="6"/>
        <v>12</v>
      </c>
      <c r="R10" s="65">
        <f>VLOOKUP($A10,'Return Data'!$B$7:$R$1700,16,0)</f>
        <v>9.4670000000000005</v>
      </c>
      <c r="S10" s="67">
        <f t="shared" si="7"/>
        <v>4</v>
      </c>
    </row>
    <row r="11" spans="1:19" x14ac:dyDescent="0.3">
      <c r="A11" s="82" t="s">
        <v>582</v>
      </c>
      <c r="B11" s="64">
        <f>VLOOKUP($A11,'Return Data'!$B$7:$R$1700,3,0)</f>
        <v>44040</v>
      </c>
      <c r="C11" s="65">
        <f>VLOOKUP($A11,'Return Data'!$B$7:$R$1700,4,0)</f>
        <v>18.962299999999999</v>
      </c>
      <c r="D11" s="65">
        <f>VLOOKUP($A11,'Return Data'!$B$7:$R$1700,9,0)</f>
        <v>18.0502</v>
      </c>
      <c r="E11" s="66">
        <f t="shared" si="0"/>
        <v>1</v>
      </c>
      <c r="F11" s="65">
        <f>VLOOKUP($A11,'Return Data'!$B$7:$R$1700,10,0)</f>
        <v>24.390899999999998</v>
      </c>
      <c r="G11" s="66">
        <f t="shared" si="1"/>
        <v>1</v>
      </c>
      <c r="H11" s="65">
        <f>VLOOKUP($A11,'Return Data'!$B$7:$R$1700,11,0)</f>
        <v>18.784600000000001</v>
      </c>
      <c r="I11" s="66">
        <f t="shared" si="2"/>
        <v>1</v>
      </c>
      <c r="J11" s="65">
        <f>VLOOKUP($A11,'Return Data'!$B$7:$R$1700,12,0)</f>
        <v>16.281199999999998</v>
      </c>
      <c r="K11" s="66">
        <f t="shared" si="3"/>
        <v>1</v>
      </c>
      <c r="L11" s="65">
        <f>VLOOKUP($A11,'Return Data'!$B$7:$R$1700,13,0)</f>
        <v>14.7385</v>
      </c>
      <c r="M11" s="66">
        <f t="shared" si="4"/>
        <v>1</v>
      </c>
      <c r="N11" s="65">
        <f>VLOOKUP($A11,'Return Data'!$B$7:$R$1700,17,0)</f>
        <v>13.4712</v>
      </c>
      <c r="O11" s="66">
        <f t="shared" si="5"/>
        <v>1</v>
      </c>
      <c r="P11" s="65">
        <f>VLOOKUP($A11,'Return Data'!$B$7:$R$1700,14,0)</f>
        <v>10.3931</v>
      </c>
      <c r="Q11" s="66">
        <f t="shared" si="6"/>
        <v>1</v>
      </c>
      <c r="R11" s="65">
        <f>VLOOKUP($A11,'Return Data'!$B$7:$R$1700,16,0)</f>
        <v>9.7515000000000001</v>
      </c>
      <c r="S11" s="67">
        <f t="shared" si="7"/>
        <v>3</v>
      </c>
    </row>
    <row r="12" spans="1:19" x14ac:dyDescent="0.3">
      <c r="A12" s="82" t="s">
        <v>585</v>
      </c>
      <c r="B12" s="64">
        <f>VLOOKUP($A12,'Return Data'!$B$7:$R$1700,3,0)</f>
        <v>44040</v>
      </c>
      <c r="C12" s="65">
        <f>VLOOKUP($A12,'Return Data'!$B$7:$R$1700,4,0)</f>
        <v>17.538499999999999</v>
      </c>
      <c r="D12" s="65">
        <f>VLOOKUP($A12,'Return Data'!$B$7:$R$1700,9,0)</f>
        <v>11.754799999999999</v>
      </c>
      <c r="E12" s="66">
        <f t="shared" si="0"/>
        <v>10</v>
      </c>
      <c r="F12" s="65">
        <f>VLOOKUP($A12,'Return Data'!$B$7:$R$1700,10,0)</f>
        <v>14.8635</v>
      </c>
      <c r="G12" s="66">
        <f t="shared" si="1"/>
        <v>17</v>
      </c>
      <c r="H12" s="65">
        <f>VLOOKUP($A12,'Return Data'!$B$7:$R$1700,11,0)</f>
        <v>11.9361</v>
      </c>
      <c r="I12" s="66">
        <f t="shared" si="2"/>
        <v>15</v>
      </c>
      <c r="J12" s="65">
        <f>VLOOKUP($A12,'Return Data'!$B$7:$R$1700,12,0)</f>
        <v>11.2014</v>
      </c>
      <c r="K12" s="66">
        <f t="shared" si="3"/>
        <v>13</v>
      </c>
      <c r="L12" s="65">
        <f>VLOOKUP($A12,'Return Data'!$B$7:$R$1700,13,0)</f>
        <v>11.6183</v>
      </c>
      <c r="M12" s="66">
        <f t="shared" si="4"/>
        <v>12</v>
      </c>
      <c r="N12" s="65">
        <f>VLOOKUP($A12,'Return Data'!$B$7:$R$1700,17,0)</f>
        <v>11.608000000000001</v>
      </c>
      <c r="O12" s="66">
        <f t="shared" si="5"/>
        <v>3</v>
      </c>
      <c r="P12" s="65">
        <f>VLOOKUP($A12,'Return Data'!$B$7:$R$1700,14,0)</f>
        <v>9.3183000000000007</v>
      </c>
      <c r="Q12" s="66">
        <f t="shared" si="6"/>
        <v>5</v>
      </c>
      <c r="R12" s="65">
        <f>VLOOKUP($A12,'Return Data'!$B$7:$R$1700,16,0)</f>
        <v>9.3849999999999998</v>
      </c>
      <c r="S12" s="67">
        <f t="shared" si="7"/>
        <v>6</v>
      </c>
    </row>
    <row r="13" spans="1:19" x14ac:dyDescent="0.3">
      <c r="A13" s="82" t="s">
        <v>586</v>
      </c>
      <c r="B13" s="64">
        <f>VLOOKUP($A13,'Return Data'!$B$7:$R$1700,3,0)</f>
        <v>44040</v>
      </c>
      <c r="C13" s="65">
        <f>VLOOKUP($A13,'Return Data'!$B$7:$R$1700,4,0)</f>
        <v>17.613099999999999</v>
      </c>
      <c r="D13" s="65">
        <f>VLOOKUP($A13,'Return Data'!$B$7:$R$1700,9,0)</f>
        <v>15.471</v>
      </c>
      <c r="E13" s="66">
        <f t="shared" si="0"/>
        <v>6</v>
      </c>
      <c r="F13" s="65">
        <f>VLOOKUP($A13,'Return Data'!$B$7:$R$1700,10,0)</f>
        <v>21.872499999999999</v>
      </c>
      <c r="G13" s="66">
        <f t="shared" si="1"/>
        <v>5</v>
      </c>
      <c r="H13" s="65">
        <f>VLOOKUP($A13,'Return Data'!$B$7:$R$1700,11,0)</f>
        <v>12.824400000000001</v>
      </c>
      <c r="I13" s="66">
        <f t="shared" si="2"/>
        <v>12</v>
      </c>
      <c r="J13" s="65">
        <f>VLOOKUP($A13,'Return Data'!$B$7:$R$1700,12,0)</f>
        <v>11.807700000000001</v>
      </c>
      <c r="K13" s="66">
        <f t="shared" si="3"/>
        <v>8</v>
      </c>
      <c r="L13" s="65">
        <f>VLOOKUP($A13,'Return Data'!$B$7:$R$1700,13,0)</f>
        <v>11.948700000000001</v>
      </c>
      <c r="M13" s="66">
        <f t="shared" si="4"/>
        <v>7</v>
      </c>
      <c r="N13" s="65">
        <f>VLOOKUP($A13,'Return Data'!$B$7:$R$1700,17,0)</f>
        <v>10.972899999999999</v>
      </c>
      <c r="O13" s="66">
        <f t="shared" si="5"/>
        <v>10</v>
      </c>
      <c r="P13" s="65">
        <f>VLOOKUP($A13,'Return Data'!$B$7:$R$1700,14,0)</f>
        <v>8.7881</v>
      </c>
      <c r="Q13" s="66">
        <f t="shared" si="6"/>
        <v>13</v>
      </c>
      <c r="R13" s="65">
        <f>VLOOKUP($A13,'Return Data'!$B$7:$R$1700,16,0)</f>
        <v>9.3310999999999993</v>
      </c>
      <c r="S13" s="67">
        <f t="shared" si="7"/>
        <v>8</v>
      </c>
    </row>
    <row r="14" spans="1:19" x14ac:dyDescent="0.3">
      <c r="A14" s="82" t="s">
        <v>589</v>
      </c>
      <c r="B14" s="64">
        <f>VLOOKUP($A14,'Return Data'!$B$7:$R$1700,3,0)</f>
        <v>44040</v>
      </c>
      <c r="C14" s="65">
        <f>VLOOKUP($A14,'Return Data'!$B$7:$R$1700,4,0)</f>
        <v>24.788599999999999</v>
      </c>
      <c r="D14" s="65">
        <f>VLOOKUP($A14,'Return Data'!$B$7:$R$1700,9,0)</f>
        <v>15.9712</v>
      </c>
      <c r="E14" s="66">
        <f t="shared" si="0"/>
        <v>4</v>
      </c>
      <c r="F14" s="65">
        <f>VLOOKUP($A14,'Return Data'!$B$7:$R$1700,10,0)</f>
        <v>20.465499999999999</v>
      </c>
      <c r="G14" s="66">
        <f t="shared" si="1"/>
        <v>6</v>
      </c>
      <c r="H14" s="65">
        <f>VLOOKUP($A14,'Return Data'!$B$7:$R$1700,11,0)</f>
        <v>11.836499999999999</v>
      </c>
      <c r="I14" s="66">
        <f t="shared" si="2"/>
        <v>16</v>
      </c>
      <c r="J14" s="65">
        <f>VLOOKUP($A14,'Return Data'!$B$7:$R$1700,12,0)</f>
        <v>11.2782</v>
      </c>
      <c r="K14" s="66">
        <f t="shared" si="3"/>
        <v>12</v>
      </c>
      <c r="L14" s="65">
        <f>VLOOKUP($A14,'Return Data'!$B$7:$R$1700,13,0)</f>
        <v>10.6485</v>
      </c>
      <c r="M14" s="66">
        <f t="shared" si="4"/>
        <v>14</v>
      </c>
      <c r="N14" s="65">
        <f>VLOOKUP($A14,'Return Data'!$B$7:$R$1700,17,0)</f>
        <v>10.162000000000001</v>
      </c>
      <c r="O14" s="66">
        <f t="shared" si="5"/>
        <v>15</v>
      </c>
      <c r="P14" s="65">
        <f>VLOOKUP($A14,'Return Data'!$B$7:$R$1700,14,0)</f>
        <v>8.0746000000000002</v>
      </c>
      <c r="Q14" s="66">
        <f t="shared" si="6"/>
        <v>15</v>
      </c>
      <c r="R14" s="65">
        <f>VLOOKUP($A14,'Return Data'!$B$7:$R$1700,16,0)</f>
        <v>9.2788000000000004</v>
      </c>
      <c r="S14" s="67">
        <f t="shared" si="7"/>
        <v>10</v>
      </c>
    </row>
    <row r="15" spans="1:19" x14ac:dyDescent="0.3">
      <c r="A15" s="82" t="s">
        <v>590</v>
      </c>
      <c r="B15" s="64">
        <f>VLOOKUP($A15,'Return Data'!$B$7:$R$1700,3,0)</f>
        <v>44040</v>
      </c>
      <c r="C15" s="65">
        <f>VLOOKUP($A15,'Return Data'!$B$7:$R$1700,4,0)</f>
        <v>18.909199999999998</v>
      </c>
      <c r="D15" s="65">
        <f>VLOOKUP($A15,'Return Data'!$B$7:$R$1700,9,0)</f>
        <v>10.4398</v>
      </c>
      <c r="E15" s="66">
        <f t="shared" si="0"/>
        <v>12</v>
      </c>
      <c r="F15" s="65">
        <f>VLOOKUP($A15,'Return Data'!$B$7:$R$1700,10,0)</f>
        <v>19.993300000000001</v>
      </c>
      <c r="G15" s="66">
        <f t="shared" si="1"/>
        <v>9</v>
      </c>
      <c r="H15" s="65">
        <f>VLOOKUP($A15,'Return Data'!$B$7:$R$1700,11,0)</f>
        <v>14.321099999999999</v>
      </c>
      <c r="I15" s="66">
        <f t="shared" si="2"/>
        <v>3</v>
      </c>
      <c r="J15" s="65">
        <f>VLOOKUP($A15,'Return Data'!$B$7:$R$1700,12,0)</f>
        <v>12.4719</v>
      </c>
      <c r="K15" s="66">
        <f t="shared" si="3"/>
        <v>2</v>
      </c>
      <c r="L15" s="65">
        <f>VLOOKUP($A15,'Return Data'!$B$7:$R$1700,13,0)</f>
        <v>12.879300000000001</v>
      </c>
      <c r="M15" s="66">
        <f t="shared" si="4"/>
        <v>2</v>
      </c>
      <c r="N15" s="65">
        <f>VLOOKUP($A15,'Return Data'!$B$7:$R$1700,17,0)</f>
        <v>12.1327</v>
      </c>
      <c r="O15" s="66">
        <f t="shared" si="5"/>
        <v>2</v>
      </c>
      <c r="P15" s="65">
        <f>VLOOKUP($A15,'Return Data'!$B$7:$R$1700,14,0)</f>
        <v>9.6628000000000007</v>
      </c>
      <c r="Q15" s="66">
        <f t="shared" si="6"/>
        <v>2</v>
      </c>
      <c r="R15" s="65">
        <f>VLOOKUP($A15,'Return Data'!$B$7:$R$1700,16,0)</f>
        <v>8.9939</v>
      </c>
      <c r="S15" s="67">
        <f t="shared" si="7"/>
        <v>13</v>
      </c>
    </row>
    <row r="16" spans="1:19" x14ac:dyDescent="0.3">
      <c r="A16" s="82" t="s">
        <v>592</v>
      </c>
      <c r="B16" s="64">
        <f>VLOOKUP($A16,'Return Data'!$B$7:$R$1700,3,0)</f>
        <v>44040</v>
      </c>
      <c r="C16" s="65">
        <f>VLOOKUP($A16,'Return Data'!$B$7:$R$1700,4,0)</f>
        <v>1100.7299</v>
      </c>
      <c r="D16" s="65">
        <f>VLOOKUP($A16,'Return Data'!$B$7:$R$1700,9,0)</f>
        <v>9.2398000000000007</v>
      </c>
      <c r="E16" s="66">
        <f t="shared" si="0"/>
        <v>17</v>
      </c>
      <c r="F16" s="65">
        <f>VLOOKUP($A16,'Return Data'!$B$7:$R$1700,10,0)</f>
        <v>6.2816999999999998</v>
      </c>
      <c r="G16" s="66">
        <f t="shared" si="1"/>
        <v>19</v>
      </c>
      <c r="H16" s="65">
        <f>VLOOKUP($A16,'Return Data'!$B$7:$R$1700,11,0)</f>
        <v>5.8836000000000004</v>
      </c>
      <c r="I16" s="66">
        <f t="shared" si="2"/>
        <v>19</v>
      </c>
      <c r="J16" s="65">
        <f>VLOOKUP($A16,'Return Data'!$B$7:$R$1700,12,0)</f>
        <v>6.0472000000000001</v>
      </c>
      <c r="K16" s="66">
        <f t="shared" si="3"/>
        <v>18</v>
      </c>
      <c r="L16" s="65">
        <f>VLOOKUP($A16,'Return Data'!$B$7:$R$1700,13,0)</f>
        <v>7.0620000000000003</v>
      </c>
      <c r="M16" s="66">
        <f t="shared" si="4"/>
        <v>18</v>
      </c>
      <c r="N16" s="65"/>
      <c r="O16" s="66"/>
      <c r="P16" s="65"/>
      <c r="Q16" s="66"/>
      <c r="R16" s="65">
        <f>VLOOKUP($A16,'Return Data'!$B$7:$R$1700,16,0)</f>
        <v>8.2478999999999996</v>
      </c>
      <c r="S16" s="67">
        <f t="shared" si="7"/>
        <v>18</v>
      </c>
    </row>
    <row r="17" spans="1:19" x14ac:dyDescent="0.3">
      <c r="A17" s="82" t="s">
        <v>595</v>
      </c>
      <c r="B17" s="64">
        <f>VLOOKUP($A17,'Return Data'!$B$7:$R$1700,3,0)</f>
        <v>44040</v>
      </c>
      <c r="C17" s="65">
        <f>VLOOKUP($A17,'Return Data'!$B$7:$R$1700,4,0)</f>
        <v>1859.4009000000001</v>
      </c>
      <c r="D17" s="65">
        <f>VLOOKUP($A17,'Return Data'!$B$7:$R$1700,9,0)</f>
        <v>15.775499999999999</v>
      </c>
      <c r="E17" s="66">
        <f t="shared" si="0"/>
        <v>5</v>
      </c>
      <c r="F17" s="65">
        <f>VLOOKUP($A17,'Return Data'!$B$7:$R$1700,10,0)</f>
        <v>22.9452</v>
      </c>
      <c r="G17" s="66">
        <f t="shared" si="1"/>
        <v>3</v>
      </c>
      <c r="H17" s="65">
        <f>VLOOKUP($A17,'Return Data'!$B$7:$R$1700,11,0)</f>
        <v>13.447100000000001</v>
      </c>
      <c r="I17" s="66">
        <f t="shared" si="2"/>
        <v>8</v>
      </c>
      <c r="J17" s="65">
        <f>VLOOKUP($A17,'Return Data'!$B$7:$R$1700,12,0)</f>
        <v>11.6754</v>
      </c>
      <c r="K17" s="66">
        <f t="shared" si="3"/>
        <v>11</v>
      </c>
      <c r="L17" s="65">
        <f>VLOOKUP($A17,'Return Data'!$B$7:$R$1700,13,0)</f>
        <v>11.677199999999999</v>
      </c>
      <c r="M17" s="66">
        <f t="shared" si="4"/>
        <v>10</v>
      </c>
      <c r="N17" s="65">
        <f>VLOOKUP($A17,'Return Data'!$B$7:$R$1700,17,0)</f>
        <v>10.5609</v>
      </c>
      <c r="O17" s="66">
        <f t="shared" si="5"/>
        <v>13</v>
      </c>
      <c r="P17" s="65">
        <f>VLOOKUP($A17,'Return Data'!$B$7:$R$1700,14,0)</f>
        <v>8.9605999999999995</v>
      </c>
      <c r="Q17" s="66">
        <f t="shared" si="6"/>
        <v>9</v>
      </c>
      <c r="R17" s="65">
        <f>VLOOKUP($A17,'Return Data'!$B$7:$R$1700,16,0)</f>
        <v>8.4792000000000005</v>
      </c>
      <c r="S17" s="67">
        <f t="shared" si="7"/>
        <v>16</v>
      </c>
    </row>
    <row r="18" spans="1:19" x14ac:dyDescent="0.3">
      <c r="A18" s="82" t="s">
        <v>597</v>
      </c>
      <c r="B18" s="64">
        <f>VLOOKUP($A18,'Return Data'!$B$7:$R$1700,3,0)</f>
        <v>44040</v>
      </c>
      <c r="C18" s="65">
        <f>VLOOKUP($A18,'Return Data'!$B$7:$R$1700,4,0)</f>
        <v>50.021599999999999</v>
      </c>
      <c r="D18" s="65">
        <f>VLOOKUP($A18,'Return Data'!$B$7:$R$1700,9,0)</f>
        <v>16.404199999999999</v>
      </c>
      <c r="E18" s="66">
        <f t="shared" si="0"/>
        <v>3</v>
      </c>
      <c r="F18" s="65">
        <f>VLOOKUP($A18,'Return Data'!$B$7:$R$1700,10,0)</f>
        <v>21.8904</v>
      </c>
      <c r="G18" s="66">
        <f t="shared" si="1"/>
        <v>4</v>
      </c>
      <c r="H18" s="65">
        <f>VLOOKUP($A18,'Return Data'!$B$7:$R$1700,11,0)</f>
        <v>13.420400000000001</v>
      </c>
      <c r="I18" s="66">
        <f t="shared" si="2"/>
        <v>9</v>
      </c>
      <c r="J18" s="65">
        <f>VLOOKUP($A18,'Return Data'!$B$7:$R$1700,12,0)</f>
        <v>12.141999999999999</v>
      </c>
      <c r="K18" s="66">
        <f t="shared" si="3"/>
        <v>7</v>
      </c>
      <c r="L18" s="65">
        <f>VLOOKUP($A18,'Return Data'!$B$7:$R$1700,13,0)</f>
        <v>11.8759</v>
      </c>
      <c r="M18" s="66">
        <f t="shared" si="4"/>
        <v>8</v>
      </c>
      <c r="N18" s="65">
        <f>VLOOKUP($A18,'Return Data'!$B$7:$R$1700,17,0)</f>
        <v>11.4694</v>
      </c>
      <c r="O18" s="66">
        <f t="shared" si="5"/>
        <v>5</v>
      </c>
      <c r="P18" s="65">
        <f>VLOOKUP($A18,'Return Data'!$B$7:$R$1700,14,0)</f>
        <v>9.1743000000000006</v>
      </c>
      <c r="Q18" s="66">
        <f t="shared" si="6"/>
        <v>6</v>
      </c>
      <c r="R18" s="65">
        <f>VLOOKUP($A18,'Return Data'!$B$7:$R$1700,16,0)</f>
        <v>9.3985000000000003</v>
      </c>
      <c r="S18" s="67">
        <f t="shared" si="7"/>
        <v>5</v>
      </c>
    </row>
    <row r="19" spans="1:19" x14ac:dyDescent="0.3">
      <c r="A19" s="82" t="s">
        <v>598</v>
      </c>
      <c r="B19" s="64">
        <f>VLOOKUP($A19,'Return Data'!$B$7:$R$1700,3,0)</f>
        <v>44040</v>
      </c>
      <c r="C19" s="65">
        <f>VLOOKUP($A19,'Return Data'!$B$7:$R$1700,4,0)</f>
        <v>19.496500000000001</v>
      </c>
      <c r="D19" s="65">
        <f>VLOOKUP($A19,'Return Data'!$B$7:$R$1700,9,0)</f>
        <v>9.5391999999999992</v>
      </c>
      <c r="E19" s="66">
        <f t="shared" si="0"/>
        <v>14</v>
      </c>
      <c r="F19" s="65">
        <f>VLOOKUP($A19,'Return Data'!$B$7:$R$1700,10,0)</f>
        <v>19.321200000000001</v>
      </c>
      <c r="G19" s="66">
        <f t="shared" si="1"/>
        <v>10</v>
      </c>
      <c r="H19" s="65">
        <f>VLOOKUP($A19,'Return Data'!$B$7:$R$1700,11,0)</f>
        <v>13.0459</v>
      </c>
      <c r="I19" s="66">
        <f t="shared" si="2"/>
        <v>10</v>
      </c>
      <c r="J19" s="65">
        <f>VLOOKUP($A19,'Return Data'!$B$7:$R$1700,12,0)</f>
        <v>11.743600000000001</v>
      </c>
      <c r="K19" s="66">
        <f t="shared" si="3"/>
        <v>9</v>
      </c>
      <c r="L19" s="65">
        <f>VLOOKUP($A19,'Return Data'!$B$7:$R$1700,13,0)</f>
        <v>12.1509</v>
      </c>
      <c r="M19" s="66">
        <f t="shared" si="4"/>
        <v>5</v>
      </c>
      <c r="N19" s="65">
        <f>VLOOKUP($A19,'Return Data'!$B$7:$R$1700,17,0)</f>
        <v>10.4651</v>
      </c>
      <c r="O19" s="66">
        <f t="shared" si="5"/>
        <v>14</v>
      </c>
      <c r="P19" s="65">
        <f>VLOOKUP($A19,'Return Data'!$B$7:$R$1700,14,0)</f>
        <v>8.6746999999999996</v>
      </c>
      <c r="Q19" s="66">
        <f t="shared" si="6"/>
        <v>14</v>
      </c>
      <c r="R19" s="65">
        <f>VLOOKUP($A19,'Return Data'!$B$7:$R$1700,16,0)</f>
        <v>8.8550000000000004</v>
      </c>
      <c r="S19" s="67">
        <f t="shared" si="7"/>
        <v>14</v>
      </c>
    </row>
    <row r="20" spans="1:19" x14ac:dyDescent="0.3">
      <c r="A20" s="82" t="s">
        <v>601</v>
      </c>
      <c r="B20" s="64">
        <f>VLOOKUP($A20,'Return Data'!$B$7:$R$1700,3,0)</f>
        <v>44040</v>
      </c>
      <c r="C20" s="65">
        <f>VLOOKUP($A20,'Return Data'!$B$7:$R$1700,4,0)</f>
        <v>28.209</v>
      </c>
      <c r="D20" s="65">
        <f>VLOOKUP($A20,'Return Data'!$B$7:$R$1700,9,0)</f>
        <v>10.195</v>
      </c>
      <c r="E20" s="66">
        <f t="shared" si="0"/>
        <v>13</v>
      </c>
      <c r="F20" s="65">
        <f>VLOOKUP($A20,'Return Data'!$B$7:$R$1700,10,0)</f>
        <v>16.4818</v>
      </c>
      <c r="G20" s="66">
        <f t="shared" si="1"/>
        <v>15</v>
      </c>
      <c r="H20" s="65">
        <f>VLOOKUP($A20,'Return Data'!$B$7:$R$1700,11,0)</f>
        <v>11.714399999999999</v>
      </c>
      <c r="I20" s="66">
        <f t="shared" si="2"/>
        <v>17</v>
      </c>
      <c r="J20" s="65">
        <f>VLOOKUP($A20,'Return Data'!$B$7:$R$1700,12,0)</f>
        <v>10.4117</v>
      </c>
      <c r="K20" s="66">
        <f t="shared" si="3"/>
        <v>16</v>
      </c>
      <c r="L20" s="65">
        <f>VLOOKUP($A20,'Return Data'!$B$7:$R$1700,13,0)</f>
        <v>10.373200000000001</v>
      </c>
      <c r="M20" s="66">
        <f t="shared" si="4"/>
        <v>15</v>
      </c>
      <c r="N20" s="65">
        <f>VLOOKUP($A20,'Return Data'!$B$7:$R$1700,17,0)</f>
        <v>10.659700000000001</v>
      </c>
      <c r="O20" s="66">
        <f t="shared" si="5"/>
        <v>12</v>
      </c>
      <c r="P20" s="65">
        <f>VLOOKUP($A20,'Return Data'!$B$7:$R$1700,14,0)</f>
        <v>9.1643000000000008</v>
      </c>
      <c r="Q20" s="66">
        <f t="shared" si="6"/>
        <v>7</v>
      </c>
      <c r="R20" s="65">
        <f>VLOOKUP($A20,'Return Data'!$B$7:$R$1700,16,0)</f>
        <v>8.5374999999999996</v>
      </c>
      <c r="S20" s="67">
        <f t="shared" si="7"/>
        <v>15</v>
      </c>
    </row>
    <row r="21" spans="1:19" x14ac:dyDescent="0.3">
      <c r="A21" s="82" t="s">
        <v>603</v>
      </c>
      <c r="B21" s="64">
        <f>VLOOKUP($A21,'Return Data'!$B$7:$R$1700,3,0)</f>
        <v>44040</v>
      </c>
      <c r="C21" s="65">
        <f>VLOOKUP($A21,'Return Data'!$B$7:$R$1700,4,0)</f>
        <v>15.887499999999999</v>
      </c>
      <c r="D21" s="65">
        <f>VLOOKUP($A21,'Return Data'!$B$7:$R$1700,9,0)</f>
        <v>10.9595</v>
      </c>
      <c r="E21" s="66">
        <f t="shared" si="0"/>
        <v>11</v>
      </c>
      <c r="F21" s="65">
        <f>VLOOKUP($A21,'Return Data'!$B$7:$R$1700,10,0)</f>
        <v>19.153700000000001</v>
      </c>
      <c r="G21" s="66">
        <f t="shared" si="1"/>
        <v>11</v>
      </c>
      <c r="H21" s="65">
        <f>VLOOKUP($A21,'Return Data'!$B$7:$R$1700,11,0)</f>
        <v>14.683999999999999</v>
      </c>
      <c r="I21" s="66">
        <f t="shared" si="2"/>
        <v>2</v>
      </c>
      <c r="J21" s="65">
        <f>VLOOKUP($A21,'Return Data'!$B$7:$R$1700,12,0)</f>
        <v>12.3972</v>
      </c>
      <c r="K21" s="66">
        <f t="shared" si="3"/>
        <v>3</v>
      </c>
      <c r="L21" s="65">
        <f>VLOOKUP($A21,'Return Data'!$B$7:$R$1700,13,0)</f>
        <v>12.6747</v>
      </c>
      <c r="M21" s="66">
        <f t="shared" si="4"/>
        <v>3</v>
      </c>
      <c r="N21" s="65">
        <f>VLOOKUP($A21,'Return Data'!$B$7:$R$1700,17,0)</f>
        <v>11.604799999999999</v>
      </c>
      <c r="O21" s="66">
        <f t="shared" si="5"/>
        <v>4</v>
      </c>
      <c r="P21" s="65">
        <f>VLOOKUP($A21,'Return Data'!$B$7:$R$1700,14,0)</f>
        <v>9.1414000000000009</v>
      </c>
      <c r="Q21" s="66">
        <f t="shared" si="6"/>
        <v>8</v>
      </c>
      <c r="R21" s="65">
        <f>VLOOKUP($A21,'Return Data'!$B$7:$R$1700,16,0)</f>
        <v>9.2957999999999998</v>
      </c>
      <c r="S21" s="67">
        <f t="shared" si="7"/>
        <v>9</v>
      </c>
    </row>
    <row r="22" spans="1:19" x14ac:dyDescent="0.3">
      <c r="A22" s="82" t="s">
        <v>605</v>
      </c>
      <c r="B22" s="64">
        <f>VLOOKUP($A22,'Return Data'!$B$7:$R$1700,3,0)</f>
        <v>44040</v>
      </c>
      <c r="C22" s="65">
        <f>VLOOKUP($A22,'Return Data'!$B$7:$R$1700,4,0)</f>
        <v>19.158899999999999</v>
      </c>
      <c r="D22" s="65">
        <f>VLOOKUP($A22,'Return Data'!$B$7:$R$1700,9,0)</f>
        <v>12.6105</v>
      </c>
      <c r="E22" s="66">
        <f t="shared" si="0"/>
        <v>9</v>
      </c>
      <c r="F22" s="65">
        <f>VLOOKUP($A22,'Return Data'!$B$7:$R$1700,10,0)</f>
        <v>18.708400000000001</v>
      </c>
      <c r="G22" s="66">
        <f t="shared" si="1"/>
        <v>12</v>
      </c>
      <c r="H22" s="65">
        <f>VLOOKUP($A22,'Return Data'!$B$7:$R$1700,11,0)</f>
        <v>12.883599999999999</v>
      </c>
      <c r="I22" s="66">
        <f t="shared" si="2"/>
        <v>11</v>
      </c>
      <c r="J22" s="65">
        <f>VLOOKUP($A22,'Return Data'!$B$7:$R$1700,12,0)</f>
        <v>11.677</v>
      </c>
      <c r="K22" s="66">
        <f t="shared" si="3"/>
        <v>10</v>
      </c>
      <c r="L22" s="65">
        <f>VLOOKUP($A22,'Return Data'!$B$7:$R$1700,13,0)</f>
        <v>11.668699999999999</v>
      </c>
      <c r="M22" s="66">
        <f t="shared" si="4"/>
        <v>11</v>
      </c>
      <c r="N22" s="65">
        <f>VLOOKUP($A22,'Return Data'!$B$7:$R$1700,17,0)</f>
        <v>11.055300000000001</v>
      </c>
      <c r="O22" s="66">
        <f t="shared" si="5"/>
        <v>9</v>
      </c>
      <c r="P22" s="65">
        <f>VLOOKUP($A22,'Return Data'!$B$7:$R$1700,14,0)</f>
        <v>8.8407</v>
      </c>
      <c r="Q22" s="66">
        <f t="shared" si="6"/>
        <v>11</v>
      </c>
      <c r="R22" s="65">
        <f>VLOOKUP($A22,'Return Data'!$B$7:$R$1700,16,0)</f>
        <v>9.1908999999999992</v>
      </c>
      <c r="S22" s="67">
        <f t="shared" si="7"/>
        <v>11</v>
      </c>
    </row>
    <row r="23" spans="1:19" x14ac:dyDescent="0.3">
      <c r="A23" s="82" t="s">
        <v>606</v>
      </c>
      <c r="B23" s="64">
        <f>VLOOKUP($A23,'Return Data'!$B$7:$R$1700,3,0)</f>
        <v>44040</v>
      </c>
      <c r="C23" s="65">
        <f>VLOOKUP($A23,'Return Data'!$B$7:$R$1700,4,0)</f>
        <v>2491.5284000000001</v>
      </c>
      <c r="D23" s="65">
        <f>VLOOKUP($A23,'Return Data'!$B$7:$R$1700,9,0)</f>
        <v>14.2788</v>
      </c>
      <c r="E23" s="66">
        <f t="shared" si="0"/>
        <v>8</v>
      </c>
      <c r="F23" s="65">
        <f>VLOOKUP($A23,'Return Data'!$B$7:$R$1700,10,0)</f>
        <v>20.3033</v>
      </c>
      <c r="G23" s="66">
        <f t="shared" si="1"/>
        <v>7</v>
      </c>
      <c r="H23" s="65">
        <f>VLOOKUP($A23,'Return Data'!$B$7:$R$1700,11,0)</f>
        <v>13.7393</v>
      </c>
      <c r="I23" s="66">
        <f t="shared" si="2"/>
        <v>6</v>
      </c>
      <c r="J23" s="65">
        <f>VLOOKUP($A23,'Return Data'!$B$7:$R$1700,12,0)</f>
        <v>12.3691</v>
      </c>
      <c r="K23" s="66">
        <f t="shared" si="3"/>
        <v>4</v>
      </c>
      <c r="L23" s="65">
        <f>VLOOKUP($A23,'Return Data'!$B$7:$R$1700,13,0)</f>
        <v>12.004</v>
      </c>
      <c r="M23" s="66">
        <f t="shared" si="4"/>
        <v>6</v>
      </c>
      <c r="N23" s="65">
        <f>VLOOKUP($A23,'Return Data'!$B$7:$R$1700,17,0)</f>
        <v>10.970499999999999</v>
      </c>
      <c r="O23" s="66">
        <f t="shared" si="5"/>
        <v>11</v>
      </c>
      <c r="P23" s="65">
        <f>VLOOKUP($A23,'Return Data'!$B$7:$R$1700,14,0)</f>
        <v>9.56</v>
      </c>
      <c r="Q23" s="66">
        <f t="shared" si="6"/>
        <v>3</v>
      </c>
      <c r="R23" s="65">
        <f>VLOOKUP($A23,'Return Data'!$B$7:$R$1700,16,0)</f>
        <v>9.3384</v>
      </c>
      <c r="S23" s="67">
        <f t="shared" si="7"/>
        <v>7</v>
      </c>
    </row>
    <row r="24" spans="1:19" x14ac:dyDescent="0.3">
      <c r="A24" s="82" t="s">
        <v>609</v>
      </c>
      <c r="B24" s="64">
        <f>VLOOKUP($A24,'Return Data'!$B$7:$R$1700,3,0)</f>
        <v>44040</v>
      </c>
      <c r="C24" s="65">
        <f>VLOOKUP($A24,'Return Data'!$B$7:$R$1700,4,0)</f>
        <v>33.244100000000003</v>
      </c>
      <c r="D24" s="65">
        <f>VLOOKUP($A24,'Return Data'!$B$7:$R$1700,9,0)</f>
        <v>6.7023000000000001</v>
      </c>
      <c r="E24" s="66">
        <f t="shared" si="0"/>
        <v>19</v>
      </c>
      <c r="F24" s="65">
        <f>VLOOKUP($A24,'Return Data'!$B$7:$R$1700,10,0)</f>
        <v>13.4422</v>
      </c>
      <c r="G24" s="66">
        <f t="shared" si="1"/>
        <v>18</v>
      </c>
      <c r="H24" s="65">
        <f>VLOOKUP($A24,'Return Data'!$B$7:$R$1700,11,0)</f>
        <v>9.9665999999999997</v>
      </c>
      <c r="I24" s="66">
        <f t="shared" si="2"/>
        <v>18</v>
      </c>
      <c r="J24" s="65">
        <f>VLOOKUP($A24,'Return Data'!$B$7:$R$1700,12,0)</f>
        <v>9.2607999999999997</v>
      </c>
      <c r="K24" s="66">
        <f t="shared" si="3"/>
        <v>17</v>
      </c>
      <c r="L24" s="65">
        <f>VLOOKUP($A24,'Return Data'!$B$7:$R$1700,13,0)</f>
        <v>9.9307999999999996</v>
      </c>
      <c r="M24" s="66">
        <f t="shared" si="4"/>
        <v>16</v>
      </c>
      <c r="N24" s="65">
        <f>VLOOKUP($A24,'Return Data'!$B$7:$R$1700,17,0)</f>
        <v>9.8636999999999997</v>
      </c>
      <c r="O24" s="66">
        <f t="shared" si="5"/>
        <v>16</v>
      </c>
      <c r="P24" s="65">
        <f>VLOOKUP($A24,'Return Data'!$B$7:$R$1700,14,0)</f>
        <v>7.7880000000000003</v>
      </c>
      <c r="Q24" s="66">
        <f t="shared" si="6"/>
        <v>16</v>
      </c>
      <c r="R24" s="65">
        <f>VLOOKUP($A24,'Return Data'!$B$7:$R$1700,16,0)</f>
        <v>8.2993000000000006</v>
      </c>
      <c r="S24" s="67">
        <f t="shared" si="7"/>
        <v>17</v>
      </c>
    </row>
    <row r="25" spans="1:19" x14ac:dyDescent="0.3">
      <c r="A25" s="82" t="s">
        <v>610</v>
      </c>
      <c r="B25" s="64">
        <f>VLOOKUP($A25,'Return Data'!$B$7:$R$1700,3,0)</f>
        <v>44040</v>
      </c>
      <c r="C25" s="65">
        <f>VLOOKUP($A25,'Return Data'!$B$7:$R$1700,4,0)</f>
        <v>10.962400000000001</v>
      </c>
      <c r="D25" s="65">
        <f>VLOOKUP($A25,'Return Data'!$B$7:$R$1700,9,0)</f>
        <v>16.915800000000001</v>
      </c>
      <c r="E25" s="66">
        <f t="shared" si="0"/>
        <v>2</v>
      </c>
      <c r="F25" s="65">
        <f>VLOOKUP($A25,'Return Data'!$B$7:$R$1700,10,0)</f>
        <v>23.5685</v>
      </c>
      <c r="G25" s="66">
        <f t="shared" si="1"/>
        <v>2</v>
      </c>
      <c r="H25" s="65">
        <f>VLOOKUP($A25,'Return Data'!$B$7:$R$1700,11,0)</f>
        <v>13.679500000000001</v>
      </c>
      <c r="I25" s="66">
        <f t="shared" si="2"/>
        <v>7</v>
      </c>
      <c r="J25" s="65"/>
      <c r="K25" s="66"/>
      <c r="L25" s="65"/>
      <c r="M25" s="66"/>
      <c r="N25" s="65"/>
      <c r="O25" s="66"/>
      <c r="P25" s="65"/>
      <c r="Q25" s="66"/>
      <c r="R25" s="65">
        <f>VLOOKUP($A25,'Return Data'!$B$7:$R$1700,16,0)</f>
        <v>12.03</v>
      </c>
      <c r="S25" s="67">
        <f t="shared" si="7"/>
        <v>1</v>
      </c>
    </row>
    <row r="26" spans="1:19" x14ac:dyDescent="0.3">
      <c r="A26" s="82" t="s">
        <v>612</v>
      </c>
      <c r="B26" s="64">
        <f>VLOOKUP($A26,'Return Data'!$B$7:$R$1700,3,0)</f>
        <v>44040</v>
      </c>
      <c r="C26" s="65">
        <f>VLOOKUP($A26,'Return Data'!$B$7:$R$1700,4,0)</f>
        <v>15.877000000000001</v>
      </c>
      <c r="D26" s="65">
        <f>VLOOKUP($A26,'Return Data'!$B$7:$R$1700,9,0)</f>
        <v>9.4164999999999992</v>
      </c>
      <c r="E26" s="66">
        <f t="shared" si="0"/>
        <v>15</v>
      </c>
      <c r="F26" s="65">
        <f>VLOOKUP($A26,'Return Data'!$B$7:$R$1700,10,0)</f>
        <v>15.734</v>
      </c>
      <c r="G26" s="66">
        <f t="shared" si="1"/>
        <v>16</v>
      </c>
      <c r="H26" s="65">
        <f>VLOOKUP($A26,'Return Data'!$B$7:$R$1700,11,0)</f>
        <v>12.018800000000001</v>
      </c>
      <c r="I26" s="66">
        <f t="shared" si="2"/>
        <v>14</v>
      </c>
      <c r="J26" s="65">
        <f>VLOOKUP($A26,'Return Data'!$B$7:$R$1700,12,0)</f>
        <v>10.478899999999999</v>
      </c>
      <c r="K26" s="66">
        <f t="shared" si="3"/>
        <v>15</v>
      </c>
      <c r="L26" s="65">
        <f>VLOOKUP($A26,'Return Data'!$B$7:$R$1700,13,0)</f>
        <v>8.4077999999999999</v>
      </c>
      <c r="M26" s="66">
        <f t="shared" si="4"/>
        <v>17</v>
      </c>
      <c r="N26" s="65">
        <f>VLOOKUP($A26,'Return Data'!$B$7:$R$1700,17,0)</f>
        <v>4.5917000000000003</v>
      </c>
      <c r="O26" s="66">
        <f t="shared" si="5"/>
        <v>17</v>
      </c>
      <c r="P26" s="65">
        <f>VLOOKUP($A26,'Return Data'!$B$7:$R$1700,14,0)</f>
        <v>4.8711000000000002</v>
      </c>
      <c r="Q26" s="66">
        <f t="shared" si="6"/>
        <v>17</v>
      </c>
      <c r="R26" s="65">
        <f>VLOOKUP($A26,'Return Data'!$B$7:$R$1700,16,0)</f>
        <v>7.3888999999999996</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12.451968421052632</v>
      </c>
      <c r="E28" s="88"/>
      <c r="F28" s="89">
        <f>AVERAGE(F8:F26)</f>
        <v>18.720357894736843</v>
      </c>
      <c r="G28" s="88"/>
      <c r="H28" s="89">
        <f>AVERAGE(H8:H26)</f>
        <v>12.890763157894735</v>
      </c>
      <c r="I28" s="88"/>
      <c r="J28" s="89">
        <f>AVERAGE(J8:J26)</f>
        <v>11.478349999999999</v>
      </c>
      <c r="K28" s="88"/>
      <c r="L28" s="89">
        <f>AVERAGE(L8:L26)</f>
        <v>11.409044444444444</v>
      </c>
      <c r="M28" s="88"/>
      <c r="N28" s="89">
        <f>AVERAGE(N8:N26)</f>
        <v>10.764976470588236</v>
      </c>
      <c r="O28" s="88"/>
      <c r="P28" s="89">
        <f>AVERAGE(P8:P26)</f>
        <v>8.8010647058823537</v>
      </c>
      <c r="Q28" s="88"/>
      <c r="R28" s="89">
        <f>AVERAGE(R8:R26)</f>
        <v>9.1704578947368418</v>
      </c>
      <c r="S28" s="90"/>
    </row>
    <row r="29" spans="1:19" x14ac:dyDescent="0.3">
      <c r="A29" s="87" t="s">
        <v>28</v>
      </c>
      <c r="B29" s="88"/>
      <c r="C29" s="88"/>
      <c r="D29" s="89">
        <f>MIN(D8:D26)</f>
        <v>6.7023000000000001</v>
      </c>
      <c r="E29" s="88"/>
      <c r="F29" s="89">
        <f>MIN(F8:F26)</f>
        <v>6.2816999999999998</v>
      </c>
      <c r="G29" s="88"/>
      <c r="H29" s="89">
        <f>MIN(H8:H26)</f>
        <v>5.8836000000000004</v>
      </c>
      <c r="I29" s="88"/>
      <c r="J29" s="89">
        <f>MIN(J8:J26)</f>
        <v>6.0472000000000001</v>
      </c>
      <c r="K29" s="88"/>
      <c r="L29" s="89">
        <f>MIN(L8:L26)</f>
        <v>7.0620000000000003</v>
      </c>
      <c r="M29" s="88"/>
      <c r="N29" s="89">
        <f>MIN(N8:N26)</f>
        <v>4.5917000000000003</v>
      </c>
      <c r="O29" s="88"/>
      <c r="P29" s="89">
        <f>MIN(P8:P26)</f>
        <v>4.8711000000000002</v>
      </c>
      <c r="Q29" s="88"/>
      <c r="R29" s="89">
        <f>MIN(R8:R26)</f>
        <v>7.3888999999999996</v>
      </c>
      <c r="S29" s="90"/>
    </row>
    <row r="30" spans="1:19" ht="15" thickBot="1" x14ac:dyDescent="0.35">
      <c r="A30" s="91" t="s">
        <v>29</v>
      </c>
      <c r="B30" s="92"/>
      <c r="C30" s="92"/>
      <c r="D30" s="93">
        <f>MAX(D8:D26)</f>
        <v>18.0502</v>
      </c>
      <c r="E30" s="92"/>
      <c r="F30" s="93">
        <f>MAX(F8:F26)</f>
        <v>24.390899999999998</v>
      </c>
      <c r="G30" s="92"/>
      <c r="H30" s="93">
        <f>MAX(H8:H26)</f>
        <v>18.784600000000001</v>
      </c>
      <c r="I30" s="92"/>
      <c r="J30" s="93">
        <f>MAX(J8:J26)</f>
        <v>16.281199999999998</v>
      </c>
      <c r="K30" s="92"/>
      <c r="L30" s="93">
        <f>MAX(L8:L26)</f>
        <v>14.7385</v>
      </c>
      <c r="M30" s="92"/>
      <c r="N30" s="93">
        <f>MAX(N8:N26)</f>
        <v>13.4712</v>
      </c>
      <c r="O30" s="92"/>
      <c r="P30" s="93">
        <f>MAX(P8:P26)</f>
        <v>10.3931</v>
      </c>
      <c r="Q30" s="92"/>
      <c r="R30" s="93">
        <f>MAX(R8:R26)</f>
        <v>12.03</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1691</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44040</v>
      </c>
      <c r="C8" s="65">
        <f>VLOOKUP($A8,'Return Data'!$B$7:$R$1700,4,0)</f>
        <v>275.4359</v>
      </c>
      <c r="D8" s="65">
        <f>VLOOKUP($A8,'Return Data'!$B$7:$R$1700,9,0)</f>
        <v>14.260199999999999</v>
      </c>
      <c r="E8" s="66">
        <f>RANK(D8,D$8:D$28,0)</f>
        <v>8</v>
      </c>
      <c r="F8" s="65">
        <f>VLOOKUP($A8,'Return Data'!$B$7:$R$1700,10,0)</f>
        <v>19.899899999999999</v>
      </c>
      <c r="G8" s="66">
        <f>RANK(F8,F$8:F$28,0)</f>
        <v>8</v>
      </c>
      <c r="H8" s="65">
        <f>VLOOKUP($A8,'Return Data'!$B$7:$R$1700,11,0)</f>
        <v>13.9283</v>
      </c>
      <c r="I8" s="66">
        <f>RANK(H8,H$8:H$28,0)</f>
        <v>5</v>
      </c>
      <c r="J8" s="65">
        <f>VLOOKUP($A8,'Return Data'!$B$7:$R$1700,12,0)</f>
        <v>11.8947</v>
      </c>
      <c r="K8" s="66">
        <f>RANK(J8,J$8:J$28,0)</f>
        <v>4</v>
      </c>
      <c r="L8" s="65">
        <f>VLOOKUP($A8,'Return Data'!$B$7:$R$1700,13,0)</f>
        <v>11.4018</v>
      </c>
      <c r="M8" s="66">
        <f>RANK(L8,L$8:L$28,0)</f>
        <v>9</v>
      </c>
      <c r="N8" s="65">
        <f>VLOOKUP($A8,'Return Data'!$B$7:$R$1700,17,0)</f>
        <v>10.787100000000001</v>
      </c>
      <c r="O8" s="66">
        <f>RANK(N8,N$8:N$28,0)</f>
        <v>7</v>
      </c>
      <c r="P8" s="65">
        <f>VLOOKUP($A8,'Return Data'!$B$7:$R$1700,14,0)</f>
        <v>8.5968</v>
      </c>
      <c r="Q8" s="66">
        <f>RANK(P8,P$8:P$28,0)</f>
        <v>8</v>
      </c>
      <c r="R8" s="65">
        <f>VLOOKUP($A8,'Return Data'!$B$7:$R$1700,16,0)</f>
        <v>8.6240000000000006</v>
      </c>
      <c r="S8" s="67">
        <f>RANK(R8,R$8:R$28,0)</f>
        <v>13</v>
      </c>
    </row>
    <row r="9" spans="1:19" x14ac:dyDescent="0.3">
      <c r="A9" s="82" t="s">
        <v>579</v>
      </c>
      <c r="B9" s="64">
        <f>VLOOKUP($A9,'Return Data'!$B$7:$R$1700,3,0)</f>
        <v>44040</v>
      </c>
      <c r="C9" s="65">
        <f>VLOOKUP($A9,'Return Data'!$B$7:$R$1700,4,0)</f>
        <v>1998.6737000000001</v>
      </c>
      <c r="D9" s="65">
        <f>VLOOKUP($A9,'Return Data'!$B$7:$R$1700,9,0)</f>
        <v>8.4868000000000006</v>
      </c>
      <c r="E9" s="66">
        <f t="shared" ref="E9:E28" si="0">RANK(D9,D$8:D$28,0)</f>
        <v>20</v>
      </c>
      <c r="F9" s="65">
        <f>VLOOKUP($A9,'Return Data'!$B$7:$R$1700,10,0)</f>
        <v>17.304400000000001</v>
      </c>
      <c r="G9" s="66">
        <f t="shared" ref="G9:G28" si="1">RANK(F9,F$8:F$28,0)</f>
        <v>16</v>
      </c>
      <c r="H9" s="65">
        <f>VLOOKUP($A9,'Return Data'!$B$7:$R$1700,11,0)</f>
        <v>11.835900000000001</v>
      </c>
      <c r="I9" s="66">
        <f t="shared" ref="I9:I26" si="2">RANK(H9,H$8:H$28,0)</f>
        <v>14</v>
      </c>
      <c r="J9" s="65">
        <f>VLOOKUP($A9,'Return Data'!$B$7:$R$1700,12,0)</f>
        <v>10.520200000000001</v>
      </c>
      <c r="K9" s="66">
        <f t="shared" ref="K9:K26" si="3">RANK(J9,J$8:J$28,0)</f>
        <v>14</v>
      </c>
      <c r="L9" s="65">
        <f>VLOOKUP($A9,'Return Data'!$B$7:$R$1700,13,0)</f>
        <v>11.1629</v>
      </c>
      <c r="M9" s="66">
        <f t="shared" ref="M9:M26" si="4">RANK(L9,L$8:L$28,0)</f>
        <v>11</v>
      </c>
      <c r="N9" s="65">
        <f>VLOOKUP($A9,'Return Data'!$B$7:$R$1700,17,0)</f>
        <v>10.764099999999999</v>
      </c>
      <c r="O9" s="66">
        <f t="shared" ref="O9:O26" si="5">RANK(N9,N$8:N$28,0)</f>
        <v>8</v>
      </c>
      <c r="P9" s="65">
        <f>VLOOKUP($A9,'Return Data'!$B$7:$R$1700,14,0)</f>
        <v>9.1644000000000005</v>
      </c>
      <c r="Q9" s="66">
        <f t="shared" ref="Q9:Q26" si="6">RANK(P9,P$8:P$28,0)</f>
        <v>3</v>
      </c>
      <c r="R9" s="65">
        <f>VLOOKUP($A9,'Return Data'!$B$7:$R$1700,16,0)</f>
        <v>8.8766999999999996</v>
      </c>
      <c r="S9" s="67">
        <f t="shared" ref="S9:S28" si="7">RANK(R9,R$8:R$28,0)</f>
        <v>9</v>
      </c>
    </row>
    <row r="10" spans="1:19" x14ac:dyDescent="0.3">
      <c r="A10" s="82" t="s">
        <v>581</v>
      </c>
      <c r="B10" s="64">
        <f>VLOOKUP($A10,'Return Data'!$B$7:$R$1700,3,0)</f>
        <v>44040</v>
      </c>
      <c r="C10" s="65">
        <f>VLOOKUP($A10,'Return Data'!$B$7:$R$1700,4,0)</f>
        <v>18.215599999999998</v>
      </c>
      <c r="D10" s="65">
        <f>VLOOKUP($A10,'Return Data'!$B$7:$R$1700,9,0)</f>
        <v>9.1079000000000008</v>
      </c>
      <c r="E10" s="66">
        <f t="shared" si="0"/>
        <v>18</v>
      </c>
      <c r="F10" s="65">
        <f>VLOOKUP($A10,'Return Data'!$B$7:$R$1700,10,0)</f>
        <v>18.092600000000001</v>
      </c>
      <c r="G10" s="66">
        <f t="shared" si="1"/>
        <v>15</v>
      </c>
      <c r="H10" s="65">
        <f>VLOOKUP($A10,'Return Data'!$B$7:$R$1700,11,0)</f>
        <v>14.007300000000001</v>
      </c>
      <c r="I10" s="66">
        <f t="shared" si="2"/>
        <v>3</v>
      </c>
      <c r="J10" s="65">
        <f>VLOOKUP($A10,'Return Data'!$B$7:$R$1700,12,0)</f>
        <v>11.968999999999999</v>
      </c>
      <c r="K10" s="66">
        <f t="shared" si="3"/>
        <v>3</v>
      </c>
      <c r="L10" s="65">
        <f>VLOOKUP($A10,'Return Data'!$B$7:$R$1700,13,0)</f>
        <v>12.131</v>
      </c>
      <c r="M10" s="66">
        <f t="shared" si="4"/>
        <v>4</v>
      </c>
      <c r="N10" s="65">
        <f>VLOOKUP($A10,'Return Data'!$B$7:$R$1700,17,0)</f>
        <v>10.8584</v>
      </c>
      <c r="O10" s="66">
        <f t="shared" si="5"/>
        <v>6</v>
      </c>
      <c r="P10" s="65">
        <f>VLOOKUP($A10,'Return Data'!$B$7:$R$1700,14,0)</f>
        <v>8.5000999999999998</v>
      </c>
      <c r="Q10" s="66">
        <f t="shared" si="6"/>
        <v>11</v>
      </c>
      <c r="R10" s="65">
        <f>VLOOKUP($A10,'Return Data'!$B$7:$R$1700,16,0)</f>
        <v>9.1159999999999997</v>
      </c>
      <c r="S10" s="67">
        <f t="shared" si="7"/>
        <v>5</v>
      </c>
    </row>
    <row r="11" spans="1:19" x14ac:dyDescent="0.3">
      <c r="A11" s="82" t="s">
        <v>583</v>
      </c>
      <c r="B11" s="64">
        <f>VLOOKUP($A11,'Return Data'!$B$7:$R$1700,3,0)</f>
        <v>44040</v>
      </c>
      <c r="C11" s="65">
        <f>VLOOKUP($A11,'Return Data'!$B$7:$R$1700,4,0)</f>
        <v>18.590299999999999</v>
      </c>
      <c r="D11" s="65">
        <f>VLOOKUP($A11,'Return Data'!$B$7:$R$1700,9,0)</f>
        <v>17.6891</v>
      </c>
      <c r="E11" s="66">
        <f t="shared" si="0"/>
        <v>2</v>
      </c>
      <c r="F11" s="65">
        <f>VLOOKUP($A11,'Return Data'!$B$7:$R$1700,10,0)</f>
        <v>24.015499999999999</v>
      </c>
      <c r="G11" s="66">
        <f t="shared" si="1"/>
        <v>2</v>
      </c>
      <c r="H11" s="65">
        <f>VLOOKUP($A11,'Return Data'!$B$7:$R$1700,11,0)</f>
        <v>18.397600000000001</v>
      </c>
      <c r="I11" s="66">
        <f t="shared" si="2"/>
        <v>1</v>
      </c>
      <c r="J11" s="65">
        <f>VLOOKUP($A11,'Return Data'!$B$7:$R$1700,12,0)</f>
        <v>15.8842</v>
      </c>
      <c r="K11" s="66">
        <f t="shared" si="3"/>
        <v>1</v>
      </c>
      <c r="L11" s="65">
        <f>VLOOKUP($A11,'Return Data'!$B$7:$R$1700,13,0)</f>
        <v>14.334</v>
      </c>
      <c r="M11" s="66">
        <f t="shared" si="4"/>
        <v>1</v>
      </c>
      <c r="N11" s="65">
        <f>VLOOKUP($A11,'Return Data'!$B$7:$R$1700,17,0)</f>
        <v>13.150499999999999</v>
      </c>
      <c r="O11" s="66">
        <f t="shared" si="5"/>
        <v>1</v>
      </c>
      <c r="P11" s="65">
        <f>VLOOKUP($A11,'Return Data'!$B$7:$R$1700,14,0)</f>
        <v>10.0876</v>
      </c>
      <c r="Q11" s="66">
        <f t="shared" si="6"/>
        <v>1</v>
      </c>
      <c r="R11" s="65">
        <f>VLOOKUP($A11,'Return Data'!$B$7:$R$1700,16,0)</f>
        <v>9.4357000000000006</v>
      </c>
      <c r="S11" s="67">
        <f t="shared" si="7"/>
        <v>4</v>
      </c>
    </row>
    <row r="12" spans="1:19" x14ac:dyDescent="0.3">
      <c r="A12" s="82" t="s">
        <v>584</v>
      </c>
      <c r="B12" s="64">
        <f>VLOOKUP($A12,'Return Data'!$B$7:$R$1700,3,0)</f>
        <v>44040</v>
      </c>
      <c r="C12" s="65">
        <f>VLOOKUP($A12,'Return Data'!$B$7:$R$1700,4,0)</f>
        <v>17.064900000000002</v>
      </c>
      <c r="D12" s="65">
        <f>VLOOKUP($A12,'Return Data'!$B$7:$R$1700,9,0)</f>
        <v>11.443099999999999</v>
      </c>
      <c r="E12" s="66">
        <f t="shared" si="0"/>
        <v>11</v>
      </c>
      <c r="F12" s="65">
        <f>VLOOKUP($A12,'Return Data'!$B$7:$R$1700,10,0)</f>
        <v>14.515499999999999</v>
      </c>
      <c r="G12" s="66">
        <f t="shared" si="1"/>
        <v>19</v>
      </c>
      <c r="H12" s="65">
        <f>VLOOKUP($A12,'Return Data'!$B$7:$R$1700,11,0)</f>
        <v>11.589700000000001</v>
      </c>
      <c r="I12" s="66">
        <f t="shared" si="2"/>
        <v>15</v>
      </c>
      <c r="J12" s="65">
        <f>VLOOKUP($A12,'Return Data'!$B$7:$R$1700,12,0)</f>
        <v>10.8559</v>
      </c>
      <c r="K12" s="66">
        <f t="shared" si="3"/>
        <v>12</v>
      </c>
      <c r="L12" s="65">
        <f>VLOOKUP($A12,'Return Data'!$B$7:$R$1700,13,0)</f>
        <v>11.2593</v>
      </c>
      <c r="M12" s="66">
        <f t="shared" si="4"/>
        <v>10</v>
      </c>
      <c r="N12" s="65">
        <f>VLOOKUP($A12,'Return Data'!$B$7:$R$1700,17,0)</f>
        <v>11.228400000000001</v>
      </c>
      <c r="O12" s="66">
        <f t="shared" si="5"/>
        <v>3</v>
      </c>
      <c r="P12" s="65">
        <f>VLOOKUP($A12,'Return Data'!$B$7:$R$1700,14,0)</f>
        <v>8.9219000000000008</v>
      </c>
      <c r="Q12" s="66">
        <f t="shared" si="6"/>
        <v>5</v>
      </c>
      <c r="R12" s="65">
        <f>VLOOKUP($A12,'Return Data'!$B$7:$R$1700,16,0)</f>
        <v>8.9078999999999997</v>
      </c>
      <c r="S12" s="67">
        <f t="shared" si="7"/>
        <v>8</v>
      </c>
    </row>
    <row r="13" spans="1:19" x14ac:dyDescent="0.3">
      <c r="A13" s="82" t="s">
        <v>587</v>
      </c>
      <c r="B13" s="64">
        <f>VLOOKUP($A13,'Return Data'!$B$7:$R$1700,3,0)</f>
        <v>44040</v>
      </c>
      <c r="C13" s="65">
        <f>VLOOKUP($A13,'Return Data'!$B$7:$R$1700,4,0)</f>
        <v>17.268899999999999</v>
      </c>
      <c r="D13" s="65">
        <f>VLOOKUP($A13,'Return Data'!$B$7:$R$1700,9,0)</f>
        <v>15.003399999999999</v>
      </c>
      <c r="E13" s="66">
        <f t="shared" si="0"/>
        <v>7</v>
      </c>
      <c r="F13" s="65">
        <f>VLOOKUP($A13,'Return Data'!$B$7:$R$1700,10,0)</f>
        <v>21.395199999999999</v>
      </c>
      <c r="G13" s="66">
        <f t="shared" si="1"/>
        <v>6</v>
      </c>
      <c r="H13" s="65">
        <f>VLOOKUP($A13,'Return Data'!$B$7:$R$1700,11,0)</f>
        <v>12.344200000000001</v>
      </c>
      <c r="I13" s="66">
        <f t="shared" si="2"/>
        <v>12</v>
      </c>
      <c r="J13" s="65">
        <f>VLOOKUP($A13,'Return Data'!$B$7:$R$1700,12,0)</f>
        <v>11.316700000000001</v>
      </c>
      <c r="K13" s="66">
        <f t="shared" si="3"/>
        <v>8</v>
      </c>
      <c r="L13" s="65">
        <f>VLOOKUP($A13,'Return Data'!$B$7:$R$1700,13,0)</f>
        <v>11.445600000000001</v>
      </c>
      <c r="M13" s="66">
        <f t="shared" si="4"/>
        <v>8</v>
      </c>
      <c r="N13" s="65">
        <f>VLOOKUP($A13,'Return Data'!$B$7:$R$1700,17,0)</f>
        <v>10.474</v>
      </c>
      <c r="O13" s="66">
        <f t="shared" si="5"/>
        <v>10</v>
      </c>
      <c r="P13" s="65">
        <f>VLOOKUP($A13,'Return Data'!$B$7:$R$1700,14,0)</f>
        <v>8.2993000000000006</v>
      </c>
      <c r="Q13" s="66">
        <f t="shared" si="6"/>
        <v>12</v>
      </c>
      <c r="R13" s="65">
        <f>VLOOKUP($A13,'Return Data'!$B$7:$R$1700,16,0)</f>
        <v>8.9915000000000003</v>
      </c>
      <c r="S13" s="67">
        <f t="shared" si="7"/>
        <v>6</v>
      </c>
    </row>
    <row r="14" spans="1:19" x14ac:dyDescent="0.3">
      <c r="A14" s="82" t="s">
        <v>588</v>
      </c>
      <c r="B14" s="64">
        <f>VLOOKUP($A14,'Return Data'!$B$7:$R$1700,3,0)</f>
        <v>44040</v>
      </c>
      <c r="C14" s="65">
        <f>VLOOKUP($A14,'Return Data'!$B$7:$R$1700,4,0)</f>
        <v>24.2484</v>
      </c>
      <c r="D14" s="65">
        <f>VLOOKUP($A14,'Return Data'!$B$7:$R$1700,9,0)</f>
        <v>15.5099</v>
      </c>
      <c r="E14" s="66">
        <f t="shared" si="0"/>
        <v>5</v>
      </c>
      <c r="F14" s="65">
        <f>VLOOKUP($A14,'Return Data'!$B$7:$R$1700,10,0)</f>
        <v>19.991399999999999</v>
      </c>
      <c r="G14" s="66">
        <f t="shared" si="1"/>
        <v>7</v>
      </c>
      <c r="H14" s="65">
        <f>VLOOKUP($A14,'Return Data'!$B$7:$R$1700,11,0)</f>
        <v>11.360900000000001</v>
      </c>
      <c r="I14" s="66">
        <f t="shared" si="2"/>
        <v>16</v>
      </c>
      <c r="J14" s="65">
        <f>VLOOKUP($A14,'Return Data'!$B$7:$R$1700,12,0)</f>
        <v>10.7906</v>
      </c>
      <c r="K14" s="66">
        <f t="shared" si="3"/>
        <v>13</v>
      </c>
      <c r="L14" s="65">
        <f>VLOOKUP($A14,'Return Data'!$B$7:$R$1700,13,0)</f>
        <v>10.148099999999999</v>
      </c>
      <c r="M14" s="66">
        <f t="shared" si="4"/>
        <v>14</v>
      </c>
      <c r="N14" s="65">
        <f>VLOOKUP($A14,'Return Data'!$B$7:$R$1700,17,0)</f>
        <v>9.6786999999999992</v>
      </c>
      <c r="O14" s="66">
        <f t="shared" si="5"/>
        <v>16</v>
      </c>
      <c r="P14" s="65">
        <f>VLOOKUP($A14,'Return Data'!$B$7:$R$1700,14,0)</f>
        <v>7.6375000000000002</v>
      </c>
      <c r="Q14" s="66">
        <f t="shared" si="6"/>
        <v>16</v>
      </c>
      <c r="R14" s="65">
        <f>VLOOKUP($A14,'Return Data'!$B$7:$R$1700,16,0)</f>
        <v>8.7341999999999995</v>
      </c>
      <c r="S14" s="67">
        <f t="shared" si="7"/>
        <v>11</v>
      </c>
    </row>
    <row r="15" spans="1:19" x14ac:dyDescent="0.3">
      <c r="A15" s="82" t="s">
        <v>591</v>
      </c>
      <c r="B15" s="64">
        <f>VLOOKUP($A15,'Return Data'!$B$7:$R$1700,3,0)</f>
        <v>44040</v>
      </c>
      <c r="C15" s="65">
        <f>VLOOKUP($A15,'Return Data'!$B$7:$R$1700,4,0)</f>
        <v>18.6557</v>
      </c>
      <c r="D15" s="65">
        <f>VLOOKUP($A15,'Return Data'!$B$7:$R$1700,9,0)</f>
        <v>10.091100000000001</v>
      </c>
      <c r="E15" s="66">
        <f t="shared" si="0"/>
        <v>13</v>
      </c>
      <c r="F15" s="65">
        <f>VLOOKUP($A15,'Return Data'!$B$7:$R$1700,10,0)</f>
        <v>19.631900000000002</v>
      </c>
      <c r="G15" s="66">
        <f t="shared" si="1"/>
        <v>11</v>
      </c>
      <c r="H15" s="65">
        <f>VLOOKUP($A15,'Return Data'!$B$7:$R$1700,11,0)</f>
        <v>13.9503</v>
      </c>
      <c r="I15" s="66">
        <f t="shared" si="2"/>
        <v>4</v>
      </c>
      <c r="J15" s="65">
        <f>VLOOKUP($A15,'Return Data'!$B$7:$R$1700,12,0)</f>
        <v>12.0939</v>
      </c>
      <c r="K15" s="66">
        <f t="shared" si="3"/>
        <v>2</v>
      </c>
      <c r="L15" s="65">
        <f>VLOOKUP($A15,'Return Data'!$B$7:$R$1700,13,0)</f>
        <v>12.4954</v>
      </c>
      <c r="M15" s="66">
        <f t="shared" si="4"/>
        <v>2</v>
      </c>
      <c r="N15" s="65">
        <f>VLOOKUP($A15,'Return Data'!$B$7:$R$1700,17,0)</f>
        <v>11.799099999999999</v>
      </c>
      <c r="O15" s="66">
        <f t="shared" si="5"/>
        <v>2</v>
      </c>
      <c r="P15" s="65">
        <f>VLOOKUP($A15,'Return Data'!$B$7:$R$1700,14,0)</f>
        <v>9.3508999999999993</v>
      </c>
      <c r="Q15" s="66">
        <f t="shared" si="6"/>
        <v>2</v>
      </c>
      <c r="R15" s="65">
        <f>VLOOKUP($A15,'Return Data'!$B$7:$R$1700,16,0)</f>
        <v>8.7951999999999995</v>
      </c>
      <c r="S15" s="67">
        <f t="shared" si="7"/>
        <v>10</v>
      </c>
    </row>
    <row r="16" spans="1:19" x14ac:dyDescent="0.3">
      <c r="A16" s="82" t="s">
        <v>593</v>
      </c>
      <c r="B16" s="64">
        <f>VLOOKUP($A16,'Return Data'!$B$7:$R$1700,3,0)</f>
        <v>44040</v>
      </c>
      <c r="C16" s="65">
        <f>VLOOKUP($A16,'Return Data'!$B$7:$R$1700,4,0)</f>
        <v>1093.7266999999999</v>
      </c>
      <c r="D16" s="65">
        <f>VLOOKUP($A16,'Return Data'!$B$7:$R$1700,9,0)</f>
        <v>8.7253000000000007</v>
      </c>
      <c r="E16" s="66">
        <f t="shared" si="0"/>
        <v>19</v>
      </c>
      <c r="F16" s="65">
        <f>VLOOKUP($A16,'Return Data'!$B$7:$R$1700,10,0)</f>
        <v>5.7630999999999997</v>
      </c>
      <c r="G16" s="66">
        <f t="shared" si="1"/>
        <v>21</v>
      </c>
      <c r="H16" s="65">
        <f>VLOOKUP($A16,'Return Data'!$B$7:$R$1700,11,0)</f>
        <v>5.3571</v>
      </c>
      <c r="I16" s="66">
        <f t="shared" si="2"/>
        <v>19</v>
      </c>
      <c r="J16" s="65">
        <f>VLOOKUP($A16,'Return Data'!$B$7:$R$1700,12,0)</f>
        <v>5.5058999999999996</v>
      </c>
      <c r="K16" s="66">
        <f t="shared" si="3"/>
        <v>18</v>
      </c>
      <c r="L16" s="65">
        <f>VLOOKUP($A16,'Return Data'!$B$7:$R$1700,13,0)</f>
        <v>6.5021000000000004</v>
      </c>
      <c r="M16" s="66">
        <f t="shared" si="4"/>
        <v>18</v>
      </c>
      <c r="N16" s="65"/>
      <c r="O16" s="66"/>
      <c r="P16" s="65"/>
      <c r="Q16" s="66"/>
      <c r="R16" s="65">
        <f>VLOOKUP($A16,'Return Data'!$B$7:$R$1700,16,0)</f>
        <v>7.6788999999999996</v>
      </c>
      <c r="S16" s="67">
        <f t="shared" si="7"/>
        <v>18</v>
      </c>
    </row>
    <row r="17" spans="1:19" x14ac:dyDescent="0.3">
      <c r="A17" s="82" t="s">
        <v>594</v>
      </c>
      <c r="B17" s="64">
        <f>VLOOKUP($A17,'Return Data'!$B$7:$R$1700,3,0)</f>
        <v>44040</v>
      </c>
      <c r="C17" s="65">
        <f>VLOOKUP($A17,'Return Data'!$B$7:$R$1700,4,0)</f>
        <v>1769.6070999999999</v>
      </c>
      <c r="D17" s="65">
        <f>VLOOKUP($A17,'Return Data'!$B$7:$R$1700,9,0)</f>
        <v>15.348800000000001</v>
      </c>
      <c r="E17" s="66">
        <f t="shared" si="0"/>
        <v>6</v>
      </c>
      <c r="F17" s="65">
        <f>VLOOKUP($A17,'Return Data'!$B$7:$R$1700,10,0)</f>
        <v>22.433199999999999</v>
      </c>
      <c r="G17" s="66">
        <f t="shared" si="1"/>
        <v>4</v>
      </c>
      <c r="H17" s="65">
        <f>VLOOKUP($A17,'Return Data'!$B$7:$R$1700,11,0)</f>
        <v>12.884600000000001</v>
      </c>
      <c r="I17" s="66">
        <f t="shared" si="2"/>
        <v>9</v>
      </c>
      <c r="J17" s="65">
        <f>VLOOKUP($A17,'Return Data'!$B$7:$R$1700,12,0)</f>
        <v>11.1463</v>
      </c>
      <c r="K17" s="66">
        <f t="shared" si="3"/>
        <v>11</v>
      </c>
      <c r="L17" s="65">
        <f>VLOOKUP($A17,'Return Data'!$B$7:$R$1700,13,0)</f>
        <v>11.1585</v>
      </c>
      <c r="M17" s="66">
        <f t="shared" si="4"/>
        <v>12</v>
      </c>
      <c r="N17" s="65">
        <f>VLOOKUP($A17,'Return Data'!$B$7:$R$1700,17,0)</f>
        <v>10.083500000000001</v>
      </c>
      <c r="O17" s="66">
        <f t="shared" si="5"/>
        <v>12</v>
      </c>
      <c r="P17" s="65">
        <f>VLOOKUP($A17,'Return Data'!$B$7:$R$1700,14,0)</f>
        <v>8.5017999999999994</v>
      </c>
      <c r="Q17" s="66">
        <f t="shared" si="6"/>
        <v>10</v>
      </c>
      <c r="R17" s="65">
        <f>VLOOKUP($A17,'Return Data'!$B$7:$R$1700,16,0)</f>
        <v>7.8167</v>
      </c>
      <c r="S17" s="67">
        <f t="shared" si="7"/>
        <v>16</v>
      </c>
    </row>
    <row r="18" spans="1:19" x14ac:dyDescent="0.3">
      <c r="A18" s="82" t="s">
        <v>596</v>
      </c>
      <c r="B18" s="64">
        <f>VLOOKUP($A18,'Return Data'!$B$7:$R$1700,3,0)</f>
        <v>44040</v>
      </c>
      <c r="C18" s="65">
        <f>VLOOKUP($A18,'Return Data'!$B$7:$R$1700,4,0)</f>
        <v>48.986400000000003</v>
      </c>
      <c r="D18" s="65">
        <f>VLOOKUP($A18,'Return Data'!$B$7:$R$1700,9,0)</f>
        <v>15.9414</v>
      </c>
      <c r="E18" s="66">
        <f t="shared" si="0"/>
        <v>4</v>
      </c>
      <c r="F18" s="65">
        <f>VLOOKUP($A18,'Return Data'!$B$7:$R$1700,10,0)</f>
        <v>21.488</v>
      </c>
      <c r="G18" s="66">
        <f t="shared" si="1"/>
        <v>5</v>
      </c>
      <c r="H18" s="65">
        <f>VLOOKUP($A18,'Return Data'!$B$7:$R$1700,11,0)</f>
        <v>13.049300000000001</v>
      </c>
      <c r="I18" s="66">
        <f t="shared" si="2"/>
        <v>8</v>
      </c>
      <c r="J18" s="65">
        <f>VLOOKUP($A18,'Return Data'!$B$7:$R$1700,12,0)</f>
        <v>11.779199999999999</v>
      </c>
      <c r="K18" s="66">
        <f t="shared" si="3"/>
        <v>7</v>
      </c>
      <c r="L18" s="65">
        <f>VLOOKUP($A18,'Return Data'!$B$7:$R$1700,13,0)</f>
        <v>11.514099999999999</v>
      </c>
      <c r="M18" s="66">
        <f t="shared" si="4"/>
        <v>6</v>
      </c>
      <c r="N18" s="65">
        <f>VLOOKUP($A18,'Return Data'!$B$7:$R$1700,17,0)</f>
        <v>11.1035</v>
      </c>
      <c r="O18" s="66">
        <f t="shared" si="5"/>
        <v>5</v>
      </c>
      <c r="P18" s="65">
        <f>VLOOKUP($A18,'Return Data'!$B$7:$R$1700,14,0)</f>
        <v>8.8048999999999999</v>
      </c>
      <c r="Q18" s="66">
        <f t="shared" si="6"/>
        <v>6</v>
      </c>
      <c r="R18" s="65">
        <f>VLOOKUP($A18,'Return Data'!$B$7:$R$1700,16,0)</f>
        <v>7.6356000000000002</v>
      </c>
      <c r="S18" s="67">
        <f t="shared" si="7"/>
        <v>19</v>
      </c>
    </row>
    <row r="19" spans="1:19" x14ac:dyDescent="0.3">
      <c r="A19" s="82" t="s">
        <v>599</v>
      </c>
      <c r="B19" s="64">
        <f>VLOOKUP($A19,'Return Data'!$B$7:$R$1700,3,0)</f>
        <v>44040</v>
      </c>
      <c r="C19" s="65">
        <f>VLOOKUP($A19,'Return Data'!$B$7:$R$1700,4,0)</f>
        <v>18.8613</v>
      </c>
      <c r="D19" s="65">
        <f>VLOOKUP($A19,'Return Data'!$B$7:$R$1700,9,0)</f>
        <v>9.1377000000000006</v>
      </c>
      <c r="E19" s="66">
        <f t="shared" si="0"/>
        <v>17</v>
      </c>
      <c r="F19" s="65">
        <f>VLOOKUP($A19,'Return Data'!$B$7:$R$1700,10,0)</f>
        <v>18.9009</v>
      </c>
      <c r="G19" s="66">
        <f t="shared" si="1"/>
        <v>12</v>
      </c>
      <c r="H19" s="65">
        <f>VLOOKUP($A19,'Return Data'!$B$7:$R$1700,11,0)</f>
        <v>12.6173</v>
      </c>
      <c r="I19" s="66">
        <f t="shared" si="2"/>
        <v>10</v>
      </c>
      <c r="J19" s="65">
        <f>VLOOKUP($A19,'Return Data'!$B$7:$R$1700,12,0)</f>
        <v>11.3072</v>
      </c>
      <c r="K19" s="66">
        <f t="shared" si="3"/>
        <v>9</v>
      </c>
      <c r="L19" s="65">
        <f>VLOOKUP($A19,'Return Data'!$B$7:$R$1700,13,0)</f>
        <v>11.707599999999999</v>
      </c>
      <c r="M19" s="66">
        <f t="shared" si="4"/>
        <v>5</v>
      </c>
      <c r="N19" s="65">
        <f>VLOOKUP($A19,'Return Data'!$B$7:$R$1700,17,0)</f>
        <v>10.020799999999999</v>
      </c>
      <c r="O19" s="66">
        <f t="shared" si="5"/>
        <v>14</v>
      </c>
      <c r="P19" s="65">
        <f>VLOOKUP($A19,'Return Data'!$B$7:$R$1700,14,0)</f>
        <v>8.2181999999999995</v>
      </c>
      <c r="Q19" s="66">
        <f t="shared" si="6"/>
        <v>14</v>
      </c>
      <c r="R19" s="65">
        <f>VLOOKUP($A19,'Return Data'!$B$7:$R$1700,16,0)</f>
        <v>5.0567000000000002</v>
      </c>
      <c r="S19" s="67">
        <f t="shared" si="7"/>
        <v>21</v>
      </c>
    </row>
    <row r="20" spans="1:19" x14ac:dyDescent="0.3">
      <c r="A20" s="82" t="s">
        <v>600</v>
      </c>
      <c r="B20" s="64">
        <f>VLOOKUP($A20,'Return Data'!$B$7:$R$1700,3,0)</f>
        <v>44040</v>
      </c>
      <c r="C20" s="65">
        <f>VLOOKUP($A20,'Return Data'!$B$7:$R$1700,4,0)</f>
        <v>26.8461</v>
      </c>
      <c r="D20" s="65">
        <f>VLOOKUP($A20,'Return Data'!$B$7:$R$1700,9,0)</f>
        <v>9.6362000000000005</v>
      </c>
      <c r="E20" s="66">
        <f t="shared" si="0"/>
        <v>15</v>
      </c>
      <c r="F20" s="65">
        <f>VLOOKUP($A20,'Return Data'!$B$7:$R$1700,10,0)</f>
        <v>15.9092</v>
      </c>
      <c r="G20" s="66">
        <f t="shared" si="1"/>
        <v>17</v>
      </c>
      <c r="H20" s="65">
        <f>VLOOKUP($A20,'Return Data'!$B$7:$R$1700,11,0)</f>
        <v>11.132899999999999</v>
      </c>
      <c r="I20" s="66">
        <f t="shared" si="2"/>
        <v>17</v>
      </c>
      <c r="J20" s="65">
        <f>VLOOKUP($A20,'Return Data'!$B$7:$R$1700,12,0)</f>
        <v>9.8356999999999992</v>
      </c>
      <c r="K20" s="66">
        <f t="shared" si="3"/>
        <v>16</v>
      </c>
      <c r="L20" s="65">
        <f>VLOOKUP($A20,'Return Data'!$B$7:$R$1700,13,0)</f>
        <v>9.7794000000000008</v>
      </c>
      <c r="M20" s="66">
        <f t="shared" si="4"/>
        <v>16</v>
      </c>
      <c r="N20" s="65">
        <f>VLOOKUP($A20,'Return Data'!$B$7:$R$1700,17,0)</f>
        <v>10.0693</v>
      </c>
      <c r="O20" s="66">
        <f t="shared" si="5"/>
        <v>13</v>
      </c>
      <c r="P20" s="65">
        <f>VLOOKUP($A20,'Return Data'!$B$7:$R$1700,14,0)</f>
        <v>8.5281000000000002</v>
      </c>
      <c r="Q20" s="66">
        <f t="shared" si="6"/>
        <v>9</v>
      </c>
      <c r="R20" s="65">
        <f>VLOOKUP($A20,'Return Data'!$B$7:$R$1700,16,0)</f>
        <v>7.7850999999999999</v>
      </c>
      <c r="S20" s="67">
        <f t="shared" si="7"/>
        <v>17</v>
      </c>
    </row>
    <row r="21" spans="1:19" x14ac:dyDescent="0.3">
      <c r="A21" s="82" t="s">
        <v>602</v>
      </c>
      <c r="B21" s="64">
        <f>VLOOKUP($A21,'Return Data'!$B$7:$R$1700,3,0)</f>
        <v>44040</v>
      </c>
      <c r="C21" s="65">
        <f>VLOOKUP($A21,'Return Data'!$B$7:$R$1700,4,0)</f>
        <v>15.642099999999999</v>
      </c>
      <c r="D21" s="65">
        <f>VLOOKUP($A21,'Return Data'!$B$7:$R$1700,9,0)</f>
        <v>10.457000000000001</v>
      </c>
      <c r="E21" s="66">
        <f t="shared" si="0"/>
        <v>12</v>
      </c>
      <c r="F21" s="65">
        <f>VLOOKUP($A21,'Return Data'!$B$7:$R$1700,10,0)</f>
        <v>18.6388</v>
      </c>
      <c r="G21" s="66">
        <f t="shared" si="1"/>
        <v>13</v>
      </c>
      <c r="H21" s="65">
        <f>VLOOKUP($A21,'Return Data'!$B$7:$R$1700,11,0)</f>
        <v>14.1587</v>
      </c>
      <c r="I21" s="66">
        <f t="shared" si="2"/>
        <v>2</v>
      </c>
      <c r="J21" s="65">
        <f>VLOOKUP($A21,'Return Data'!$B$7:$R$1700,12,0)</f>
        <v>11.8767</v>
      </c>
      <c r="K21" s="66">
        <f t="shared" si="3"/>
        <v>5</v>
      </c>
      <c r="L21" s="65">
        <f>VLOOKUP($A21,'Return Data'!$B$7:$R$1700,13,0)</f>
        <v>12.1578</v>
      </c>
      <c r="M21" s="66">
        <f t="shared" si="4"/>
        <v>3</v>
      </c>
      <c r="N21" s="65">
        <f>VLOOKUP($A21,'Return Data'!$B$7:$R$1700,17,0)</f>
        <v>11.120200000000001</v>
      </c>
      <c r="O21" s="66">
        <f t="shared" si="5"/>
        <v>4</v>
      </c>
      <c r="P21" s="65">
        <f>VLOOKUP($A21,'Return Data'!$B$7:$R$1700,14,0)</f>
        <v>8.7368000000000006</v>
      </c>
      <c r="Q21" s="66">
        <f t="shared" si="6"/>
        <v>7</v>
      </c>
      <c r="R21" s="65">
        <f>VLOOKUP($A21,'Return Data'!$B$7:$R$1700,16,0)</f>
        <v>8.9695999999999998</v>
      </c>
      <c r="S21" s="67">
        <f t="shared" si="7"/>
        <v>7</v>
      </c>
    </row>
    <row r="22" spans="1:19" x14ac:dyDescent="0.3">
      <c r="A22" s="82" t="s">
        <v>604</v>
      </c>
      <c r="B22" s="64">
        <f>VLOOKUP($A22,'Return Data'!$B$7:$R$1700,3,0)</f>
        <v>44040</v>
      </c>
      <c r="C22" s="65">
        <f>VLOOKUP($A22,'Return Data'!$B$7:$R$1700,4,0)</f>
        <v>18.490200000000002</v>
      </c>
      <c r="D22" s="65">
        <f>VLOOKUP($A22,'Return Data'!$B$7:$R$1700,9,0)</f>
        <v>12.1448</v>
      </c>
      <c r="E22" s="66">
        <f t="shared" si="0"/>
        <v>10</v>
      </c>
      <c r="F22" s="65">
        <f>VLOOKUP($A22,'Return Data'!$B$7:$R$1700,10,0)</f>
        <v>18.200399999999998</v>
      </c>
      <c r="G22" s="66">
        <f t="shared" si="1"/>
        <v>14</v>
      </c>
      <c r="H22" s="65">
        <f>VLOOKUP($A22,'Return Data'!$B$7:$R$1700,11,0)</f>
        <v>12.3721</v>
      </c>
      <c r="I22" s="66">
        <f t="shared" si="2"/>
        <v>11</v>
      </c>
      <c r="J22" s="65">
        <f>VLOOKUP($A22,'Return Data'!$B$7:$R$1700,12,0)</f>
        <v>11.151400000000001</v>
      </c>
      <c r="K22" s="66">
        <f t="shared" si="3"/>
        <v>10</v>
      </c>
      <c r="L22" s="65">
        <f>VLOOKUP($A22,'Return Data'!$B$7:$R$1700,13,0)</f>
        <v>11.150600000000001</v>
      </c>
      <c r="M22" s="66">
        <f t="shared" si="4"/>
        <v>13</v>
      </c>
      <c r="N22" s="65">
        <f>VLOOKUP($A22,'Return Data'!$B$7:$R$1700,17,0)</f>
        <v>10.5153</v>
      </c>
      <c r="O22" s="66">
        <f t="shared" si="5"/>
        <v>9</v>
      </c>
      <c r="P22" s="65">
        <f>VLOOKUP($A22,'Return Data'!$B$7:$R$1700,14,0)</f>
        <v>8.2901000000000007</v>
      </c>
      <c r="Q22" s="66">
        <f t="shared" si="6"/>
        <v>13</v>
      </c>
      <c r="R22" s="65">
        <f>VLOOKUP($A22,'Return Data'!$B$7:$R$1700,16,0)</f>
        <v>8.6676000000000002</v>
      </c>
      <c r="S22" s="67">
        <f t="shared" si="7"/>
        <v>12</v>
      </c>
    </row>
    <row r="23" spans="1:19" x14ac:dyDescent="0.3">
      <c r="A23" s="82" t="s">
        <v>607</v>
      </c>
      <c r="B23" s="64">
        <f>VLOOKUP($A23,'Return Data'!$B$7:$R$1700,3,0)</f>
        <v>44040</v>
      </c>
      <c r="C23" s="65">
        <f>VLOOKUP($A23,'Return Data'!$B$7:$R$1700,4,0)</f>
        <v>2398.5715</v>
      </c>
      <c r="D23" s="65">
        <f>VLOOKUP($A23,'Return Data'!$B$7:$R$1700,9,0)</f>
        <v>13.802</v>
      </c>
      <c r="E23" s="66">
        <f t="shared" si="0"/>
        <v>9</v>
      </c>
      <c r="F23" s="65">
        <f>VLOOKUP($A23,'Return Data'!$B$7:$R$1700,10,0)</f>
        <v>19.805599999999998</v>
      </c>
      <c r="G23" s="66">
        <f t="shared" si="1"/>
        <v>9</v>
      </c>
      <c r="H23" s="65">
        <f>VLOOKUP($A23,'Return Data'!$B$7:$R$1700,11,0)</f>
        <v>13.2361</v>
      </c>
      <c r="I23" s="66">
        <f t="shared" si="2"/>
        <v>6</v>
      </c>
      <c r="J23" s="65">
        <f>VLOOKUP($A23,'Return Data'!$B$7:$R$1700,12,0)</f>
        <v>11.8552</v>
      </c>
      <c r="K23" s="66">
        <f t="shared" si="3"/>
        <v>6</v>
      </c>
      <c r="L23" s="65">
        <f>VLOOKUP($A23,'Return Data'!$B$7:$R$1700,13,0)</f>
        <v>11.4787</v>
      </c>
      <c r="M23" s="66">
        <f t="shared" si="4"/>
        <v>7</v>
      </c>
      <c r="N23" s="65">
        <f>VLOOKUP($A23,'Return Data'!$B$7:$R$1700,17,0)</f>
        <v>10.4413</v>
      </c>
      <c r="O23" s="66">
        <f t="shared" si="5"/>
        <v>11</v>
      </c>
      <c r="P23" s="65">
        <f>VLOOKUP($A23,'Return Data'!$B$7:$R$1700,14,0)</f>
        <v>9.0244999999999997</v>
      </c>
      <c r="Q23" s="66">
        <f t="shared" si="6"/>
        <v>4</v>
      </c>
      <c r="R23" s="65">
        <f>VLOOKUP($A23,'Return Data'!$B$7:$R$1700,16,0)</f>
        <v>8.4311000000000007</v>
      </c>
      <c r="S23" s="67">
        <f t="shared" si="7"/>
        <v>14</v>
      </c>
    </row>
    <row r="24" spans="1:19" x14ac:dyDescent="0.3">
      <c r="A24" s="82" t="s">
        <v>608</v>
      </c>
      <c r="B24" s="64">
        <f>VLOOKUP($A24,'Return Data'!$B$7:$R$1700,3,0)</f>
        <v>44040</v>
      </c>
      <c r="C24" s="65">
        <f>VLOOKUP($A24,'Return Data'!$B$7:$R$1700,4,0)</f>
        <v>33.017800000000001</v>
      </c>
      <c r="D24" s="65">
        <f>VLOOKUP($A24,'Return Data'!$B$7:$R$1700,9,0)</f>
        <v>6.5701999999999998</v>
      </c>
      <c r="E24" s="66">
        <f t="shared" si="0"/>
        <v>21</v>
      </c>
      <c r="F24" s="65">
        <f>VLOOKUP($A24,'Return Data'!$B$7:$R$1700,10,0)</f>
        <v>13.3065</v>
      </c>
      <c r="G24" s="66">
        <f t="shared" si="1"/>
        <v>20</v>
      </c>
      <c r="H24" s="65">
        <f>VLOOKUP($A24,'Return Data'!$B$7:$R$1700,11,0)</f>
        <v>9.8262999999999998</v>
      </c>
      <c r="I24" s="66">
        <f t="shared" si="2"/>
        <v>18</v>
      </c>
      <c r="J24" s="65">
        <f>VLOOKUP($A24,'Return Data'!$B$7:$R$1700,12,0)</f>
        <v>9.1190999999999995</v>
      </c>
      <c r="K24" s="66">
        <f t="shared" si="3"/>
        <v>17</v>
      </c>
      <c r="L24" s="65">
        <f>VLOOKUP($A24,'Return Data'!$B$7:$R$1700,13,0)</f>
        <v>9.7858999999999998</v>
      </c>
      <c r="M24" s="66">
        <f t="shared" si="4"/>
        <v>15</v>
      </c>
      <c r="N24" s="65">
        <f>VLOOKUP($A24,'Return Data'!$B$7:$R$1700,17,0)</f>
        <v>9.7190999999999992</v>
      </c>
      <c r="O24" s="66">
        <f t="shared" si="5"/>
        <v>15</v>
      </c>
      <c r="P24" s="65">
        <f>VLOOKUP($A24,'Return Data'!$B$7:$R$1700,14,0)</f>
        <v>7.6614000000000004</v>
      </c>
      <c r="Q24" s="66">
        <f t="shared" si="6"/>
        <v>15</v>
      </c>
      <c r="R24" s="65">
        <f>VLOOKUP($A24,'Return Data'!$B$7:$R$1700,16,0)</f>
        <v>7.9648000000000003</v>
      </c>
      <c r="S24" s="67">
        <f t="shared" si="7"/>
        <v>15</v>
      </c>
    </row>
    <row r="25" spans="1:19" x14ac:dyDescent="0.3">
      <c r="A25" s="82" t="s">
        <v>611</v>
      </c>
      <c r="B25" s="64">
        <f>VLOOKUP($A25,'Return Data'!$B$7:$R$1700,3,0)</f>
        <v>44040</v>
      </c>
      <c r="C25" s="65">
        <f>VLOOKUP($A25,'Return Data'!$B$7:$R$1700,4,0)</f>
        <v>10.914300000000001</v>
      </c>
      <c r="D25" s="65">
        <f>VLOOKUP($A25,'Return Data'!$B$7:$R$1700,9,0)</f>
        <v>16.399699999999999</v>
      </c>
      <c r="E25" s="66">
        <f t="shared" si="0"/>
        <v>3</v>
      </c>
      <c r="F25" s="65">
        <f>VLOOKUP($A25,'Return Data'!$B$7:$R$1700,10,0)</f>
        <v>23.020099999999999</v>
      </c>
      <c r="G25" s="66">
        <f t="shared" si="1"/>
        <v>3</v>
      </c>
      <c r="H25" s="65">
        <f>VLOOKUP($A25,'Return Data'!$B$7:$R$1700,11,0)</f>
        <v>13.0768</v>
      </c>
      <c r="I25" s="66">
        <f t="shared" si="2"/>
        <v>7</v>
      </c>
      <c r="J25" s="65"/>
      <c r="K25" s="66"/>
      <c r="L25" s="65"/>
      <c r="M25" s="66"/>
      <c r="N25" s="65"/>
      <c r="O25" s="66"/>
      <c r="P25" s="65"/>
      <c r="Q25" s="66"/>
      <c r="R25" s="65">
        <f>VLOOKUP($A25,'Return Data'!$B$7:$R$1700,16,0)</f>
        <v>11.428800000000001</v>
      </c>
      <c r="S25" s="67">
        <f t="shared" si="7"/>
        <v>3</v>
      </c>
    </row>
    <row r="26" spans="1:19" x14ac:dyDescent="0.3">
      <c r="A26" s="82" t="s">
        <v>613</v>
      </c>
      <c r="B26" s="64">
        <f>VLOOKUP($A26,'Return Data'!$B$7:$R$1700,3,0)</f>
        <v>44040</v>
      </c>
      <c r="C26" s="65">
        <f>VLOOKUP($A26,'Return Data'!$B$7:$R$1700,4,0)</f>
        <v>15.7782</v>
      </c>
      <c r="D26" s="65">
        <f>VLOOKUP($A26,'Return Data'!$B$7:$R$1700,9,0)</f>
        <v>9.3950999999999993</v>
      </c>
      <c r="E26" s="66">
        <f t="shared" si="0"/>
        <v>16</v>
      </c>
      <c r="F26" s="65">
        <f>VLOOKUP($A26,'Return Data'!$B$7:$R$1700,10,0)</f>
        <v>15.6853</v>
      </c>
      <c r="G26" s="66">
        <f t="shared" si="1"/>
        <v>18</v>
      </c>
      <c r="H26" s="65">
        <f>VLOOKUP($A26,'Return Data'!$B$7:$R$1700,11,0)</f>
        <v>11.962899999999999</v>
      </c>
      <c r="I26" s="66">
        <f t="shared" si="2"/>
        <v>13</v>
      </c>
      <c r="J26" s="65">
        <f>VLOOKUP($A26,'Return Data'!$B$7:$R$1700,12,0)</f>
        <v>10.4183</v>
      </c>
      <c r="K26" s="66">
        <f t="shared" si="3"/>
        <v>15</v>
      </c>
      <c r="L26" s="65">
        <f>VLOOKUP($A26,'Return Data'!$B$7:$R$1700,13,0)</f>
        <v>8.3436000000000003</v>
      </c>
      <c r="M26" s="66">
        <f t="shared" si="4"/>
        <v>17</v>
      </c>
      <c r="N26" s="65">
        <f>VLOOKUP($A26,'Return Data'!$B$7:$R$1700,17,0)</f>
        <v>4.5057</v>
      </c>
      <c r="O26" s="66">
        <f t="shared" si="5"/>
        <v>17</v>
      </c>
      <c r="P26" s="65">
        <f>VLOOKUP($A26,'Return Data'!$B$7:$R$1700,14,0)</f>
        <v>4.7832999999999997</v>
      </c>
      <c r="Q26" s="66">
        <f t="shared" si="6"/>
        <v>17</v>
      </c>
      <c r="R26" s="65">
        <f>VLOOKUP($A26,'Return Data'!$B$7:$R$1700,16,0)</f>
        <v>7.2854999999999999</v>
      </c>
      <c r="S26" s="67">
        <f t="shared" si="7"/>
        <v>20</v>
      </c>
    </row>
    <row r="27" spans="1:19" x14ac:dyDescent="0.3">
      <c r="A27" s="82" t="s">
        <v>731</v>
      </c>
      <c r="B27" s="64">
        <f>VLOOKUP($A27,'Return Data'!$B$7:$R$1700,3,0)</f>
        <v>44040</v>
      </c>
      <c r="C27" s="65">
        <f>VLOOKUP($A27,'Return Data'!$B$7:$R$1700,4,0)</f>
        <v>1076.6600000000001</v>
      </c>
      <c r="D27" s="65">
        <f>VLOOKUP($A27,'Return Data'!$B$7:$R$1700,9,0)</f>
        <v>9.9713999999999992</v>
      </c>
      <c r="E27" s="66">
        <f t="shared" si="0"/>
        <v>14</v>
      </c>
      <c r="F27" s="65">
        <f>VLOOKUP($A27,'Return Data'!$B$7:$R$1700,10,0)</f>
        <v>19.7483</v>
      </c>
      <c r="G27" s="66">
        <f t="shared" si="1"/>
        <v>10</v>
      </c>
      <c r="H27" s="65"/>
      <c r="I27" s="66"/>
      <c r="J27" s="65"/>
      <c r="K27" s="66"/>
      <c r="L27" s="65"/>
      <c r="M27" s="66"/>
      <c r="N27" s="65"/>
      <c r="O27" s="66"/>
      <c r="P27" s="65"/>
      <c r="Q27" s="66"/>
      <c r="R27" s="65">
        <f>VLOOKUP($A27,'Return Data'!$B$7:$R$1700,16,0)</f>
        <v>13.143599999999999</v>
      </c>
      <c r="S27" s="67">
        <f t="shared" si="7"/>
        <v>2</v>
      </c>
    </row>
    <row r="28" spans="1:19" x14ac:dyDescent="0.3">
      <c r="A28" s="82" t="s">
        <v>732</v>
      </c>
      <c r="B28" s="64">
        <f>VLOOKUP($A28,'Return Data'!$B$7:$R$1700,3,0)</f>
        <v>44040</v>
      </c>
      <c r="C28" s="65">
        <f>VLOOKUP($A28,'Return Data'!$B$7:$R$1700,4,0)</f>
        <v>1102.7882999999999</v>
      </c>
      <c r="D28" s="65">
        <f>VLOOKUP($A28,'Return Data'!$B$7:$R$1700,9,0)</f>
        <v>19.811900000000001</v>
      </c>
      <c r="E28" s="66">
        <f t="shared" si="0"/>
        <v>1</v>
      </c>
      <c r="F28" s="65">
        <f>VLOOKUP($A28,'Return Data'!$B$7:$R$1700,10,0)</f>
        <v>25.749700000000001</v>
      </c>
      <c r="G28" s="66">
        <f t="shared" si="1"/>
        <v>1</v>
      </c>
      <c r="H28" s="65"/>
      <c r="I28" s="66"/>
      <c r="J28" s="65"/>
      <c r="K28" s="66"/>
      <c r="L28" s="65"/>
      <c r="M28" s="66"/>
      <c r="N28" s="65"/>
      <c r="O28" s="66"/>
      <c r="P28" s="65"/>
      <c r="Q28" s="66"/>
      <c r="R28" s="65">
        <f>VLOOKUP($A28,'Return Data'!$B$7:$R$1700,16,0)</f>
        <v>17.659800000000001</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12.330142857142857</v>
      </c>
      <c r="E30" s="88"/>
      <c r="F30" s="89">
        <f>AVERAGE(F8:F28)</f>
        <v>18.737880952380955</v>
      </c>
      <c r="G30" s="88"/>
      <c r="H30" s="89">
        <f>AVERAGE(H8:H28)</f>
        <v>12.478331578947369</v>
      </c>
      <c r="I30" s="88"/>
      <c r="J30" s="89">
        <f>AVERAGE(J8:J28)</f>
        <v>11.073344444444444</v>
      </c>
      <c r="K30" s="88"/>
      <c r="L30" s="89">
        <f>AVERAGE(L8:L28)</f>
        <v>10.99757777777778</v>
      </c>
      <c r="M30" s="88"/>
      <c r="N30" s="89">
        <f>AVERAGE(N8:N28)</f>
        <v>10.371705882352941</v>
      </c>
      <c r="O30" s="88"/>
      <c r="P30" s="89">
        <f>AVERAGE(P8:P28)</f>
        <v>8.4180941176470583</v>
      </c>
      <c r="Q30" s="88"/>
      <c r="R30" s="89">
        <f>AVERAGE(R8:R28)</f>
        <v>9.0954761904761892</v>
      </c>
      <c r="S30" s="90"/>
    </row>
    <row r="31" spans="1:19" x14ac:dyDescent="0.3">
      <c r="A31" s="87" t="s">
        <v>28</v>
      </c>
      <c r="B31" s="88"/>
      <c r="C31" s="88"/>
      <c r="D31" s="89">
        <f>MIN(D8:D28)</f>
        <v>6.5701999999999998</v>
      </c>
      <c r="E31" s="88"/>
      <c r="F31" s="89">
        <f>MIN(F8:F28)</f>
        <v>5.7630999999999997</v>
      </c>
      <c r="G31" s="88"/>
      <c r="H31" s="89">
        <f>MIN(H8:H28)</f>
        <v>5.3571</v>
      </c>
      <c r="I31" s="88"/>
      <c r="J31" s="89">
        <f>MIN(J8:J28)</f>
        <v>5.5058999999999996</v>
      </c>
      <c r="K31" s="88"/>
      <c r="L31" s="89">
        <f>MIN(L8:L28)</f>
        <v>6.5021000000000004</v>
      </c>
      <c r="M31" s="88"/>
      <c r="N31" s="89">
        <f>MIN(N8:N28)</f>
        <v>4.5057</v>
      </c>
      <c r="O31" s="88"/>
      <c r="P31" s="89">
        <f>MIN(P8:P28)</f>
        <v>4.7832999999999997</v>
      </c>
      <c r="Q31" s="88"/>
      <c r="R31" s="89">
        <f>MIN(R8:R28)</f>
        <v>5.0567000000000002</v>
      </c>
      <c r="S31" s="90"/>
    </row>
    <row r="32" spans="1:19" ht="15" thickBot="1" x14ac:dyDescent="0.35">
      <c r="A32" s="91" t="s">
        <v>29</v>
      </c>
      <c r="B32" s="92"/>
      <c r="C32" s="92"/>
      <c r="D32" s="93">
        <f>MAX(D8:D28)</f>
        <v>19.811900000000001</v>
      </c>
      <c r="E32" s="92"/>
      <c r="F32" s="93">
        <f>MAX(F8:F28)</f>
        <v>25.749700000000001</v>
      </c>
      <c r="G32" s="92"/>
      <c r="H32" s="93">
        <f>MAX(H8:H28)</f>
        <v>18.397600000000001</v>
      </c>
      <c r="I32" s="92"/>
      <c r="J32" s="93">
        <f>MAX(J8:J28)</f>
        <v>15.8842</v>
      </c>
      <c r="K32" s="92"/>
      <c r="L32" s="93">
        <f>MAX(L8:L28)</f>
        <v>14.334</v>
      </c>
      <c r="M32" s="92"/>
      <c r="N32" s="93">
        <f>MAX(N8:N28)</f>
        <v>13.150499999999999</v>
      </c>
      <c r="O32" s="92"/>
      <c r="P32" s="93">
        <f>MAX(P8:P28)</f>
        <v>10.0876</v>
      </c>
      <c r="Q32" s="92"/>
      <c r="R32" s="93">
        <f>MAX(R8:R28)</f>
        <v>17.659800000000001</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44040</v>
      </c>
      <c r="C8" s="65">
        <f>VLOOKUP($A8,'Return Data'!$B$7:$R$1700,4,0)</f>
        <v>4806.0671000000002</v>
      </c>
      <c r="D8" s="65">
        <f>VLOOKUP($A8,'Return Data'!$B$7:$R$1700,9,0)</f>
        <v>95.435100000000006</v>
      </c>
      <c r="E8" s="66">
        <f>RANK(D8,D$8:D$18,0)</f>
        <v>5</v>
      </c>
      <c r="F8" s="65">
        <f>VLOOKUP($A8,'Return Data'!$B$7:$R$1700,10,0)</f>
        <v>40.108199999999997</v>
      </c>
      <c r="G8" s="66">
        <f>RANK(F8,F$8:F$18,0)</f>
        <v>2</v>
      </c>
      <c r="H8" s="65">
        <f>VLOOKUP($A8,'Return Data'!$B$7:$R$1700,11,0)</f>
        <v>56.11</v>
      </c>
      <c r="I8" s="66">
        <f>RANK(H8,H$8:H$18,0)</f>
        <v>1</v>
      </c>
      <c r="J8" s="65">
        <f>VLOOKUP($A8,'Return Data'!$B$7:$R$1700,12,0)</f>
        <v>45.497100000000003</v>
      </c>
      <c r="K8" s="66">
        <f>RANK(J8,J$8:J$18,0)</f>
        <v>1</v>
      </c>
      <c r="L8" s="65">
        <f>VLOOKUP($A8,'Return Data'!$B$7:$R$1700,13,0)</f>
        <v>46.046300000000002</v>
      </c>
      <c r="M8" s="66">
        <f>RANK(L8,L$8:L$18,0)</f>
        <v>1</v>
      </c>
      <c r="N8" s="65">
        <f>VLOOKUP($A8,'Return Data'!$B$7:$R$1700,17,0)</f>
        <v>31.4346</v>
      </c>
      <c r="O8" s="66">
        <f>RANK(N8,N$8:N$18,0)</f>
        <v>2</v>
      </c>
      <c r="P8" s="65">
        <f>VLOOKUP($A8,'Return Data'!$B$7:$R$1700,14,0)</f>
        <v>21.218299999999999</v>
      </c>
      <c r="Q8" s="66">
        <f>RANK(P8,P$8:P$18,0)</f>
        <v>4</v>
      </c>
      <c r="R8" s="65">
        <f>VLOOKUP($A8,'Return Data'!$B$7:$R$1700,16,0)</f>
        <v>8.6950000000000003</v>
      </c>
      <c r="S8" s="67">
        <f>RANK(R8,R$8:R$18,0)</f>
        <v>9</v>
      </c>
    </row>
    <row r="9" spans="1:19" x14ac:dyDescent="0.3">
      <c r="A9" s="82" t="s">
        <v>897</v>
      </c>
      <c r="B9" s="64">
        <f>VLOOKUP($A9,'Return Data'!$B$7:$R$1700,3,0)</f>
        <v>44040</v>
      </c>
      <c r="C9" s="65">
        <f>VLOOKUP($A9,'Return Data'!$B$7:$R$1700,4,0)</f>
        <v>45.477600000000002</v>
      </c>
      <c r="D9" s="65">
        <f>VLOOKUP($A9,'Return Data'!$B$7:$R$1700,9,0)</f>
        <v>94.5364</v>
      </c>
      <c r="E9" s="66">
        <f t="shared" ref="E9:E18" si="0">RANK(D9,D$8:D$18,0)</f>
        <v>11</v>
      </c>
      <c r="F9" s="65">
        <f>VLOOKUP($A9,'Return Data'!$B$7:$R$1700,10,0)</f>
        <v>39.476999999999997</v>
      </c>
      <c r="G9" s="66">
        <f t="shared" ref="G9:G18" si="1">RANK(F9,F$8:F$18,0)</f>
        <v>9</v>
      </c>
      <c r="H9" s="65">
        <f>VLOOKUP($A9,'Return Data'!$B$7:$R$1700,11,0)</f>
        <v>54.5702</v>
      </c>
      <c r="I9" s="66">
        <f t="shared" ref="I9:I18" si="2">RANK(H9,H$8:H$18,0)</f>
        <v>10</v>
      </c>
      <c r="J9" s="65">
        <f>VLOOKUP($A9,'Return Data'!$B$7:$R$1700,12,0)</f>
        <v>44.2288</v>
      </c>
      <c r="K9" s="66">
        <f t="shared" ref="K9:K18" si="3">RANK(J9,J$8:J$18,0)</f>
        <v>10</v>
      </c>
      <c r="L9" s="65">
        <f>VLOOKUP($A9,'Return Data'!$B$7:$R$1700,13,0)</f>
        <v>45.622599999999998</v>
      </c>
      <c r="M9" s="66">
        <f t="shared" ref="M9:M18" si="4">RANK(L9,L$8:L$18,0)</f>
        <v>6</v>
      </c>
      <c r="N9" s="65">
        <f>VLOOKUP($A9,'Return Data'!$B$7:$R$1700,17,0)</f>
        <v>31.137899999999998</v>
      </c>
      <c r="O9" s="66">
        <f t="shared" ref="O9:O18" si="5">RANK(N9,N$8:N$18,0)</f>
        <v>8</v>
      </c>
      <c r="P9" s="65">
        <f>VLOOKUP($A9,'Return Data'!$B$7:$R$1700,14,0)</f>
        <v>21.1938</v>
      </c>
      <c r="Q9" s="66">
        <f t="shared" ref="Q9:Q18" si="6">RANK(P9,P$8:P$18,0)</f>
        <v>5</v>
      </c>
      <c r="R9" s="65">
        <f>VLOOKUP($A9,'Return Data'!$B$7:$R$1700,16,0)</f>
        <v>8.6692999999999998</v>
      </c>
      <c r="S9" s="67">
        <f t="shared" ref="S9:S18" si="7">RANK(R9,R$8:R$18,0)</f>
        <v>10</v>
      </c>
    </row>
    <row r="10" spans="1:19" x14ac:dyDescent="0.3">
      <c r="A10" s="82" t="s">
        <v>900</v>
      </c>
      <c r="B10" s="64">
        <f>VLOOKUP($A10,'Return Data'!$B$7:$R$1700,3,0)</f>
        <v>44040</v>
      </c>
      <c r="C10" s="65">
        <f>VLOOKUP($A10,'Return Data'!$B$7:$R$1700,4,0)</f>
        <v>4687.4183000000003</v>
      </c>
      <c r="D10" s="65">
        <f>VLOOKUP($A10,'Return Data'!$B$7:$R$1700,9,0)</f>
        <v>95.143199999999993</v>
      </c>
      <c r="E10" s="66">
        <f t="shared" si="0"/>
        <v>8</v>
      </c>
      <c r="F10" s="65">
        <f>VLOOKUP($A10,'Return Data'!$B$7:$R$1700,10,0)</f>
        <v>39.930700000000002</v>
      </c>
      <c r="G10" s="66">
        <f t="shared" si="1"/>
        <v>5</v>
      </c>
      <c r="H10" s="65">
        <f>VLOOKUP($A10,'Return Data'!$B$7:$R$1700,11,0)</f>
        <v>55.879800000000003</v>
      </c>
      <c r="I10" s="66">
        <f t="shared" si="2"/>
        <v>4</v>
      </c>
      <c r="J10" s="65">
        <f>VLOOKUP($A10,'Return Data'!$B$7:$R$1700,12,0)</f>
        <v>44.613100000000003</v>
      </c>
      <c r="K10" s="66">
        <f t="shared" si="3"/>
        <v>8</v>
      </c>
      <c r="L10" s="65">
        <f>VLOOKUP($A10,'Return Data'!$B$7:$R$1700,13,0)</f>
        <v>44.974800000000002</v>
      </c>
      <c r="M10" s="66">
        <f t="shared" si="4"/>
        <v>10</v>
      </c>
      <c r="N10" s="65">
        <f>VLOOKUP($A10,'Return Data'!$B$7:$R$1700,17,0)</f>
        <v>30.880800000000001</v>
      </c>
      <c r="O10" s="66">
        <f t="shared" si="5"/>
        <v>11</v>
      </c>
      <c r="P10" s="65">
        <f>VLOOKUP($A10,'Return Data'!$B$7:$R$1700,14,0)</f>
        <v>20.842700000000001</v>
      </c>
      <c r="Q10" s="66">
        <f t="shared" si="6"/>
        <v>10</v>
      </c>
      <c r="R10" s="65">
        <f>VLOOKUP($A10,'Return Data'!$B$7:$R$1700,16,0)</f>
        <v>10.079599999999999</v>
      </c>
      <c r="S10" s="67">
        <f t="shared" si="7"/>
        <v>7</v>
      </c>
    </row>
    <row r="11" spans="1:19" x14ac:dyDescent="0.3">
      <c r="A11" s="82" t="s">
        <v>902</v>
      </c>
      <c r="B11" s="64">
        <f>VLOOKUP($A11,'Return Data'!$B$7:$R$1700,3,0)</f>
        <v>44040</v>
      </c>
      <c r="C11" s="65">
        <f>VLOOKUP($A11,'Return Data'!$B$7:$R$1700,4,0)</f>
        <v>46.7744</v>
      </c>
      <c r="D11" s="65">
        <f>VLOOKUP($A11,'Return Data'!$B$7:$R$1700,9,0)</f>
        <v>94.642099999999999</v>
      </c>
      <c r="E11" s="66">
        <f t="shared" si="0"/>
        <v>10</v>
      </c>
      <c r="F11" s="65">
        <f>VLOOKUP($A11,'Return Data'!$B$7:$R$1700,10,0)</f>
        <v>39.366</v>
      </c>
      <c r="G11" s="66">
        <f t="shared" si="1"/>
        <v>11</v>
      </c>
      <c r="H11" s="65">
        <f>VLOOKUP($A11,'Return Data'!$B$7:$R$1700,11,0)</f>
        <v>54.374200000000002</v>
      </c>
      <c r="I11" s="66">
        <f t="shared" si="2"/>
        <v>11</v>
      </c>
      <c r="J11" s="65">
        <f>VLOOKUP($A11,'Return Data'!$B$7:$R$1700,12,0)</f>
        <v>44.0092</v>
      </c>
      <c r="K11" s="66">
        <f t="shared" si="3"/>
        <v>11</v>
      </c>
      <c r="L11" s="65">
        <f>VLOOKUP($A11,'Return Data'!$B$7:$R$1700,13,0)</f>
        <v>44.902099999999997</v>
      </c>
      <c r="M11" s="66">
        <f t="shared" si="4"/>
        <v>11</v>
      </c>
      <c r="N11" s="65">
        <f>VLOOKUP($A11,'Return Data'!$B$7:$R$1700,17,0)</f>
        <v>30.9834</v>
      </c>
      <c r="O11" s="66">
        <f t="shared" si="5"/>
        <v>10</v>
      </c>
      <c r="P11" s="65">
        <f>VLOOKUP($A11,'Return Data'!$B$7:$R$1700,14,0)</f>
        <v>20.720800000000001</v>
      </c>
      <c r="Q11" s="66">
        <f t="shared" si="6"/>
        <v>11</v>
      </c>
      <c r="R11" s="65">
        <f>VLOOKUP($A11,'Return Data'!$B$7:$R$1700,16,0)</f>
        <v>9.5363000000000007</v>
      </c>
      <c r="S11" s="67">
        <f t="shared" si="7"/>
        <v>8</v>
      </c>
    </row>
    <row r="12" spans="1:19" x14ac:dyDescent="0.3">
      <c r="A12" s="82" t="s">
        <v>904</v>
      </c>
      <c r="B12" s="64">
        <f>VLOOKUP($A12,'Return Data'!$B$7:$R$1700,3,0)</f>
        <v>44040</v>
      </c>
      <c r="C12" s="65">
        <f>VLOOKUP($A12,'Return Data'!$B$7:$R$1700,4,0)</f>
        <v>4848.6567999999997</v>
      </c>
      <c r="D12" s="65">
        <f>VLOOKUP($A12,'Return Data'!$B$7:$R$1700,9,0)</f>
        <v>94.862700000000004</v>
      </c>
      <c r="E12" s="66">
        <f t="shared" si="0"/>
        <v>9</v>
      </c>
      <c r="F12" s="65">
        <f>VLOOKUP($A12,'Return Data'!$B$7:$R$1700,10,0)</f>
        <v>39.406300000000002</v>
      </c>
      <c r="G12" s="66">
        <f t="shared" si="1"/>
        <v>10</v>
      </c>
      <c r="H12" s="65">
        <f>VLOOKUP($A12,'Return Data'!$B$7:$R$1700,11,0)</f>
        <v>54.732500000000002</v>
      </c>
      <c r="I12" s="66">
        <f t="shared" si="2"/>
        <v>9</v>
      </c>
      <c r="J12" s="65">
        <f>VLOOKUP($A12,'Return Data'!$B$7:$R$1700,12,0)</f>
        <v>44.3035</v>
      </c>
      <c r="K12" s="66">
        <f t="shared" si="3"/>
        <v>9</v>
      </c>
      <c r="L12" s="65">
        <f>VLOOKUP($A12,'Return Data'!$B$7:$R$1700,13,0)</f>
        <v>45.043700000000001</v>
      </c>
      <c r="M12" s="66">
        <f t="shared" si="4"/>
        <v>9</v>
      </c>
      <c r="N12" s="65">
        <f>VLOOKUP($A12,'Return Data'!$B$7:$R$1700,17,0)</f>
        <v>31.147300000000001</v>
      </c>
      <c r="O12" s="66">
        <f t="shared" si="5"/>
        <v>7</v>
      </c>
      <c r="P12" s="65">
        <f>VLOOKUP($A12,'Return Data'!$B$7:$R$1700,14,0)</f>
        <v>21.337700000000002</v>
      </c>
      <c r="Q12" s="66">
        <f t="shared" si="6"/>
        <v>1</v>
      </c>
      <c r="R12" s="65">
        <f>VLOOKUP($A12,'Return Data'!$B$7:$R$1700,16,0)</f>
        <v>6.0627000000000004</v>
      </c>
      <c r="S12" s="67">
        <f t="shared" si="7"/>
        <v>11</v>
      </c>
    </row>
    <row r="13" spans="1:19" x14ac:dyDescent="0.3">
      <c r="A13" s="82" t="s">
        <v>906</v>
      </c>
      <c r="B13" s="64">
        <f>VLOOKUP($A13,'Return Data'!$B$7:$R$1700,3,0)</f>
        <v>44040</v>
      </c>
      <c r="C13" s="65">
        <f>VLOOKUP($A13,'Return Data'!$B$7:$R$1700,4,0)</f>
        <v>4742.7677999999996</v>
      </c>
      <c r="D13" s="65">
        <f>VLOOKUP($A13,'Return Data'!$B$7:$R$1700,9,0)</f>
        <v>95.569400000000002</v>
      </c>
      <c r="E13" s="66">
        <f t="shared" si="0"/>
        <v>3</v>
      </c>
      <c r="F13" s="65">
        <f>VLOOKUP($A13,'Return Data'!$B$7:$R$1700,10,0)</f>
        <v>40.092599999999997</v>
      </c>
      <c r="G13" s="66">
        <f t="shared" si="1"/>
        <v>3</v>
      </c>
      <c r="H13" s="65">
        <f>VLOOKUP($A13,'Return Data'!$B$7:$R$1700,11,0)</f>
        <v>55.922199999999997</v>
      </c>
      <c r="I13" s="66">
        <f t="shared" si="2"/>
        <v>3</v>
      </c>
      <c r="J13" s="65">
        <f>VLOOKUP($A13,'Return Data'!$B$7:$R$1700,12,0)</f>
        <v>45.269799999999996</v>
      </c>
      <c r="K13" s="66">
        <f t="shared" si="3"/>
        <v>2</v>
      </c>
      <c r="L13" s="65">
        <f>VLOOKUP($A13,'Return Data'!$B$7:$R$1700,13,0)</f>
        <v>46.037399999999998</v>
      </c>
      <c r="M13" s="66">
        <f t="shared" si="4"/>
        <v>2</v>
      </c>
      <c r="N13" s="65">
        <f>VLOOKUP($A13,'Return Data'!$B$7:$R$1700,17,0)</f>
        <v>31.508900000000001</v>
      </c>
      <c r="O13" s="66">
        <f t="shared" si="5"/>
        <v>1</v>
      </c>
      <c r="P13" s="65">
        <f>VLOOKUP($A13,'Return Data'!$B$7:$R$1700,14,0)</f>
        <v>21.267800000000001</v>
      </c>
      <c r="Q13" s="66">
        <f t="shared" si="6"/>
        <v>2</v>
      </c>
      <c r="R13" s="65">
        <f>VLOOKUP($A13,'Return Data'!$B$7:$R$1700,16,0)</f>
        <v>10.492000000000001</v>
      </c>
      <c r="S13" s="67">
        <f t="shared" si="7"/>
        <v>6</v>
      </c>
    </row>
    <row r="14" spans="1:19" x14ac:dyDescent="0.3">
      <c r="A14" s="82" t="s">
        <v>908</v>
      </c>
      <c r="B14" s="64">
        <f>VLOOKUP($A14,'Return Data'!$B$7:$R$1700,3,0)</f>
        <v>44040</v>
      </c>
      <c r="C14" s="65">
        <f>VLOOKUP($A14,'Return Data'!$B$7:$R$1700,4,0)</f>
        <v>457.14460000000003</v>
      </c>
      <c r="D14" s="65">
        <f>VLOOKUP($A14,'Return Data'!$B$7:$R$1700,9,0)</f>
        <v>95.271199999999993</v>
      </c>
      <c r="E14" s="66">
        <f t="shared" si="0"/>
        <v>6</v>
      </c>
      <c r="F14" s="65">
        <f>VLOOKUP($A14,'Return Data'!$B$7:$R$1700,10,0)</f>
        <v>39.904699999999998</v>
      </c>
      <c r="G14" s="66">
        <f t="shared" si="1"/>
        <v>6</v>
      </c>
      <c r="H14" s="65">
        <f>VLOOKUP($A14,'Return Data'!$B$7:$R$1700,11,0)</f>
        <v>55.651299999999999</v>
      </c>
      <c r="I14" s="66">
        <f t="shared" si="2"/>
        <v>6</v>
      </c>
      <c r="J14" s="65">
        <f>VLOOKUP($A14,'Return Data'!$B$7:$R$1700,12,0)</f>
        <v>44.950699999999998</v>
      </c>
      <c r="K14" s="66">
        <f t="shared" si="3"/>
        <v>5</v>
      </c>
      <c r="L14" s="65">
        <f>VLOOKUP($A14,'Return Data'!$B$7:$R$1700,13,0)</f>
        <v>45.656599999999997</v>
      </c>
      <c r="M14" s="66">
        <f t="shared" si="4"/>
        <v>5</v>
      </c>
      <c r="N14" s="65">
        <f>VLOOKUP($A14,'Return Data'!$B$7:$R$1700,17,0)</f>
        <v>31.3157</v>
      </c>
      <c r="O14" s="66">
        <f t="shared" si="5"/>
        <v>4</v>
      </c>
      <c r="P14" s="65">
        <f>VLOOKUP($A14,'Return Data'!$B$7:$R$1700,14,0)</f>
        <v>21.163599999999999</v>
      </c>
      <c r="Q14" s="66">
        <f t="shared" si="6"/>
        <v>6</v>
      </c>
      <c r="R14" s="65">
        <f>VLOOKUP($A14,'Return Data'!$B$7:$R$1700,16,0)</f>
        <v>13.497400000000001</v>
      </c>
      <c r="S14" s="67">
        <f t="shared" si="7"/>
        <v>1</v>
      </c>
    </row>
    <row r="15" spans="1:19" x14ac:dyDescent="0.3">
      <c r="A15" s="82" t="s">
        <v>910</v>
      </c>
      <c r="B15" s="64">
        <f>VLOOKUP($A15,'Return Data'!$B$7:$R$1700,3,0)</f>
        <v>44040</v>
      </c>
      <c r="C15" s="65">
        <f>VLOOKUP($A15,'Return Data'!$B$7:$R$1700,4,0)</f>
        <v>45.8994</v>
      </c>
      <c r="D15" s="65">
        <f>VLOOKUP($A15,'Return Data'!$B$7:$R$1700,9,0)</f>
        <v>97.450500000000005</v>
      </c>
      <c r="E15" s="66">
        <f t="shared" si="0"/>
        <v>1</v>
      </c>
      <c r="F15" s="65">
        <f>VLOOKUP($A15,'Return Data'!$B$7:$R$1700,10,0)</f>
        <v>40.756100000000004</v>
      </c>
      <c r="G15" s="66">
        <f t="shared" si="1"/>
        <v>1</v>
      </c>
      <c r="H15" s="65">
        <f>VLOOKUP($A15,'Return Data'!$B$7:$R$1700,11,0)</f>
        <v>55.980800000000002</v>
      </c>
      <c r="I15" s="66">
        <f t="shared" si="2"/>
        <v>2</v>
      </c>
      <c r="J15" s="65">
        <f>VLOOKUP($A15,'Return Data'!$B$7:$R$1700,12,0)</f>
        <v>45.147599999999997</v>
      </c>
      <c r="K15" s="66">
        <f t="shared" si="3"/>
        <v>3</v>
      </c>
      <c r="L15" s="65">
        <f>VLOOKUP($A15,'Return Data'!$B$7:$R$1700,13,0)</f>
        <v>45.826099999999997</v>
      </c>
      <c r="M15" s="66">
        <f t="shared" si="4"/>
        <v>4</v>
      </c>
      <c r="N15" s="65">
        <f>VLOOKUP($A15,'Return Data'!$B$7:$R$1700,17,0)</f>
        <v>31.1922</v>
      </c>
      <c r="O15" s="66">
        <f t="shared" si="5"/>
        <v>6</v>
      </c>
      <c r="P15" s="65">
        <f>VLOOKUP($A15,'Return Data'!$B$7:$R$1700,14,0)</f>
        <v>21.1172</v>
      </c>
      <c r="Q15" s="66">
        <f t="shared" si="6"/>
        <v>7</v>
      </c>
      <c r="R15" s="65">
        <f>VLOOKUP($A15,'Return Data'!$B$7:$R$1700,16,0)</f>
        <v>12.511200000000001</v>
      </c>
      <c r="S15" s="67">
        <f t="shared" si="7"/>
        <v>3</v>
      </c>
    </row>
    <row r="16" spans="1:19" x14ac:dyDescent="0.3">
      <c r="A16" s="82" t="s">
        <v>912</v>
      </c>
      <c r="B16" s="64">
        <f>VLOOKUP($A16,'Return Data'!$B$7:$R$1700,3,0)</f>
        <v>44040</v>
      </c>
      <c r="C16" s="65">
        <f>VLOOKUP($A16,'Return Data'!$B$7:$R$1700,4,0)</f>
        <v>2276.6922</v>
      </c>
      <c r="D16" s="65">
        <f>VLOOKUP($A16,'Return Data'!$B$7:$R$1700,9,0)</f>
        <v>95.181200000000004</v>
      </c>
      <c r="E16" s="66">
        <f t="shared" si="0"/>
        <v>7</v>
      </c>
      <c r="F16" s="65">
        <f>VLOOKUP($A16,'Return Data'!$B$7:$R$1700,10,0)</f>
        <v>39.750500000000002</v>
      </c>
      <c r="G16" s="66">
        <f t="shared" si="1"/>
        <v>8</v>
      </c>
      <c r="H16" s="65">
        <f>VLOOKUP($A16,'Return Data'!$B$7:$R$1700,11,0)</f>
        <v>55.476399999999998</v>
      </c>
      <c r="I16" s="66">
        <f t="shared" si="2"/>
        <v>8</v>
      </c>
      <c r="J16" s="65">
        <f>VLOOKUP($A16,'Return Data'!$B$7:$R$1700,12,0)</f>
        <v>44.687199999999997</v>
      </c>
      <c r="K16" s="66">
        <f t="shared" si="3"/>
        <v>7</v>
      </c>
      <c r="L16" s="65">
        <f>VLOOKUP($A16,'Return Data'!$B$7:$R$1700,13,0)</f>
        <v>45.407200000000003</v>
      </c>
      <c r="M16" s="66">
        <f t="shared" si="4"/>
        <v>8</v>
      </c>
      <c r="N16" s="65">
        <f>VLOOKUP($A16,'Return Data'!$B$7:$R$1700,17,0)</f>
        <v>31.100999999999999</v>
      </c>
      <c r="O16" s="66">
        <f t="shared" si="5"/>
        <v>9</v>
      </c>
      <c r="P16" s="65">
        <f>VLOOKUP($A16,'Return Data'!$B$7:$R$1700,14,0)</f>
        <v>21.026199999999999</v>
      </c>
      <c r="Q16" s="66">
        <f t="shared" si="6"/>
        <v>9</v>
      </c>
      <c r="R16" s="65">
        <f>VLOOKUP($A16,'Return Data'!$B$7:$R$1700,16,0)</f>
        <v>11.424099999999999</v>
      </c>
      <c r="S16" s="67">
        <f t="shared" si="7"/>
        <v>4</v>
      </c>
    </row>
    <row r="17" spans="1:19" x14ac:dyDescent="0.3">
      <c r="A17" s="82" t="s">
        <v>915</v>
      </c>
      <c r="B17" s="64">
        <f>VLOOKUP($A17,'Return Data'!$B$7:$R$1700,3,0)</f>
        <v>44040</v>
      </c>
      <c r="C17" s="65">
        <f>VLOOKUP($A17,'Return Data'!$B$7:$R$1700,4,0)</f>
        <v>4692.1504000000004</v>
      </c>
      <c r="D17" s="65">
        <f>VLOOKUP($A17,'Return Data'!$B$7:$R$1700,9,0)</f>
        <v>95.506900000000002</v>
      </c>
      <c r="E17" s="66">
        <f t="shared" si="0"/>
        <v>4</v>
      </c>
      <c r="F17" s="65">
        <f>VLOOKUP($A17,'Return Data'!$B$7:$R$1700,10,0)</f>
        <v>39.988700000000001</v>
      </c>
      <c r="G17" s="66">
        <f t="shared" si="1"/>
        <v>4</v>
      </c>
      <c r="H17" s="65">
        <f>VLOOKUP($A17,'Return Data'!$B$7:$R$1700,11,0)</f>
        <v>55.791400000000003</v>
      </c>
      <c r="I17" s="66">
        <f t="shared" si="2"/>
        <v>5</v>
      </c>
      <c r="J17" s="65">
        <f>VLOOKUP($A17,'Return Data'!$B$7:$R$1700,12,0)</f>
        <v>45.103299999999997</v>
      </c>
      <c r="K17" s="66">
        <f t="shared" si="3"/>
        <v>4</v>
      </c>
      <c r="L17" s="65">
        <f>VLOOKUP($A17,'Return Data'!$B$7:$R$1700,13,0)</f>
        <v>45.838500000000003</v>
      </c>
      <c r="M17" s="66">
        <f t="shared" si="4"/>
        <v>3</v>
      </c>
      <c r="N17" s="65">
        <f>VLOOKUP($A17,'Return Data'!$B$7:$R$1700,17,0)</f>
        <v>31.317</v>
      </c>
      <c r="O17" s="66">
        <f t="shared" si="5"/>
        <v>3</v>
      </c>
      <c r="P17" s="65">
        <f>VLOOKUP($A17,'Return Data'!$B$7:$R$1700,14,0)</f>
        <v>21.0823</v>
      </c>
      <c r="Q17" s="66">
        <f t="shared" si="6"/>
        <v>8</v>
      </c>
      <c r="R17" s="65">
        <f>VLOOKUP($A17,'Return Data'!$B$7:$R$1700,16,0)</f>
        <v>10.9626</v>
      </c>
      <c r="S17" s="67">
        <f t="shared" si="7"/>
        <v>5</v>
      </c>
    </row>
    <row r="18" spans="1:19" x14ac:dyDescent="0.3">
      <c r="A18" s="82" t="s">
        <v>916</v>
      </c>
      <c r="B18" s="64">
        <f>VLOOKUP($A18,'Return Data'!$B$7:$R$1700,3,0)</f>
        <v>44040</v>
      </c>
      <c r="C18" s="65">
        <f>VLOOKUP($A18,'Return Data'!$B$7:$R$1700,4,0)</f>
        <v>4614.1054000000004</v>
      </c>
      <c r="D18" s="65">
        <f>VLOOKUP($A18,'Return Data'!$B$7:$R$1700,9,0)</f>
        <v>96.061400000000006</v>
      </c>
      <c r="E18" s="66">
        <f t="shared" si="0"/>
        <v>2</v>
      </c>
      <c r="F18" s="65">
        <f>VLOOKUP($A18,'Return Data'!$B$7:$R$1700,10,0)</f>
        <v>39.862200000000001</v>
      </c>
      <c r="G18" s="66">
        <f t="shared" si="1"/>
        <v>7</v>
      </c>
      <c r="H18" s="65">
        <f>VLOOKUP($A18,'Return Data'!$B$7:$R$1700,11,0)</f>
        <v>55.565399999999997</v>
      </c>
      <c r="I18" s="66">
        <f t="shared" si="2"/>
        <v>7</v>
      </c>
      <c r="J18" s="65">
        <f>VLOOKUP($A18,'Return Data'!$B$7:$R$1700,12,0)</f>
        <v>44.731400000000001</v>
      </c>
      <c r="K18" s="66">
        <f t="shared" si="3"/>
        <v>6</v>
      </c>
      <c r="L18" s="65">
        <f>VLOOKUP($A18,'Return Data'!$B$7:$R$1700,13,0)</f>
        <v>45.445</v>
      </c>
      <c r="M18" s="66">
        <f t="shared" si="4"/>
        <v>7</v>
      </c>
      <c r="N18" s="65">
        <f>VLOOKUP($A18,'Return Data'!$B$7:$R$1700,17,0)</f>
        <v>31.260999999999999</v>
      </c>
      <c r="O18" s="66">
        <f t="shared" si="5"/>
        <v>5</v>
      </c>
      <c r="P18" s="65">
        <f>VLOOKUP($A18,'Return Data'!$B$7:$R$1700,14,0)</f>
        <v>21.219200000000001</v>
      </c>
      <c r="Q18" s="66">
        <f t="shared" si="6"/>
        <v>3</v>
      </c>
      <c r="R18" s="65">
        <f>VLOOKUP($A18,'Return Data'!$B$7:$R$1700,16,0)</f>
        <v>12.6531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95.423645454545465</v>
      </c>
      <c r="E20" s="88"/>
      <c r="F20" s="89">
        <f>AVERAGE(F8:F18)</f>
        <v>39.876636363636358</v>
      </c>
      <c r="G20" s="88"/>
      <c r="H20" s="89">
        <f>AVERAGE(H8:H18)</f>
        <v>55.459472727272718</v>
      </c>
      <c r="I20" s="88"/>
      <c r="J20" s="89">
        <f>AVERAGE(J8:J18)</f>
        <v>44.776518181818183</v>
      </c>
      <c r="K20" s="88"/>
      <c r="L20" s="89">
        <f>AVERAGE(L8:L18)</f>
        <v>45.527299999999997</v>
      </c>
      <c r="M20" s="88"/>
      <c r="N20" s="89">
        <f>AVERAGE(N8:N18)</f>
        <v>31.207254545454546</v>
      </c>
      <c r="O20" s="88"/>
      <c r="P20" s="89">
        <f>AVERAGE(P8:P18)</f>
        <v>21.108145454545454</v>
      </c>
      <c r="Q20" s="88"/>
      <c r="R20" s="89">
        <f>AVERAGE(R8:R18)</f>
        <v>10.416663636363635</v>
      </c>
      <c r="S20" s="90"/>
    </row>
    <row r="21" spans="1:19" x14ac:dyDescent="0.3">
      <c r="A21" s="87" t="s">
        <v>28</v>
      </c>
      <c r="B21" s="88"/>
      <c r="C21" s="88"/>
      <c r="D21" s="89">
        <f>MIN(D8:D18)</f>
        <v>94.5364</v>
      </c>
      <c r="E21" s="88"/>
      <c r="F21" s="89">
        <f>MIN(F8:F18)</f>
        <v>39.366</v>
      </c>
      <c r="G21" s="88"/>
      <c r="H21" s="89">
        <f>MIN(H8:H18)</f>
        <v>54.374200000000002</v>
      </c>
      <c r="I21" s="88"/>
      <c r="J21" s="89">
        <f>MIN(J8:J18)</f>
        <v>44.0092</v>
      </c>
      <c r="K21" s="88"/>
      <c r="L21" s="89">
        <f>MIN(L8:L18)</f>
        <v>44.902099999999997</v>
      </c>
      <c r="M21" s="88"/>
      <c r="N21" s="89">
        <f>MIN(N8:N18)</f>
        <v>30.880800000000001</v>
      </c>
      <c r="O21" s="88"/>
      <c r="P21" s="89">
        <f>MIN(P8:P18)</f>
        <v>20.720800000000001</v>
      </c>
      <c r="Q21" s="88"/>
      <c r="R21" s="89">
        <f>MIN(R8:R18)</f>
        <v>6.0627000000000004</v>
      </c>
      <c r="S21" s="90"/>
    </row>
    <row r="22" spans="1:19" ht="15" thickBot="1" x14ac:dyDescent="0.35">
      <c r="A22" s="91" t="s">
        <v>29</v>
      </c>
      <c r="B22" s="92"/>
      <c r="C22" s="92"/>
      <c r="D22" s="93">
        <f>MAX(D8:D18)</f>
        <v>97.450500000000005</v>
      </c>
      <c r="E22" s="92"/>
      <c r="F22" s="93">
        <f>MAX(F8:F18)</f>
        <v>40.756100000000004</v>
      </c>
      <c r="G22" s="92"/>
      <c r="H22" s="93">
        <f>MAX(H8:H18)</f>
        <v>56.11</v>
      </c>
      <c r="I22" s="92"/>
      <c r="J22" s="93">
        <f>MAX(J8:J18)</f>
        <v>45.497100000000003</v>
      </c>
      <c r="K22" s="92"/>
      <c r="L22" s="93">
        <f>MAX(L8:L18)</f>
        <v>46.046300000000002</v>
      </c>
      <c r="M22" s="92"/>
      <c r="N22" s="93">
        <f>MAX(N8:N18)</f>
        <v>31.508900000000001</v>
      </c>
      <c r="O22" s="92"/>
      <c r="P22" s="93">
        <f>MAX(P8:P18)</f>
        <v>21.337700000000002</v>
      </c>
      <c r="Q22" s="92"/>
      <c r="R22" s="93">
        <f>MAX(R8:R18)</f>
        <v>13.497400000000001</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44040</v>
      </c>
      <c r="C8" s="65">
        <f>VLOOKUP($A8,'Return Data'!$B$7:$R$1700,4,0)</f>
        <v>16.249500000000001</v>
      </c>
      <c r="D8" s="65">
        <f>VLOOKUP($A8,'Return Data'!$B$7:$R$1700,9,0)</f>
        <v>95.137600000000006</v>
      </c>
      <c r="E8" s="66">
        <f>RANK(D8,D$8:D$18,0)</f>
        <v>7</v>
      </c>
      <c r="F8" s="65">
        <f>VLOOKUP($A8,'Return Data'!$B$7:$R$1700,10,0)</f>
        <v>31.381799999999998</v>
      </c>
      <c r="G8" s="66">
        <f>RANK(F8,F$8:F$18,0)</f>
        <v>10</v>
      </c>
      <c r="H8" s="65">
        <f>VLOOKUP($A8,'Return Data'!$B$7:$R$1700,11,0)</f>
        <v>53.895400000000002</v>
      </c>
      <c r="I8" s="66">
        <f>RANK(H8,H$8:H$18,0)</f>
        <v>11</v>
      </c>
      <c r="J8" s="65">
        <f>VLOOKUP($A8,'Return Data'!$B$7:$R$1700,12,0)</f>
        <v>42.247</v>
      </c>
      <c r="K8" s="66">
        <f>RANK(J8,J$8:J$18,0)</f>
        <v>11</v>
      </c>
      <c r="L8" s="65">
        <f>VLOOKUP($A8,'Return Data'!$B$7:$R$1700,13,0)</f>
        <v>47.086399999999998</v>
      </c>
      <c r="M8" s="66">
        <f>RANK(L8,L$8:L$18,0)</f>
        <v>10</v>
      </c>
      <c r="N8" s="65">
        <f>VLOOKUP($A8,'Return Data'!$B$7:$R$1700,17,0)</f>
        <v>30.293199999999999</v>
      </c>
      <c r="O8" s="66">
        <f>RANK(N8,N$8:N$18,0)</f>
        <v>9</v>
      </c>
      <c r="P8" s="65">
        <f>VLOOKUP($A8,'Return Data'!$B$7:$R$1700,14,0)</f>
        <v>20.611899999999999</v>
      </c>
      <c r="Q8" s="66">
        <f>RANK(P8,P$8:P$18,0)</f>
        <v>10</v>
      </c>
      <c r="R8" s="65">
        <f>VLOOKUP($A8,'Return Data'!$B$7:$R$1700,16,0)</f>
        <v>5.9779</v>
      </c>
      <c r="S8" s="67">
        <f>RANK(R8,R$8:R$18,0)</f>
        <v>7</v>
      </c>
    </row>
    <row r="9" spans="1:19" x14ac:dyDescent="0.3">
      <c r="A9" s="82" t="s">
        <v>898</v>
      </c>
      <c r="B9" s="64">
        <f>VLOOKUP($A9,'Return Data'!$B$7:$R$1700,3,0)</f>
        <v>44040</v>
      </c>
      <c r="C9" s="65">
        <f>VLOOKUP($A9,'Return Data'!$B$7:$R$1700,4,0)</f>
        <v>16.212</v>
      </c>
      <c r="D9" s="65">
        <f>VLOOKUP($A9,'Return Data'!$B$7:$R$1700,9,0)</f>
        <v>96.202799999999996</v>
      </c>
      <c r="E9" s="66">
        <f t="shared" ref="E9:E18" si="0">RANK(D9,D$8:D$18,0)</f>
        <v>6</v>
      </c>
      <c r="F9" s="65">
        <f>VLOOKUP($A9,'Return Data'!$B$7:$R$1700,10,0)</f>
        <v>34.234299999999998</v>
      </c>
      <c r="G9" s="66">
        <f t="shared" ref="G9:G18" si="1">RANK(F9,F$8:F$18,0)</f>
        <v>4</v>
      </c>
      <c r="H9" s="65">
        <f>VLOOKUP($A9,'Return Data'!$B$7:$R$1700,11,0)</f>
        <v>58.329099999999997</v>
      </c>
      <c r="I9" s="66">
        <f t="shared" ref="I9:I18" si="2">RANK(H9,H$8:H$18,0)</f>
        <v>3</v>
      </c>
      <c r="J9" s="65">
        <f>VLOOKUP($A9,'Return Data'!$B$7:$R$1700,12,0)</f>
        <v>44.683399999999999</v>
      </c>
      <c r="K9" s="66">
        <f t="shared" ref="K9:K18" si="3">RANK(J9,J$8:J$18,0)</f>
        <v>4</v>
      </c>
      <c r="L9" s="65">
        <f>VLOOKUP($A9,'Return Data'!$B$7:$R$1700,13,0)</f>
        <v>49.622700000000002</v>
      </c>
      <c r="M9" s="66">
        <f t="shared" ref="M9:M18" si="4">RANK(L9,L$8:L$18,0)</f>
        <v>4</v>
      </c>
      <c r="N9" s="65">
        <f>VLOOKUP($A9,'Return Data'!$B$7:$R$1700,17,0)</f>
        <v>30.931000000000001</v>
      </c>
      <c r="O9" s="66">
        <f t="shared" ref="O9:O18" si="5">RANK(N9,N$8:N$18,0)</f>
        <v>7</v>
      </c>
      <c r="P9" s="65">
        <f>VLOOKUP($A9,'Return Data'!$B$7:$R$1700,14,0)</f>
        <v>21.104500000000002</v>
      </c>
      <c r="Q9" s="66">
        <f t="shared" ref="Q9:Q18" si="6">RANK(P9,P$8:P$18,0)</f>
        <v>6</v>
      </c>
      <c r="R9" s="65">
        <f>VLOOKUP($A9,'Return Data'!$B$7:$R$1700,16,0)</f>
        <v>5.6585000000000001</v>
      </c>
      <c r="S9" s="67">
        <f t="shared" ref="S9:S18" si="7">RANK(R9,R$8:R$18,0)</f>
        <v>9</v>
      </c>
    </row>
    <row r="10" spans="1:19" x14ac:dyDescent="0.3">
      <c r="A10" s="82" t="s">
        <v>899</v>
      </c>
      <c r="B10" s="64">
        <f>VLOOKUP($A10,'Return Data'!$B$7:$R$1700,3,0)</f>
        <v>44039</v>
      </c>
      <c r="C10" s="65">
        <f>VLOOKUP($A10,'Return Data'!$B$7:$R$1700,4,0)</f>
        <v>23.267299999999999</v>
      </c>
      <c r="D10" s="65">
        <f>VLOOKUP($A10,'Return Data'!$B$7:$R$1700,9,0)</f>
        <v>299.44380000000001</v>
      </c>
      <c r="E10" s="66">
        <f t="shared" si="0"/>
        <v>1</v>
      </c>
      <c r="F10" s="65">
        <f>VLOOKUP($A10,'Return Data'!$B$7:$R$1700,10,0)</f>
        <v>123.4045</v>
      </c>
      <c r="G10" s="66">
        <f t="shared" si="1"/>
        <v>1</v>
      </c>
      <c r="H10" s="65">
        <f>VLOOKUP($A10,'Return Data'!$B$7:$R$1700,11,0)</f>
        <v>116.65989999999999</v>
      </c>
      <c r="I10" s="66">
        <f t="shared" si="2"/>
        <v>1</v>
      </c>
      <c r="J10" s="65">
        <f>VLOOKUP($A10,'Return Data'!$B$7:$R$1700,12,0)</f>
        <v>88.412099999999995</v>
      </c>
      <c r="K10" s="66">
        <f t="shared" si="3"/>
        <v>1</v>
      </c>
      <c r="L10" s="65">
        <f>VLOOKUP($A10,'Return Data'!$B$7:$R$1700,13,0)</f>
        <v>70.308800000000005</v>
      </c>
      <c r="M10" s="66">
        <f t="shared" si="4"/>
        <v>1</v>
      </c>
      <c r="N10" s="65">
        <f>VLOOKUP($A10,'Return Data'!$B$7:$R$1700,17,0)</f>
        <v>44.298699999999997</v>
      </c>
      <c r="O10" s="66">
        <f t="shared" si="5"/>
        <v>1</v>
      </c>
      <c r="P10" s="65">
        <f>VLOOKUP($A10,'Return Data'!$B$7:$R$1700,14,0)</f>
        <v>23.970600000000001</v>
      </c>
      <c r="Q10" s="66">
        <f t="shared" si="6"/>
        <v>1</v>
      </c>
      <c r="R10" s="65">
        <f>VLOOKUP($A10,'Return Data'!$B$7:$R$1700,16,0)</f>
        <v>6.7778999999999998</v>
      </c>
      <c r="S10" s="67">
        <f t="shared" si="7"/>
        <v>4</v>
      </c>
    </row>
    <row r="11" spans="1:19" x14ac:dyDescent="0.3">
      <c r="A11" s="82" t="s">
        <v>901</v>
      </c>
      <c r="B11" s="64">
        <f>VLOOKUP($A11,'Return Data'!$B$7:$R$1700,3,0)</f>
        <v>44040</v>
      </c>
      <c r="C11" s="65">
        <f>VLOOKUP($A11,'Return Data'!$B$7:$R$1700,4,0)</f>
        <v>16.796600000000002</v>
      </c>
      <c r="D11" s="65">
        <f>VLOOKUP($A11,'Return Data'!$B$7:$R$1700,9,0)</f>
        <v>93.146600000000007</v>
      </c>
      <c r="E11" s="66">
        <f t="shared" si="0"/>
        <v>10</v>
      </c>
      <c r="F11" s="65">
        <f>VLOOKUP($A11,'Return Data'!$B$7:$R$1700,10,0)</f>
        <v>32.116</v>
      </c>
      <c r="G11" s="66">
        <f t="shared" si="1"/>
        <v>9</v>
      </c>
      <c r="H11" s="65">
        <f>VLOOKUP($A11,'Return Data'!$B$7:$R$1700,11,0)</f>
        <v>58.3506</v>
      </c>
      <c r="I11" s="66">
        <f t="shared" si="2"/>
        <v>2</v>
      </c>
      <c r="J11" s="65">
        <f>VLOOKUP($A11,'Return Data'!$B$7:$R$1700,12,0)</f>
        <v>44.554900000000004</v>
      </c>
      <c r="K11" s="66">
        <f t="shared" si="3"/>
        <v>6</v>
      </c>
      <c r="L11" s="65">
        <f>VLOOKUP($A11,'Return Data'!$B$7:$R$1700,13,0)</f>
        <v>48.1325</v>
      </c>
      <c r="M11" s="66">
        <f t="shared" si="4"/>
        <v>7</v>
      </c>
      <c r="N11" s="65">
        <f>VLOOKUP($A11,'Return Data'!$B$7:$R$1700,17,0)</f>
        <v>31.0748</v>
      </c>
      <c r="O11" s="66">
        <f t="shared" si="5"/>
        <v>5</v>
      </c>
      <c r="P11" s="65">
        <f>VLOOKUP($A11,'Return Data'!$B$7:$R$1700,14,0)</f>
        <v>21.231300000000001</v>
      </c>
      <c r="Q11" s="66">
        <f t="shared" si="6"/>
        <v>5</v>
      </c>
      <c r="R11" s="65">
        <f>VLOOKUP($A11,'Return Data'!$B$7:$R$1700,16,0)</f>
        <v>6.1093999999999999</v>
      </c>
      <c r="S11" s="67">
        <f t="shared" si="7"/>
        <v>6</v>
      </c>
    </row>
    <row r="12" spans="1:19" x14ac:dyDescent="0.3">
      <c r="A12" s="82" t="s">
        <v>903</v>
      </c>
      <c r="B12" s="64">
        <f>VLOOKUP($A12,'Return Data'!$B$7:$R$1700,3,0)</f>
        <v>44040</v>
      </c>
      <c r="C12" s="65">
        <f>VLOOKUP($A12,'Return Data'!$B$7:$R$1700,4,0)</f>
        <v>17.360700000000001</v>
      </c>
      <c r="D12" s="65">
        <f>VLOOKUP($A12,'Return Data'!$B$7:$R$1700,9,0)</f>
        <v>94.247699999999995</v>
      </c>
      <c r="E12" s="66">
        <f t="shared" si="0"/>
        <v>8</v>
      </c>
      <c r="F12" s="65">
        <f>VLOOKUP($A12,'Return Data'!$B$7:$R$1700,10,0)</f>
        <v>32.752499999999998</v>
      </c>
      <c r="G12" s="66">
        <f t="shared" si="1"/>
        <v>7</v>
      </c>
      <c r="H12" s="65">
        <f>VLOOKUP($A12,'Return Data'!$B$7:$R$1700,11,0)</f>
        <v>57.219000000000001</v>
      </c>
      <c r="I12" s="66">
        <f t="shared" si="2"/>
        <v>6</v>
      </c>
      <c r="J12" s="65">
        <f>VLOOKUP($A12,'Return Data'!$B$7:$R$1700,12,0)</f>
        <v>43.9895</v>
      </c>
      <c r="K12" s="66">
        <f t="shared" si="3"/>
        <v>9</v>
      </c>
      <c r="L12" s="65">
        <f>VLOOKUP($A12,'Return Data'!$B$7:$R$1700,13,0)</f>
        <v>47.09</v>
      </c>
      <c r="M12" s="66">
        <f t="shared" si="4"/>
        <v>9</v>
      </c>
      <c r="N12" s="65">
        <f>VLOOKUP($A12,'Return Data'!$B$7:$R$1700,17,0)</f>
        <v>30.2621</v>
      </c>
      <c r="O12" s="66">
        <f t="shared" si="5"/>
        <v>10</v>
      </c>
      <c r="P12" s="65">
        <f>VLOOKUP($A12,'Return Data'!$B$7:$R$1700,14,0)</f>
        <v>21.633400000000002</v>
      </c>
      <c r="Q12" s="66">
        <f t="shared" si="6"/>
        <v>3</v>
      </c>
      <c r="R12" s="65">
        <f>VLOOKUP($A12,'Return Data'!$B$7:$R$1700,16,0)</f>
        <v>6.4669999999999996</v>
      </c>
      <c r="S12" s="67">
        <f t="shared" si="7"/>
        <v>5</v>
      </c>
    </row>
    <row r="13" spans="1:19" x14ac:dyDescent="0.3">
      <c r="A13" s="82" t="s">
        <v>905</v>
      </c>
      <c r="B13" s="64">
        <f>VLOOKUP($A13,'Return Data'!$B$7:$R$1700,3,0)</f>
        <v>44040</v>
      </c>
      <c r="C13" s="65">
        <f>VLOOKUP($A13,'Return Data'!$B$7:$R$1700,4,0)</f>
        <v>14.571300000000001</v>
      </c>
      <c r="D13" s="65">
        <f>VLOOKUP($A13,'Return Data'!$B$7:$R$1700,9,0)</f>
        <v>84.200299999999999</v>
      </c>
      <c r="E13" s="66">
        <f t="shared" si="0"/>
        <v>11</v>
      </c>
      <c r="F13" s="65">
        <f>VLOOKUP($A13,'Return Data'!$B$7:$R$1700,10,0)</f>
        <v>41.604999999999997</v>
      </c>
      <c r="G13" s="66">
        <f t="shared" si="1"/>
        <v>2</v>
      </c>
      <c r="H13" s="65">
        <f>VLOOKUP($A13,'Return Data'!$B$7:$R$1700,11,0)</f>
        <v>55.553800000000003</v>
      </c>
      <c r="I13" s="66">
        <f t="shared" si="2"/>
        <v>9</v>
      </c>
      <c r="J13" s="65">
        <f>VLOOKUP($A13,'Return Data'!$B$7:$R$1700,12,0)</f>
        <v>44.488700000000001</v>
      </c>
      <c r="K13" s="66">
        <f t="shared" si="3"/>
        <v>7</v>
      </c>
      <c r="L13" s="65">
        <f>VLOOKUP($A13,'Return Data'!$B$7:$R$1700,13,0)</f>
        <v>44.7316</v>
      </c>
      <c r="M13" s="66">
        <f t="shared" si="4"/>
        <v>11</v>
      </c>
      <c r="N13" s="65">
        <f>VLOOKUP($A13,'Return Data'!$B$7:$R$1700,17,0)</f>
        <v>30.1296</v>
      </c>
      <c r="O13" s="66">
        <f t="shared" si="5"/>
        <v>11</v>
      </c>
      <c r="P13" s="65">
        <f>VLOOKUP($A13,'Return Data'!$B$7:$R$1700,14,0)</f>
        <v>19.951899999999998</v>
      </c>
      <c r="Q13" s="66">
        <f t="shared" si="6"/>
        <v>11</v>
      </c>
      <c r="R13" s="65">
        <f>VLOOKUP($A13,'Return Data'!$B$7:$R$1700,16,0)</f>
        <v>4.8437999999999999</v>
      </c>
      <c r="S13" s="67">
        <f t="shared" si="7"/>
        <v>11</v>
      </c>
    </row>
    <row r="14" spans="1:19" x14ac:dyDescent="0.3">
      <c r="A14" s="82" t="s">
        <v>907</v>
      </c>
      <c r="B14" s="64">
        <f>VLOOKUP($A14,'Return Data'!$B$7:$R$1700,3,0)</f>
        <v>44040</v>
      </c>
      <c r="C14" s="65">
        <f>VLOOKUP($A14,'Return Data'!$B$7:$R$1700,4,0)</f>
        <v>15.929500000000001</v>
      </c>
      <c r="D14" s="65">
        <f>VLOOKUP($A14,'Return Data'!$B$7:$R$1700,9,0)</f>
        <v>97.532200000000003</v>
      </c>
      <c r="E14" s="66">
        <f t="shared" si="0"/>
        <v>5</v>
      </c>
      <c r="F14" s="65">
        <f>VLOOKUP($A14,'Return Data'!$B$7:$R$1700,10,0)</f>
        <v>40.355699999999999</v>
      </c>
      <c r="G14" s="66">
        <f t="shared" si="1"/>
        <v>3</v>
      </c>
      <c r="H14" s="65">
        <f>VLOOKUP($A14,'Return Data'!$B$7:$R$1700,11,0)</f>
        <v>55.178199999999997</v>
      </c>
      <c r="I14" s="66">
        <f t="shared" si="2"/>
        <v>10</v>
      </c>
      <c r="J14" s="65">
        <f>VLOOKUP($A14,'Return Data'!$B$7:$R$1700,12,0)</f>
        <v>45.072000000000003</v>
      </c>
      <c r="K14" s="66">
        <f t="shared" si="3"/>
        <v>2</v>
      </c>
      <c r="L14" s="65">
        <f>VLOOKUP($A14,'Return Data'!$B$7:$R$1700,13,0)</f>
        <v>47.826900000000002</v>
      </c>
      <c r="M14" s="66">
        <f t="shared" si="4"/>
        <v>8</v>
      </c>
      <c r="N14" s="65">
        <f>VLOOKUP($A14,'Return Data'!$B$7:$R$1700,17,0)</f>
        <v>30.687200000000001</v>
      </c>
      <c r="O14" s="66">
        <f t="shared" si="5"/>
        <v>8</v>
      </c>
      <c r="P14" s="65">
        <f>VLOOKUP($A14,'Return Data'!$B$7:$R$1700,14,0)</f>
        <v>20.984300000000001</v>
      </c>
      <c r="Q14" s="66">
        <f t="shared" si="6"/>
        <v>8</v>
      </c>
      <c r="R14" s="65">
        <f>VLOOKUP($A14,'Return Data'!$B$7:$R$1700,16,0)</f>
        <v>5.5286999999999997</v>
      </c>
      <c r="S14" s="67">
        <f t="shared" si="7"/>
        <v>10</v>
      </c>
    </row>
    <row r="15" spans="1:19" x14ac:dyDescent="0.3">
      <c r="A15" s="82" t="s">
        <v>909</v>
      </c>
      <c r="B15" s="64">
        <f>VLOOKUP($A15,'Return Data'!$B$7:$R$1700,3,0)</f>
        <v>44040</v>
      </c>
      <c r="C15" s="65">
        <f>VLOOKUP($A15,'Return Data'!$B$7:$R$1700,4,0)</f>
        <v>21.664999999999999</v>
      </c>
      <c r="D15" s="65">
        <f>VLOOKUP($A15,'Return Data'!$B$7:$R$1700,9,0)</f>
        <v>94.203800000000001</v>
      </c>
      <c r="E15" s="66">
        <f t="shared" si="0"/>
        <v>9</v>
      </c>
      <c r="F15" s="65">
        <f>VLOOKUP($A15,'Return Data'!$B$7:$R$1700,10,0)</f>
        <v>32.2928</v>
      </c>
      <c r="G15" s="66">
        <f t="shared" si="1"/>
        <v>8</v>
      </c>
      <c r="H15" s="65">
        <f>VLOOKUP($A15,'Return Data'!$B$7:$R$1700,11,0)</f>
        <v>56.323500000000003</v>
      </c>
      <c r="I15" s="66">
        <f t="shared" si="2"/>
        <v>8</v>
      </c>
      <c r="J15" s="65">
        <f>VLOOKUP($A15,'Return Data'!$B$7:$R$1700,12,0)</f>
        <v>43.726999999999997</v>
      </c>
      <c r="K15" s="66">
        <f t="shared" si="3"/>
        <v>10</v>
      </c>
      <c r="L15" s="65">
        <f>VLOOKUP($A15,'Return Data'!$B$7:$R$1700,13,0)</f>
        <v>50.163499999999999</v>
      </c>
      <c r="M15" s="66">
        <f t="shared" si="4"/>
        <v>3</v>
      </c>
      <c r="N15" s="65">
        <f>VLOOKUP($A15,'Return Data'!$B$7:$R$1700,17,0)</f>
        <v>31.581099999999999</v>
      </c>
      <c r="O15" s="66">
        <f t="shared" si="5"/>
        <v>2</v>
      </c>
      <c r="P15" s="65">
        <f>VLOOKUP($A15,'Return Data'!$B$7:$R$1700,14,0)</f>
        <v>21.809000000000001</v>
      </c>
      <c r="Q15" s="66">
        <f t="shared" si="6"/>
        <v>2</v>
      </c>
      <c r="R15" s="65">
        <f>VLOOKUP($A15,'Return Data'!$B$7:$R$1700,16,0)</f>
        <v>8.6194000000000006</v>
      </c>
      <c r="S15" s="67">
        <f t="shared" si="7"/>
        <v>1</v>
      </c>
    </row>
    <row r="16" spans="1:19" x14ac:dyDescent="0.3">
      <c r="A16" s="82" t="s">
        <v>911</v>
      </c>
      <c r="B16" s="64">
        <f>VLOOKUP($A16,'Return Data'!$B$7:$R$1700,3,0)</f>
        <v>44040</v>
      </c>
      <c r="C16" s="65">
        <f>VLOOKUP($A16,'Return Data'!$B$7:$R$1700,4,0)</f>
        <v>21.633199999999999</v>
      </c>
      <c r="D16" s="65">
        <f>VLOOKUP($A16,'Return Data'!$B$7:$R$1700,9,0)</f>
        <v>98.658199999999994</v>
      </c>
      <c r="E16" s="66">
        <f t="shared" si="0"/>
        <v>3</v>
      </c>
      <c r="F16" s="65">
        <f>VLOOKUP($A16,'Return Data'!$B$7:$R$1700,10,0)</f>
        <v>30.988700000000001</v>
      </c>
      <c r="G16" s="66">
        <f t="shared" si="1"/>
        <v>11</v>
      </c>
      <c r="H16" s="65">
        <f>VLOOKUP($A16,'Return Data'!$B$7:$R$1700,11,0)</f>
        <v>57.476500000000001</v>
      </c>
      <c r="I16" s="66">
        <f t="shared" si="2"/>
        <v>4</v>
      </c>
      <c r="J16" s="65">
        <f>VLOOKUP($A16,'Return Data'!$B$7:$R$1700,12,0)</f>
        <v>44.729100000000003</v>
      </c>
      <c r="K16" s="66">
        <f t="shared" si="3"/>
        <v>3</v>
      </c>
      <c r="L16" s="65">
        <f>VLOOKUP($A16,'Return Data'!$B$7:$R$1700,13,0)</f>
        <v>49.131</v>
      </c>
      <c r="M16" s="66">
        <f t="shared" si="4"/>
        <v>5</v>
      </c>
      <c r="N16" s="65">
        <f>VLOOKUP($A16,'Return Data'!$B$7:$R$1700,17,0)</f>
        <v>31.033200000000001</v>
      </c>
      <c r="O16" s="66">
        <f t="shared" si="5"/>
        <v>6</v>
      </c>
      <c r="P16" s="65">
        <f>VLOOKUP($A16,'Return Data'!$B$7:$R$1700,14,0)</f>
        <v>20.893599999999999</v>
      </c>
      <c r="Q16" s="66">
        <f t="shared" si="6"/>
        <v>9</v>
      </c>
      <c r="R16" s="65">
        <f>VLOOKUP($A16,'Return Data'!$B$7:$R$1700,16,0)</f>
        <v>8.5553000000000008</v>
      </c>
      <c r="S16" s="67">
        <f t="shared" si="7"/>
        <v>2</v>
      </c>
    </row>
    <row r="17" spans="1:19" x14ac:dyDescent="0.3">
      <c r="A17" s="82" t="s">
        <v>913</v>
      </c>
      <c r="B17" s="64">
        <f>VLOOKUP($A17,'Return Data'!$B$7:$R$1700,3,0)</f>
        <v>44040</v>
      </c>
      <c r="C17" s="65">
        <f>VLOOKUP($A17,'Return Data'!$B$7:$R$1700,4,0)</f>
        <v>21.255299999999998</v>
      </c>
      <c r="D17" s="65">
        <f>VLOOKUP($A17,'Return Data'!$B$7:$R$1700,9,0)</f>
        <v>97.935500000000005</v>
      </c>
      <c r="E17" s="66">
        <f t="shared" si="0"/>
        <v>4</v>
      </c>
      <c r="F17" s="65">
        <f>VLOOKUP($A17,'Return Data'!$B$7:$R$1700,10,0)</f>
        <v>33.486400000000003</v>
      </c>
      <c r="G17" s="66">
        <f t="shared" si="1"/>
        <v>5</v>
      </c>
      <c r="H17" s="65">
        <f>VLOOKUP($A17,'Return Data'!$B$7:$R$1700,11,0)</f>
        <v>57.064500000000002</v>
      </c>
      <c r="I17" s="66">
        <f t="shared" si="2"/>
        <v>7</v>
      </c>
      <c r="J17" s="65">
        <f>VLOOKUP($A17,'Return Data'!$B$7:$R$1700,12,0)</f>
        <v>44.269500000000001</v>
      </c>
      <c r="K17" s="66">
        <f t="shared" si="3"/>
        <v>8</v>
      </c>
      <c r="L17" s="65">
        <f>VLOOKUP($A17,'Return Data'!$B$7:$R$1700,13,0)</f>
        <v>48.737400000000001</v>
      </c>
      <c r="M17" s="66">
        <f t="shared" si="4"/>
        <v>6</v>
      </c>
      <c r="N17" s="65">
        <f>VLOOKUP($A17,'Return Data'!$B$7:$R$1700,17,0)</f>
        <v>31.4438</v>
      </c>
      <c r="O17" s="66">
        <f t="shared" si="5"/>
        <v>4</v>
      </c>
      <c r="P17" s="65">
        <f>VLOOKUP($A17,'Return Data'!$B$7:$R$1700,14,0)</f>
        <v>21.032900000000001</v>
      </c>
      <c r="Q17" s="66">
        <f t="shared" si="6"/>
        <v>7</v>
      </c>
      <c r="R17" s="65">
        <f>VLOOKUP($A17,'Return Data'!$B$7:$R$1700,16,0)</f>
        <v>8.5411000000000001</v>
      </c>
      <c r="S17" s="67">
        <f t="shared" si="7"/>
        <v>3</v>
      </c>
    </row>
    <row r="18" spans="1:19" x14ac:dyDescent="0.3">
      <c r="A18" s="82" t="s">
        <v>914</v>
      </c>
      <c r="B18" s="64">
        <f>VLOOKUP($A18,'Return Data'!$B$7:$R$1700,3,0)</f>
        <v>44040</v>
      </c>
      <c r="C18" s="65">
        <f>VLOOKUP($A18,'Return Data'!$B$7:$R$1700,4,0)</f>
        <v>16.3919</v>
      </c>
      <c r="D18" s="65">
        <f>VLOOKUP($A18,'Return Data'!$B$7:$R$1700,9,0)</f>
        <v>102.91589999999999</v>
      </c>
      <c r="E18" s="66">
        <f t="shared" si="0"/>
        <v>2</v>
      </c>
      <c r="F18" s="65">
        <f>VLOOKUP($A18,'Return Data'!$B$7:$R$1700,10,0)</f>
        <v>33.151800000000001</v>
      </c>
      <c r="G18" s="66">
        <f t="shared" si="1"/>
        <v>6</v>
      </c>
      <c r="H18" s="65">
        <f>VLOOKUP($A18,'Return Data'!$B$7:$R$1700,11,0)</f>
        <v>57.351500000000001</v>
      </c>
      <c r="I18" s="66">
        <f t="shared" si="2"/>
        <v>5</v>
      </c>
      <c r="J18" s="65">
        <f>VLOOKUP($A18,'Return Data'!$B$7:$R$1700,12,0)</f>
        <v>44.580300000000001</v>
      </c>
      <c r="K18" s="66">
        <f t="shared" si="3"/>
        <v>5</v>
      </c>
      <c r="L18" s="65">
        <f>VLOOKUP($A18,'Return Data'!$B$7:$R$1700,13,0)</f>
        <v>50.1751</v>
      </c>
      <c r="M18" s="66">
        <f t="shared" si="4"/>
        <v>2</v>
      </c>
      <c r="N18" s="65">
        <f>VLOOKUP($A18,'Return Data'!$B$7:$R$1700,17,0)</f>
        <v>31.509799999999998</v>
      </c>
      <c r="O18" s="66">
        <f t="shared" si="5"/>
        <v>3</v>
      </c>
      <c r="P18" s="65">
        <f>VLOOKUP($A18,'Return Data'!$B$7:$R$1700,14,0)</f>
        <v>21.502099999999999</v>
      </c>
      <c r="Q18" s="66">
        <f t="shared" si="6"/>
        <v>4</v>
      </c>
      <c r="R18" s="65">
        <f>VLOOKUP($A18,'Return Data'!$B$7:$R$1700,16,0)</f>
        <v>5.7217000000000002</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113.96585454545453</v>
      </c>
      <c r="E20" s="88"/>
      <c r="F20" s="89">
        <f>AVERAGE(F8:F18)</f>
        <v>42.342681818181816</v>
      </c>
      <c r="G20" s="88"/>
      <c r="H20" s="89">
        <f>AVERAGE(H8:H18)</f>
        <v>62.127454545454547</v>
      </c>
      <c r="I20" s="88"/>
      <c r="J20" s="89">
        <f>AVERAGE(J8:J18)</f>
        <v>48.250318181818173</v>
      </c>
      <c r="K20" s="88"/>
      <c r="L20" s="89">
        <f>AVERAGE(L8:L18)</f>
        <v>50.273263636363644</v>
      </c>
      <c r="M20" s="88"/>
      <c r="N20" s="89">
        <f>AVERAGE(N8:N18)</f>
        <v>32.113136363636364</v>
      </c>
      <c r="O20" s="88"/>
      <c r="P20" s="89">
        <f>AVERAGE(P8:P18)</f>
        <v>21.338681818181819</v>
      </c>
      <c r="Q20" s="88"/>
      <c r="R20" s="89">
        <f>AVERAGE(R8:R18)</f>
        <v>6.6182454545454554</v>
      </c>
      <c r="S20" s="90"/>
    </row>
    <row r="21" spans="1:19" x14ac:dyDescent="0.3">
      <c r="A21" s="87" t="s">
        <v>28</v>
      </c>
      <c r="B21" s="88"/>
      <c r="C21" s="88"/>
      <c r="D21" s="89">
        <f>MIN(D8:D18)</f>
        <v>84.200299999999999</v>
      </c>
      <c r="E21" s="88"/>
      <c r="F21" s="89">
        <f>MIN(F8:F18)</f>
        <v>30.988700000000001</v>
      </c>
      <c r="G21" s="88"/>
      <c r="H21" s="89">
        <f>MIN(H8:H18)</f>
        <v>53.895400000000002</v>
      </c>
      <c r="I21" s="88"/>
      <c r="J21" s="89">
        <f>MIN(J8:J18)</f>
        <v>42.247</v>
      </c>
      <c r="K21" s="88"/>
      <c r="L21" s="89">
        <f>MIN(L8:L18)</f>
        <v>44.7316</v>
      </c>
      <c r="M21" s="88"/>
      <c r="N21" s="89">
        <f>MIN(N8:N18)</f>
        <v>30.1296</v>
      </c>
      <c r="O21" s="88"/>
      <c r="P21" s="89">
        <f>MIN(P8:P18)</f>
        <v>19.951899999999998</v>
      </c>
      <c r="Q21" s="88"/>
      <c r="R21" s="89">
        <f>MIN(R8:R18)</f>
        <v>4.8437999999999999</v>
      </c>
      <c r="S21" s="90"/>
    </row>
    <row r="22" spans="1:19" ht="15" thickBot="1" x14ac:dyDescent="0.35">
      <c r="A22" s="91" t="s">
        <v>29</v>
      </c>
      <c r="B22" s="92"/>
      <c r="C22" s="92"/>
      <c r="D22" s="93">
        <f>MAX(D8:D18)</f>
        <v>299.44380000000001</v>
      </c>
      <c r="E22" s="92"/>
      <c r="F22" s="93">
        <f>MAX(F8:F18)</f>
        <v>123.4045</v>
      </c>
      <c r="G22" s="92"/>
      <c r="H22" s="93">
        <f>MAX(H8:H18)</f>
        <v>116.65989999999999</v>
      </c>
      <c r="I22" s="92"/>
      <c r="J22" s="93">
        <f>MAX(J8:J18)</f>
        <v>88.412099999999995</v>
      </c>
      <c r="K22" s="92"/>
      <c r="L22" s="93">
        <f>MAX(L8:L18)</f>
        <v>70.308800000000005</v>
      </c>
      <c r="M22" s="92"/>
      <c r="N22" s="93">
        <f>MAX(N8:N18)</f>
        <v>44.298699999999997</v>
      </c>
      <c r="O22" s="92"/>
      <c r="P22" s="93">
        <f>MAX(P8:P18)</f>
        <v>23.970600000000001</v>
      </c>
      <c r="Q22" s="92"/>
      <c r="R22" s="93">
        <f>MAX(R8:R18)</f>
        <v>8.6194000000000006</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44040</v>
      </c>
      <c r="C8" s="65">
        <f>VLOOKUP($A8,'Return Data'!$B$7:$R$1700,4,0)</f>
        <v>227.18</v>
      </c>
      <c r="D8" s="65">
        <f>VLOOKUP($A8,'Return Data'!$B$7:$R$1700,10,0)</f>
        <v>18.107600000000001</v>
      </c>
      <c r="E8" s="66">
        <f>RANK(D8,D$8:D$36,0)</f>
        <v>9</v>
      </c>
      <c r="F8" s="65">
        <f>VLOOKUP($A8,'Return Data'!$B$7:$R$1700,11,0)</f>
        <v>-8.2989999999999995</v>
      </c>
      <c r="G8" s="66">
        <f>RANK(F8,F$8:F$36,0)</f>
        <v>20</v>
      </c>
      <c r="H8" s="65">
        <f>VLOOKUP($A8,'Return Data'!$B$7:$R$1700,12,0)</f>
        <v>-3.7698999999999998</v>
      </c>
      <c r="I8" s="66">
        <f>RANK(H8,H$8:H$36,0)</f>
        <v>18</v>
      </c>
      <c r="J8" s="65">
        <f>VLOOKUP($A8,'Return Data'!$B$7:$R$1700,13,0)</f>
        <v>-2.3092000000000001</v>
      </c>
      <c r="K8" s="66">
        <f>RANK(J8,J$8:J$36,0)</f>
        <v>23</v>
      </c>
      <c r="L8" s="65">
        <f>VLOOKUP($A8,'Return Data'!$B$7:$R$1700,17,0)</f>
        <v>-1.7879</v>
      </c>
      <c r="M8" s="66">
        <f>RANK(L8,L$8:L$36,0)</f>
        <v>23</v>
      </c>
      <c r="N8" s="65">
        <f>VLOOKUP($A8,'Return Data'!$B$7:$R$1700,14,0)</f>
        <v>1.1456999999999999</v>
      </c>
      <c r="O8" s="66">
        <f>RANK(N8,N$8:N$36,0)</f>
        <v>23</v>
      </c>
      <c r="P8" s="65">
        <f>VLOOKUP($A8,'Return Data'!$B$7:$R$1700,15,0)</f>
        <v>6.2068000000000003</v>
      </c>
      <c r="Q8" s="66">
        <f>RANK(P8,P$8:P$36,0)</f>
        <v>15</v>
      </c>
      <c r="R8" s="65">
        <f>VLOOKUP($A8,'Return Data'!$B$7:$R$1700,16,0)</f>
        <v>11.4053</v>
      </c>
      <c r="S8" s="67">
        <f>RANK(R8,R$8:R$36,0)</f>
        <v>10</v>
      </c>
    </row>
    <row r="9" spans="1:20" x14ac:dyDescent="0.3">
      <c r="A9" s="63" t="s">
        <v>977</v>
      </c>
      <c r="B9" s="64">
        <f>VLOOKUP($A9,'Return Data'!$B$7:$R$1700,3,0)</f>
        <v>44040</v>
      </c>
      <c r="C9" s="65">
        <f>VLOOKUP($A9,'Return Data'!$B$7:$R$1700,4,0)</f>
        <v>33.36</v>
      </c>
      <c r="D9" s="65">
        <f>VLOOKUP($A9,'Return Data'!$B$7:$R$1700,10,0)</f>
        <v>11.908799999999999</v>
      </c>
      <c r="E9" s="66">
        <f t="shared" ref="E9:E36" si="0">RANK(D9,D$8:D$36,0)</f>
        <v>29</v>
      </c>
      <c r="F9" s="65">
        <f>VLOOKUP($A9,'Return Data'!$B$7:$R$1700,11,0)</f>
        <v>-4.1654999999999998</v>
      </c>
      <c r="G9" s="66">
        <f t="shared" ref="G9:G36" si="1">RANK(F9,F$8:F$36,0)</f>
        <v>6</v>
      </c>
      <c r="H9" s="65">
        <f>VLOOKUP($A9,'Return Data'!$B$7:$R$1700,12,0)</f>
        <v>-0.77329999999999999</v>
      </c>
      <c r="I9" s="66">
        <f t="shared" ref="I9:I36" si="2">RANK(H9,H$8:H$36,0)</f>
        <v>8</v>
      </c>
      <c r="J9" s="65">
        <f>VLOOKUP($A9,'Return Data'!$B$7:$R$1700,13,0)</f>
        <v>6.8204000000000002</v>
      </c>
      <c r="K9" s="66">
        <f t="shared" ref="K9:K36" si="3">RANK(J9,J$8:J$36,0)</f>
        <v>3</v>
      </c>
      <c r="L9" s="65">
        <f>VLOOKUP($A9,'Return Data'!$B$7:$R$1700,17,0)</f>
        <v>4.7420999999999998</v>
      </c>
      <c r="M9" s="66">
        <f t="shared" ref="M9:M36" si="4">RANK(L9,L$8:L$36,0)</f>
        <v>3</v>
      </c>
      <c r="N9" s="65">
        <f>VLOOKUP($A9,'Return Data'!$B$7:$R$1700,14,0)</f>
        <v>10.6768</v>
      </c>
      <c r="O9" s="66">
        <f t="shared" ref="O9:O36" si="5">RANK(N9,N$8:N$36,0)</f>
        <v>1</v>
      </c>
      <c r="P9" s="65">
        <f>VLOOKUP($A9,'Return Data'!$B$7:$R$1700,15,0)</f>
        <v>10.5967</v>
      </c>
      <c r="Q9" s="66">
        <f t="shared" ref="Q9:Q36" si="6">RANK(P9,P$8:P$36,0)</f>
        <v>1</v>
      </c>
      <c r="R9" s="65">
        <f>VLOOKUP($A9,'Return Data'!$B$7:$R$1700,16,0)</f>
        <v>14.2256</v>
      </c>
      <c r="S9" s="67">
        <f t="shared" ref="S9:S36" si="7">RANK(R9,R$8:R$36,0)</f>
        <v>2</v>
      </c>
    </row>
    <row r="10" spans="1:20" x14ac:dyDescent="0.3">
      <c r="A10" s="63" t="s">
        <v>980</v>
      </c>
      <c r="B10" s="64">
        <f>VLOOKUP($A10,'Return Data'!$B$7:$R$1700,3,0)</f>
        <v>44040</v>
      </c>
      <c r="C10" s="65">
        <f>VLOOKUP($A10,'Return Data'!$B$7:$R$1700,4,0)</f>
        <v>15.3</v>
      </c>
      <c r="D10" s="65">
        <f>VLOOKUP($A10,'Return Data'!$B$7:$R$1700,10,0)</f>
        <v>16.085000000000001</v>
      </c>
      <c r="E10" s="66">
        <f t="shared" si="0"/>
        <v>15</v>
      </c>
      <c r="F10" s="65">
        <f>VLOOKUP($A10,'Return Data'!$B$7:$R$1700,11,0)</f>
        <v>-5.5556000000000001</v>
      </c>
      <c r="G10" s="66">
        <f t="shared" si="1"/>
        <v>9</v>
      </c>
      <c r="H10" s="65">
        <f>VLOOKUP($A10,'Return Data'!$B$7:$R$1700,12,0)</f>
        <v>-1.4810000000000001</v>
      </c>
      <c r="I10" s="66">
        <f t="shared" si="2"/>
        <v>11</v>
      </c>
      <c r="J10" s="65">
        <f>VLOOKUP($A10,'Return Data'!$B$7:$R$1700,13,0)</f>
        <v>3.3784000000000001</v>
      </c>
      <c r="K10" s="66">
        <f t="shared" si="3"/>
        <v>10</v>
      </c>
      <c r="L10" s="65">
        <f>VLOOKUP($A10,'Return Data'!$B$7:$R$1700,17,0)</f>
        <v>1.1943999999999999</v>
      </c>
      <c r="M10" s="66">
        <f t="shared" si="4"/>
        <v>9</v>
      </c>
      <c r="N10" s="65">
        <f>VLOOKUP($A10,'Return Data'!$B$7:$R$1700,14,0)</f>
        <v>2.8304</v>
      </c>
      <c r="O10" s="66">
        <f t="shared" si="5"/>
        <v>17</v>
      </c>
      <c r="P10" s="65">
        <f>VLOOKUP($A10,'Return Data'!$B$7:$R$1700,15,0)</f>
        <v>4.6959</v>
      </c>
      <c r="Q10" s="66">
        <f t="shared" si="6"/>
        <v>25</v>
      </c>
      <c r="R10" s="65">
        <f>VLOOKUP($A10,'Return Data'!$B$7:$R$1700,16,0)</f>
        <v>8.9544999999999995</v>
      </c>
      <c r="S10" s="67">
        <f t="shared" si="7"/>
        <v>24</v>
      </c>
    </row>
    <row r="11" spans="1:20" x14ac:dyDescent="0.3">
      <c r="A11" s="63" t="s">
        <v>982</v>
      </c>
      <c r="B11" s="64">
        <f>VLOOKUP($A11,'Return Data'!$B$7:$R$1700,3,0)</f>
        <v>44040</v>
      </c>
      <c r="C11" s="65">
        <f>VLOOKUP($A11,'Return Data'!$B$7:$R$1700,4,0)</f>
        <v>102.02</v>
      </c>
      <c r="D11" s="65">
        <f>VLOOKUP($A11,'Return Data'!$B$7:$R$1700,10,0)</f>
        <v>16.288599999999999</v>
      </c>
      <c r="E11" s="66">
        <f t="shared" si="0"/>
        <v>14</v>
      </c>
      <c r="F11" s="65">
        <f>VLOOKUP($A11,'Return Data'!$B$7:$R$1700,11,0)</f>
        <v>-3.9992000000000001</v>
      </c>
      <c r="G11" s="66">
        <f t="shared" si="1"/>
        <v>4</v>
      </c>
      <c r="H11" s="65">
        <f>VLOOKUP($A11,'Return Data'!$B$7:$R$1700,12,0)</f>
        <v>-0.3322</v>
      </c>
      <c r="I11" s="66">
        <f t="shared" si="2"/>
        <v>5</v>
      </c>
      <c r="J11" s="65">
        <f>VLOOKUP($A11,'Return Data'!$B$7:$R$1700,13,0)</f>
        <v>6.5816999999999997</v>
      </c>
      <c r="K11" s="66">
        <f t="shared" si="3"/>
        <v>4</v>
      </c>
      <c r="L11" s="65">
        <f>VLOOKUP($A11,'Return Data'!$B$7:$R$1700,17,0)</f>
        <v>5.3186</v>
      </c>
      <c r="M11" s="66">
        <f t="shared" si="4"/>
        <v>2</v>
      </c>
      <c r="N11" s="65">
        <f>VLOOKUP($A11,'Return Data'!$B$7:$R$1700,14,0)</f>
        <v>6.1463999999999999</v>
      </c>
      <c r="O11" s="66">
        <f t="shared" si="5"/>
        <v>3</v>
      </c>
      <c r="P11" s="65">
        <f>VLOOKUP($A11,'Return Data'!$B$7:$R$1700,15,0)</f>
        <v>7.5105000000000004</v>
      </c>
      <c r="Q11" s="66">
        <f t="shared" si="6"/>
        <v>8</v>
      </c>
      <c r="R11" s="65">
        <f>VLOOKUP($A11,'Return Data'!$B$7:$R$1700,16,0)</f>
        <v>13.1722</v>
      </c>
      <c r="S11" s="67">
        <f t="shared" si="7"/>
        <v>3</v>
      </c>
    </row>
    <row r="12" spans="1:20" x14ac:dyDescent="0.3">
      <c r="A12" s="63" t="s">
        <v>983</v>
      </c>
      <c r="B12" s="64">
        <f>VLOOKUP($A12,'Return Data'!$B$7:$R$1700,3,0)</f>
        <v>44040</v>
      </c>
      <c r="C12" s="65">
        <f>VLOOKUP($A12,'Return Data'!$B$7:$R$1700,4,0)</f>
        <v>29.04</v>
      </c>
      <c r="D12" s="65">
        <f>VLOOKUP($A12,'Return Data'!$B$7:$R$1700,10,0)</f>
        <v>15.6051</v>
      </c>
      <c r="E12" s="66">
        <f t="shared" si="0"/>
        <v>18</v>
      </c>
      <c r="F12" s="65">
        <f>VLOOKUP($A12,'Return Data'!$B$7:$R$1700,11,0)</f>
        <v>-1.6593</v>
      </c>
      <c r="G12" s="66">
        <f t="shared" si="1"/>
        <v>2</v>
      </c>
      <c r="H12" s="65">
        <f>VLOOKUP($A12,'Return Data'!$B$7:$R$1700,12,0)</f>
        <v>4.1233000000000004</v>
      </c>
      <c r="I12" s="66">
        <f t="shared" si="2"/>
        <v>2</v>
      </c>
      <c r="J12" s="65">
        <f>VLOOKUP($A12,'Return Data'!$B$7:$R$1700,13,0)</f>
        <v>10.882</v>
      </c>
      <c r="K12" s="66">
        <f t="shared" si="3"/>
        <v>1</v>
      </c>
      <c r="L12" s="65">
        <f>VLOOKUP($A12,'Return Data'!$B$7:$R$1700,17,0)</f>
        <v>6.1788999999999996</v>
      </c>
      <c r="M12" s="66">
        <f t="shared" si="4"/>
        <v>1</v>
      </c>
      <c r="N12" s="65">
        <f>VLOOKUP($A12,'Return Data'!$B$7:$R$1700,14,0)</f>
        <v>8.9174000000000007</v>
      </c>
      <c r="O12" s="66">
        <f t="shared" si="5"/>
        <v>2</v>
      </c>
      <c r="P12" s="65">
        <f>VLOOKUP($A12,'Return Data'!$B$7:$R$1700,15,0)</f>
        <v>9.6762999999999995</v>
      </c>
      <c r="Q12" s="66">
        <f t="shared" si="6"/>
        <v>3</v>
      </c>
      <c r="R12" s="65">
        <f>VLOOKUP($A12,'Return Data'!$B$7:$R$1700,16,0)</f>
        <v>12.349399999999999</v>
      </c>
      <c r="S12" s="67">
        <f t="shared" si="7"/>
        <v>6</v>
      </c>
    </row>
    <row r="13" spans="1:20" x14ac:dyDescent="0.3">
      <c r="A13" s="63" t="s">
        <v>985</v>
      </c>
      <c r="B13" s="64">
        <f>VLOOKUP($A13,'Return Data'!$B$7:$R$1700,3,0)</f>
        <v>44040</v>
      </c>
      <c r="C13" s="65">
        <f>VLOOKUP($A13,'Return Data'!$B$7:$R$1700,4,0)</f>
        <v>207.602</v>
      </c>
      <c r="D13" s="65">
        <f>VLOOKUP($A13,'Return Data'!$B$7:$R$1700,10,0)</f>
        <v>16.615300000000001</v>
      </c>
      <c r="E13" s="66">
        <f t="shared" si="0"/>
        <v>13</v>
      </c>
      <c r="F13" s="65">
        <f>VLOOKUP($A13,'Return Data'!$B$7:$R$1700,11,0)</f>
        <v>-12.229799999999999</v>
      </c>
      <c r="G13" s="66">
        <f t="shared" si="1"/>
        <v>27</v>
      </c>
      <c r="H13" s="65">
        <f>VLOOKUP($A13,'Return Data'!$B$7:$R$1700,12,0)</f>
        <v>-8.1914999999999996</v>
      </c>
      <c r="I13" s="66">
        <f t="shared" si="2"/>
        <v>27</v>
      </c>
      <c r="J13" s="65">
        <f>VLOOKUP($A13,'Return Data'!$B$7:$R$1700,13,0)</f>
        <v>-0.83879999999999999</v>
      </c>
      <c r="K13" s="66">
        <f t="shared" si="3"/>
        <v>22</v>
      </c>
      <c r="L13" s="65">
        <f>VLOOKUP($A13,'Return Data'!$B$7:$R$1700,17,0)</f>
        <v>-2.2618</v>
      </c>
      <c r="M13" s="66">
        <f t="shared" si="4"/>
        <v>25</v>
      </c>
      <c r="N13" s="65">
        <f>VLOOKUP($A13,'Return Data'!$B$7:$R$1700,14,0)</f>
        <v>1.0786</v>
      </c>
      <c r="O13" s="66">
        <f t="shared" si="5"/>
        <v>24</v>
      </c>
      <c r="P13" s="65">
        <f>VLOOKUP($A13,'Return Data'!$B$7:$R$1700,15,0)</f>
        <v>4.8906999999999998</v>
      </c>
      <c r="Q13" s="66">
        <f t="shared" si="6"/>
        <v>24</v>
      </c>
      <c r="R13" s="65">
        <f>VLOOKUP($A13,'Return Data'!$B$7:$R$1700,16,0)</f>
        <v>8.5946999999999996</v>
      </c>
      <c r="S13" s="67">
        <f t="shared" si="7"/>
        <v>26</v>
      </c>
    </row>
    <row r="14" spans="1:20" x14ac:dyDescent="0.3">
      <c r="A14" s="63" t="s">
        <v>988</v>
      </c>
      <c r="B14" s="64">
        <f>VLOOKUP($A14,'Return Data'!$B$7:$R$1700,3,0)</f>
        <v>44040</v>
      </c>
      <c r="C14" s="65">
        <f>VLOOKUP($A14,'Return Data'!$B$7:$R$1700,4,0)</f>
        <v>38.04</v>
      </c>
      <c r="D14" s="65">
        <f>VLOOKUP($A14,'Return Data'!$B$7:$R$1700,10,0)</f>
        <v>18.430900000000001</v>
      </c>
      <c r="E14" s="66">
        <f t="shared" si="0"/>
        <v>5</v>
      </c>
      <c r="F14" s="65">
        <f>VLOOKUP($A14,'Return Data'!$B$7:$R$1700,11,0)</f>
        <v>-5.9580000000000002</v>
      </c>
      <c r="G14" s="66">
        <f t="shared" si="1"/>
        <v>11</v>
      </c>
      <c r="H14" s="65">
        <f>VLOOKUP($A14,'Return Data'!$B$7:$R$1700,12,0)</f>
        <v>-0.36670000000000003</v>
      </c>
      <c r="I14" s="66">
        <f t="shared" si="2"/>
        <v>6</v>
      </c>
      <c r="J14" s="65">
        <f>VLOOKUP($A14,'Return Data'!$B$7:$R$1700,13,0)</f>
        <v>4.6779999999999999</v>
      </c>
      <c r="K14" s="66">
        <f t="shared" si="3"/>
        <v>9</v>
      </c>
      <c r="L14" s="65">
        <f>VLOOKUP($A14,'Return Data'!$B$7:$R$1700,17,0)</f>
        <v>0.95740000000000003</v>
      </c>
      <c r="M14" s="66">
        <f t="shared" si="4"/>
        <v>12</v>
      </c>
      <c r="N14" s="65">
        <f>VLOOKUP($A14,'Return Data'!$B$7:$R$1700,14,0)</f>
        <v>5.8611000000000004</v>
      </c>
      <c r="O14" s="66">
        <f t="shared" si="5"/>
        <v>4</v>
      </c>
      <c r="P14" s="65">
        <f>VLOOKUP($A14,'Return Data'!$B$7:$R$1700,15,0)</f>
        <v>7.4566999999999997</v>
      </c>
      <c r="Q14" s="66">
        <f t="shared" si="6"/>
        <v>9</v>
      </c>
      <c r="R14" s="65">
        <f>VLOOKUP($A14,'Return Data'!$B$7:$R$1700,16,0)</f>
        <v>11.837</v>
      </c>
      <c r="S14" s="67">
        <f t="shared" si="7"/>
        <v>8</v>
      </c>
    </row>
    <row r="15" spans="1:20" x14ac:dyDescent="0.3">
      <c r="A15" s="63" t="s">
        <v>990</v>
      </c>
      <c r="B15" s="64">
        <f>VLOOKUP($A15,'Return Data'!$B$7:$R$1700,3,0)</f>
        <v>44040</v>
      </c>
      <c r="C15" s="65">
        <f>VLOOKUP($A15,'Return Data'!$B$7:$R$1700,4,0)</f>
        <v>24.918800000000001</v>
      </c>
      <c r="D15" s="65">
        <f>VLOOKUP($A15,'Return Data'!$B$7:$R$1700,10,0)</f>
        <v>19.575399999999998</v>
      </c>
      <c r="E15" s="66">
        <f t="shared" si="0"/>
        <v>2</v>
      </c>
      <c r="F15" s="65">
        <f>VLOOKUP($A15,'Return Data'!$B$7:$R$1700,11,0)</f>
        <v>-6.4964000000000004</v>
      </c>
      <c r="G15" s="66">
        <f t="shared" si="1"/>
        <v>12</v>
      </c>
      <c r="H15" s="65">
        <f>VLOOKUP($A15,'Return Data'!$B$7:$R$1700,12,0)</f>
        <v>-1.4540999999999999</v>
      </c>
      <c r="I15" s="66">
        <f t="shared" si="2"/>
        <v>10</v>
      </c>
      <c r="J15" s="65">
        <f>VLOOKUP($A15,'Return Data'!$B$7:$R$1700,13,0)</f>
        <v>1.3763000000000001</v>
      </c>
      <c r="K15" s="66">
        <f t="shared" si="3"/>
        <v>16</v>
      </c>
      <c r="L15" s="65">
        <f>VLOOKUP($A15,'Return Data'!$B$7:$R$1700,17,0)</f>
        <v>0.30230000000000001</v>
      </c>
      <c r="M15" s="66">
        <f t="shared" si="4"/>
        <v>16</v>
      </c>
      <c r="N15" s="65">
        <f>VLOOKUP($A15,'Return Data'!$B$7:$R$1700,14,0)</f>
        <v>2.1133000000000002</v>
      </c>
      <c r="O15" s="66">
        <f t="shared" si="5"/>
        <v>21</v>
      </c>
      <c r="P15" s="65">
        <f>VLOOKUP($A15,'Return Data'!$B$7:$R$1700,15,0)</f>
        <v>7.3667999999999996</v>
      </c>
      <c r="Q15" s="66">
        <f t="shared" si="6"/>
        <v>10</v>
      </c>
      <c r="R15" s="65">
        <f>VLOOKUP($A15,'Return Data'!$B$7:$R$1700,16,0)</f>
        <v>10.318</v>
      </c>
      <c r="S15" s="67">
        <f t="shared" si="7"/>
        <v>17</v>
      </c>
    </row>
    <row r="16" spans="1:20" x14ac:dyDescent="0.3">
      <c r="A16" s="63" t="s">
        <v>992</v>
      </c>
      <c r="B16" s="64">
        <f>VLOOKUP($A16,'Return Data'!$B$7:$R$1700,3,0)</f>
        <v>44040</v>
      </c>
      <c r="C16" s="65">
        <f>VLOOKUP($A16,'Return Data'!$B$7:$R$1700,4,0)</f>
        <v>447.14440000000002</v>
      </c>
      <c r="D16" s="65">
        <f>VLOOKUP($A16,'Return Data'!$B$7:$R$1700,10,0)</f>
        <v>14.965400000000001</v>
      </c>
      <c r="E16" s="66">
        <f t="shared" si="0"/>
        <v>25</v>
      </c>
      <c r="F16" s="65">
        <f>VLOOKUP($A16,'Return Data'!$B$7:$R$1700,11,0)</f>
        <v>-11.4061</v>
      </c>
      <c r="G16" s="66">
        <f t="shared" si="1"/>
        <v>26</v>
      </c>
      <c r="H16" s="65">
        <f>VLOOKUP($A16,'Return Data'!$B$7:$R$1700,12,0)</f>
        <v>-5.2306999999999997</v>
      </c>
      <c r="I16" s="66">
        <f t="shared" si="2"/>
        <v>22</v>
      </c>
      <c r="J16" s="65">
        <f>VLOOKUP($A16,'Return Data'!$B$7:$R$1700,13,0)</f>
        <v>-5.1124000000000001</v>
      </c>
      <c r="K16" s="66">
        <f t="shared" si="3"/>
        <v>27</v>
      </c>
      <c r="L16" s="65">
        <f>VLOOKUP($A16,'Return Data'!$B$7:$R$1700,17,0)</f>
        <v>-3.6528999999999998</v>
      </c>
      <c r="M16" s="66">
        <f t="shared" si="4"/>
        <v>27</v>
      </c>
      <c r="N16" s="65">
        <f>VLOOKUP($A16,'Return Data'!$B$7:$R$1700,14,0)</f>
        <v>-0.95240000000000002</v>
      </c>
      <c r="O16" s="66">
        <f t="shared" si="5"/>
        <v>28</v>
      </c>
      <c r="P16" s="65">
        <f>VLOOKUP($A16,'Return Data'!$B$7:$R$1700,15,0)</f>
        <v>4.0566000000000004</v>
      </c>
      <c r="Q16" s="66">
        <f t="shared" si="6"/>
        <v>26</v>
      </c>
      <c r="R16" s="65">
        <f>VLOOKUP($A16,'Return Data'!$B$7:$R$1700,16,0)</f>
        <v>8.6600999999999999</v>
      </c>
      <c r="S16" s="67">
        <f t="shared" si="7"/>
        <v>25</v>
      </c>
    </row>
    <row r="17" spans="1:19" x14ac:dyDescent="0.3">
      <c r="A17" s="63" t="s">
        <v>994</v>
      </c>
      <c r="B17" s="64">
        <f>VLOOKUP($A17,'Return Data'!$B$7:$R$1700,3,0)</f>
        <v>44040</v>
      </c>
      <c r="C17" s="65">
        <f>VLOOKUP($A17,'Return Data'!$B$7:$R$1700,4,0)</f>
        <v>452.24200000000002</v>
      </c>
      <c r="D17" s="65">
        <f>VLOOKUP($A17,'Return Data'!$B$7:$R$1700,10,0)</f>
        <v>15.906000000000001</v>
      </c>
      <c r="E17" s="66">
        <f t="shared" si="0"/>
        <v>16</v>
      </c>
      <c r="F17" s="65">
        <f>VLOOKUP($A17,'Return Data'!$B$7:$R$1700,11,0)</f>
        <v>-12.325799999999999</v>
      </c>
      <c r="G17" s="66">
        <f t="shared" si="1"/>
        <v>28</v>
      </c>
      <c r="H17" s="65">
        <f>VLOOKUP($A17,'Return Data'!$B$7:$R$1700,12,0)</f>
        <v>-10.0016</v>
      </c>
      <c r="I17" s="66">
        <f t="shared" si="2"/>
        <v>28</v>
      </c>
      <c r="J17" s="65">
        <f>VLOOKUP($A17,'Return Data'!$B$7:$R$1700,13,0)</f>
        <v>-10.958299999999999</v>
      </c>
      <c r="K17" s="66">
        <f t="shared" si="3"/>
        <v>28</v>
      </c>
      <c r="L17" s="65">
        <f>VLOOKUP($A17,'Return Data'!$B$7:$R$1700,17,0)</f>
        <v>-2.6042999999999998</v>
      </c>
      <c r="M17" s="66">
        <f t="shared" si="4"/>
        <v>26</v>
      </c>
      <c r="N17" s="65">
        <f>VLOOKUP($A17,'Return Data'!$B$7:$R$1700,14,0)</f>
        <v>3.1E-2</v>
      </c>
      <c r="O17" s="66">
        <f t="shared" si="5"/>
        <v>26</v>
      </c>
      <c r="P17" s="65">
        <f>VLOOKUP($A17,'Return Data'!$B$7:$R$1700,15,0)</f>
        <v>5.6090999999999998</v>
      </c>
      <c r="Q17" s="66">
        <f t="shared" si="6"/>
        <v>21</v>
      </c>
      <c r="R17" s="65">
        <f>VLOOKUP($A17,'Return Data'!$B$7:$R$1700,16,0)</f>
        <v>9.5704999999999991</v>
      </c>
      <c r="S17" s="67">
        <f t="shared" si="7"/>
        <v>23</v>
      </c>
    </row>
    <row r="18" spans="1:19" x14ac:dyDescent="0.3">
      <c r="A18" s="63" t="s">
        <v>996</v>
      </c>
      <c r="B18" s="64">
        <f>VLOOKUP($A18,'Return Data'!$B$7:$R$1700,3,0)</f>
        <v>44040</v>
      </c>
      <c r="C18" s="65">
        <f>VLOOKUP($A18,'Return Data'!$B$7:$R$1700,4,0)</f>
        <v>223.34460000000001</v>
      </c>
      <c r="D18" s="65">
        <f>VLOOKUP($A18,'Return Data'!$B$7:$R$1700,10,0)</f>
        <v>17.6191</v>
      </c>
      <c r="E18" s="66">
        <f t="shared" si="0"/>
        <v>12</v>
      </c>
      <c r="F18" s="65">
        <f>VLOOKUP($A18,'Return Data'!$B$7:$R$1700,11,0)</f>
        <v>-6.5707000000000004</v>
      </c>
      <c r="G18" s="66">
        <f t="shared" si="1"/>
        <v>13</v>
      </c>
      <c r="H18" s="65">
        <f>VLOOKUP($A18,'Return Data'!$B$7:$R$1700,12,0)</f>
        <v>-1.7909999999999999</v>
      </c>
      <c r="I18" s="66">
        <f t="shared" si="2"/>
        <v>13</v>
      </c>
      <c r="J18" s="65">
        <f>VLOOKUP($A18,'Return Data'!$B$7:$R$1700,13,0)</f>
        <v>1.7269000000000001</v>
      </c>
      <c r="K18" s="66">
        <f t="shared" si="3"/>
        <v>13</v>
      </c>
      <c r="L18" s="65">
        <f>VLOOKUP($A18,'Return Data'!$B$7:$R$1700,17,0)</f>
        <v>0.64610000000000001</v>
      </c>
      <c r="M18" s="66">
        <f t="shared" si="4"/>
        <v>13</v>
      </c>
      <c r="N18" s="65">
        <f>VLOOKUP($A18,'Return Data'!$B$7:$R$1700,14,0)</f>
        <v>3.5243000000000002</v>
      </c>
      <c r="O18" s="66">
        <f t="shared" si="5"/>
        <v>13</v>
      </c>
      <c r="P18" s="65">
        <f>VLOOKUP($A18,'Return Data'!$B$7:$R$1700,15,0)</f>
        <v>7.8173000000000004</v>
      </c>
      <c r="Q18" s="66">
        <f t="shared" si="6"/>
        <v>6</v>
      </c>
      <c r="R18" s="65">
        <f>VLOOKUP($A18,'Return Data'!$B$7:$R$1700,16,0)</f>
        <v>10.174799999999999</v>
      </c>
      <c r="S18" s="67">
        <f t="shared" si="7"/>
        <v>20</v>
      </c>
    </row>
    <row r="19" spans="1:19" x14ac:dyDescent="0.3">
      <c r="A19" s="63" t="s">
        <v>998</v>
      </c>
      <c r="B19" s="64">
        <f>VLOOKUP($A19,'Return Data'!$B$7:$R$1700,3,0)</f>
        <v>44040</v>
      </c>
      <c r="C19" s="65">
        <f>VLOOKUP($A19,'Return Data'!$B$7:$R$1700,4,0)</f>
        <v>43.68</v>
      </c>
      <c r="D19" s="65">
        <f>VLOOKUP($A19,'Return Data'!$B$7:$R$1700,10,0)</f>
        <v>18.8248</v>
      </c>
      <c r="E19" s="66">
        <f t="shared" si="0"/>
        <v>4</v>
      </c>
      <c r="F19" s="65">
        <f>VLOOKUP($A19,'Return Data'!$B$7:$R$1700,11,0)</f>
        <v>-7.2610999999999999</v>
      </c>
      <c r="G19" s="66">
        <f t="shared" si="1"/>
        <v>16</v>
      </c>
      <c r="H19" s="65">
        <f>VLOOKUP($A19,'Return Data'!$B$7:$R$1700,12,0)</f>
        <v>-3.1486000000000001</v>
      </c>
      <c r="I19" s="66">
        <f t="shared" si="2"/>
        <v>16</v>
      </c>
      <c r="J19" s="65">
        <f>VLOOKUP($A19,'Return Data'!$B$7:$R$1700,13,0)</f>
        <v>-0.45579999999999998</v>
      </c>
      <c r="K19" s="66">
        <f t="shared" si="3"/>
        <v>20</v>
      </c>
      <c r="L19" s="65">
        <f>VLOOKUP($A19,'Return Data'!$B$7:$R$1700,17,0)</f>
        <v>0.30969999999999998</v>
      </c>
      <c r="M19" s="66">
        <f t="shared" si="4"/>
        <v>15</v>
      </c>
      <c r="N19" s="65">
        <f>VLOOKUP($A19,'Return Data'!$B$7:$R$1700,14,0)</f>
        <v>3.7755000000000001</v>
      </c>
      <c r="O19" s="66">
        <f t="shared" si="5"/>
        <v>12</v>
      </c>
      <c r="P19" s="65">
        <f>VLOOKUP($A19,'Return Data'!$B$7:$R$1700,15,0)</f>
        <v>7.7801</v>
      </c>
      <c r="Q19" s="66">
        <f t="shared" si="6"/>
        <v>7</v>
      </c>
      <c r="R19" s="65">
        <f>VLOOKUP($A19,'Return Data'!$B$7:$R$1700,16,0)</f>
        <v>11.969200000000001</v>
      </c>
      <c r="S19" s="67">
        <f t="shared" si="7"/>
        <v>7</v>
      </c>
    </row>
    <row r="20" spans="1:19" x14ac:dyDescent="0.3">
      <c r="A20" s="63" t="s">
        <v>1000</v>
      </c>
      <c r="B20" s="64">
        <f>VLOOKUP($A20,'Return Data'!$B$7:$R$1700,3,0)</f>
        <v>44040</v>
      </c>
      <c r="C20" s="65">
        <f>VLOOKUP($A20,'Return Data'!$B$7:$R$1700,4,0)</f>
        <v>26.47</v>
      </c>
      <c r="D20" s="65">
        <f>VLOOKUP($A20,'Return Data'!$B$7:$R$1700,10,0)</f>
        <v>15.087</v>
      </c>
      <c r="E20" s="66">
        <f t="shared" si="0"/>
        <v>24</v>
      </c>
      <c r="F20" s="65">
        <f>VLOOKUP($A20,'Return Data'!$B$7:$R$1700,11,0)</f>
        <v>-5.3967000000000001</v>
      </c>
      <c r="G20" s="66">
        <f t="shared" si="1"/>
        <v>8</v>
      </c>
      <c r="H20" s="65">
        <f>VLOOKUP($A20,'Return Data'!$B$7:$R$1700,12,0)</f>
        <v>-1.8174999999999999</v>
      </c>
      <c r="I20" s="66">
        <f t="shared" si="2"/>
        <v>15</v>
      </c>
      <c r="J20" s="65">
        <f>VLOOKUP($A20,'Return Data'!$B$7:$R$1700,13,0)</f>
        <v>5.1649000000000003</v>
      </c>
      <c r="K20" s="66">
        <f t="shared" si="3"/>
        <v>7</v>
      </c>
      <c r="L20" s="65">
        <f>VLOOKUP($A20,'Return Data'!$B$7:$R$1700,17,0)</f>
        <v>1.3846000000000001</v>
      </c>
      <c r="M20" s="66">
        <f t="shared" si="4"/>
        <v>8</v>
      </c>
      <c r="N20" s="65">
        <f>VLOOKUP($A20,'Return Data'!$B$7:$R$1700,14,0)</f>
        <v>2.2490000000000001</v>
      </c>
      <c r="O20" s="66">
        <f t="shared" si="5"/>
        <v>19</v>
      </c>
      <c r="P20" s="65">
        <f>VLOOKUP($A20,'Return Data'!$B$7:$R$1700,15,0)</f>
        <v>5.7275</v>
      </c>
      <c r="Q20" s="66">
        <f t="shared" si="6"/>
        <v>20</v>
      </c>
      <c r="R20" s="65">
        <f>VLOOKUP($A20,'Return Data'!$B$7:$R$1700,16,0)</f>
        <v>10.838100000000001</v>
      </c>
      <c r="S20" s="67">
        <f t="shared" si="7"/>
        <v>13</v>
      </c>
    </row>
    <row r="21" spans="1:19" x14ac:dyDescent="0.3">
      <c r="A21" s="63" t="s">
        <v>1001</v>
      </c>
      <c r="B21" s="64">
        <f>VLOOKUP($A21,'Return Data'!$B$7:$R$1700,3,0)</f>
        <v>44040</v>
      </c>
      <c r="C21" s="65">
        <f>VLOOKUP($A21,'Return Data'!$B$7:$R$1700,4,0)</f>
        <v>35.78</v>
      </c>
      <c r="D21" s="65">
        <f>VLOOKUP($A21,'Return Data'!$B$7:$R$1700,10,0)</f>
        <v>19.386099999999999</v>
      </c>
      <c r="E21" s="66">
        <f t="shared" si="0"/>
        <v>3</v>
      </c>
      <c r="F21" s="65">
        <f>VLOOKUP($A21,'Return Data'!$B$7:$R$1700,11,0)</f>
        <v>-2.9826000000000001</v>
      </c>
      <c r="G21" s="66">
        <f t="shared" si="1"/>
        <v>3</v>
      </c>
      <c r="H21" s="65">
        <f>VLOOKUP($A21,'Return Data'!$B$7:$R$1700,12,0)</f>
        <v>1.4172</v>
      </c>
      <c r="I21" s="66">
        <f t="shared" si="2"/>
        <v>4</v>
      </c>
      <c r="J21" s="65">
        <f>VLOOKUP($A21,'Return Data'!$B$7:$R$1700,13,0)</f>
        <v>5.952</v>
      </c>
      <c r="K21" s="66">
        <f t="shared" si="3"/>
        <v>5</v>
      </c>
      <c r="L21" s="65">
        <f>VLOOKUP($A21,'Return Data'!$B$7:$R$1700,17,0)</f>
        <v>1.1772</v>
      </c>
      <c r="M21" s="66">
        <f t="shared" si="4"/>
        <v>10</v>
      </c>
      <c r="N21" s="65">
        <f>VLOOKUP($A21,'Return Data'!$B$7:$R$1700,14,0)</f>
        <v>4.5392999999999999</v>
      </c>
      <c r="O21" s="66">
        <f t="shared" si="5"/>
        <v>9</v>
      </c>
      <c r="P21" s="65">
        <f>VLOOKUP($A21,'Return Data'!$B$7:$R$1700,15,0)</f>
        <v>7.8566000000000003</v>
      </c>
      <c r="Q21" s="66">
        <f t="shared" si="6"/>
        <v>5</v>
      </c>
      <c r="R21" s="65">
        <f>VLOOKUP($A21,'Return Data'!$B$7:$R$1700,16,0)</f>
        <v>10.1478</v>
      </c>
      <c r="S21" s="67">
        <f t="shared" si="7"/>
        <v>21</v>
      </c>
    </row>
    <row r="22" spans="1:19" x14ac:dyDescent="0.3">
      <c r="A22" s="63" t="s">
        <v>1004</v>
      </c>
      <c r="B22" s="64">
        <f>VLOOKUP($A22,'Return Data'!$B$7:$R$1700,3,0)</f>
        <v>44040</v>
      </c>
      <c r="C22" s="65">
        <f>VLOOKUP($A22,'Return Data'!$B$7:$R$1700,4,0)</f>
        <v>22.18</v>
      </c>
      <c r="D22" s="65">
        <f>VLOOKUP($A22,'Return Data'!$B$7:$R$1700,10,0)</f>
        <v>13.8019</v>
      </c>
      <c r="E22" s="66">
        <f t="shared" si="0"/>
        <v>26</v>
      </c>
      <c r="F22" s="65">
        <f>VLOOKUP($A22,'Return Data'!$B$7:$R$1700,11,0)</f>
        <v>-10.564500000000001</v>
      </c>
      <c r="G22" s="66">
        <f t="shared" si="1"/>
        <v>25</v>
      </c>
      <c r="H22" s="65">
        <f>VLOOKUP($A22,'Return Data'!$B$7:$R$1700,12,0)</f>
        <v>-7.5448000000000004</v>
      </c>
      <c r="I22" s="66">
        <f t="shared" si="2"/>
        <v>26</v>
      </c>
      <c r="J22" s="65">
        <f>VLOOKUP($A22,'Return Data'!$B$7:$R$1700,13,0)</f>
        <v>-2.6766000000000001</v>
      </c>
      <c r="K22" s="66">
        <f t="shared" si="3"/>
        <v>25</v>
      </c>
      <c r="L22" s="65">
        <f>VLOOKUP($A22,'Return Data'!$B$7:$R$1700,17,0)</f>
        <v>-0.79959999999999998</v>
      </c>
      <c r="M22" s="66">
        <f t="shared" si="4"/>
        <v>22</v>
      </c>
      <c r="N22" s="65">
        <f>VLOOKUP($A22,'Return Data'!$B$7:$R$1700,14,0)</f>
        <v>2.9428999999999998</v>
      </c>
      <c r="O22" s="66">
        <f t="shared" si="5"/>
        <v>16</v>
      </c>
      <c r="P22" s="65">
        <f>VLOOKUP($A22,'Return Data'!$B$7:$R$1700,15,0)</f>
        <v>7.3663999999999996</v>
      </c>
      <c r="Q22" s="66">
        <f t="shared" si="6"/>
        <v>11</v>
      </c>
      <c r="R22" s="65">
        <f>VLOOKUP($A22,'Return Data'!$B$7:$R$1700,16,0)</f>
        <v>10.087199999999999</v>
      </c>
      <c r="S22" s="67">
        <f t="shared" si="7"/>
        <v>22</v>
      </c>
    </row>
    <row r="23" spans="1:19" x14ac:dyDescent="0.3">
      <c r="A23" s="63" t="s">
        <v>1006</v>
      </c>
      <c r="B23" s="64">
        <f>VLOOKUP($A23,'Return Data'!$B$7:$R$1700,3,0)</f>
        <v>44040</v>
      </c>
      <c r="C23" s="65">
        <f>VLOOKUP($A23,'Return Data'!$B$7:$R$1700,4,0)</f>
        <v>32.28</v>
      </c>
      <c r="D23" s="65">
        <f>VLOOKUP($A23,'Return Data'!$B$7:$R$1700,10,0)</f>
        <v>18.3718</v>
      </c>
      <c r="E23" s="66">
        <f t="shared" si="0"/>
        <v>6</v>
      </c>
      <c r="F23" s="65">
        <f>VLOOKUP($A23,'Return Data'!$B$7:$R$1700,11,0)</f>
        <v>-4.1283000000000003</v>
      </c>
      <c r="G23" s="66">
        <f t="shared" si="1"/>
        <v>5</v>
      </c>
      <c r="H23" s="65">
        <f>VLOOKUP($A23,'Return Data'!$B$7:$R$1700,12,0)</f>
        <v>1.9260999999999999</v>
      </c>
      <c r="I23" s="66">
        <f t="shared" si="2"/>
        <v>3</v>
      </c>
      <c r="J23" s="65">
        <f>VLOOKUP($A23,'Return Data'!$B$7:$R$1700,13,0)</f>
        <v>4.7371999999999996</v>
      </c>
      <c r="K23" s="66">
        <f t="shared" si="3"/>
        <v>8</v>
      </c>
      <c r="L23" s="65">
        <f>VLOOKUP($A23,'Return Data'!$B$7:$R$1700,17,0)</f>
        <v>1.0195000000000001</v>
      </c>
      <c r="M23" s="66">
        <f t="shared" si="4"/>
        <v>11</v>
      </c>
      <c r="N23" s="65">
        <f>VLOOKUP($A23,'Return Data'!$B$7:$R$1700,14,0)</f>
        <v>5.3802000000000003</v>
      </c>
      <c r="O23" s="66">
        <f t="shared" si="5"/>
        <v>5</v>
      </c>
      <c r="P23" s="65">
        <f>VLOOKUP($A23,'Return Data'!$B$7:$R$1700,15,0)</f>
        <v>8.0589999999999993</v>
      </c>
      <c r="Q23" s="66">
        <f t="shared" si="6"/>
        <v>4</v>
      </c>
      <c r="R23" s="65">
        <f>VLOOKUP($A23,'Return Data'!$B$7:$R$1700,16,0)</f>
        <v>12.733599999999999</v>
      </c>
      <c r="S23" s="67">
        <f t="shared" si="7"/>
        <v>4</v>
      </c>
    </row>
    <row r="24" spans="1:19" x14ac:dyDescent="0.3">
      <c r="A24" s="63" t="s">
        <v>1008</v>
      </c>
      <c r="B24" s="64">
        <f>VLOOKUP($A24,'Return Data'!$B$7:$R$1700,3,0)</f>
        <v>44040</v>
      </c>
      <c r="C24" s="65">
        <f>VLOOKUP($A24,'Return Data'!$B$7:$R$1700,4,0)</f>
        <v>75.858199999999997</v>
      </c>
      <c r="D24" s="65">
        <f>VLOOKUP($A24,'Return Data'!$B$7:$R$1700,10,0)</f>
        <v>12.680300000000001</v>
      </c>
      <c r="E24" s="66">
        <f t="shared" si="0"/>
        <v>28</v>
      </c>
      <c r="F24" s="65">
        <f>VLOOKUP($A24,'Return Data'!$B$7:$R$1700,11,0)</f>
        <v>3.4043999999999999</v>
      </c>
      <c r="G24" s="66">
        <f t="shared" si="1"/>
        <v>1</v>
      </c>
      <c r="H24" s="65">
        <f>VLOOKUP($A24,'Return Data'!$B$7:$R$1700,12,0)</f>
        <v>5.3624000000000001</v>
      </c>
      <c r="I24" s="66">
        <f t="shared" si="2"/>
        <v>1</v>
      </c>
      <c r="J24" s="65">
        <f>VLOOKUP($A24,'Return Data'!$B$7:$R$1700,13,0)</f>
        <v>7.4024999999999999</v>
      </c>
      <c r="K24" s="66">
        <f t="shared" si="3"/>
        <v>2</v>
      </c>
      <c r="L24" s="65">
        <f>VLOOKUP($A24,'Return Data'!$B$7:$R$1700,17,0)</f>
        <v>4.0811000000000002</v>
      </c>
      <c r="M24" s="66">
        <f t="shared" si="4"/>
        <v>4</v>
      </c>
      <c r="N24" s="65">
        <f>VLOOKUP($A24,'Return Data'!$B$7:$R$1700,14,0)</f>
        <v>4.6386000000000003</v>
      </c>
      <c r="O24" s="66">
        <f t="shared" si="5"/>
        <v>8</v>
      </c>
      <c r="P24" s="65">
        <f>VLOOKUP($A24,'Return Data'!$B$7:$R$1700,15,0)</f>
        <v>6.0803000000000003</v>
      </c>
      <c r="Q24" s="66">
        <f t="shared" si="6"/>
        <v>18</v>
      </c>
      <c r="R24" s="65">
        <f>VLOOKUP($A24,'Return Data'!$B$7:$R$1700,16,0)</f>
        <v>10.261699999999999</v>
      </c>
      <c r="S24" s="67">
        <f t="shared" si="7"/>
        <v>19</v>
      </c>
    </row>
    <row r="25" spans="1:19" x14ac:dyDescent="0.3">
      <c r="A25" s="63" t="s">
        <v>1010</v>
      </c>
      <c r="B25" s="64">
        <f>VLOOKUP($A25,'Return Data'!$B$7:$R$1700,3,0)</f>
        <v>44040</v>
      </c>
      <c r="C25" s="65">
        <f>VLOOKUP($A25,'Return Data'!$B$7:$R$1700,4,0)</f>
        <v>71.129183567074406</v>
      </c>
      <c r="D25" s="65">
        <f>VLOOKUP($A25,'Return Data'!$B$7:$R$1700,10,0)</f>
        <v>20.256</v>
      </c>
      <c r="E25" s="66">
        <f t="shared" si="0"/>
        <v>1</v>
      </c>
      <c r="F25" s="65">
        <f>VLOOKUP($A25,'Return Data'!$B$7:$R$1700,11,0)</f>
        <v>-5.7348999999999997</v>
      </c>
      <c r="G25" s="66">
        <f t="shared" si="1"/>
        <v>10</v>
      </c>
      <c r="H25" s="65">
        <f>VLOOKUP($A25,'Return Data'!$B$7:$R$1700,12,0)</f>
        <v>-0.52990000000000004</v>
      </c>
      <c r="I25" s="66">
        <f t="shared" si="2"/>
        <v>7</v>
      </c>
      <c r="J25" s="65">
        <f>VLOOKUP($A25,'Return Data'!$B$7:$R$1700,13,0)</f>
        <v>5.2079000000000004</v>
      </c>
      <c r="K25" s="66">
        <f t="shared" si="3"/>
        <v>6</v>
      </c>
      <c r="L25" s="65">
        <f>VLOOKUP($A25,'Return Data'!$B$7:$R$1700,17,0)</f>
        <v>1.8464</v>
      </c>
      <c r="M25" s="66">
        <f t="shared" si="4"/>
        <v>6</v>
      </c>
      <c r="N25" s="65">
        <f>VLOOKUP($A25,'Return Data'!$B$7:$R$1700,14,0)</f>
        <v>4.6448</v>
      </c>
      <c r="O25" s="66">
        <f t="shared" si="5"/>
        <v>7</v>
      </c>
      <c r="P25" s="65">
        <f>VLOOKUP($A25,'Return Data'!$B$7:$R$1700,15,0)</f>
        <v>7.3536999999999999</v>
      </c>
      <c r="Q25" s="66">
        <f t="shared" si="6"/>
        <v>12</v>
      </c>
      <c r="R25" s="65">
        <f>VLOOKUP($A25,'Return Data'!$B$7:$R$1700,16,0)</f>
        <v>11.276999999999999</v>
      </c>
      <c r="S25" s="67">
        <f t="shared" si="7"/>
        <v>11</v>
      </c>
    </row>
    <row r="26" spans="1:19" x14ac:dyDescent="0.3">
      <c r="A26" s="63" t="s">
        <v>1011</v>
      </c>
      <c r="B26" s="64">
        <f>VLOOKUP($A26,'Return Data'!$B$7:$R$1700,3,0)</f>
        <v>44040</v>
      </c>
      <c r="C26" s="65">
        <f>VLOOKUP($A26,'Return Data'!$B$7:$R$1700,4,0)</f>
        <v>28.18</v>
      </c>
      <c r="D26" s="65">
        <f>VLOOKUP($A26,'Return Data'!$B$7:$R$1700,10,0)</f>
        <v>15.4445</v>
      </c>
      <c r="E26" s="66">
        <f t="shared" si="0"/>
        <v>21</v>
      </c>
      <c r="F26" s="65">
        <f>VLOOKUP($A26,'Return Data'!$B$7:$R$1700,11,0)</f>
        <v>-8.1785999999999994</v>
      </c>
      <c r="G26" s="66">
        <f t="shared" si="1"/>
        <v>19</v>
      </c>
      <c r="H26" s="65">
        <f>VLOOKUP($A26,'Return Data'!$B$7:$R$1700,12,0)</f>
        <v>-4.3090999999999999</v>
      </c>
      <c r="I26" s="66">
        <f t="shared" si="2"/>
        <v>20</v>
      </c>
      <c r="J26" s="65">
        <f>VLOOKUP($A26,'Return Data'!$B$7:$R$1700,13,0)</f>
        <v>0.1706</v>
      </c>
      <c r="K26" s="66">
        <f t="shared" si="3"/>
        <v>18</v>
      </c>
      <c r="L26" s="65">
        <f>VLOOKUP($A26,'Return Data'!$B$7:$R$1700,17,0)</f>
        <v>0.32540000000000002</v>
      </c>
      <c r="M26" s="66">
        <f t="shared" si="4"/>
        <v>14</v>
      </c>
      <c r="N26" s="65">
        <f>VLOOKUP($A26,'Return Data'!$B$7:$R$1700,14,0)</f>
        <v>3.2320000000000002</v>
      </c>
      <c r="O26" s="66">
        <f t="shared" si="5"/>
        <v>14</v>
      </c>
      <c r="P26" s="65">
        <f>VLOOKUP($A26,'Return Data'!$B$7:$R$1700,15,0)</f>
        <v>5.5716999999999999</v>
      </c>
      <c r="Q26" s="66">
        <f t="shared" si="6"/>
        <v>22</v>
      </c>
      <c r="R26" s="65">
        <f>VLOOKUP($A26,'Return Data'!$B$7:$R$1700,16,0)</f>
        <v>10.782999999999999</v>
      </c>
      <c r="S26" s="67">
        <f t="shared" si="7"/>
        <v>14</v>
      </c>
    </row>
    <row r="27" spans="1:19" x14ac:dyDescent="0.3">
      <c r="A27" s="63" t="s">
        <v>1014</v>
      </c>
      <c r="B27" s="64">
        <f>VLOOKUP($A27,'Return Data'!$B$7:$R$1700,3,0)</f>
        <v>44040</v>
      </c>
      <c r="C27" s="65">
        <f>VLOOKUP($A27,'Return Data'!$B$7:$R$1700,4,0)</f>
        <v>28.474699999999999</v>
      </c>
      <c r="D27" s="65">
        <f>VLOOKUP($A27,'Return Data'!$B$7:$R$1700,10,0)</f>
        <v>13.095800000000001</v>
      </c>
      <c r="E27" s="66">
        <f t="shared" si="0"/>
        <v>27</v>
      </c>
      <c r="F27" s="65">
        <f>VLOOKUP($A27,'Return Data'!$B$7:$R$1700,11,0)</f>
        <v>-9.0286000000000008</v>
      </c>
      <c r="G27" s="66">
        <f t="shared" si="1"/>
        <v>23</v>
      </c>
      <c r="H27" s="65">
        <f>VLOOKUP($A27,'Return Data'!$B$7:$R$1700,12,0)</f>
        <v>-4.1759000000000004</v>
      </c>
      <c r="I27" s="66">
        <f t="shared" si="2"/>
        <v>19</v>
      </c>
      <c r="J27" s="65">
        <f>VLOOKUP($A27,'Return Data'!$B$7:$R$1700,13,0)</f>
        <v>2.9521000000000002</v>
      </c>
      <c r="K27" s="66">
        <f t="shared" si="3"/>
        <v>11</v>
      </c>
      <c r="L27" s="65">
        <f>VLOOKUP($A27,'Return Data'!$B$7:$R$1700,17,0)</f>
        <v>1.681</v>
      </c>
      <c r="M27" s="66">
        <f t="shared" si="4"/>
        <v>7</v>
      </c>
      <c r="N27" s="65">
        <f>VLOOKUP($A27,'Return Data'!$B$7:$R$1700,14,0)</f>
        <v>4.1203000000000003</v>
      </c>
      <c r="O27" s="66">
        <f t="shared" si="5"/>
        <v>10</v>
      </c>
      <c r="P27" s="65">
        <f>VLOOKUP($A27,'Return Data'!$B$7:$R$1700,15,0)</f>
        <v>6.1257000000000001</v>
      </c>
      <c r="Q27" s="66">
        <f t="shared" si="6"/>
        <v>17</v>
      </c>
      <c r="R27" s="65">
        <f>VLOOKUP($A27,'Return Data'!$B$7:$R$1700,16,0)</f>
        <v>10.441599999999999</v>
      </c>
      <c r="S27" s="67">
        <f t="shared" si="7"/>
        <v>16</v>
      </c>
    </row>
    <row r="28" spans="1:19" x14ac:dyDescent="0.3">
      <c r="A28" s="63" t="s">
        <v>1015</v>
      </c>
      <c r="B28" s="64">
        <f>VLOOKUP($A28,'Return Data'!$B$7:$R$1700,3,0)</f>
        <v>44040</v>
      </c>
      <c r="C28" s="65">
        <f>VLOOKUP($A28,'Return Data'!$B$7:$R$1700,4,0)</f>
        <v>10.1419</v>
      </c>
      <c r="D28" s="65">
        <f>VLOOKUP($A28,'Return Data'!$B$7:$R$1700,10,0)</f>
        <v>15.552199999999999</v>
      </c>
      <c r="E28" s="66">
        <f t="shared" si="0"/>
        <v>20</v>
      </c>
      <c r="F28" s="65">
        <f>VLOOKUP($A28,'Return Data'!$B$7:$R$1700,11,0)</f>
        <v>-7.7556000000000003</v>
      </c>
      <c r="G28" s="66">
        <f t="shared" si="1"/>
        <v>17</v>
      </c>
      <c r="H28" s="65">
        <f>VLOOKUP($A28,'Return Data'!$B$7:$R$1700,12,0)</f>
        <v>-5.3644999999999996</v>
      </c>
      <c r="I28" s="66">
        <f t="shared" si="2"/>
        <v>23</v>
      </c>
      <c r="J28" s="65">
        <f>VLOOKUP($A28,'Return Data'!$B$7:$R$1700,13,0)</f>
        <v>1.5805</v>
      </c>
      <c r="K28" s="66">
        <f t="shared" si="3"/>
        <v>15</v>
      </c>
      <c r="L28" s="65"/>
      <c r="M28" s="66"/>
      <c r="N28" s="65"/>
      <c r="O28" s="66"/>
      <c r="P28" s="65"/>
      <c r="Q28" s="66"/>
      <c r="R28" s="65">
        <f>VLOOKUP($A28,'Return Data'!$B$7:$R$1700,16,0)</f>
        <v>1.0318000000000001</v>
      </c>
      <c r="S28" s="67">
        <f t="shared" si="7"/>
        <v>29</v>
      </c>
    </row>
    <row r="29" spans="1:19" x14ac:dyDescent="0.3">
      <c r="A29" s="63" t="s">
        <v>1017</v>
      </c>
      <c r="B29" s="64">
        <f>VLOOKUP($A29,'Return Data'!$B$7:$R$1700,3,0)</f>
        <v>44040</v>
      </c>
      <c r="C29" s="65">
        <f>VLOOKUP($A29,'Return Data'!$B$7:$R$1700,4,0)</f>
        <v>53.8</v>
      </c>
      <c r="D29" s="65">
        <f>VLOOKUP($A29,'Return Data'!$B$7:$R$1700,10,0)</f>
        <v>18.013500000000001</v>
      </c>
      <c r="E29" s="66">
        <f t="shared" si="0"/>
        <v>10</v>
      </c>
      <c r="F29" s="65">
        <f>VLOOKUP($A29,'Return Data'!$B$7:$R$1700,11,0)</f>
        <v>-6.6231999999999998</v>
      </c>
      <c r="G29" s="66">
        <f t="shared" si="1"/>
        <v>14</v>
      </c>
      <c r="H29" s="65">
        <f>VLOOKUP($A29,'Return Data'!$B$7:$R$1700,12,0)</f>
        <v>-1.7746</v>
      </c>
      <c r="I29" s="66">
        <f t="shared" si="2"/>
        <v>12</v>
      </c>
      <c r="J29" s="65">
        <f>VLOOKUP($A29,'Return Data'!$B$7:$R$1700,13,0)</f>
        <v>1.0424</v>
      </c>
      <c r="K29" s="66">
        <f t="shared" si="3"/>
        <v>17</v>
      </c>
      <c r="L29" s="65">
        <f>VLOOKUP($A29,'Return Data'!$B$7:$R$1700,17,0)</f>
        <v>2.7410999999999999</v>
      </c>
      <c r="M29" s="66">
        <f t="shared" si="4"/>
        <v>5</v>
      </c>
      <c r="N29" s="65">
        <f>VLOOKUP($A29,'Return Data'!$B$7:$R$1700,14,0)</f>
        <v>5.2178000000000004</v>
      </c>
      <c r="O29" s="66">
        <f t="shared" si="5"/>
        <v>6</v>
      </c>
      <c r="P29" s="65">
        <f>VLOOKUP($A29,'Return Data'!$B$7:$R$1700,15,0)</f>
        <v>9.7042999999999999</v>
      </c>
      <c r="Q29" s="66">
        <f t="shared" si="6"/>
        <v>2</v>
      </c>
      <c r="R29" s="65">
        <f>VLOOKUP($A29,'Return Data'!$B$7:$R$1700,16,0)</f>
        <v>14.878299999999999</v>
      </c>
      <c r="S29" s="67">
        <f t="shared" si="7"/>
        <v>1</v>
      </c>
    </row>
    <row r="30" spans="1:19" x14ac:dyDescent="0.3">
      <c r="A30" s="63" t="s">
        <v>1020</v>
      </c>
      <c r="B30" s="64">
        <f>VLOOKUP($A30,'Return Data'!$B$7:$R$1700,3,0)</f>
        <v>44040</v>
      </c>
      <c r="C30" s="65">
        <f>VLOOKUP($A30,'Return Data'!$B$7:$R$1700,4,0)</f>
        <v>31.880400000000002</v>
      </c>
      <c r="D30" s="65">
        <f>VLOOKUP($A30,'Return Data'!$B$7:$R$1700,10,0)</f>
        <v>15.5753</v>
      </c>
      <c r="E30" s="66">
        <f t="shared" si="0"/>
        <v>19</v>
      </c>
      <c r="F30" s="65">
        <f>VLOOKUP($A30,'Return Data'!$B$7:$R$1700,11,0)</f>
        <v>-15.9039</v>
      </c>
      <c r="G30" s="66">
        <f t="shared" si="1"/>
        <v>29</v>
      </c>
      <c r="H30" s="65">
        <f>VLOOKUP($A30,'Return Data'!$B$7:$R$1700,12,0)</f>
        <v>-11.019399999999999</v>
      </c>
      <c r="I30" s="66">
        <f t="shared" si="2"/>
        <v>29</v>
      </c>
      <c r="J30" s="65">
        <f>VLOOKUP($A30,'Return Data'!$B$7:$R$1700,13,0)</f>
        <v>-11.3705</v>
      </c>
      <c r="K30" s="66">
        <f t="shared" si="3"/>
        <v>29</v>
      </c>
      <c r="L30" s="65">
        <f>VLOOKUP($A30,'Return Data'!$B$7:$R$1700,17,0)</f>
        <v>-4.3773</v>
      </c>
      <c r="M30" s="66">
        <f t="shared" si="4"/>
        <v>28</v>
      </c>
      <c r="N30" s="65">
        <f>VLOOKUP($A30,'Return Data'!$B$7:$R$1700,14,0)</f>
        <v>6.0699999999999997E-2</v>
      </c>
      <c r="O30" s="66">
        <f t="shared" si="5"/>
        <v>25</v>
      </c>
      <c r="P30" s="65">
        <f>VLOOKUP($A30,'Return Data'!$B$7:$R$1700,15,0)</f>
        <v>5.1273999999999997</v>
      </c>
      <c r="Q30" s="66">
        <f t="shared" si="6"/>
        <v>23</v>
      </c>
      <c r="R30" s="65">
        <f>VLOOKUP($A30,'Return Data'!$B$7:$R$1700,16,0)</f>
        <v>10.8779</v>
      </c>
      <c r="S30" s="67">
        <f t="shared" si="7"/>
        <v>12</v>
      </c>
    </row>
    <row r="31" spans="1:19" x14ac:dyDescent="0.3">
      <c r="A31" s="63" t="s">
        <v>1022</v>
      </c>
      <c r="B31" s="64">
        <f>VLOOKUP($A31,'Return Data'!$B$7:$R$1700,3,0)</f>
        <v>44040</v>
      </c>
      <c r="C31" s="65">
        <f>VLOOKUP($A31,'Return Data'!$B$7:$R$1700,4,0)</f>
        <v>179.98</v>
      </c>
      <c r="D31" s="65">
        <f>VLOOKUP($A31,'Return Data'!$B$7:$R$1700,10,0)</f>
        <v>15.3422</v>
      </c>
      <c r="E31" s="66">
        <f t="shared" si="0"/>
        <v>23</v>
      </c>
      <c r="F31" s="65">
        <f>VLOOKUP($A31,'Return Data'!$B$7:$R$1700,11,0)</f>
        <v>-7.9432999999999998</v>
      </c>
      <c r="G31" s="66">
        <f t="shared" si="1"/>
        <v>18</v>
      </c>
      <c r="H31" s="65">
        <f>VLOOKUP($A31,'Return Data'!$B$7:$R$1700,12,0)</f>
        <v>-3.6044999999999998</v>
      </c>
      <c r="I31" s="66">
        <f t="shared" si="2"/>
        <v>17</v>
      </c>
      <c r="J31" s="65">
        <f>VLOOKUP($A31,'Return Data'!$B$7:$R$1700,13,0)</f>
        <v>-0.24940000000000001</v>
      </c>
      <c r="K31" s="66">
        <f t="shared" si="3"/>
        <v>19</v>
      </c>
      <c r="L31" s="65">
        <f>VLOOKUP($A31,'Return Data'!$B$7:$R$1700,17,0)</f>
        <v>0.1973</v>
      </c>
      <c r="M31" s="66">
        <f t="shared" si="4"/>
        <v>17</v>
      </c>
      <c r="N31" s="65">
        <f>VLOOKUP($A31,'Return Data'!$B$7:$R$1700,14,0)</f>
        <v>2.9758</v>
      </c>
      <c r="O31" s="66">
        <f t="shared" si="5"/>
        <v>15</v>
      </c>
      <c r="P31" s="65">
        <f>VLOOKUP($A31,'Return Data'!$B$7:$R$1700,15,0)</f>
        <v>6.6642000000000001</v>
      </c>
      <c r="Q31" s="66">
        <f t="shared" si="6"/>
        <v>14</v>
      </c>
      <c r="R31" s="65">
        <f>VLOOKUP($A31,'Return Data'!$B$7:$R$1700,16,0)</f>
        <v>11.692500000000001</v>
      </c>
      <c r="S31" s="67">
        <f t="shared" si="7"/>
        <v>9</v>
      </c>
    </row>
    <row r="32" spans="1:19" x14ac:dyDescent="0.3">
      <c r="A32" s="63" t="s">
        <v>1023</v>
      </c>
      <c r="B32" s="64">
        <f>VLOOKUP($A32,'Return Data'!$B$7:$R$1700,3,0)</f>
        <v>44040</v>
      </c>
      <c r="C32" s="65">
        <f>VLOOKUP($A32,'Return Data'!$B$7:$R$1700,4,0)</f>
        <v>40.806199999999997</v>
      </c>
      <c r="D32" s="65">
        <f>VLOOKUP($A32,'Return Data'!$B$7:$R$1700,10,0)</f>
        <v>17.936699999999998</v>
      </c>
      <c r="E32" s="66">
        <f t="shared" si="0"/>
        <v>11</v>
      </c>
      <c r="F32" s="65">
        <f>VLOOKUP($A32,'Return Data'!$B$7:$R$1700,11,0)</f>
        <v>-8.4044000000000008</v>
      </c>
      <c r="G32" s="66">
        <f t="shared" si="1"/>
        <v>21</v>
      </c>
      <c r="H32" s="65">
        <f>VLOOKUP($A32,'Return Data'!$B$7:$R$1700,12,0)</f>
        <v>-4.8773</v>
      </c>
      <c r="I32" s="66">
        <f t="shared" si="2"/>
        <v>21</v>
      </c>
      <c r="J32" s="65">
        <f>VLOOKUP($A32,'Return Data'!$B$7:$R$1700,13,0)</f>
        <v>-0.57530000000000003</v>
      </c>
      <c r="K32" s="66">
        <f t="shared" si="3"/>
        <v>21</v>
      </c>
      <c r="L32" s="65">
        <f>VLOOKUP($A32,'Return Data'!$B$7:$R$1700,17,0)</f>
        <v>-0.33889999999999998</v>
      </c>
      <c r="M32" s="66">
        <f t="shared" si="4"/>
        <v>20</v>
      </c>
      <c r="N32" s="65">
        <f>VLOOKUP($A32,'Return Data'!$B$7:$R$1700,14,0)</f>
        <v>2.5165999999999999</v>
      </c>
      <c r="O32" s="66">
        <f t="shared" si="5"/>
        <v>18</v>
      </c>
      <c r="P32" s="65">
        <f>VLOOKUP($A32,'Return Data'!$B$7:$R$1700,15,0)</f>
        <v>6.8250999999999999</v>
      </c>
      <c r="Q32" s="66">
        <f t="shared" si="6"/>
        <v>13</v>
      </c>
      <c r="R32" s="65">
        <f>VLOOKUP($A32,'Return Data'!$B$7:$R$1700,16,0)</f>
        <v>12.499700000000001</v>
      </c>
      <c r="S32" s="67">
        <f t="shared" si="7"/>
        <v>5</v>
      </c>
    </row>
    <row r="33" spans="1:19" x14ac:dyDescent="0.3">
      <c r="A33" s="63" t="s">
        <v>1026</v>
      </c>
      <c r="B33" s="64">
        <f>VLOOKUP($A33,'Return Data'!$B$7:$R$1700,3,0)</f>
        <v>44040</v>
      </c>
      <c r="C33" s="65">
        <f>VLOOKUP($A33,'Return Data'!$B$7:$R$1700,4,0)</f>
        <v>227.6591</v>
      </c>
      <c r="D33" s="65">
        <f>VLOOKUP($A33,'Return Data'!$B$7:$R$1700,10,0)</f>
        <v>18.299199999999999</v>
      </c>
      <c r="E33" s="66">
        <f t="shared" si="0"/>
        <v>7</v>
      </c>
      <c r="F33" s="65">
        <f>VLOOKUP($A33,'Return Data'!$B$7:$R$1700,11,0)</f>
        <v>-9.1486999999999998</v>
      </c>
      <c r="G33" s="66">
        <f t="shared" si="1"/>
        <v>24</v>
      </c>
      <c r="H33" s="65">
        <f>VLOOKUP($A33,'Return Data'!$B$7:$R$1700,12,0)</f>
        <v>-6.2079000000000004</v>
      </c>
      <c r="I33" s="66">
        <f t="shared" si="2"/>
        <v>25</v>
      </c>
      <c r="J33" s="65">
        <f>VLOOKUP($A33,'Return Data'!$B$7:$R$1700,13,0)</f>
        <v>-4.2066999999999997</v>
      </c>
      <c r="K33" s="66">
        <f t="shared" si="3"/>
        <v>26</v>
      </c>
      <c r="L33" s="65">
        <f>VLOOKUP($A33,'Return Data'!$B$7:$R$1700,17,0)</f>
        <v>-0.42980000000000002</v>
      </c>
      <c r="M33" s="66">
        <f t="shared" si="4"/>
        <v>21</v>
      </c>
      <c r="N33" s="65">
        <f>VLOOKUP($A33,'Return Data'!$B$7:$R$1700,14,0)</f>
        <v>2.0878000000000001</v>
      </c>
      <c r="O33" s="66">
        <f t="shared" si="5"/>
        <v>22</v>
      </c>
      <c r="P33" s="65">
        <f>VLOOKUP($A33,'Return Data'!$B$7:$R$1700,15,0)</f>
        <v>5.9640000000000004</v>
      </c>
      <c r="Q33" s="66">
        <f t="shared" si="6"/>
        <v>19</v>
      </c>
      <c r="R33" s="65">
        <f>VLOOKUP($A33,'Return Data'!$B$7:$R$1700,16,0)</f>
        <v>10.2653</v>
      </c>
      <c r="S33" s="67">
        <f t="shared" si="7"/>
        <v>18</v>
      </c>
    </row>
    <row r="34" spans="1:19" x14ac:dyDescent="0.3">
      <c r="A34" s="63" t="s">
        <v>1027</v>
      </c>
      <c r="B34" s="64">
        <f>VLOOKUP($A34,'Return Data'!$B$7:$R$1700,3,0)</f>
        <v>44040</v>
      </c>
      <c r="C34" s="65">
        <f>VLOOKUP($A34,'Return Data'!$B$7:$R$1700,4,0)</f>
        <v>74.099999999999994</v>
      </c>
      <c r="D34" s="65">
        <f>VLOOKUP($A34,'Return Data'!$B$7:$R$1700,10,0)</f>
        <v>15.4206</v>
      </c>
      <c r="E34" s="66">
        <f t="shared" si="0"/>
        <v>22</v>
      </c>
      <c r="F34" s="65">
        <f>VLOOKUP($A34,'Return Data'!$B$7:$R$1700,11,0)</f>
        <v>-8.4846000000000004</v>
      </c>
      <c r="G34" s="66">
        <f t="shared" si="1"/>
        <v>22</v>
      </c>
      <c r="H34" s="65">
        <f>VLOOKUP($A34,'Return Data'!$B$7:$R$1700,12,0)</f>
        <v>-5.4123000000000001</v>
      </c>
      <c r="I34" s="66">
        <f t="shared" si="2"/>
        <v>24</v>
      </c>
      <c r="J34" s="65">
        <f>VLOOKUP($A34,'Return Data'!$B$7:$R$1700,13,0)</f>
        <v>-2.3586999999999998</v>
      </c>
      <c r="K34" s="66">
        <f t="shared" si="3"/>
        <v>24</v>
      </c>
      <c r="L34" s="65">
        <f>VLOOKUP($A34,'Return Data'!$B$7:$R$1700,17,0)</f>
        <v>-2.2498999999999998</v>
      </c>
      <c r="M34" s="66">
        <f t="shared" si="4"/>
        <v>24</v>
      </c>
      <c r="N34" s="65">
        <f>VLOOKUP($A34,'Return Data'!$B$7:$R$1700,14,0)</f>
        <v>-0.4587</v>
      </c>
      <c r="O34" s="66">
        <f t="shared" si="5"/>
        <v>27</v>
      </c>
      <c r="P34" s="65">
        <f>VLOOKUP($A34,'Return Data'!$B$7:$R$1700,15,0)</f>
        <v>2.6932999999999998</v>
      </c>
      <c r="Q34" s="66">
        <f t="shared" si="6"/>
        <v>27</v>
      </c>
      <c r="R34" s="65">
        <f>VLOOKUP($A34,'Return Data'!$B$7:$R$1700,16,0)</f>
        <v>7.0458999999999996</v>
      </c>
      <c r="S34" s="67">
        <f t="shared" si="7"/>
        <v>27</v>
      </c>
    </row>
    <row r="35" spans="1:19" x14ac:dyDescent="0.3">
      <c r="A35" s="63" t="s">
        <v>1029</v>
      </c>
      <c r="B35" s="64">
        <f>VLOOKUP($A35,'Return Data'!$B$7:$R$1700,3,0)</f>
        <v>44040</v>
      </c>
      <c r="C35" s="65">
        <f>VLOOKUP($A35,'Return Data'!$B$7:$R$1700,4,0)</f>
        <v>10.91</v>
      </c>
      <c r="D35" s="65">
        <f>VLOOKUP($A35,'Return Data'!$B$7:$R$1700,10,0)</f>
        <v>18.201499999999999</v>
      </c>
      <c r="E35" s="66">
        <f t="shared" si="0"/>
        <v>8</v>
      </c>
      <c r="F35" s="65">
        <f>VLOOKUP($A35,'Return Data'!$B$7:$R$1700,11,0)</f>
        <v>-5.2129000000000003</v>
      </c>
      <c r="G35" s="66">
        <f t="shared" si="1"/>
        <v>7</v>
      </c>
      <c r="H35" s="65">
        <f>VLOOKUP($A35,'Return Data'!$B$7:$R$1700,12,0)</f>
        <v>-1.8002</v>
      </c>
      <c r="I35" s="66">
        <f t="shared" si="2"/>
        <v>14</v>
      </c>
      <c r="J35" s="65">
        <f>VLOOKUP($A35,'Return Data'!$B$7:$R$1700,13,0)</f>
        <v>1.7724</v>
      </c>
      <c r="K35" s="66">
        <f t="shared" si="3"/>
        <v>12</v>
      </c>
      <c r="L35" s="65">
        <f>VLOOKUP($A35,'Return Data'!$B$7:$R$1700,17,0)</f>
        <v>-0.1368</v>
      </c>
      <c r="M35" s="66">
        <f t="shared" si="4"/>
        <v>18</v>
      </c>
      <c r="N35" s="65">
        <f>VLOOKUP($A35,'Return Data'!$B$7:$R$1700,14,0)</f>
        <v>2.1331000000000002</v>
      </c>
      <c r="O35" s="66">
        <f t="shared" si="5"/>
        <v>20</v>
      </c>
      <c r="P35" s="65">
        <f>VLOOKUP($A35,'Return Data'!$B$7:$R$1700,15,0)</f>
        <v>0</v>
      </c>
      <c r="Q35" s="66">
        <f t="shared" si="6"/>
        <v>28</v>
      </c>
      <c r="R35" s="65">
        <f>VLOOKUP($A35,'Return Data'!$B$7:$R$1700,16,0)</f>
        <v>2.7448000000000001</v>
      </c>
      <c r="S35" s="67">
        <f t="shared" si="7"/>
        <v>28</v>
      </c>
    </row>
    <row r="36" spans="1:19" x14ac:dyDescent="0.3">
      <c r="A36" s="63" t="s">
        <v>1031</v>
      </c>
      <c r="B36" s="64">
        <f>VLOOKUP($A36,'Return Data'!$B$7:$R$1700,3,0)</f>
        <v>44040</v>
      </c>
      <c r="C36" s="65">
        <f>VLOOKUP($A36,'Return Data'!$B$7:$R$1700,4,0)</f>
        <v>56.597656027158699</v>
      </c>
      <c r="D36" s="65">
        <f>VLOOKUP($A36,'Return Data'!$B$7:$R$1700,10,0)</f>
        <v>15.677099999999999</v>
      </c>
      <c r="E36" s="66">
        <f t="shared" si="0"/>
        <v>17</v>
      </c>
      <c r="F36" s="65">
        <f>VLOOKUP($A36,'Return Data'!$B$7:$R$1700,11,0)</f>
        <v>-7.12</v>
      </c>
      <c r="G36" s="66">
        <f t="shared" si="1"/>
        <v>15</v>
      </c>
      <c r="H36" s="65">
        <f>VLOOKUP($A36,'Return Data'!$B$7:$R$1700,12,0)</f>
        <v>-0.9496</v>
      </c>
      <c r="I36" s="66">
        <f t="shared" si="2"/>
        <v>9</v>
      </c>
      <c r="J36" s="65">
        <f>VLOOKUP($A36,'Return Data'!$B$7:$R$1700,13,0)</f>
        <v>1.5923</v>
      </c>
      <c r="K36" s="66">
        <f t="shared" si="3"/>
        <v>14</v>
      </c>
      <c r="L36" s="65">
        <f>VLOOKUP($A36,'Return Data'!$B$7:$R$1700,17,0)</f>
        <v>-0.24959999999999999</v>
      </c>
      <c r="M36" s="66">
        <f t="shared" si="4"/>
        <v>19</v>
      </c>
      <c r="N36" s="65">
        <f>VLOOKUP($A36,'Return Data'!$B$7:$R$1700,14,0)</f>
        <v>3.7827000000000002</v>
      </c>
      <c r="O36" s="66">
        <f t="shared" si="5"/>
        <v>11</v>
      </c>
      <c r="P36" s="65">
        <f>VLOOKUP($A36,'Return Data'!$B$7:$R$1700,15,0)</f>
        <v>6.1387999999999998</v>
      </c>
      <c r="Q36" s="66">
        <f t="shared" si="6"/>
        <v>16</v>
      </c>
      <c r="R36" s="65">
        <f>VLOOKUP($A36,'Return Data'!$B$7:$R$1700,16,0)</f>
        <v>10.6021</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16.485299999999999</v>
      </c>
      <c r="E38" s="74"/>
      <c r="F38" s="75">
        <f>AVERAGE(F8:F36)</f>
        <v>-7.073548275862068</v>
      </c>
      <c r="G38" s="74"/>
      <c r="H38" s="75">
        <f>AVERAGE(H8:H36)</f>
        <v>-2.8654862068965521</v>
      </c>
      <c r="I38" s="74"/>
      <c r="J38" s="75">
        <f>AVERAGE(J8:J36)</f>
        <v>1.100234482758621</v>
      </c>
      <c r="K38" s="74"/>
      <c r="L38" s="75">
        <f>AVERAGE(L8:L36)</f>
        <v>0.54336785714285707</v>
      </c>
      <c r="M38" s="74"/>
      <c r="N38" s="75">
        <f>AVERAGE(N8:N36)</f>
        <v>3.4003928571428581</v>
      </c>
      <c r="O38" s="74"/>
      <c r="P38" s="75">
        <f>AVERAGE(P8:P36)</f>
        <v>6.4614821428571423</v>
      </c>
      <c r="Q38" s="74"/>
      <c r="R38" s="75">
        <f>AVERAGE(R8:R36)</f>
        <v>10.325503448275864</v>
      </c>
      <c r="S38" s="76"/>
    </row>
    <row r="39" spans="1:19" x14ac:dyDescent="0.3">
      <c r="A39" s="73" t="s">
        <v>28</v>
      </c>
      <c r="B39" s="74"/>
      <c r="C39" s="74"/>
      <c r="D39" s="75">
        <f>MIN(D8:D36)</f>
        <v>11.908799999999999</v>
      </c>
      <c r="E39" s="74"/>
      <c r="F39" s="75">
        <f>MIN(F8:F36)</f>
        <v>-15.9039</v>
      </c>
      <c r="G39" s="74"/>
      <c r="H39" s="75">
        <f>MIN(H8:H36)</f>
        <v>-11.019399999999999</v>
      </c>
      <c r="I39" s="74"/>
      <c r="J39" s="75">
        <f>MIN(J8:J36)</f>
        <v>-11.3705</v>
      </c>
      <c r="K39" s="74"/>
      <c r="L39" s="75">
        <f>MIN(L8:L36)</f>
        <v>-4.3773</v>
      </c>
      <c r="M39" s="74"/>
      <c r="N39" s="75">
        <f>MIN(N8:N36)</f>
        <v>-0.95240000000000002</v>
      </c>
      <c r="O39" s="74"/>
      <c r="P39" s="75">
        <f>MIN(P8:P36)</f>
        <v>0</v>
      </c>
      <c r="Q39" s="74"/>
      <c r="R39" s="75">
        <f>MIN(R8:R36)</f>
        <v>1.0318000000000001</v>
      </c>
      <c r="S39" s="76"/>
    </row>
    <row r="40" spans="1:19" ht="15" thickBot="1" x14ac:dyDescent="0.35">
      <c r="A40" s="77" t="s">
        <v>29</v>
      </c>
      <c r="B40" s="78"/>
      <c r="C40" s="78"/>
      <c r="D40" s="79">
        <f>MAX(D8:D36)</f>
        <v>20.256</v>
      </c>
      <c r="E40" s="78"/>
      <c r="F40" s="79">
        <f>MAX(F8:F36)</f>
        <v>3.4043999999999999</v>
      </c>
      <c r="G40" s="78"/>
      <c r="H40" s="79">
        <f>MAX(H8:H36)</f>
        <v>5.3624000000000001</v>
      </c>
      <c r="I40" s="78"/>
      <c r="J40" s="79">
        <f>MAX(J8:J36)</f>
        <v>10.882</v>
      </c>
      <c r="K40" s="78"/>
      <c r="L40" s="79">
        <f>MAX(L8:L36)</f>
        <v>6.1788999999999996</v>
      </c>
      <c r="M40" s="78"/>
      <c r="N40" s="79">
        <f>MAX(N8:N36)</f>
        <v>10.6768</v>
      </c>
      <c r="O40" s="78"/>
      <c r="P40" s="79">
        <f>MAX(P8:P36)</f>
        <v>10.5967</v>
      </c>
      <c r="Q40" s="78"/>
      <c r="R40" s="79">
        <f>MAX(R8:R36)</f>
        <v>14.878299999999999</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44040</v>
      </c>
      <c r="C8" s="65">
        <f>VLOOKUP($A8,'Return Data'!$B$7:$R$1700,4,0)</f>
        <v>15.0984</v>
      </c>
      <c r="D8" s="65">
        <f>VLOOKUP($A8,'Return Data'!$B$7:$R$1700,9,0)</f>
        <v>23.0289</v>
      </c>
      <c r="E8" s="66">
        <f t="shared" ref="E8:E31" si="0">RANK(D8,D$8:D$31,0)</f>
        <v>3</v>
      </c>
      <c r="F8" s="65">
        <f>VLOOKUP($A8,'Return Data'!$B$7:$R$1700,10,0)</f>
        <v>20.806899999999999</v>
      </c>
      <c r="G8" s="66">
        <f t="shared" ref="G8:G31" si="1">RANK(F8,F$8:F$31,0)</f>
        <v>4</v>
      </c>
      <c r="H8" s="65">
        <f>VLOOKUP($A8,'Return Data'!$B$7:$R$1700,11,0)</f>
        <v>7.8925999999999998</v>
      </c>
      <c r="I8" s="66">
        <f t="shared" ref="I8:I23" si="2">RANK(H8,H$8:H$31,0)</f>
        <v>7</v>
      </c>
      <c r="J8" s="65">
        <f>VLOOKUP($A8,'Return Data'!$B$7:$R$1700,12,0)</f>
        <v>3.9701</v>
      </c>
      <c r="K8" s="66">
        <f>RANK(J8,J$8:J$31,0)</f>
        <v>13</v>
      </c>
      <c r="L8" s="65">
        <f>VLOOKUP($A8,'Return Data'!$B$7:$R$1700,13,0)</f>
        <v>4.0086000000000004</v>
      </c>
      <c r="M8" s="66">
        <f>RANK(L8,L$8:L$31,0)</f>
        <v>10</v>
      </c>
      <c r="N8" s="65">
        <f>VLOOKUP($A8,'Return Data'!$B$7:$R$1700,17,0)</f>
        <v>5.4771999999999998</v>
      </c>
      <c r="O8" s="66">
        <f>RANK(N8,N$8:N$31,0)</f>
        <v>8</v>
      </c>
      <c r="P8" s="65">
        <f>VLOOKUP($A8,'Return Data'!$B$7:$R$1700,14,0)</f>
        <v>5.9404000000000003</v>
      </c>
      <c r="Q8" s="66">
        <f>RANK(P8,P$8:P$31,0)</f>
        <v>8</v>
      </c>
      <c r="R8" s="65">
        <f>VLOOKUP($A8,'Return Data'!$B$7:$R$1700,16,0)</f>
        <v>8.0923999999999996</v>
      </c>
      <c r="S8" s="67">
        <f t="shared" ref="S8:S31" si="3">RANK(R8,R$8:R$31,0)</f>
        <v>7</v>
      </c>
    </row>
    <row r="9" spans="1:19" x14ac:dyDescent="0.3">
      <c r="A9" s="82" t="s">
        <v>669</v>
      </c>
      <c r="B9" s="64">
        <f>VLOOKUP($A9,'Return Data'!$B$7:$R$1700,3,0)</f>
        <v>44040</v>
      </c>
      <c r="C9" s="65">
        <f>VLOOKUP($A9,'Return Data'!$B$7:$R$1700,4,0)</f>
        <v>0.41570000000000001</v>
      </c>
      <c r="D9" s="65">
        <f>VLOOKUP($A9,'Return Data'!$B$7:$R$1700,9,0)</f>
        <v>0</v>
      </c>
      <c r="E9" s="66">
        <f t="shared" si="0"/>
        <v>20</v>
      </c>
      <c r="F9" s="65">
        <f>VLOOKUP($A9,'Return Data'!$B$7:$R$1700,10,0)</f>
        <v>0</v>
      </c>
      <c r="G9" s="66">
        <f t="shared" si="1"/>
        <v>20</v>
      </c>
      <c r="H9" s="65">
        <f>VLOOKUP($A9,'Return Data'!$B$7:$R$1700,11,0)</f>
        <v>-50.444299999999998</v>
      </c>
      <c r="I9" s="66">
        <f t="shared" si="2"/>
        <v>21</v>
      </c>
      <c r="J9" s="65"/>
      <c r="K9" s="66"/>
      <c r="L9" s="65"/>
      <c r="M9" s="66"/>
      <c r="N9" s="65"/>
      <c r="O9" s="66"/>
      <c r="P9" s="65"/>
      <c r="Q9" s="66"/>
      <c r="R9" s="65">
        <f>VLOOKUP($A9,'Return Data'!$B$7:$R$1700,16,0)</f>
        <v>-35.512</v>
      </c>
      <c r="S9" s="67">
        <f t="shared" si="3"/>
        <v>23</v>
      </c>
    </row>
    <row r="10" spans="1:19" x14ac:dyDescent="0.3">
      <c r="A10" s="82" t="s">
        <v>671</v>
      </c>
      <c r="B10" s="64">
        <f>VLOOKUP($A10,'Return Data'!$B$7:$R$1700,3,0)</f>
        <v>44040</v>
      </c>
      <c r="C10" s="65">
        <f>VLOOKUP($A10,'Return Data'!$B$7:$R$1700,4,0)</f>
        <v>16.589099999999998</v>
      </c>
      <c r="D10" s="65">
        <f>VLOOKUP($A10,'Return Data'!$B$7:$R$1700,9,0)</f>
        <v>13.060499999999999</v>
      </c>
      <c r="E10" s="66">
        <f t="shared" si="0"/>
        <v>9</v>
      </c>
      <c r="F10" s="65">
        <f>VLOOKUP($A10,'Return Data'!$B$7:$R$1700,10,0)</f>
        <v>13.984500000000001</v>
      </c>
      <c r="G10" s="66">
        <f t="shared" si="1"/>
        <v>10</v>
      </c>
      <c r="H10" s="65">
        <f>VLOOKUP($A10,'Return Data'!$B$7:$R$1700,11,0)</f>
        <v>8.1024999999999991</v>
      </c>
      <c r="I10" s="66">
        <f t="shared" si="2"/>
        <v>6</v>
      </c>
      <c r="J10" s="65">
        <f>VLOOKUP($A10,'Return Data'!$B$7:$R$1700,12,0)</f>
        <v>8.7483000000000004</v>
      </c>
      <c r="K10" s="66">
        <f t="shared" ref="K10:K23" si="4">RANK(J10,J$8:J$31,0)</f>
        <v>6</v>
      </c>
      <c r="L10" s="65">
        <f>VLOOKUP($A10,'Return Data'!$B$7:$R$1700,13,0)</f>
        <v>9.1198999999999995</v>
      </c>
      <c r="M10" s="66">
        <f t="shared" ref="M10:M23" si="5">RANK(L10,L$8:L$31,0)</f>
        <v>6</v>
      </c>
      <c r="N10" s="65">
        <f>VLOOKUP($A10,'Return Data'!$B$7:$R$1700,17,0)</f>
        <v>7.0678000000000001</v>
      </c>
      <c r="O10" s="66">
        <f t="shared" ref="O10:O21" si="6">RANK(N10,N$8:N$31,0)</f>
        <v>6</v>
      </c>
      <c r="P10" s="65">
        <f>VLOOKUP($A10,'Return Data'!$B$7:$R$1700,14,0)</f>
        <v>6.7389999999999999</v>
      </c>
      <c r="Q10" s="66">
        <f t="shared" ref="Q10:Q21" si="7">RANK(P10,P$8:P$31,0)</f>
        <v>7</v>
      </c>
      <c r="R10" s="65">
        <f>VLOOKUP($A10,'Return Data'!$B$7:$R$1700,16,0)</f>
        <v>8.7395999999999994</v>
      </c>
      <c r="S10" s="67">
        <f t="shared" si="3"/>
        <v>6</v>
      </c>
    </row>
    <row r="11" spans="1:19" x14ac:dyDescent="0.3">
      <c r="A11" s="82" t="s">
        <v>675</v>
      </c>
      <c r="B11" s="64">
        <f>VLOOKUP($A11,'Return Data'!$B$7:$R$1700,3,0)</f>
        <v>44040</v>
      </c>
      <c r="C11" s="65">
        <f>VLOOKUP($A11,'Return Data'!$B$7:$R$1700,4,0)</f>
        <v>14.719900000000001</v>
      </c>
      <c r="D11" s="65">
        <f>VLOOKUP($A11,'Return Data'!$B$7:$R$1700,9,0)</f>
        <v>19.8111</v>
      </c>
      <c r="E11" s="66">
        <f t="shared" si="0"/>
        <v>6</v>
      </c>
      <c r="F11" s="65">
        <f>VLOOKUP($A11,'Return Data'!$B$7:$R$1700,10,0)</f>
        <v>-1.0924</v>
      </c>
      <c r="G11" s="66">
        <f t="shared" si="1"/>
        <v>22</v>
      </c>
      <c r="H11" s="65">
        <f>VLOOKUP($A11,'Return Data'!$B$7:$R$1700,11,0)</f>
        <v>-7.0282999999999998</v>
      </c>
      <c r="I11" s="66">
        <f t="shared" si="2"/>
        <v>16</v>
      </c>
      <c r="J11" s="65">
        <f>VLOOKUP($A11,'Return Data'!$B$7:$R$1700,12,0)</f>
        <v>-2.6448</v>
      </c>
      <c r="K11" s="66">
        <f t="shared" si="4"/>
        <v>14</v>
      </c>
      <c r="L11" s="65">
        <f>VLOOKUP($A11,'Return Data'!$B$7:$R$1700,13,0)</f>
        <v>-1.0189999999999999</v>
      </c>
      <c r="M11" s="66">
        <f t="shared" si="5"/>
        <v>14</v>
      </c>
      <c r="N11" s="65">
        <f>VLOOKUP($A11,'Return Data'!$B$7:$R$1700,17,0)</f>
        <v>1.7492000000000001</v>
      </c>
      <c r="O11" s="66">
        <f t="shared" si="6"/>
        <v>11</v>
      </c>
      <c r="P11" s="65">
        <f>VLOOKUP($A11,'Return Data'!$B$7:$R$1700,14,0)</f>
        <v>3.327</v>
      </c>
      <c r="Q11" s="66">
        <f t="shared" si="7"/>
        <v>11</v>
      </c>
      <c r="R11" s="65">
        <f>VLOOKUP($A11,'Return Data'!$B$7:$R$1700,16,0)</f>
        <v>7.2617000000000003</v>
      </c>
      <c r="S11" s="67">
        <f t="shared" si="3"/>
        <v>13</v>
      </c>
    </row>
    <row r="12" spans="1:19" x14ac:dyDescent="0.3">
      <c r="A12" s="82" t="s">
        <v>677</v>
      </c>
      <c r="B12" s="64">
        <f>VLOOKUP($A12,'Return Data'!$B$7:$R$1700,3,0)</f>
        <v>44040</v>
      </c>
      <c r="C12" s="65">
        <f>VLOOKUP($A12,'Return Data'!$B$7:$R$1700,4,0)</f>
        <v>3.7865000000000002</v>
      </c>
      <c r="D12" s="65">
        <f>VLOOKUP($A12,'Return Data'!$B$7:$R$1700,9,0)</f>
        <v>10.3041</v>
      </c>
      <c r="E12" s="66">
        <f t="shared" si="0"/>
        <v>11</v>
      </c>
      <c r="F12" s="65">
        <f>VLOOKUP($A12,'Return Data'!$B$7:$R$1700,10,0)</f>
        <v>11.641500000000001</v>
      </c>
      <c r="G12" s="66">
        <f t="shared" si="1"/>
        <v>12</v>
      </c>
      <c r="H12" s="65">
        <f>VLOOKUP($A12,'Return Data'!$B$7:$R$1700,11,0)</f>
        <v>-96.117000000000004</v>
      </c>
      <c r="I12" s="66">
        <f t="shared" si="2"/>
        <v>22</v>
      </c>
      <c r="J12" s="65">
        <f>VLOOKUP($A12,'Return Data'!$B$7:$R$1700,12,0)</f>
        <v>-61.2958</v>
      </c>
      <c r="K12" s="66">
        <f t="shared" si="4"/>
        <v>21</v>
      </c>
      <c r="L12" s="65">
        <f>VLOOKUP($A12,'Return Data'!$B$7:$R$1700,13,0)</f>
        <v>-46.466000000000001</v>
      </c>
      <c r="M12" s="66">
        <f t="shared" si="5"/>
        <v>20</v>
      </c>
      <c r="N12" s="65">
        <f>VLOOKUP($A12,'Return Data'!$B$7:$R$1700,17,0)</f>
        <v>-47.3538</v>
      </c>
      <c r="O12" s="66">
        <f t="shared" si="6"/>
        <v>19</v>
      </c>
      <c r="P12" s="65">
        <f>VLOOKUP($A12,'Return Data'!$B$7:$R$1700,14,0)</f>
        <v>-33.275399999999998</v>
      </c>
      <c r="Q12" s="66">
        <f t="shared" si="7"/>
        <v>19</v>
      </c>
      <c r="R12" s="65">
        <f>VLOOKUP($A12,'Return Data'!$B$7:$R$1700,16,0)</f>
        <v>-16.406500000000001</v>
      </c>
      <c r="S12" s="67">
        <f t="shared" si="3"/>
        <v>21</v>
      </c>
    </row>
    <row r="13" spans="1:19" x14ac:dyDescent="0.3">
      <c r="A13" s="82" t="s">
        <v>679</v>
      </c>
      <c r="B13" s="64">
        <f>VLOOKUP($A13,'Return Data'!$B$7:$R$1700,3,0)</f>
        <v>44040</v>
      </c>
      <c r="C13" s="65">
        <f>VLOOKUP($A13,'Return Data'!$B$7:$R$1700,4,0)</f>
        <v>30.427399999999999</v>
      </c>
      <c r="D13" s="65">
        <f>VLOOKUP($A13,'Return Data'!$B$7:$R$1700,9,0)</f>
        <v>8.7408999999999999</v>
      </c>
      <c r="E13" s="66">
        <f t="shared" si="0"/>
        <v>16</v>
      </c>
      <c r="F13" s="65">
        <f>VLOOKUP($A13,'Return Data'!$B$7:$R$1700,10,0)</f>
        <v>7.5545999999999998</v>
      </c>
      <c r="G13" s="66">
        <f t="shared" si="1"/>
        <v>18</v>
      </c>
      <c r="H13" s="65">
        <f>VLOOKUP($A13,'Return Data'!$B$7:$R$1700,11,0)</f>
        <v>2.0554999999999999</v>
      </c>
      <c r="I13" s="66">
        <f t="shared" si="2"/>
        <v>12</v>
      </c>
      <c r="J13" s="65">
        <f>VLOOKUP($A13,'Return Data'!$B$7:$R$1700,12,0)</f>
        <v>4.1788999999999996</v>
      </c>
      <c r="K13" s="66">
        <f t="shared" si="4"/>
        <v>11</v>
      </c>
      <c r="L13" s="65">
        <f>VLOOKUP($A13,'Return Data'!$B$7:$R$1700,13,0)</f>
        <v>3.6282999999999999</v>
      </c>
      <c r="M13" s="66">
        <f t="shared" si="5"/>
        <v>11</v>
      </c>
      <c r="N13" s="65">
        <f>VLOOKUP($A13,'Return Data'!$B$7:$R$1700,17,0)</f>
        <v>0.96330000000000005</v>
      </c>
      <c r="O13" s="66">
        <f t="shared" si="6"/>
        <v>13</v>
      </c>
      <c r="P13" s="65">
        <f>VLOOKUP($A13,'Return Data'!$B$7:$R$1700,14,0)</f>
        <v>2.3285</v>
      </c>
      <c r="Q13" s="66">
        <f t="shared" si="7"/>
        <v>14</v>
      </c>
      <c r="R13" s="65">
        <f>VLOOKUP($A13,'Return Data'!$B$7:$R$1700,16,0)</f>
        <v>7.0189000000000004</v>
      </c>
      <c r="S13" s="67">
        <f t="shared" si="3"/>
        <v>14</v>
      </c>
    </row>
    <row r="14" spans="1:19" x14ac:dyDescent="0.3">
      <c r="A14" s="82" t="s">
        <v>682</v>
      </c>
      <c r="B14" s="64">
        <f>VLOOKUP($A14,'Return Data'!$B$7:$R$1700,3,0)</f>
        <v>44040</v>
      </c>
      <c r="C14" s="65">
        <f>VLOOKUP($A14,'Return Data'!$B$7:$R$1700,4,0)</f>
        <v>19.8306</v>
      </c>
      <c r="D14" s="65">
        <f>VLOOKUP($A14,'Return Data'!$B$7:$R$1700,9,0)</f>
        <v>2.2187999999999999</v>
      </c>
      <c r="E14" s="66">
        <f t="shared" si="0"/>
        <v>19</v>
      </c>
      <c r="F14" s="65">
        <f>VLOOKUP($A14,'Return Data'!$B$7:$R$1700,10,0)</f>
        <v>13.0938</v>
      </c>
      <c r="G14" s="66">
        <f t="shared" si="1"/>
        <v>11</v>
      </c>
      <c r="H14" s="65">
        <f>VLOOKUP($A14,'Return Data'!$B$7:$R$1700,11,0)</f>
        <v>-4.4606000000000003</v>
      </c>
      <c r="I14" s="66">
        <f t="shared" si="2"/>
        <v>15</v>
      </c>
      <c r="J14" s="65">
        <f>VLOOKUP($A14,'Return Data'!$B$7:$R$1700,12,0)</f>
        <v>-7.0697999999999999</v>
      </c>
      <c r="K14" s="66">
        <f t="shared" si="4"/>
        <v>16</v>
      </c>
      <c r="L14" s="65">
        <f>VLOOKUP($A14,'Return Data'!$B$7:$R$1700,13,0)</f>
        <v>-4.4832999999999998</v>
      </c>
      <c r="M14" s="66">
        <f t="shared" si="5"/>
        <v>16</v>
      </c>
      <c r="N14" s="65">
        <f>VLOOKUP($A14,'Return Data'!$B$7:$R$1700,17,0)</f>
        <v>1.5527</v>
      </c>
      <c r="O14" s="66">
        <f t="shared" si="6"/>
        <v>12</v>
      </c>
      <c r="P14" s="65">
        <f>VLOOKUP($A14,'Return Data'!$B$7:$R$1700,14,0)</f>
        <v>3.3978000000000002</v>
      </c>
      <c r="Q14" s="66">
        <f t="shared" si="7"/>
        <v>10</v>
      </c>
      <c r="R14" s="65">
        <f>VLOOKUP($A14,'Return Data'!$B$7:$R$1700,16,0)</f>
        <v>7.6797000000000004</v>
      </c>
      <c r="S14" s="67">
        <f t="shared" si="3"/>
        <v>11</v>
      </c>
    </row>
    <row r="15" spans="1:19" x14ac:dyDescent="0.3">
      <c r="A15" s="82" t="s">
        <v>690</v>
      </c>
      <c r="B15" s="64">
        <f>VLOOKUP($A15,'Return Data'!$B$7:$R$1700,3,0)</f>
        <v>44040</v>
      </c>
      <c r="C15" s="65">
        <f>VLOOKUP($A15,'Return Data'!$B$7:$R$1700,4,0)</f>
        <v>17.9894</v>
      </c>
      <c r="D15" s="65">
        <f>VLOOKUP($A15,'Return Data'!$B$7:$R$1700,9,0)</f>
        <v>20.69</v>
      </c>
      <c r="E15" s="66">
        <f t="shared" si="0"/>
        <v>5</v>
      </c>
      <c r="F15" s="65">
        <f>VLOOKUP($A15,'Return Data'!$B$7:$R$1700,10,0)</f>
        <v>21.764399999999998</v>
      </c>
      <c r="G15" s="66">
        <f t="shared" si="1"/>
        <v>3</v>
      </c>
      <c r="H15" s="65">
        <f>VLOOKUP($A15,'Return Data'!$B$7:$R$1700,11,0)</f>
        <v>9.7838999999999992</v>
      </c>
      <c r="I15" s="66">
        <f t="shared" si="2"/>
        <v>4</v>
      </c>
      <c r="J15" s="65">
        <f>VLOOKUP($A15,'Return Data'!$B$7:$R$1700,12,0)</f>
        <v>10.036300000000001</v>
      </c>
      <c r="K15" s="66">
        <f t="shared" si="4"/>
        <v>4</v>
      </c>
      <c r="L15" s="65">
        <f>VLOOKUP($A15,'Return Data'!$B$7:$R$1700,13,0)</f>
        <v>9.9444999999999997</v>
      </c>
      <c r="M15" s="66">
        <f t="shared" si="5"/>
        <v>4</v>
      </c>
      <c r="N15" s="65">
        <f>VLOOKUP($A15,'Return Data'!$B$7:$R$1700,17,0)</f>
        <v>9.2117000000000004</v>
      </c>
      <c r="O15" s="66">
        <f t="shared" si="6"/>
        <v>2</v>
      </c>
      <c r="P15" s="65">
        <f>VLOOKUP($A15,'Return Data'!$B$7:$R$1700,14,0)</f>
        <v>7.7427000000000001</v>
      </c>
      <c r="Q15" s="66">
        <f t="shared" si="7"/>
        <v>2</v>
      </c>
      <c r="R15" s="65">
        <f>VLOOKUP($A15,'Return Data'!$B$7:$R$1700,16,0)</f>
        <v>9.6914999999999996</v>
      </c>
      <c r="S15" s="67">
        <f t="shared" si="3"/>
        <v>1</v>
      </c>
    </row>
    <row r="16" spans="1:19" x14ac:dyDescent="0.3">
      <c r="A16" s="82" t="s">
        <v>692</v>
      </c>
      <c r="B16" s="64">
        <f>VLOOKUP($A16,'Return Data'!$B$7:$R$1700,3,0)</f>
        <v>44040</v>
      </c>
      <c r="C16" s="65">
        <f>VLOOKUP($A16,'Return Data'!$B$7:$R$1700,4,0)</f>
        <v>23.979199999999999</v>
      </c>
      <c r="D16" s="65">
        <f>VLOOKUP($A16,'Return Data'!$B$7:$R$1700,9,0)</f>
        <v>22.912500000000001</v>
      </c>
      <c r="E16" s="66">
        <f t="shared" si="0"/>
        <v>4</v>
      </c>
      <c r="F16" s="65">
        <f>VLOOKUP($A16,'Return Data'!$B$7:$R$1700,10,0)</f>
        <v>17.8706</v>
      </c>
      <c r="G16" s="66">
        <f t="shared" si="1"/>
        <v>7</v>
      </c>
      <c r="H16" s="65">
        <f>VLOOKUP($A16,'Return Data'!$B$7:$R$1700,11,0)</f>
        <v>10.2401</v>
      </c>
      <c r="I16" s="66">
        <f t="shared" si="2"/>
        <v>3</v>
      </c>
      <c r="J16" s="65">
        <f>VLOOKUP($A16,'Return Data'!$B$7:$R$1700,12,0)</f>
        <v>10.9095</v>
      </c>
      <c r="K16" s="66">
        <f t="shared" si="4"/>
        <v>2</v>
      </c>
      <c r="L16" s="65">
        <f>VLOOKUP($A16,'Return Data'!$B$7:$R$1700,13,0)</f>
        <v>10.911799999999999</v>
      </c>
      <c r="M16" s="66">
        <f t="shared" si="5"/>
        <v>2</v>
      </c>
      <c r="N16" s="65">
        <f>VLOOKUP($A16,'Return Data'!$B$7:$R$1700,17,0)</f>
        <v>9.8478999999999992</v>
      </c>
      <c r="O16" s="66">
        <f t="shared" si="6"/>
        <v>1</v>
      </c>
      <c r="P16" s="65">
        <f>VLOOKUP($A16,'Return Data'!$B$7:$R$1700,14,0)</f>
        <v>8.7263999999999999</v>
      </c>
      <c r="Q16" s="66">
        <f t="shared" si="7"/>
        <v>1</v>
      </c>
      <c r="R16" s="65">
        <f>VLOOKUP($A16,'Return Data'!$B$7:$R$1700,16,0)</f>
        <v>9.58</v>
      </c>
      <c r="S16" s="67">
        <f t="shared" si="3"/>
        <v>2</v>
      </c>
    </row>
    <row r="17" spans="1:19" x14ac:dyDescent="0.3">
      <c r="A17" s="82" t="s">
        <v>694</v>
      </c>
      <c r="B17" s="64">
        <f>VLOOKUP($A17,'Return Data'!$B$7:$R$1700,3,0)</f>
        <v>44040</v>
      </c>
      <c r="C17" s="65">
        <f>VLOOKUP($A17,'Return Data'!$B$7:$R$1700,4,0)</f>
        <v>13.1593</v>
      </c>
      <c r="D17" s="65">
        <f>VLOOKUP($A17,'Return Data'!$B$7:$R$1700,9,0)</f>
        <v>14.750299999999999</v>
      </c>
      <c r="E17" s="66">
        <f t="shared" si="0"/>
        <v>8</v>
      </c>
      <c r="F17" s="65">
        <f>VLOOKUP($A17,'Return Data'!$B$7:$R$1700,10,0)</f>
        <v>25.531099999999999</v>
      </c>
      <c r="G17" s="66">
        <f t="shared" si="1"/>
        <v>2</v>
      </c>
      <c r="H17" s="65">
        <f>VLOOKUP($A17,'Return Data'!$B$7:$R$1700,11,0)</f>
        <v>-16.789300000000001</v>
      </c>
      <c r="I17" s="66">
        <f t="shared" si="2"/>
        <v>18</v>
      </c>
      <c r="J17" s="65">
        <f>VLOOKUP($A17,'Return Data'!$B$7:$R$1700,12,0)</f>
        <v>-9.3580000000000005</v>
      </c>
      <c r="K17" s="66">
        <f t="shared" si="4"/>
        <v>17</v>
      </c>
      <c r="L17" s="65">
        <f>VLOOKUP($A17,'Return Data'!$B$7:$R$1700,13,0)</f>
        <v>-9.3443000000000005</v>
      </c>
      <c r="M17" s="66">
        <f t="shared" si="5"/>
        <v>18</v>
      </c>
      <c r="N17" s="65">
        <f>VLOOKUP($A17,'Return Data'!$B$7:$R$1700,17,0)</f>
        <v>-4.8784999999999998</v>
      </c>
      <c r="O17" s="66">
        <f t="shared" si="6"/>
        <v>17</v>
      </c>
      <c r="P17" s="65">
        <f>VLOOKUP($A17,'Return Data'!$B$7:$R$1700,14,0)</f>
        <v>-1.2682</v>
      </c>
      <c r="Q17" s="66">
        <f t="shared" si="7"/>
        <v>17</v>
      </c>
      <c r="R17" s="65">
        <f>VLOOKUP($A17,'Return Data'!$B$7:$R$1700,16,0)</f>
        <v>4.3773</v>
      </c>
      <c r="S17" s="67">
        <f t="shared" si="3"/>
        <v>19</v>
      </c>
    </row>
    <row r="18" spans="1:19" x14ac:dyDescent="0.3">
      <c r="A18" s="82" t="s">
        <v>695</v>
      </c>
      <c r="B18" s="64">
        <f>VLOOKUP($A18,'Return Data'!$B$7:$R$1700,3,0)</f>
        <v>44040</v>
      </c>
      <c r="C18" s="65">
        <f>VLOOKUP($A18,'Return Data'!$B$7:$R$1700,4,0)</f>
        <v>12.988799999999999</v>
      </c>
      <c r="D18" s="65">
        <f>VLOOKUP($A18,'Return Data'!$B$7:$R$1700,9,0)</f>
        <v>9.2243999999999993</v>
      </c>
      <c r="E18" s="66">
        <f t="shared" si="0"/>
        <v>13</v>
      </c>
      <c r="F18" s="65">
        <f>VLOOKUP($A18,'Return Data'!$B$7:$R$1700,10,0)</f>
        <v>15.767899999999999</v>
      </c>
      <c r="G18" s="66">
        <f t="shared" si="1"/>
        <v>9</v>
      </c>
      <c r="H18" s="65">
        <f>VLOOKUP($A18,'Return Data'!$B$7:$R$1700,11,0)</f>
        <v>7.1063999999999998</v>
      </c>
      <c r="I18" s="66">
        <f t="shared" si="2"/>
        <v>9</v>
      </c>
      <c r="J18" s="65">
        <f>VLOOKUP($A18,'Return Data'!$B$7:$R$1700,12,0)</f>
        <v>8.1411999999999995</v>
      </c>
      <c r="K18" s="66">
        <f t="shared" si="4"/>
        <v>7</v>
      </c>
      <c r="L18" s="65">
        <f>VLOOKUP($A18,'Return Data'!$B$7:$R$1700,13,0)</f>
        <v>8.5183999999999997</v>
      </c>
      <c r="M18" s="66">
        <f t="shared" si="5"/>
        <v>7</v>
      </c>
      <c r="N18" s="65">
        <f>VLOOKUP($A18,'Return Data'!$B$7:$R$1700,17,0)</f>
        <v>8.8696999999999999</v>
      </c>
      <c r="O18" s="66">
        <f t="shared" si="6"/>
        <v>3</v>
      </c>
      <c r="P18" s="65">
        <f>VLOOKUP($A18,'Return Data'!$B$7:$R$1700,14,0)</f>
        <v>7.5175000000000001</v>
      </c>
      <c r="Q18" s="66">
        <f t="shared" si="7"/>
        <v>4</v>
      </c>
      <c r="R18" s="65">
        <f>VLOOKUP($A18,'Return Data'!$B$7:$R$1700,16,0)</f>
        <v>7.9813999999999998</v>
      </c>
      <c r="S18" s="67">
        <f t="shared" si="3"/>
        <v>9</v>
      </c>
    </row>
    <row r="19" spans="1:19" x14ac:dyDescent="0.3">
      <c r="A19" s="82" t="s">
        <v>698</v>
      </c>
      <c r="B19" s="64">
        <f>VLOOKUP($A19,'Return Data'!$B$7:$R$1700,3,0)</f>
        <v>44040</v>
      </c>
      <c r="C19" s="65">
        <f>VLOOKUP($A19,'Return Data'!$B$7:$R$1700,4,0)</f>
        <v>1484.1482000000001</v>
      </c>
      <c r="D19" s="65">
        <f>VLOOKUP($A19,'Return Data'!$B$7:$R$1700,9,0)</f>
        <v>10.0199</v>
      </c>
      <c r="E19" s="66">
        <f t="shared" si="0"/>
        <v>12</v>
      </c>
      <c r="F19" s="65">
        <f>VLOOKUP($A19,'Return Data'!$B$7:$R$1700,10,0)</f>
        <v>17.696300000000001</v>
      </c>
      <c r="G19" s="66">
        <f t="shared" si="1"/>
        <v>8</v>
      </c>
      <c r="H19" s="65">
        <f>VLOOKUP($A19,'Return Data'!$B$7:$R$1700,11,0)</f>
        <v>11.4323</v>
      </c>
      <c r="I19" s="66">
        <f t="shared" si="2"/>
        <v>2</v>
      </c>
      <c r="J19" s="65">
        <f>VLOOKUP($A19,'Return Data'!$B$7:$R$1700,12,0)</f>
        <v>10.077299999999999</v>
      </c>
      <c r="K19" s="66">
        <f t="shared" si="4"/>
        <v>3</v>
      </c>
      <c r="L19" s="65">
        <f>VLOOKUP($A19,'Return Data'!$B$7:$R$1700,13,0)</f>
        <v>10.101699999999999</v>
      </c>
      <c r="M19" s="66">
        <f t="shared" si="5"/>
        <v>3</v>
      </c>
      <c r="N19" s="65">
        <f>VLOOKUP($A19,'Return Data'!$B$7:$R$1700,17,0)</f>
        <v>1.9216</v>
      </c>
      <c r="O19" s="66">
        <f t="shared" si="6"/>
        <v>10</v>
      </c>
      <c r="P19" s="65">
        <f>VLOOKUP($A19,'Return Data'!$B$7:$R$1700,14,0)</f>
        <v>3.2985000000000002</v>
      </c>
      <c r="Q19" s="66">
        <f t="shared" si="7"/>
        <v>12</v>
      </c>
      <c r="R19" s="65">
        <f>VLOOKUP($A19,'Return Data'!$B$7:$R$1700,16,0)</f>
        <v>6.9196</v>
      </c>
      <c r="S19" s="67">
        <f t="shared" si="3"/>
        <v>15</v>
      </c>
    </row>
    <row r="20" spans="1:19" x14ac:dyDescent="0.3">
      <c r="A20" s="82" t="s">
        <v>700</v>
      </c>
      <c r="B20" s="64">
        <f>VLOOKUP($A20,'Return Data'!$B$7:$R$1700,3,0)</f>
        <v>44040</v>
      </c>
      <c r="C20" s="65">
        <f>VLOOKUP($A20,'Return Data'!$B$7:$R$1700,4,0)</f>
        <v>24.001300000000001</v>
      </c>
      <c r="D20" s="65">
        <f>VLOOKUP($A20,'Return Data'!$B$7:$R$1700,9,0)</f>
        <v>16.3413</v>
      </c>
      <c r="E20" s="66">
        <f t="shared" si="0"/>
        <v>7</v>
      </c>
      <c r="F20" s="65">
        <f>VLOOKUP($A20,'Return Data'!$B$7:$R$1700,10,0)</f>
        <v>20.7651</v>
      </c>
      <c r="G20" s="66">
        <f t="shared" si="1"/>
        <v>5</v>
      </c>
      <c r="H20" s="65">
        <f>VLOOKUP($A20,'Return Data'!$B$7:$R$1700,11,0)</f>
        <v>5.3250000000000002</v>
      </c>
      <c r="I20" s="66">
        <f t="shared" si="2"/>
        <v>11</v>
      </c>
      <c r="J20" s="65">
        <f>VLOOKUP($A20,'Return Data'!$B$7:$R$1700,12,0)</f>
        <v>7.0541</v>
      </c>
      <c r="K20" s="66">
        <f t="shared" si="4"/>
        <v>9</v>
      </c>
      <c r="L20" s="65">
        <f>VLOOKUP($A20,'Return Data'!$B$7:$R$1700,13,0)</f>
        <v>8.1928999999999998</v>
      </c>
      <c r="M20" s="66">
        <f t="shared" si="5"/>
        <v>8</v>
      </c>
      <c r="N20" s="65">
        <f>VLOOKUP($A20,'Return Data'!$B$7:$R$1700,17,0)</f>
        <v>8.4534000000000002</v>
      </c>
      <c r="O20" s="66">
        <f t="shared" si="6"/>
        <v>4</v>
      </c>
      <c r="P20" s="65">
        <f>VLOOKUP($A20,'Return Data'!$B$7:$R$1700,14,0)</f>
        <v>7.6757</v>
      </c>
      <c r="Q20" s="66">
        <f t="shared" si="7"/>
        <v>3</v>
      </c>
      <c r="R20" s="65">
        <f>VLOOKUP($A20,'Return Data'!$B$7:$R$1700,16,0)</f>
        <v>9.2629000000000001</v>
      </c>
      <c r="S20" s="67">
        <f t="shared" si="3"/>
        <v>5</v>
      </c>
    </row>
    <row r="21" spans="1:19" x14ac:dyDescent="0.3">
      <c r="A21" s="82" t="s">
        <v>702</v>
      </c>
      <c r="B21" s="64">
        <f>VLOOKUP($A21,'Return Data'!$B$7:$R$1700,3,0)</f>
        <v>44040</v>
      </c>
      <c r="C21" s="65">
        <f>VLOOKUP($A21,'Return Data'!$B$7:$R$1700,4,0)</f>
        <v>22.220600000000001</v>
      </c>
      <c r="D21" s="65">
        <f>VLOOKUP($A21,'Return Data'!$B$7:$R$1700,9,0)</f>
        <v>40.102200000000003</v>
      </c>
      <c r="E21" s="66">
        <f t="shared" si="0"/>
        <v>2</v>
      </c>
      <c r="F21" s="65">
        <f>VLOOKUP($A21,'Return Data'!$B$7:$R$1700,10,0)</f>
        <v>8.4695</v>
      </c>
      <c r="G21" s="66">
        <f t="shared" si="1"/>
        <v>17</v>
      </c>
      <c r="H21" s="65">
        <f>VLOOKUP($A21,'Return Data'!$B$7:$R$1700,11,0)</f>
        <v>1.3822000000000001</v>
      </c>
      <c r="I21" s="66">
        <f t="shared" si="2"/>
        <v>13</v>
      </c>
      <c r="J21" s="65">
        <f>VLOOKUP($A21,'Return Data'!$B$7:$R$1700,12,0)</f>
        <v>4.1231</v>
      </c>
      <c r="K21" s="66">
        <f t="shared" si="4"/>
        <v>12</v>
      </c>
      <c r="L21" s="65">
        <f>VLOOKUP($A21,'Return Data'!$B$7:$R$1700,13,0)</f>
        <v>2.2896999999999998</v>
      </c>
      <c r="M21" s="66">
        <f t="shared" si="5"/>
        <v>12</v>
      </c>
      <c r="N21" s="65">
        <f>VLOOKUP($A21,'Return Data'!$B$7:$R$1700,17,0)</f>
        <v>3.7584</v>
      </c>
      <c r="O21" s="66">
        <f t="shared" si="6"/>
        <v>9</v>
      </c>
      <c r="P21" s="65">
        <f>VLOOKUP($A21,'Return Data'!$B$7:$R$1700,14,0)</f>
        <v>4.2923999999999998</v>
      </c>
      <c r="Q21" s="66">
        <f t="shared" si="7"/>
        <v>9</v>
      </c>
      <c r="R21" s="65">
        <f>VLOOKUP($A21,'Return Data'!$B$7:$R$1700,16,0)</f>
        <v>7.4805000000000001</v>
      </c>
      <c r="S21" s="67">
        <f t="shared" si="3"/>
        <v>12</v>
      </c>
    </row>
    <row r="22" spans="1:19" x14ac:dyDescent="0.3">
      <c r="A22" s="82" t="s">
        <v>703</v>
      </c>
      <c r="B22" s="64">
        <f>VLOOKUP($A22,'Return Data'!$B$7:$R$1700,3,0)</f>
        <v>44040</v>
      </c>
      <c r="C22" s="65">
        <f>VLOOKUP($A22,'Return Data'!$B$7:$R$1700,4,0)</f>
        <v>11.5726</v>
      </c>
      <c r="D22" s="65">
        <f>VLOOKUP($A22,'Return Data'!$B$7:$R$1700,9,0)</f>
        <v>8.9702000000000002</v>
      </c>
      <c r="E22" s="66">
        <f t="shared" si="0"/>
        <v>15</v>
      </c>
      <c r="F22" s="65">
        <f>VLOOKUP($A22,'Return Data'!$B$7:$R$1700,10,0)</f>
        <v>9.7270000000000003</v>
      </c>
      <c r="G22" s="66">
        <f t="shared" si="1"/>
        <v>13</v>
      </c>
      <c r="H22" s="65">
        <f>VLOOKUP($A22,'Return Data'!$B$7:$R$1700,11,0)</f>
        <v>6.5811999999999999</v>
      </c>
      <c r="I22" s="66">
        <f t="shared" si="2"/>
        <v>10</v>
      </c>
      <c r="J22" s="65">
        <f>VLOOKUP($A22,'Return Data'!$B$7:$R$1700,12,0)</f>
        <v>7.3701999999999996</v>
      </c>
      <c r="K22" s="66">
        <f t="shared" si="4"/>
        <v>8</v>
      </c>
      <c r="L22" s="65">
        <f>VLOOKUP($A22,'Return Data'!$B$7:$R$1700,13,0)</f>
        <v>7.6582999999999997</v>
      </c>
      <c r="M22" s="66">
        <f t="shared" si="5"/>
        <v>9</v>
      </c>
      <c r="N22" s="65"/>
      <c r="O22" s="66"/>
      <c r="P22" s="65"/>
      <c r="Q22" s="66"/>
      <c r="R22" s="65">
        <f>VLOOKUP($A22,'Return Data'!$B$7:$R$1700,16,0)</f>
        <v>7.8204000000000002</v>
      </c>
      <c r="S22" s="67">
        <f t="shared" si="3"/>
        <v>10</v>
      </c>
    </row>
    <row r="23" spans="1:19" x14ac:dyDescent="0.3">
      <c r="A23" s="82" t="s">
        <v>706</v>
      </c>
      <c r="B23" s="64">
        <f>VLOOKUP($A23,'Return Data'!$B$7:$R$1700,3,0)</f>
        <v>44040</v>
      </c>
      <c r="C23" s="65">
        <f>VLOOKUP($A23,'Return Data'!$B$7:$R$1700,4,0)</f>
        <v>24.608799999999999</v>
      </c>
      <c r="D23" s="65">
        <f>VLOOKUP($A23,'Return Data'!$B$7:$R$1700,9,0)</f>
        <v>9.1623000000000001</v>
      </c>
      <c r="E23" s="66">
        <f t="shared" si="0"/>
        <v>14</v>
      </c>
      <c r="F23" s="65">
        <f>VLOOKUP($A23,'Return Data'!$B$7:$R$1700,10,0)</f>
        <v>8.7163000000000004</v>
      </c>
      <c r="G23" s="66">
        <f t="shared" si="1"/>
        <v>15</v>
      </c>
      <c r="H23" s="65">
        <f>VLOOKUP($A23,'Return Data'!$B$7:$R$1700,11,0)</f>
        <v>-20.018599999999999</v>
      </c>
      <c r="I23" s="66">
        <f t="shared" si="2"/>
        <v>19</v>
      </c>
      <c r="J23" s="65">
        <f>VLOOKUP($A23,'Return Data'!$B$7:$R$1700,12,0)</f>
        <v>-12.4213</v>
      </c>
      <c r="K23" s="66">
        <f t="shared" si="4"/>
        <v>18</v>
      </c>
      <c r="L23" s="65">
        <f>VLOOKUP($A23,'Return Data'!$B$7:$R$1700,13,0)</f>
        <v>-8.0836000000000006</v>
      </c>
      <c r="M23" s="66">
        <f t="shared" si="5"/>
        <v>17</v>
      </c>
      <c r="N23" s="65">
        <f>VLOOKUP($A23,'Return Data'!$B$7:$R$1700,17,0)</f>
        <v>-2.2088000000000001</v>
      </c>
      <c r="O23" s="66">
        <f>RANK(N23,N$8:N$31,0)</f>
        <v>16</v>
      </c>
      <c r="P23" s="65">
        <f>VLOOKUP($A23,'Return Data'!$B$7:$R$1700,14,0)</f>
        <v>0.51080000000000003</v>
      </c>
      <c r="Q23" s="66">
        <f>RANK(P23,P$8:P$31,0)</f>
        <v>16</v>
      </c>
      <c r="R23" s="65">
        <f>VLOOKUP($A23,'Return Data'!$B$7:$R$1700,16,0)</f>
        <v>6.2904</v>
      </c>
      <c r="S23" s="67">
        <f t="shared" si="3"/>
        <v>17</v>
      </c>
    </row>
    <row r="24" spans="1:19" x14ac:dyDescent="0.3">
      <c r="A24" s="82" t="s">
        <v>708</v>
      </c>
      <c r="B24" s="64">
        <f>VLOOKUP($A24,'Return Data'!$B$7:$R$1700,3,0)</f>
        <v>44040</v>
      </c>
      <c r="C24" s="65">
        <f>VLOOKUP($A24,'Return Data'!$B$7:$R$1700,4,0)</f>
        <v>0.16109999999999999</v>
      </c>
      <c r="D24" s="65">
        <f>VLOOKUP($A24,'Return Data'!$B$7:$R$1700,9,0)</f>
        <v>8.56</v>
      </c>
      <c r="E24" s="66">
        <f t="shared" si="0"/>
        <v>17</v>
      </c>
      <c r="F24" s="65">
        <f>VLOOKUP($A24,'Return Data'!$B$7:$R$1700,10,0)</f>
        <v>9.1679999999999993</v>
      </c>
      <c r="G24" s="66">
        <f t="shared" si="1"/>
        <v>14</v>
      </c>
      <c r="H24" s="65"/>
      <c r="I24" s="66"/>
      <c r="J24" s="65"/>
      <c r="K24" s="66"/>
      <c r="L24" s="65"/>
      <c r="M24" s="66"/>
      <c r="N24" s="65"/>
      <c r="O24" s="66"/>
      <c r="P24" s="65"/>
      <c r="Q24" s="66"/>
      <c r="R24" s="65">
        <f>VLOOKUP($A24,'Return Data'!$B$7:$R$1700,16,0)</f>
        <v>9.3210999999999995</v>
      </c>
      <c r="S24" s="67">
        <f t="shared" si="3"/>
        <v>4</v>
      </c>
    </row>
    <row r="25" spans="1:19" x14ac:dyDescent="0.3">
      <c r="A25" s="82" t="s">
        <v>711</v>
      </c>
      <c r="B25" s="64">
        <f>VLOOKUP($A25,'Return Data'!$B$7:$R$1700,3,0)</f>
        <v>44040</v>
      </c>
      <c r="C25" s="65">
        <f>VLOOKUP($A25,'Return Data'!$B$7:$R$1700,4,0)</f>
        <v>14.5463</v>
      </c>
      <c r="D25" s="65">
        <f>VLOOKUP($A25,'Return Data'!$B$7:$R$1700,9,0)</f>
        <v>-3.1591</v>
      </c>
      <c r="E25" s="66">
        <f t="shared" si="0"/>
        <v>22</v>
      </c>
      <c r="F25" s="65">
        <f>VLOOKUP($A25,'Return Data'!$B$7:$R$1700,10,0)</f>
        <v>0.28420000000000001</v>
      </c>
      <c r="G25" s="66">
        <f t="shared" si="1"/>
        <v>19</v>
      </c>
      <c r="H25" s="65">
        <f>VLOOKUP($A25,'Return Data'!$B$7:$R$1700,11,0)</f>
        <v>-13.074999999999999</v>
      </c>
      <c r="I25" s="66">
        <f>RANK(H25,H$8:H$31,0)</f>
        <v>17</v>
      </c>
      <c r="J25" s="65">
        <f>VLOOKUP($A25,'Return Data'!$B$7:$R$1700,12,0)</f>
        <v>-6.5705</v>
      </c>
      <c r="K25" s="66">
        <f>RANK(J25,J$8:J$31,0)</f>
        <v>15</v>
      </c>
      <c r="L25" s="65">
        <f>VLOOKUP($A25,'Return Data'!$B$7:$R$1700,13,0)</f>
        <v>-1.9809000000000001</v>
      </c>
      <c r="M25" s="66">
        <f>RANK(L25,L$8:L$31,0)</f>
        <v>15</v>
      </c>
      <c r="N25" s="65">
        <f>VLOOKUP($A25,'Return Data'!$B$7:$R$1700,17,0)</f>
        <v>0.36399999999999999</v>
      </c>
      <c r="O25" s="66">
        <f>RANK(N25,N$8:N$31,0)</f>
        <v>15</v>
      </c>
      <c r="P25" s="65">
        <f>VLOOKUP($A25,'Return Data'!$B$7:$R$1700,14,0)</f>
        <v>2.1947000000000001</v>
      </c>
      <c r="Q25" s="66">
        <f>RANK(P25,P$8:P$31,0)</f>
        <v>15</v>
      </c>
      <c r="R25" s="65">
        <f>VLOOKUP($A25,'Return Data'!$B$7:$R$1700,16,0)</f>
        <v>6.6356999999999999</v>
      </c>
      <c r="S25" s="67">
        <f t="shared" si="3"/>
        <v>16</v>
      </c>
    </row>
    <row r="26" spans="1:19" x14ac:dyDescent="0.3">
      <c r="A26" s="82" t="s">
        <v>716</v>
      </c>
      <c r="B26" s="64">
        <f>VLOOKUP($A26,'Return Data'!$B$7:$R$1700,3,0)</f>
        <v>44040</v>
      </c>
      <c r="C26" s="65">
        <f>VLOOKUP($A26,'Return Data'!$B$7:$R$1700,4,0)</f>
        <v>3216.9153000000001</v>
      </c>
      <c r="D26" s="65">
        <f>VLOOKUP($A26,'Return Data'!$B$7:$R$1700,9,0)</f>
        <v>153.6191</v>
      </c>
      <c r="E26" s="66">
        <f t="shared" si="0"/>
        <v>1</v>
      </c>
      <c r="F26" s="65">
        <f>VLOOKUP($A26,'Return Data'!$B$7:$R$1700,10,0)</f>
        <v>30.2408</v>
      </c>
      <c r="G26" s="66">
        <f t="shared" si="1"/>
        <v>1</v>
      </c>
      <c r="H26" s="65">
        <f>VLOOKUP($A26,'Return Data'!$B$7:$R$1700,11,0)</f>
        <v>17.668800000000001</v>
      </c>
      <c r="I26" s="66">
        <f>RANK(H26,H$8:H$31,0)</f>
        <v>1</v>
      </c>
      <c r="J26" s="65">
        <f>VLOOKUP($A26,'Return Data'!$B$7:$R$1700,12,0)</f>
        <v>14.086499999999999</v>
      </c>
      <c r="K26" s="66">
        <f>RANK(J26,J$8:J$31,0)</f>
        <v>1</v>
      </c>
      <c r="L26" s="65">
        <f>VLOOKUP($A26,'Return Data'!$B$7:$R$1700,13,0)</f>
        <v>12.861599999999999</v>
      </c>
      <c r="M26" s="66">
        <f>RANK(L26,L$8:L$31,0)</f>
        <v>1</v>
      </c>
      <c r="N26" s="65">
        <f>VLOOKUP($A26,'Return Data'!$B$7:$R$1700,17,0)</f>
        <v>6.7134</v>
      </c>
      <c r="O26" s="66">
        <f>RANK(N26,N$8:N$31,0)</f>
        <v>7</v>
      </c>
      <c r="P26" s="65">
        <f>VLOOKUP($A26,'Return Data'!$B$7:$R$1700,14,0)</f>
        <v>6.7584</v>
      </c>
      <c r="Q26" s="66">
        <f>RANK(P26,P$8:P$31,0)</f>
        <v>6</v>
      </c>
      <c r="R26" s="65">
        <f>VLOOKUP($A26,'Return Data'!$B$7:$R$1700,16,0)</f>
        <v>8.0451999999999995</v>
      </c>
      <c r="S26" s="67">
        <f t="shared" si="3"/>
        <v>8</v>
      </c>
    </row>
    <row r="27" spans="1:19" x14ac:dyDescent="0.3">
      <c r="A27" s="82" t="s">
        <v>717</v>
      </c>
      <c r="B27" s="64">
        <f>VLOOKUP($A27,'Return Data'!$B$7:$R$1700,3,0)</f>
        <v>44040</v>
      </c>
      <c r="C27" s="65">
        <f>VLOOKUP($A27,'Return Data'!$B$7:$R$1700,4,0)</f>
        <v>34.232700000000001</v>
      </c>
      <c r="D27" s="65">
        <f>VLOOKUP($A27,'Return Data'!$B$7:$R$1700,9,0)</f>
        <v>12.9331</v>
      </c>
      <c r="E27" s="66">
        <f t="shared" si="0"/>
        <v>10</v>
      </c>
      <c r="F27" s="65">
        <f>VLOOKUP($A27,'Return Data'!$B$7:$R$1700,10,0)</f>
        <v>18.479399999999998</v>
      </c>
      <c r="G27" s="66">
        <f t="shared" si="1"/>
        <v>6</v>
      </c>
      <c r="H27" s="65">
        <f>VLOOKUP($A27,'Return Data'!$B$7:$R$1700,11,0)</f>
        <v>9.5876999999999999</v>
      </c>
      <c r="I27" s="66">
        <f>RANK(H27,H$8:H$31,0)</f>
        <v>5</v>
      </c>
      <c r="J27" s="65">
        <f>VLOOKUP($A27,'Return Data'!$B$7:$R$1700,12,0)</f>
        <v>8.9391999999999996</v>
      </c>
      <c r="K27" s="66">
        <f>RANK(J27,J$8:J$31,0)</f>
        <v>5</v>
      </c>
      <c r="L27" s="65">
        <f>VLOOKUP($A27,'Return Data'!$B$7:$R$1700,13,0)</f>
        <v>9.3910999999999998</v>
      </c>
      <c r="M27" s="66">
        <f>RANK(L27,L$8:L$31,0)</f>
        <v>5</v>
      </c>
      <c r="N27" s="65">
        <f>VLOOKUP($A27,'Return Data'!$B$7:$R$1700,17,0)</f>
        <v>8.2274999999999991</v>
      </c>
      <c r="O27" s="66">
        <f>RANK(N27,N$8:N$31,0)</f>
        <v>5</v>
      </c>
      <c r="P27" s="65">
        <f>VLOOKUP($A27,'Return Data'!$B$7:$R$1700,14,0)</f>
        <v>7.3811</v>
      </c>
      <c r="Q27" s="66">
        <f>RANK(P27,P$8:P$31,0)</f>
        <v>5</v>
      </c>
      <c r="R27" s="65">
        <f>VLOOKUP($A27,'Return Data'!$B$7:$R$1700,16,0)</f>
        <v>9.3397000000000006</v>
      </c>
      <c r="S27" s="67">
        <f t="shared" si="3"/>
        <v>3</v>
      </c>
    </row>
    <row r="28" spans="1:19" x14ac:dyDescent="0.3">
      <c r="A28" s="82" t="s">
        <v>720</v>
      </c>
      <c r="B28" s="64">
        <f>VLOOKUP($A28,'Return Data'!$B$7:$R$1700,3,0)</f>
        <v>44040</v>
      </c>
      <c r="C28" s="65">
        <f>VLOOKUP($A28,'Return Data'!$B$7:$R$1700,4,0)</f>
        <v>27.315200000000001</v>
      </c>
      <c r="D28" s="65">
        <f>VLOOKUP($A28,'Return Data'!$B$7:$R$1700,9,0)</f>
        <v>7.0206999999999997</v>
      </c>
      <c r="E28" s="66">
        <f t="shared" si="0"/>
        <v>18</v>
      </c>
      <c r="F28" s="65">
        <f>VLOOKUP($A28,'Return Data'!$B$7:$R$1700,10,0)</f>
        <v>8.4779</v>
      </c>
      <c r="G28" s="66">
        <f t="shared" si="1"/>
        <v>16</v>
      </c>
      <c r="H28" s="65">
        <f>VLOOKUP($A28,'Return Data'!$B$7:$R$1700,11,0)</f>
        <v>7.1624999999999996</v>
      </c>
      <c r="I28" s="66">
        <f>RANK(H28,H$8:H$31,0)</f>
        <v>8</v>
      </c>
      <c r="J28" s="65">
        <f>VLOOKUP($A28,'Return Data'!$B$7:$R$1700,12,0)</f>
        <v>7.0412999999999997</v>
      </c>
      <c r="K28" s="66">
        <f>RANK(J28,J$8:J$31,0)</f>
        <v>10</v>
      </c>
      <c r="L28" s="65">
        <f>VLOOKUP($A28,'Return Data'!$B$7:$R$1700,13,0)</f>
        <v>1.1798</v>
      </c>
      <c r="M28" s="66">
        <f>RANK(L28,L$8:L$31,0)</f>
        <v>13</v>
      </c>
      <c r="N28" s="65">
        <f>VLOOKUP($A28,'Return Data'!$B$7:$R$1700,17,0)</f>
        <v>0.93879999999999997</v>
      </c>
      <c r="O28" s="66">
        <f>RANK(N28,N$8:N$31,0)</f>
        <v>14</v>
      </c>
      <c r="P28" s="65">
        <f>VLOOKUP($A28,'Return Data'!$B$7:$R$1700,14,0)</f>
        <v>3.0015999999999998</v>
      </c>
      <c r="Q28" s="66">
        <f>RANK(P28,P$8:P$31,0)</f>
        <v>13</v>
      </c>
      <c r="R28" s="65">
        <f>VLOOKUP($A28,'Return Data'!$B$7:$R$1700,16,0)</f>
        <v>5.5660999999999996</v>
      </c>
      <c r="S28" s="67">
        <f t="shared" si="3"/>
        <v>18</v>
      </c>
    </row>
    <row r="29" spans="1:19" x14ac:dyDescent="0.3">
      <c r="A29" s="82" t="s">
        <v>723</v>
      </c>
      <c r="B29" s="64">
        <f>VLOOKUP($A29,'Return Data'!$B$7:$R$1700,3,0)</f>
        <v>44040</v>
      </c>
      <c r="C29" s="65">
        <f>VLOOKUP($A29,'Return Data'!$B$7:$R$1700,4,0)</f>
        <v>0.19800000000000001</v>
      </c>
      <c r="D29" s="65">
        <f>VLOOKUP($A29,'Return Data'!$B$7:$R$1700,9,0)</f>
        <v>0</v>
      </c>
      <c r="E29" s="66">
        <f t="shared" si="0"/>
        <v>20</v>
      </c>
      <c r="F29" s="65">
        <f>VLOOKUP($A29,'Return Data'!$B$7:$R$1700,10,0)</f>
        <v>0</v>
      </c>
      <c r="G29" s="66">
        <f t="shared" si="1"/>
        <v>20</v>
      </c>
      <c r="H29" s="65">
        <f>VLOOKUP($A29,'Return Data'!$B$7:$R$1700,11,0)</f>
        <v>0</v>
      </c>
      <c r="I29" s="66">
        <f>RANK(H29,H$8:H$31,0)</f>
        <v>14</v>
      </c>
      <c r="J29" s="65">
        <f>VLOOKUP($A29,'Return Data'!$B$7:$R$1700,12,0)</f>
        <v>-33.129100000000001</v>
      </c>
      <c r="K29" s="66">
        <f>RANK(J29,J$8:J$31,0)</f>
        <v>19</v>
      </c>
      <c r="L29" s="65"/>
      <c r="M29" s="66"/>
      <c r="N29" s="65"/>
      <c r="O29" s="66"/>
      <c r="P29" s="65"/>
      <c r="Q29" s="66"/>
      <c r="R29" s="65">
        <f>VLOOKUP($A29,'Return Data'!$B$7:$R$1700,16,0)</f>
        <v>-29.8858</v>
      </c>
      <c r="S29" s="67">
        <f t="shared" si="3"/>
        <v>22</v>
      </c>
    </row>
    <row r="30" spans="1:19" x14ac:dyDescent="0.3">
      <c r="A30" s="82" t="s">
        <v>725</v>
      </c>
      <c r="B30" s="64">
        <f>VLOOKUP($A30,'Return Data'!$B$7:$R$1700,3,0)</f>
        <v>44040</v>
      </c>
      <c r="C30" s="65">
        <f>VLOOKUP($A30,'Return Data'!$B$7:$R$1700,4,0)</f>
        <v>0.77190000000000003</v>
      </c>
      <c r="D30" s="65">
        <f>VLOOKUP($A30,'Return Data'!$B$7:$R$1700,9,0)</f>
        <v>-506.34190000000001</v>
      </c>
      <c r="E30" s="66">
        <f t="shared" si="0"/>
        <v>24</v>
      </c>
      <c r="F30" s="65">
        <f>VLOOKUP($A30,'Return Data'!$B$7:$R$1700,10,0)</f>
        <v>-200.3023</v>
      </c>
      <c r="G30" s="66">
        <f t="shared" si="1"/>
        <v>24</v>
      </c>
      <c r="H30" s="65"/>
      <c r="I30" s="66"/>
      <c r="J30" s="65"/>
      <c r="K30" s="66"/>
      <c r="L30" s="65"/>
      <c r="M30" s="66"/>
      <c r="N30" s="65"/>
      <c r="O30" s="66"/>
      <c r="P30" s="65"/>
      <c r="Q30" s="66"/>
      <c r="R30" s="65">
        <f>VLOOKUP($A30,'Return Data'!$B$7:$R$1700,16,0)</f>
        <v>-110.70189999999999</v>
      </c>
      <c r="S30" s="67">
        <f t="shared" si="3"/>
        <v>24</v>
      </c>
    </row>
    <row r="31" spans="1:19" x14ac:dyDescent="0.3">
      <c r="A31" s="82" t="s">
        <v>727</v>
      </c>
      <c r="B31" s="64">
        <f>VLOOKUP($A31,'Return Data'!$B$7:$R$1700,3,0)</f>
        <v>44040</v>
      </c>
      <c r="C31" s="65">
        <f>VLOOKUP($A31,'Return Data'!$B$7:$R$1700,4,0)</f>
        <v>11.936</v>
      </c>
      <c r="D31" s="65">
        <f>VLOOKUP($A31,'Return Data'!$B$7:$R$1700,9,0)</f>
        <v>-99.705399999999997</v>
      </c>
      <c r="E31" s="66">
        <f t="shared" si="0"/>
        <v>23</v>
      </c>
      <c r="F31" s="65">
        <f>VLOOKUP($A31,'Return Data'!$B$7:$R$1700,10,0)</f>
        <v>-27.08</v>
      </c>
      <c r="G31" s="66">
        <f t="shared" si="1"/>
        <v>23</v>
      </c>
      <c r="H31" s="65">
        <f>VLOOKUP($A31,'Return Data'!$B$7:$R$1700,11,0)</f>
        <v>-42.311599999999999</v>
      </c>
      <c r="I31" s="66">
        <f>RANK(H31,H$8:H$31,0)</f>
        <v>20</v>
      </c>
      <c r="J31" s="65">
        <f>VLOOKUP($A31,'Return Data'!$B$7:$R$1700,12,0)</f>
        <v>-38.5961</v>
      </c>
      <c r="K31" s="66">
        <f>RANK(J31,J$8:J$31,0)</f>
        <v>20</v>
      </c>
      <c r="L31" s="65">
        <f>VLOOKUP($A31,'Return Data'!$B$7:$R$1700,13,0)</f>
        <v>-32.451099999999997</v>
      </c>
      <c r="M31" s="66">
        <f>RANK(L31,L$8:L$31,0)</f>
        <v>19</v>
      </c>
      <c r="N31" s="65">
        <f>VLOOKUP($A31,'Return Data'!$B$7:$R$1700,17,0)</f>
        <v>-16.460799999999999</v>
      </c>
      <c r="O31" s="66">
        <f>RANK(N31,N$8:N$31,0)</f>
        <v>18</v>
      </c>
      <c r="P31" s="65">
        <f>VLOOKUP($A31,'Return Data'!$B$7:$R$1700,14,0)</f>
        <v>-9.5556000000000001</v>
      </c>
      <c r="Q31" s="66">
        <f>RANK(P31,P$8:P$31,0)</f>
        <v>18</v>
      </c>
      <c r="R31" s="65">
        <f>VLOOKUP($A31,'Return Data'!$B$7:$R$1700,16,0)</f>
        <v>2.1989999999999998</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-8.2390041666666676</v>
      </c>
      <c r="E33" s="88"/>
      <c r="F33" s="89">
        <f>AVERAGE(F8:F31)</f>
        <v>2.1485458333333338</v>
      </c>
      <c r="G33" s="88"/>
      <c r="H33" s="89">
        <f>AVERAGE(H8:H31)</f>
        <v>-6.6329090909090924</v>
      </c>
      <c r="I33" s="88"/>
      <c r="J33" s="89">
        <f>AVERAGE(J8:J31)</f>
        <v>-3.162352380952381</v>
      </c>
      <c r="K33" s="88"/>
      <c r="L33" s="89">
        <f>AVERAGE(L8:L31)</f>
        <v>-0.30108000000000013</v>
      </c>
      <c r="M33" s="88"/>
      <c r="N33" s="89">
        <f>AVERAGE(N8:N31)</f>
        <v>0.22182631578947354</v>
      </c>
      <c r="O33" s="88"/>
      <c r="P33" s="89">
        <f>AVERAGE(P8:P31)</f>
        <v>1.9333315789473684</v>
      </c>
      <c r="Q33" s="88"/>
      <c r="R33" s="89">
        <f>AVERAGE(R8:R31)</f>
        <v>-1.800129166666667</v>
      </c>
      <c r="S33" s="90"/>
    </row>
    <row r="34" spans="1:19" x14ac:dyDescent="0.3">
      <c r="A34" s="87" t="s">
        <v>28</v>
      </c>
      <c r="B34" s="88"/>
      <c r="C34" s="88"/>
      <c r="D34" s="89">
        <f>MIN(D8:D31)</f>
        <v>-506.34190000000001</v>
      </c>
      <c r="E34" s="88"/>
      <c r="F34" s="89">
        <f>MIN(F8:F31)</f>
        <v>-200.3023</v>
      </c>
      <c r="G34" s="88"/>
      <c r="H34" s="89">
        <f>MIN(H8:H31)</f>
        <v>-96.117000000000004</v>
      </c>
      <c r="I34" s="88"/>
      <c r="J34" s="89">
        <f>MIN(J8:J31)</f>
        <v>-61.2958</v>
      </c>
      <c r="K34" s="88"/>
      <c r="L34" s="89">
        <f>MIN(L8:L31)</f>
        <v>-46.466000000000001</v>
      </c>
      <c r="M34" s="88"/>
      <c r="N34" s="89">
        <f>MIN(N8:N31)</f>
        <v>-47.3538</v>
      </c>
      <c r="O34" s="88"/>
      <c r="P34" s="89">
        <f>MIN(P8:P31)</f>
        <v>-33.275399999999998</v>
      </c>
      <c r="Q34" s="88"/>
      <c r="R34" s="89">
        <f>MIN(R8:R31)</f>
        <v>-110.70189999999999</v>
      </c>
      <c r="S34" s="90"/>
    </row>
    <row r="35" spans="1:19" ht="15" thickBot="1" x14ac:dyDescent="0.35">
      <c r="A35" s="91" t="s">
        <v>29</v>
      </c>
      <c r="B35" s="92"/>
      <c r="C35" s="92"/>
      <c r="D35" s="93">
        <f>MAX(D8:D31)</f>
        <v>153.6191</v>
      </c>
      <c r="E35" s="92"/>
      <c r="F35" s="93">
        <f>MAX(F8:F31)</f>
        <v>30.2408</v>
      </c>
      <c r="G35" s="92"/>
      <c r="H35" s="93">
        <f>MAX(H8:H31)</f>
        <v>17.668800000000001</v>
      </c>
      <c r="I35" s="92"/>
      <c r="J35" s="93">
        <f>MAX(J8:J31)</f>
        <v>14.086499999999999</v>
      </c>
      <c r="K35" s="92"/>
      <c r="L35" s="93">
        <f>MAX(L8:L31)</f>
        <v>12.861599999999999</v>
      </c>
      <c r="M35" s="92"/>
      <c r="N35" s="93">
        <f>MAX(N8:N31)</f>
        <v>9.8478999999999992</v>
      </c>
      <c r="O35" s="92"/>
      <c r="P35" s="93">
        <f>MAX(P8:P31)</f>
        <v>8.7263999999999999</v>
      </c>
      <c r="Q35" s="92"/>
      <c r="R35" s="93">
        <f>MAX(R8:R31)</f>
        <v>9.6914999999999996</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44040</v>
      </c>
      <c r="C8" s="65">
        <f>VLOOKUP($A8,'Return Data'!$B$7:$R$1700,4,0)</f>
        <v>14.3758</v>
      </c>
      <c r="D8" s="65">
        <f>VLOOKUP($A8,'Return Data'!$B$7:$R$1700,9,0)</f>
        <v>22.104800000000001</v>
      </c>
      <c r="E8" s="66">
        <f t="shared" ref="E8:E31" si="0">RANK(D8,D$8:D$31,0)</f>
        <v>4</v>
      </c>
      <c r="F8" s="65">
        <f>VLOOKUP($A8,'Return Data'!$B$7:$R$1700,10,0)</f>
        <v>19.93</v>
      </c>
      <c r="G8" s="66">
        <f t="shared" ref="G8:G31" si="1">RANK(F8,F$8:F$31,0)</f>
        <v>4</v>
      </c>
      <c r="H8" s="65">
        <f>VLOOKUP($A8,'Return Data'!$B$7:$R$1700,11,0)</f>
        <v>7.0411000000000001</v>
      </c>
      <c r="I8" s="66">
        <f t="shared" ref="I8:I23" si="2">RANK(H8,H$8:H$31,0)</f>
        <v>6</v>
      </c>
      <c r="J8" s="65">
        <f>VLOOKUP($A8,'Return Data'!$B$7:$R$1700,12,0)</f>
        <v>3.1265999999999998</v>
      </c>
      <c r="K8" s="66">
        <f>RANK(J8,J$8:J$31,0)</f>
        <v>13</v>
      </c>
      <c r="L8" s="65">
        <f>VLOOKUP($A8,'Return Data'!$B$7:$R$1700,13,0)</f>
        <v>3.1646000000000001</v>
      </c>
      <c r="M8" s="66">
        <f>RANK(L8,L$8:L$31,0)</f>
        <v>10</v>
      </c>
      <c r="N8" s="65">
        <f>VLOOKUP($A8,'Return Data'!$B$7:$R$1700,17,0)</f>
        <v>4.5312000000000001</v>
      </c>
      <c r="O8" s="66">
        <f>RANK(N8,N$8:N$31,0)</f>
        <v>8</v>
      </c>
      <c r="P8" s="65">
        <f>VLOOKUP($A8,'Return Data'!$B$7:$R$1700,14,0)</f>
        <v>4.8971</v>
      </c>
      <c r="Q8" s="66">
        <f>RANK(P8,P$8:P$31,0)</f>
        <v>8</v>
      </c>
      <c r="R8" s="65">
        <f>VLOOKUP($A8,'Return Data'!$B$7:$R$1700,16,0)</f>
        <v>7.0937999999999999</v>
      </c>
      <c r="S8" s="67">
        <f t="shared" ref="S8:S31" si="3">RANK(R8,R$8:R$31,0)</f>
        <v>10</v>
      </c>
    </row>
    <row r="9" spans="1:19" x14ac:dyDescent="0.3">
      <c r="A9" s="82" t="s">
        <v>670</v>
      </c>
      <c r="B9" s="64">
        <f>VLOOKUP($A9,'Return Data'!$B$7:$R$1700,3,0)</f>
        <v>44040</v>
      </c>
      <c r="C9" s="65">
        <f>VLOOKUP($A9,'Return Data'!$B$7:$R$1700,4,0)</f>
        <v>0.39800000000000002</v>
      </c>
      <c r="D9" s="65">
        <f>VLOOKUP($A9,'Return Data'!$B$7:$R$1700,9,0)</f>
        <v>0</v>
      </c>
      <c r="E9" s="66">
        <f t="shared" si="0"/>
        <v>20</v>
      </c>
      <c r="F9" s="65">
        <f>VLOOKUP($A9,'Return Data'!$B$7:$R$1700,10,0)</f>
        <v>0</v>
      </c>
      <c r="G9" s="66">
        <f t="shared" si="1"/>
        <v>19</v>
      </c>
      <c r="H9" s="65">
        <f>VLOOKUP($A9,'Return Data'!$B$7:$R$1700,11,0)</f>
        <v>-50.457900000000002</v>
      </c>
      <c r="I9" s="66">
        <f t="shared" si="2"/>
        <v>21</v>
      </c>
      <c r="J9" s="65"/>
      <c r="K9" s="66"/>
      <c r="L9" s="65"/>
      <c r="M9" s="66"/>
      <c r="N9" s="65"/>
      <c r="O9" s="66"/>
      <c r="P9" s="65"/>
      <c r="Q9" s="66"/>
      <c r="R9" s="65">
        <f>VLOOKUP($A9,'Return Data'!$B$7:$R$1700,16,0)</f>
        <v>-35.505400000000002</v>
      </c>
      <c r="S9" s="67">
        <f t="shared" si="3"/>
        <v>23</v>
      </c>
    </row>
    <row r="10" spans="1:19" x14ac:dyDescent="0.3">
      <c r="A10" s="82" t="s">
        <v>672</v>
      </c>
      <c r="B10" s="64">
        <f>VLOOKUP($A10,'Return Data'!$B$7:$R$1700,3,0)</f>
        <v>44040</v>
      </c>
      <c r="C10" s="65">
        <f>VLOOKUP($A10,'Return Data'!$B$7:$R$1700,4,0)</f>
        <v>15.4757</v>
      </c>
      <c r="D10" s="65">
        <f>VLOOKUP($A10,'Return Data'!$B$7:$R$1700,9,0)</f>
        <v>11.9686</v>
      </c>
      <c r="E10" s="66">
        <f t="shared" si="0"/>
        <v>10</v>
      </c>
      <c r="F10" s="65">
        <f>VLOOKUP($A10,'Return Data'!$B$7:$R$1700,10,0)</f>
        <v>12.869199999999999</v>
      </c>
      <c r="G10" s="66">
        <f t="shared" si="1"/>
        <v>10</v>
      </c>
      <c r="H10" s="65">
        <f>VLOOKUP($A10,'Return Data'!$B$7:$R$1700,11,0)</f>
        <v>6.9896000000000003</v>
      </c>
      <c r="I10" s="66">
        <f t="shared" si="2"/>
        <v>7</v>
      </c>
      <c r="J10" s="65">
        <f>VLOOKUP($A10,'Return Data'!$B$7:$R$1700,12,0)</f>
        <v>7.6055999999999999</v>
      </c>
      <c r="K10" s="66">
        <f t="shared" ref="K10:K23" si="4">RANK(J10,J$8:J$31,0)</f>
        <v>6</v>
      </c>
      <c r="L10" s="65">
        <f>VLOOKUP($A10,'Return Data'!$B$7:$R$1700,13,0)</f>
        <v>7.9202000000000004</v>
      </c>
      <c r="M10" s="66">
        <f t="shared" ref="M10:M23" si="5">RANK(L10,L$8:L$31,0)</f>
        <v>6</v>
      </c>
      <c r="N10" s="65">
        <f>VLOOKUP($A10,'Return Data'!$B$7:$R$1700,17,0)</f>
        <v>5.8594999999999997</v>
      </c>
      <c r="O10" s="66">
        <f t="shared" ref="O10:O21" si="6">RANK(N10,N$8:N$31,0)</f>
        <v>6</v>
      </c>
      <c r="P10" s="65">
        <f>VLOOKUP($A10,'Return Data'!$B$7:$R$1700,14,0)</f>
        <v>5.4358000000000004</v>
      </c>
      <c r="Q10" s="66">
        <f t="shared" ref="Q10:Q21" si="7">RANK(P10,P$8:P$31,0)</f>
        <v>7</v>
      </c>
      <c r="R10" s="65">
        <f>VLOOKUP($A10,'Return Data'!$B$7:$R$1700,16,0)</f>
        <v>7.4962999999999997</v>
      </c>
      <c r="S10" s="67">
        <f t="shared" si="3"/>
        <v>7</v>
      </c>
    </row>
    <row r="11" spans="1:19" x14ac:dyDescent="0.3">
      <c r="A11" s="82" t="s">
        <v>673</v>
      </c>
      <c r="B11" s="64">
        <f>VLOOKUP($A11,'Return Data'!$B$7:$R$1700,3,0)</f>
        <v>44040</v>
      </c>
      <c r="C11" s="65">
        <f>VLOOKUP($A11,'Return Data'!$B$7:$R$1700,4,0)</f>
        <v>13.890599999999999</v>
      </c>
      <c r="D11" s="65">
        <f>VLOOKUP($A11,'Return Data'!$B$7:$R$1700,9,0)</f>
        <v>19.077100000000002</v>
      </c>
      <c r="E11" s="66">
        <f t="shared" si="0"/>
        <v>6</v>
      </c>
      <c r="F11" s="65">
        <f>VLOOKUP($A11,'Return Data'!$B$7:$R$1700,10,0)</f>
        <v>-1.8281000000000001</v>
      </c>
      <c r="G11" s="66">
        <f t="shared" si="1"/>
        <v>22</v>
      </c>
      <c r="H11" s="65">
        <f>VLOOKUP($A11,'Return Data'!$B$7:$R$1700,11,0)</f>
        <v>-7.7545000000000002</v>
      </c>
      <c r="I11" s="66">
        <f t="shared" si="2"/>
        <v>16</v>
      </c>
      <c r="J11" s="65">
        <f>VLOOKUP($A11,'Return Data'!$B$7:$R$1700,12,0)</f>
        <v>-3.4079999999999999</v>
      </c>
      <c r="K11" s="66">
        <f t="shared" si="4"/>
        <v>14</v>
      </c>
      <c r="L11" s="65">
        <f>VLOOKUP($A11,'Return Data'!$B$7:$R$1700,13,0)</f>
        <v>-1.8271999999999999</v>
      </c>
      <c r="M11" s="66">
        <f t="shared" si="5"/>
        <v>14</v>
      </c>
      <c r="N11" s="65">
        <f>VLOOKUP($A11,'Return Data'!$B$7:$R$1700,17,0)</f>
        <v>0.874</v>
      </c>
      <c r="O11" s="66">
        <f t="shared" si="6"/>
        <v>11</v>
      </c>
      <c r="P11" s="65">
        <f>VLOOKUP($A11,'Return Data'!$B$7:$R$1700,14,0)</f>
        <v>2.3831000000000002</v>
      </c>
      <c r="Q11" s="66">
        <f t="shared" si="7"/>
        <v>11</v>
      </c>
      <c r="R11" s="65">
        <f>VLOOKUP($A11,'Return Data'!$B$7:$R$1700,16,0)</f>
        <v>6.1398000000000001</v>
      </c>
      <c r="S11" s="67">
        <f t="shared" si="3"/>
        <v>14</v>
      </c>
    </row>
    <row r="12" spans="1:19" x14ac:dyDescent="0.3">
      <c r="A12" s="82" t="s">
        <v>678</v>
      </c>
      <c r="B12" s="64">
        <f>VLOOKUP($A12,'Return Data'!$B$7:$R$1700,3,0)</f>
        <v>44040</v>
      </c>
      <c r="C12" s="65">
        <f>VLOOKUP($A12,'Return Data'!$B$7:$R$1700,4,0)</f>
        <v>3.7507999999999999</v>
      </c>
      <c r="D12" s="65">
        <f>VLOOKUP($A12,'Return Data'!$B$7:$R$1700,9,0)</f>
        <v>10.0006</v>
      </c>
      <c r="E12" s="66">
        <f t="shared" si="0"/>
        <v>11</v>
      </c>
      <c r="F12" s="65">
        <f>VLOOKUP($A12,'Return Data'!$B$7:$R$1700,10,0)</f>
        <v>11.348100000000001</v>
      </c>
      <c r="G12" s="66">
        <f t="shared" si="1"/>
        <v>12</v>
      </c>
      <c r="H12" s="65">
        <f>VLOOKUP($A12,'Return Data'!$B$7:$R$1700,11,0)</f>
        <v>-96.269900000000007</v>
      </c>
      <c r="I12" s="66">
        <f t="shared" si="2"/>
        <v>22</v>
      </c>
      <c r="J12" s="65">
        <f>VLOOKUP($A12,'Return Data'!$B$7:$R$1700,12,0)</f>
        <v>-61.4497</v>
      </c>
      <c r="K12" s="66">
        <f t="shared" si="4"/>
        <v>21</v>
      </c>
      <c r="L12" s="65">
        <f>VLOOKUP($A12,'Return Data'!$B$7:$R$1700,13,0)</f>
        <v>-46.613300000000002</v>
      </c>
      <c r="M12" s="66">
        <f t="shared" si="5"/>
        <v>20</v>
      </c>
      <c r="N12" s="65">
        <f>VLOOKUP($A12,'Return Data'!$B$7:$R$1700,17,0)</f>
        <v>-47.4893</v>
      </c>
      <c r="O12" s="66">
        <f t="shared" si="6"/>
        <v>19</v>
      </c>
      <c r="P12" s="65">
        <f>VLOOKUP($A12,'Return Data'!$B$7:$R$1700,14,0)</f>
        <v>-33.420499999999997</v>
      </c>
      <c r="Q12" s="66">
        <f t="shared" si="7"/>
        <v>19</v>
      </c>
      <c r="R12" s="65">
        <f>VLOOKUP($A12,'Return Data'!$B$7:$R$1700,16,0)</f>
        <v>-16.552499999999998</v>
      </c>
      <c r="S12" s="67">
        <f t="shared" si="3"/>
        <v>21</v>
      </c>
    </row>
    <row r="13" spans="1:19" x14ac:dyDescent="0.3">
      <c r="A13" s="82" t="s">
        <v>680</v>
      </c>
      <c r="B13" s="64">
        <f>VLOOKUP($A13,'Return Data'!$B$7:$R$1700,3,0)</f>
        <v>44040</v>
      </c>
      <c r="C13" s="65">
        <f>VLOOKUP($A13,'Return Data'!$B$7:$R$1700,4,0)</f>
        <v>29.002099999999999</v>
      </c>
      <c r="D13" s="65">
        <f>VLOOKUP($A13,'Return Data'!$B$7:$R$1700,9,0)</f>
        <v>7.8525999999999998</v>
      </c>
      <c r="E13" s="66">
        <f t="shared" si="0"/>
        <v>16</v>
      </c>
      <c r="F13" s="65">
        <f>VLOOKUP($A13,'Return Data'!$B$7:$R$1700,10,0)</f>
        <v>6.6585999999999999</v>
      </c>
      <c r="G13" s="66">
        <f t="shared" si="1"/>
        <v>18</v>
      </c>
      <c r="H13" s="65">
        <f>VLOOKUP($A13,'Return Data'!$B$7:$R$1700,11,0)</f>
        <v>1.3358000000000001</v>
      </c>
      <c r="I13" s="66">
        <f t="shared" si="2"/>
        <v>12</v>
      </c>
      <c r="J13" s="65">
        <f>VLOOKUP($A13,'Return Data'!$B$7:$R$1700,12,0)</f>
        <v>3.431</v>
      </c>
      <c r="K13" s="66">
        <f t="shared" si="4"/>
        <v>11</v>
      </c>
      <c r="L13" s="65">
        <f>VLOOKUP($A13,'Return Data'!$B$7:$R$1700,13,0)</f>
        <v>2.8239999999999998</v>
      </c>
      <c r="M13" s="66">
        <f t="shared" si="5"/>
        <v>11</v>
      </c>
      <c r="N13" s="65">
        <f>VLOOKUP($A13,'Return Data'!$B$7:$R$1700,17,0)</f>
        <v>0.15870000000000001</v>
      </c>
      <c r="O13" s="66">
        <f t="shared" si="6"/>
        <v>14</v>
      </c>
      <c r="P13" s="65">
        <f>VLOOKUP($A13,'Return Data'!$B$7:$R$1700,14,0)</f>
        <v>1.5814999999999999</v>
      </c>
      <c r="Q13" s="66">
        <f t="shared" si="7"/>
        <v>14</v>
      </c>
      <c r="R13" s="65">
        <f>VLOOKUP($A13,'Return Data'!$B$7:$R$1700,16,0)</f>
        <v>6.3779000000000003</v>
      </c>
      <c r="S13" s="67">
        <f t="shared" si="3"/>
        <v>13</v>
      </c>
    </row>
    <row r="14" spans="1:19" x14ac:dyDescent="0.3">
      <c r="A14" s="82" t="s">
        <v>681</v>
      </c>
      <c r="B14" s="64">
        <f>VLOOKUP($A14,'Return Data'!$B$7:$R$1700,3,0)</f>
        <v>44040</v>
      </c>
      <c r="C14" s="65">
        <f>VLOOKUP($A14,'Return Data'!$B$7:$R$1700,4,0)</f>
        <v>18.685300000000002</v>
      </c>
      <c r="D14" s="65">
        <f>VLOOKUP($A14,'Return Data'!$B$7:$R$1700,9,0)</f>
        <v>1.6322000000000001</v>
      </c>
      <c r="E14" s="66">
        <f t="shared" si="0"/>
        <v>19</v>
      </c>
      <c r="F14" s="65">
        <f>VLOOKUP($A14,'Return Data'!$B$7:$R$1700,10,0)</f>
        <v>12.492800000000001</v>
      </c>
      <c r="G14" s="66">
        <f t="shared" si="1"/>
        <v>11</v>
      </c>
      <c r="H14" s="65">
        <f>VLOOKUP($A14,'Return Data'!$B$7:$R$1700,11,0)</f>
        <v>-5.0555000000000003</v>
      </c>
      <c r="I14" s="66">
        <f t="shared" si="2"/>
        <v>15</v>
      </c>
      <c r="J14" s="65">
        <f>VLOOKUP($A14,'Return Data'!$B$7:$R$1700,12,0)</f>
        <v>-7.6684000000000001</v>
      </c>
      <c r="K14" s="66">
        <f t="shared" si="4"/>
        <v>16</v>
      </c>
      <c r="L14" s="65">
        <f>VLOOKUP($A14,'Return Data'!$B$7:$R$1700,13,0)</f>
        <v>-5.1002000000000001</v>
      </c>
      <c r="M14" s="66">
        <f t="shared" si="5"/>
        <v>16</v>
      </c>
      <c r="N14" s="65">
        <f>VLOOKUP($A14,'Return Data'!$B$7:$R$1700,17,0)</f>
        <v>0.85770000000000002</v>
      </c>
      <c r="O14" s="66">
        <f t="shared" si="6"/>
        <v>12</v>
      </c>
      <c r="P14" s="65">
        <f>VLOOKUP($A14,'Return Data'!$B$7:$R$1700,14,0)</f>
        <v>2.6760999999999999</v>
      </c>
      <c r="Q14" s="66">
        <f t="shared" si="7"/>
        <v>10</v>
      </c>
      <c r="R14" s="65">
        <f>VLOOKUP($A14,'Return Data'!$B$7:$R$1700,16,0)</f>
        <v>7.4977999999999998</v>
      </c>
      <c r="S14" s="67">
        <f t="shared" si="3"/>
        <v>6</v>
      </c>
    </row>
    <row r="15" spans="1:19" x14ac:dyDescent="0.3">
      <c r="A15" s="82" t="s">
        <v>689</v>
      </c>
      <c r="B15" s="64">
        <f>VLOOKUP($A15,'Return Data'!$B$7:$R$1700,3,0)</f>
        <v>44040</v>
      </c>
      <c r="C15" s="65">
        <f>VLOOKUP($A15,'Return Data'!$B$7:$R$1700,4,0)</f>
        <v>17.1419</v>
      </c>
      <c r="D15" s="65">
        <f>VLOOKUP($A15,'Return Data'!$B$7:$R$1700,9,0)</f>
        <v>20.228000000000002</v>
      </c>
      <c r="E15" s="66">
        <f t="shared" si="0"/>
        <v>5</v>
      </c>
      <c r="F15" s="65">
        <f>VLOOKUP($A15,'Return Data'!$B$7:$R$1700,10,0)</f>
        <v>21.292200000000001</v>
      </c>
      <c r="G15" s="66">
        <f t="shared" si="1"/>
        <v>3</v>
      </c>
      <c r="H15" s="65">
        <f>VLOOKUP($A15,'Return Data'!$B$7:$R$1700,11,0)</f>
        <v>9.3180999999999994</v>
      </c>
      <c r="I15" s="66">
        <f t="shared" si="2"/>
        <v>4</v>
      </c>
      <c r="J15" s="65">
        <f>VLOOKUP($A15,'Return Data'!$B$7:$R$1700,12,0)</f>
        <v>9.5710999999999995</v>
      </c>
      <c r="K15" s="66">
        <f t="shared" si="4"/>
        <v>3</v>
      </c>
      <c r="L15" s="65">
        <f>VLOOKUP($A15,'Return Data'!$B$7:$R$1700,13,0)</f>
        <v>9.4780999999999995</v>
      </c>
      <c r="M15" s="66">
        <f t="shared" si="5"/>
        <v>3</v>
      </c>
      <c r="N15" s="65">
        <f>VLOOKUP($A15,'Return Data'!$B$7:$R$1700,17,0)</f>
        <v>8.6854999999999993</v>
      </c>
      <c r="O15" s="66">
        <f t="shared" si="6"/>
        <v>2</v>
      </c>
      <c r="P15" s="65">
        <f>VLOOKUP($A15,'Return Data'!$B$7:$R$1700,14,0)</f>
        <v>7.0808999999999997</v>
      </c>
      <c r="Q15" s="66">
        <f t="shared" si="7"/>
        <v>2</v>
      </c>
      <c r="R15" s="65">
        <f>VLOOKUP($A15,'Return Data'!$B$7:$R$1700,16,0)</f>
        <v>8.8607999999999993</v>
      </c>
      <c r="S15" s="67">
        <f t="shared" si="3"/>
        <v>2</v>
      </c>
    </row>
    <row r="16" spans="1:19" x14ac:dyDescent="0.3">
      <c r="A16" s="82" t="s">
        <v>691</v>
      </c>
      <c r="B16" s="64">
        <f>VLOOKUP($A16,'Return Data'!$B$7:$R$1700,3,0)</f>
        <v>44040</v>
      </c>
      <c r="C16" s="65">
        <f>VLOOKUP($A16,'Return Data'!$B$7:$R$1700,4,0)</f>
        <v>22.4846</v>
      </c>
      <c r="D16" s="65">
        <f>VLOOKUP($A16,'Return Data'!$B$7:$R$1700,9,0)</f>
        <v>22.2547</v>
      </c>
      <c r="E16" s="66">
        <f t="shared" si="0"/>
        <v>3</v>
      </c>
      <c r="F16" s="65">
        <f>VLOOKUP($A16,'Return Data'!$B$7:$R$1700,10,0)</f>
        <v>17.236000000000001</v>
      </c>
      <c r="G16" s="66">
        <f t="shared" si="1"/>
        <v>7</v>
      </c>
      <c r="H16" s="65">
        <f>VLOOKUP($A16,'Return Data'!$B$7:$R$1700,11,0)</f>
        <v>9.6104000000000003</v>
      </c>
      <c r="I16" s="66">
        <f t="shared" si="2"/>
        <v>3</v>
      </c>
      <c r="J16" s="65">
        <f>VLOOKUP($A16,'Return Data'!$B$7:$R$1700,12,0)</f>
        <v>10.290900000000001</v>
      </c>
      <c r="K16" s="66">
        <f t="shared" si="4"/>
        <v>2</v>
      </c>
      <c r="L16" s="65">
        <f>VLOOKUP($A16,'Return Data'!$B$7:$R$1700,13,0)</f>
        <v>10.2995</v>
      </c>
      <c r="M16" s="66">
        <f t="shared" si="5"/>
        <v>2</v>
      </c>
      <c r="N16" s="65">
        <f>VLOOKUP($A16,'Return Data'!$B$7:$R$1700,17,0)</f>
        <v>9.0990000000000002</v>
      </c>
      <c r="O16" s="66">
        <f t="shared" si="6"/>
        <v>1</v>
      </c>
      <c r="P16" s="65">
        <f>VLOOKUP($A16,'Return Data'!$B$7:$R$1700,14,0)</f>
        <v>7.8925000000000001</v>
      </c>
      <c r="Q16" s="66">
        <f t="shared" si="7"/>
        <v>1</v>
      </c>
      <c r="R16" s="65">
        <f>VLOOKUP($A16,'Return Data'!$B$7:$R$1700,16,0)</f>
        <v>8.7517999999999994</v>
      </c>
      <c r="S16" s="67">
        <f t="shared" si="3"/>
        <v>3</v>
      </c>
    </row>
    <row r="17" spans="1:19" x14ac:dyDescent="0.3">
      <c r="A17" s="82" t="s">
        <v>693</v>
      </c>
      <c r="B17" s="64">
        <f>VLOOKUP($A17,'Return Data'!$B$7:$R$1700,3,0)</f>
        <v>44040</v>
      </c>
      <c r="C17" s="65">
        <f>VLOOKUP($A17,'Return Data'!$B$7:$R$1700,4,0)</f>
        <v>12.4457</v>
      </c>
      <c r="D17" s="65">
        <f>VLOOKUP($A17,'Return Data'!$B$7:$R$1700,9,0)</f>
        <v>14.065200000000001</v>
      </c>
      <c r="E17" s="66">
        <f t="shared" si="0"/>
        <v>8</v>
      </c>
      <c r="F17" s="65">
        <f>VLOOKUP($A17,'Return Data'!$B$7:$R$1700,10,0)</f>
        <v>24.875900000000001</v>
      </c>
      <c r="G17" s="66">
        <f t="shared" si="1"/>
        <v>2</v>
      </c>
      <c r="H17" s="65">
        <f>VLOOKUP($A17,'Return Data'!$B$7:$R$1700,11,0)</f>
        <v>-17.3369</v>
      </c>
      <c r="I17" s="66">
        <f t="shared" si="2"/>
        <v>18</v>
      </c>
      <c r="J17" s="65">
        <f>VLOOKUP($A17,'Return Data'!$B$7:$R$1700,12,0)</f>
        <v>-9.907</v>
      </c>
      <c r="K17" s="66">
        <f t="shared" si="4"/>
        <v>17</v>
      </c>
      <c r="L17" s="65">
        <f>VLOOKUP($A17,'Return Data'!$B$7:$R$1700,13,0)</f>
        <v>-9.9</v>
      </c>
      <c r="M17" s="66">
        <f t="shared" si="5"/>
        <v>18</v>
      </c>
      <c r="N17" s="65">
        <f>VLOOKUP($A17,'Return Data'!$B$7:$R$1700,17,0)</f>
        <v>-5.5396000000000001</v>
      </c>
      <c r="O17" s="66">
        <f t="shared" si="6"/>
        <v>17</v>
      </c>
      <c r="P17" s="65">
        <f>VLOOKUP($A17,'Return Data'!$B$7:$R$1700,14,0)</f>
        <v>-2.1099000000000001</v>
      </c>
      <c r="Q17" s="66">
        <f t="shared" si="7"/>
        <v>17</v>
      </c>
      <c r="R17" s="65">
        <f>VLOOKUP($A17,'Return Data'!$B$7:$R$1700,16,0)</f>
        <v>3.4731999999999998</v>
      </c>
      <c r="S17" s="67">
        <f t="shared" si="3"/>
        <v>19</v>
      </c>
    </row>
    <row r="18" spans="1:19" x14ac:dyDescent="0.3">
      <c r="A18" s="82" t="s">
        <v>696</v>
      </c>
      <c r="B18" s="64">
        <f>VLOOKUP($A18,'Return Data'!$B$7:$R$1700,3,0)</f>
        <v>44040</v>
      </c>
      <c r="C18" s="65">
        <f>VLOOKUP($A18,'Return Data'!$B$7:$R$1700,4,0)</f>
        <v>12.553599999999999</v>
      </c>
      <c r="D18" s="65">
        <f>VLOOKUP($A18,'Return Data'!$B$7:$R$1700,9,0)</f>
        <v>8.2826000000000004</v>
      </c>
      <c r="E18" s="66">
        <f t="shared" si="0"/>
        <v>15</v>
      </c>
      <c r="F18" s="65">
        <f>VLOOKUP($A18,'Return Data'!$B$7:$R$1700,10,0)</f>
        <v>14.840299999999999</v>
      </c>
      <c r="G18" s="66">
        <f t="shared" si="1"/>
        <v>9</v>
      </c>
      <c r="H18" s="65">
        <f>VLOOKUP($A18,'Return Data'!$B$7:$R$1700,11,0)</f>
        <v>6.1787000000000001</v>
      </c>
      <c r="I18" s="66">
        <f t="shared" si="2"/>
        <v>9</v>
      </c>
      <c r="J18" s="65">
        <f>VLOOKUP($A18,'Return Data'!$B$7:$R$1700,12,0)</f>
        <v>7.2163000000000004</v>
      </c>
      <c r="K18" s="66">
        <f t="shared" si="4"/>
        <v>7</v>
      </c>
      <c r="L18" s="65">
        <f>VLOOKUP($A18,'Return Data'!$B$7:$R$1700,13,0)</f>
        <v>7.5803000000000003</v>
      </c>
      <c r="M18" s="66">
        <f t="shared" si="5"/>
        <v>7</v>
      </c>
      <c r="N18" s="65">
        <f>VLOOKUP($A18,'Return Data'!$B$7:$R$1700,17,0)</f>
        <v>7.8827999999999996</v>
      </c>
      <c r="O18" s="66">
        <f t="shared" si="6"/>
        <v>3</v>
      </c>
      <c r="P18" s="65">
        <f>VLOOKUP($A18,'Return Data'!$B$7:$R$1700,14,0)</f>
        <v>6.4402999999999997</v>
      </c>
      <c r="Q18" s="66">
        <f t="shared" si="7"/>
        <v>5</v>
      </c>
      <c r="R18" s="65">
        <f>VLOOKUP($A18,'Return Data'!$B$7:$R$1700,16,0)</f>
        <v>6.9062000000000001</v>
      </c>
      <c r="S18" s="67">
        <f t="shared" si="3"/>
        <v>11</v>
      </c>
    </row>
    <row r="19" spans="1:19" x14ac:dyDescent="0.3">
      <c r="A19" s="82" t="s">
        <v>697</v>
      </c>
      <c r="B19" s="64">
        <f>VLOOKUP($A19,'Return Data'!$B$7:$R$1700,3,0)</f>
        <v>44040</v>
      </c>
      <c r="C19" s="65">
        <f>VLOOKUP($A19,'Return Data'!$B$7:$R$1700,4,0)</f>
        <v>1412.4223999999999</v>
      </c>
      <c r="D19" s="65">
        <f>VLOOKUP($A19,'Return Data'!$B$7:$R$1700,9,0)</f>
        <v>8.8704000000000001</v>
      </c>
      <c r="E19" s="66">
        <f t="shared" si="0"/>
        <v>13</v>
      </c>
      <c r="F19" s="65">
        <f>VLOOKUP($A19,'Return Data'!$B$7:$R$1700,10,0)</f>
        <v>16.390699999999999</v>
      </c>
      <c r="G19" s="66">
        <f t="shared" si="1"/>
        <v>8</v>
      </c>
      <c r="H19" s="65">
        <f>VLOOKUP($A19,'Return Data'!$B$7:$R$1700,11,0)</f>
        <v>10.0397</v>
      </c>
      <c r="I19" s="66">
        <f t="shared" si="2"/>
        <v>2</v>
      </c>
      <c r="J19" s="65">
        <f>VLOOKUP($A19,'Return Data'!$B$7:$R$1700,12,0)</f>
        <v>8.7590000000000003</v>
      </c>
      <c r="K19" s="66">
        <f t="shared" si="4"/>
        <v>4</v>
      </c>
      <c r="L19" s="65">
        <f>VLOOKUP($A19,'Return Data'!$B$7:$R$1700,13,0)</f>
        <v>8.8103999999999996</v>
      </c>
      <c r="M19" s="66">
        <f t="shared" si="5"/>
        <v>4</v>
      </c>
      <c r="N19" s="65">
        <f>VLOOKUP($A19,'Return Data'!$B$7:$R$1700,17,0)</f>
        <v>0.89390000000000003</v>
      </c>
      <c r="O19" s="66">
        <f t="shared" si="6"/>
        <v>10</v>
      </c>
      <c r="P19" s="65">
        <f>VLOOKUP($A19,'Return Data'!$B$7:$R$1700,14,0)</f>
        <v>2.3464999999999998</v>
      </c>
      <c r="Q19" s="66">
        <f t="shared" si="7"/>
        <v>12</v>
      </c>
      <c r="R19" s="65">
        <f>VLOOKUP($A19,'Return Data'!$B$7:$R$1700,16,0)</f>
        <v>6.0259</v>
      </c>
      <c r="S19" s="67">
        <f t="shared" si="3"/>
        <v>15</v>
      </c>
    </row>
    <row r="20" spans="1:19" x14ac:dyDescent="0.3">
      <c r="A20" s="82" t="s">
        <v>699</v>
      </c>
      <c r="B20" s="64">
        <f>VLOOKUP($A20,'Return Data'!$B$7:$R$1700,3,0)</f>
        <v>44040</v>
      </c>
      <c r="C20" s="65">
        <f>VLOOKUP($A20,'Return Data'!$B$7:$R$1700,4,0)</f>
        <v>22.3871</v>
      </c>
      <c r="D20" s="65">
        <f>VLOOKUP($A20,'Return Data'!$B$7:$R$1700,9,0)</f>
        <v>15.4246</v>
      </c>
      <c r="E20" s="66">
        <f t="shared" si="0"/>
        <v>7</v>
      </c>
      <c r="F20" s="65">
        <f>VLOOKUP($A20,'Return Data'!$B$7:$R$1700,10,0)</f>
        <v>19.748000000000001</v>
      </c>
      <c r="G20" s="66">
        <f t="shared" si="1"/>
        <v>5</v>
      </c>
      <c r="H20" s="65">
        <f>VLOOKUP($A20,'Return Data'!$B$7:$R$1700,11,0)</f>
        <v>4.3521000000000001</v>
      </c>
      <c r="I20" s="66">
        <f t="shared" si="2"/>
        <v>11</v>
      </c>
      <c r="J20" s="65">
        <f>VLOOKUP($A20,'Return Data'!$B$7:$R$1700,12,0)</f>
        <v>6.0606</v>
      </c>
      <c r="K20" s="66">
        <f t="shared" si="4"/>
        <v>10</v>
      </c>
      <c r="L20" s="65">
        <f>VLOOKUP($A20,'Return Data'!$B$7:$R$1700,13,0)</f>
        <v>7.1718000000000002</v>
      </c>
      <c r="M20" s="66">
        <f t="shared" si="5"/>
        <v>8</v>
      </c>
      <c r="N20" s="65">
        <f>VLOOKUP($A20,'Return Data'!$B$7:$R$1700,17,0)</f>
        <v>7.4463999999999997</v>
      </c>
      <c r="O20" s="66">
        <f t="shared" si="6"/>
        <v>5</v>
      </c>
      <c r="P20" s="65">
        <f>VLOOKUP($A20,'Return Data'!$B$7:$R$1700,14,0)</f>
        <v>6.7135999999999996</v>
      </c>
      <c r="Q20" s="66">
        <f t="shared" si="7"/>
        <v>3</v>
      </c>
      <c r="R20" s="65">
        <f>VLOOKUP($A20,'Return Data'!$B$7:$R$1700,16,0)</f>
        <v>8.2032000000000007</v>
      </c>
      <c r="S20" s="67">
        <f t="shared" si="3"/>
        <v>4</v>
      </c>
    </row>
    <row r="21" spans="1:19" x14ac:dyDescent="0.3">
      <c r="A21" s="82" t="s">
        <v>701</v>
      </c>
      <c r="B21" s="64">
        <f>VLOOKUP($A21,'Return Data'!$B$7:$R$1700,3,0)</f>
        <v>44040</v>
      </c>
      <c r="C21" s="65">
        <f>VLOOKUP($A21,'Return Data'!$B$7:$R$1700,4,0)</f>
        <v>21.367699999999999</v>
      </c>
      <c r="D21" s="65">
        <f>VLOOKUP($A21,'Return Data'!$B$7:$R$1700,9,0)</f>
        <v>39.283000000000001</v>
      </c>
      <c r="E21" s="66">
        <f t="shared" si="0"/>
        <v>2</v>
      </c>
      <c r="F21" s="65">
        <f>VLOOKUP($A21,'Return Data'!$B$7:$R$1700,10,0)</f>
        <v>7.6654</v>
      </c>
      <c r="G21" s="66">
        <f t="shared" si="1"/>
        <v>17</v>
      </c>
      <c r="H21" s="65">
        <f>VLOOKUP($A21,'Return Data'!$B$7:$R$1700,11,0)</f>
        <v>0.59119999999999995</v>
      </c>
      <c r="I21" s="66">
        <f t="shared" si="2"/>
        <v>13</v>
      </c>
      <c r="J21" s="65">
        <f>VLOOKUP($A21,'Return Data'!$B$7:$R$1700,12,0)</f>
        <v>3.3346</v>
      </c>
      <c r="K21" s="66">
        <f t="shared" si="4"/>
        <v>12</v>
      </c>
      <c r="L21" s="65">
        <f>VLOOKUP($A21,'Return Data'!$B$7:$R$1700,13,0)</f>
        <v>1.5357000000000001</v>
      </c>
      <c r="M21" s="66">
        <f t="shared" si="5"/>
        <v>12</v>
      </c>
      <c r="N21" s="65">
        <f>VLOOKUP($A21,'Return Data'!$B$7:$R$1700,17,0)</f>
        <v>3.0529000000000002</v>
      </c>
      <c r="O21" s="66">
        <f t="shared" si="6"/>
        <v>9</v>
      </c>
      <c r="P21" s="65">
        <f>VLOOKUP($A21,'Return Data'!$B$7:$R$1700,14,0)</f>
        <v>3.6133000000000002</v>
      </c>
      <c r="Q21" s="66">
        <f t="shared" si="7"/>
        <v>9</v>
      </c>
      <c r="R21" s="65">
        <f>VLOOKUP($A21,'Return Data'!$B$7:$R$1700,16,0)</f>
        <v>7.2759</v>
      </c>
      <c r="S21" s="67">
        <f t="shared" si="3"/>
        <v>9</v>
      </c>
    </row>
    <row r="22" spans="1:19" x14ac:dyDescent="0.3">
      <c r="A22" s="82" t="s">
        <v>704</v>
      </c>
      <c r="B22" s="64">
        <f>VLOOKUP($A22,'Return Data'!$B$7:$R$1700,3,0)</f>
        <v>44040</v>
      </c>
      <c r="C22" s="65">
        <f>VLOOKUP($A22,'Return Data'!$B$7:$R$1700,4,0)</f>
        <v>11.3241</v>
      </c>
      <c r="D22" s="65">
        <f>VLOOKUP($A22,'Return Data'!$B$7:$R$1700,9,0)</f>
        <v>7.7987000000000002</v>
      </c>
      <c r="E22" s="66">
        <f t="shared" si="0"/>
        <v>17</v>
      </c>
      <c r="F22" s="65">
        <f>VLOOKUP($A22,'Return Data'!$B$7:$R$1700,10,0)</f>
        <v>8.5075000000000003</v>
      </c>
      <c r="G22" s="66">
        <f t="shared" si="1"/>
        <v>14</v>
      </c>
      <c r="H22" s="65">
        <f>VLOOKUP($A22,'Return Data'!$B$7:$R$1700,11,0)</f>
        <v>5.3548</v>
      </c>
      <c r="I22" s="66">
        <f t="shared" si="2"/>
        <v>10</v>
      </c>
      <c r="J22" s="65">
        <f>VLOOKUP($A22,'Return Data'!$B$7:$R$1700,12,0)</f>
        <v>6.1505000000000001</v>
      </c>
      <c r="K22" s="66">
        <f t="shared" si="4"/>
        <v>9</v>
      </c>
      <c r="L22" s="65">
        <f>VLOOKUP($A22,'Return Data'!$B$7:$R$1700,13,0)</f>
        <v>6.4416000000000002</v>
      </c>
      <c r="M22" s="66">
        <f t="shared" si="5"/>
        <v>9</v>
      </c>
      <c r="N22" s="65"/>
      <c r="O22" s="66"/>
      <c r="P22" s="65"/>
      <c r="Q22" s="66"/>
      <c r="R22" s="65">
        <f>VLOOKUP($A22,'Return Data'!$B$7:$R$1700,16,0)</f>
        <v>6.6204999999999998</v>
      </c>
      <c r="S22" s="67">
        <f t="shared" si="3"/>
        <v>12</v>
      </c>
    </row>
    <row r="23" spans="1:19" x14ac:dyDescent="0.3">
      <c r="A23" s="82" t="s">
        <v>705</v>
      </c>
      <c r="B23" s="64">
        <f>VLOOKUP($A23,'Return Data'!$B$7:$R$1700,3,0)</f>
        <v>44040</v>
      </c>
      <c r="C23" s="65">
        <f>VLOOKUP($A23,'Return Data'!$B$7:$R$1700,4,0)</f>
        <v>23.1356</v>
      </c>
      <c r="D23" s="65">
        <f>VLOOKUP($A23,'Return Data'!$B$7:$R$1700,9,0)</f>
        <v>8.5383999999999993</v>
      </c>
      <c r="E23" s="66">
        <f t="shared" si="0"/>
        <v>14</v>
      </c>
      <c r="F23" s="65">
        <f>VLOOKUP($A23,'Return Data'!$B$7:$R$1700,10,0)</f>
        <v>8.0988000000000007</v>
      </c>
      <c r="G23" s="66">
        <f t="shared" si="1"/>
        <v>15</v>
      </c>
      <c r="H23" s="65">
        <f>VLOOKUP($A23,'Return Data'!$B$7:$R$1700,11,0)</f>
        <v>-20.588899999999999</v>
      </c>
      <c r="I23" s="66">
        <f t="shared" si="2"/>
        <v>19</v>
      </c>
      <c r="J23" s="65">
        <f>VLOOKUP($A23,'Return Data'!$B$7:$R$1700,12,0)</f>
        <v>-13.0105</v>
      </c>
      <c r="K23" s="66">
        <f t="shared" si="4"/>
        <v>18</v>
      </c>
      <c r="L23" s="65">
        <f>VLOOKUP($A23,'Return Data'!$B$7:$R$1700,13,0)</f>
        <v>-8.6630000000000003</v>
      </c>
      <c r="M23" s="66">
        <f t="shared" si="5"/>
        <v>17</v>
      </c>
      <c r="N23" s="65">
        <f>VLOOKUP($A23,'Return Data'!$B$7:$R$1700,17,0)</f>
        <v>-2.8738999999999999</v>
      </c>
      <c r="O23" s="66">
        <f>RANK(N23,N$8:N$31,0)</f>
        <v>16</v>
      </c>
      <c r="P23" s="65">
        <f>VLOOKUP($A23,'Return Data'!$B$7:$R$1700,14,0)</f>
        <v>-0.2429</v>
      </c>
      <c r="Q23" s="66">
        <f>RANK(P23,P$8:P$31,0)</f>
        <v>16</v>
      </c>
      <c r="R23" s="65">
        <f>VLOOKUP($A23,'Return Data'!$B$7:$R$1700,16,0)</f>
        <v>5.6757999999999997</v>
      </c>
      <c r="S23" s="67">
        <f t="shared" si="3"/>
        <v>16</v>
      </c>
    </row>
    <row r="24" spans="1:19" x14ac:dyDescent="0.3">
      <c r="A24" s="82" t="s">
        <v>707</v>
      </c>
      <c r="B24" s="64">
        <f>VLOOKUP($A24,'Return Data'!$B$7:$R$1700,3,0)</f>
        <v>44040</v>
      </c>
      <c r="C24" s="65">
        <f>VLOOKUP($A24,'Return Data'!$B$7:$R$1700,4,0)</f>
        <v>0.15190000000000001</v>
      </c>
      <c r="D24" s="65">
        <f>VLOOKUP($A24,'Return Data'!$B$7:$R$1700,9,0)</f>
        <v>9.0825999999999993</v>
      </c>
      <c r="E24" s="66">
        <f t="shared" si="0"/>
        <v>12</v>
      </c>
      <c r="F24" s="65">
        <f>VLOOKUP($A24,'Return Data'!$B$7:$R$1700,10,0)</f>
        <v>9.1834000000000007</v>
      </c>
      <c r="G24" s="66">
        <f t="shared" si="1"/>
        <v>13</v>
      </c>
      <c r="H24" s="65"/>
      <c r="I24" s="66"/>
      <c r="J24" s="65"/>
      <c r="K24" s="66"/>
      <c r="L24" s="65"/>
      <c r="M24" s="66"/>
      <c r="N24" s="65"/>
      <c r="O24" s="66"/>
      <c r="P24" s="65"/>
      <c r="Q24" s="66"/>
      <c r="R24" s="65">
        <f>VLOOKUP($A24,'Return Data'!$B$7:$R$1700,16,0)</f>
        <v>9.2655999999999992</v>
      </c>
      <c r="S24" s="67">
        <f t="shared" si="3"/>
        <v>1</v>
      </c>
    </row>
    <row r="25" spans="1:19" x14ac:dyDescent="0.3">
      <c r="A25" s="82" t="s">
        <v>712</v>
      </c>
      <c r="B25" s="64">
        <f>VLOOKUP($A25,'Return Data'!$B$7:$R$1700,3,0)</f>
        <v>44040</v>
      </c>
      <c r="C25" s="65">
        <f>VLOOKUP($A25,'Return Data'!$B$7:$R$1700,4,0)</f>
        <v>13.699299999999999</v>
      </c>
      <c r="D25" s="65">
        <f>VLOOKUP($A25,'Return Data'!$B$7:$R$1700,9,0)</f>
        <v>-5.0068999999999999</v>
      </c>
      <c r="E25" s="66">
        <f t="shared" si="0"/>
        <v>22</v>
      </c>
      <c r="F25" s="65">
        <f>VLOOKUP($A25,'Return Data'!$B$7:$R$1700,10,0)</f>
        <v>-1.0512999999999999</v>
      </c>
      <c r="G25" s="66">
        <f t="shared" si="1"/>
        <v>21</v>
      </c>
      <c r="H25" s="65">
        <f>VLOOKUP($A25,'Return Data'!$B$7:$R$1700,11,0)</f>
        <v>-14.1798</v>
      </c>
      <c r="I25" s="66">
        <f>RANK(H25,H$8:H$31,0)</f>
        <v>17</v>
      </c>
      <c r="J25" s="65">
        <f>VLOOKUP($A25,'Return Data'!$B$7:$R$1700,12,0)</f>
        <v>-7.6257000000000001</v>
      </c>
      <c r="K25" s="66">
        <f>RANK(J25,J$8:J$31,0)</f>
        <v>15</v>
      </c>
      <c r="L25" s="65">
        <f>VLOOKUP($A25,'Return Data'!$B$7:$R$1700,13,0)</f>
        <v>-3.0261</v>
      </c>
      <c r="M25" s="66">
        <f>RANK(L25,L$8:L$31,0)</f>
        <v>15</v>
      </c>
      <c r="N25" s="65">
        <f>VLOOKUP($A25,'Return Data'!$B$7:$R$1700,17,0)</f>
        <v>-0.65659999999999996</v>
      </c>
      <c r="O25" s="66">
        <f>RANK(N25,N$8:N$31,0)</f>
        <v>15</v>
      </c>
      <c r="P25" s="65">
        <f>VLOOKUP($A25,'Return Data'!$B$7:$R$1700,14,0)</f>
        <v>1.1226</v>
      </c>
      <c r="Q25" s="66">
        <f>RANK(P25,P$8:P$31,0)</f>
        <v>15</v>
      </c>
      <c r="R25" s="65">
        <f>VLOOKUP($A25,'Return Data'!$B$7:$R$1700,16,0)</f>
        <v>5.5446</v>
      </c>
      <c r="S25" s="67">
        <f t="shared" si="3"/>
        <v>17</v>
      </c>
    </row>
    <row r="26" spans="1:19" x14ac:dyDescent="0.3">
      <c r="A26" s="82" t="s">
        <v>715</v>
      </c>
      <c r="B26" s="64">
        <f>VLOOKUP($A26,'Return Data'!$B$7:$R$1700,3,0)</f>
        <v>44040</v>
      </c>
      <c r="C26" s="65">
        <f>VLOOKUP($A26,'Return Data'!$B$7:$R$1700,4,0)</f>
        <v>3093.8833</v>
      </c>
      <c r="D26" s="65">
        <f>VLOOKUP($A26,'Return Data'!$B$7:$R$1700,9,0)</f>
        <v>152.87899999999999</v>
      </c>
      <c r="E26" s="66">
        <f t="shared" si="0"/>
        <v>1</v>
      </c>
      <c r="F26" s="65">
        <f>VLOOKUP($A26,'Return Data'!$B$7:$R$1700,10,0)</f>
        <v>29.508099999999999</v>
      </c>
      <c r="G26" s="66">
        <f t="shared" si="1"/>
        <v>1</v>
      </c>
      <c r="H26" s="65">
        <f>VLOOKUP($A26,'Return Data'!$B$7:$R$1700,11,0)</f>
        <v>16.972899999999999</v>
      </c>
      <c r="I26" s="66">
        <f>RANK(H26,H$8:H$31,0)</f>
        <v>1</v>
      </c>
      <c r="J26" s="65">
        <f>VLOOKUP($A26,'Return Data'!$B$7:$R$1700,12,0)</f>
        <v>13.3515</v>
      </c>
      <c r="K26" s="66">
        <f>RANK(J26,J$8:J$31,0)</f>
        <v>1</v>
      </c>
      <c r="L26" s="65">
        <f>VLOOKUP($A26,'Return Data'!$B$7:$R$1700,13,0)</f>
        <v>12.0205</v>
      </c>
      <c r="M26" s="66">
        <f>RANK(L26,L$8:L$31,0)</f>
        <v>1</v>
      </c>
      <c r="N26" s="65">
        <f>VLOOKUP($A26,'Return Data'!$B$7:$R$1700,17,0)</f>
        <v>5.7698</v>
      </c>
      <c r="O26" s="66">
        <f>RANK(N26,N$8:N$31,0)</f>
        <v>7</v>
      </c>
      <c r="P26" s="65">
        <f>VLOOKUP($A26,'Return Data'!$B$7:$R$1700,14,0)</f>
        <v>5.9264999999999999</v>
      </c>
      <c r="Q26" s="66">
        <f>RANK(P26,P$8:P$31,0)</f>
        <v>6</v>
      </c>
      <c r="R26" s="65">
        <f>VLOOKUP($A26,'Return Data'!$B$7:$R$1700,16,0)</f>
        <v>7.3715000000000002</v>
      </c>
      <c r="S26" s="67">
        <f t="shared" si="3"/>
        <v>8</v>
      </c>
    </row>
    <row r="27" spans="1:19" x14ac:dyDescent="0.3">
      <c r="A27" s="82" t="s">
        <v>718</v>
      </c>
      <c r="B27" s="64">
        <f>VLOOKUP($A27,'Return Data'!$B$7:$R$1700,3,0)</f>
        <v>44040</v>
      </c>
      <c r="C27" s="65">
        <f>VLOOKUP($A27,'Return Data'!$B$7:$R$1700,4,0)</f>
        <v>32.713200000000001</v>
      </c>
      <c r="D27" s="65">
        <f>VLOOKUP($A27,'Return Data'!$B$7:$R$1700,9,0)</f>
        <v>12.3071</v>
      </c>
      <c r="E27" s="66">
        <f t="shared" si="0"/>
        <v>9</v>
      </c>
      <c r="F27" s="65">
        <f>VLOOKUP($A27,'Return Data'!$B$7:$R$1700,10,0)</f>
        <v>17.820599999999999</v>
      </c>
      <c r="G27" s="66">
        <f t="shared" si="1"/>
        <v>6</v>
      </c>
      <c r="H27" s="65">
        <f>VLOOKUP($A27,'Return Data'!$B$7:$R$1700,11,0)</f>
        <v>8.9404000000000003</v>
      </c>
      <c r="I27" s="66">
        <f>RANK(H27,H$8:H$31,0)</f>
        <v>5</v>
      </c>
      <c r="J27" s="65">
        <f>VLOOKUP($A27,'Return Data'!$B$7:$R$1700,12,0)</f>
        <v>8.2878000000000007</v>
      </c>
      <c r="K27" s="66">
        <f>RANK(J27,J$8:J$31,0)</f>
        <v>5</v>
      </c>
      <c r="L27" s="65">
        <f>VLOOKUP($A27,'Return Data'!$B$7:$R$1700,13,0)</f>
        <v>8.7268000000000008</v>
      </c>
      <c r="M27" s="66">
        <f>RANK(L27,L$8:L$31,0)</f>
        <v>5</v>
      </c>
      <c r="N27" s="65">
        <f>VLOOKUP($A27,'Return Data'!$B$7:$R$1700,17,0)</f>
        <v>7.5298999999999996</v>
      </c>
      <c r="O27" s="66">
        <f>RANK(N27,N$8:N$31,0)</f>
        <v>4</v>
      </c>
      <c r="P27" s="65">
        <f>VLOOKUP($A27,'Return Data'!$B$7:$R$1700,14,0)</f>
        <v>6.6148999999999996</v>
      </c>
      <c r="Q27" s="66">
        <f>RANK(P27,P$8:P$31,0)</f>
        <v>4</v>
      </c>
      <c r="R27" s="65">
        <f>VLOOKUP($A27,'Return Data'!$B$7:$R$1700,16,0)</f>
        <v>7.6642000000000001</v>
      </c>
      <c r="S27" s="67">
        <f t="shared" si="3"/>
        <v>5</v>
      </c>
    </row>
    <row r="28" spans="1:19" x14ac:dyDescent="0.3">
      <c r="A28" s="82" t="s">
        <v>719</v>
      </c>
      <c r="B28" s="64">
        <f>VLOOKUP($A28,'Return Data'!$B$7:$R$1700,3,0)</f>
        <v>44040</v>
      </c>
      <c r="C28" s="65">
        <f>VLOOKUP($A28,'Return Data'!$B$7:$R$1700,4,0)</f>
        <v>25.978000000000002</v>
      </c>
      <c r="D28" s="65">
        <f>VLOOKUP($A28,'Return Data'!$B$7:$R$1700,9,0)</f>
        <v>6.2779999999999996</v>
      </c>
      <c r="E28" s="66">
        <f t="shared" si="0"/>
        <v>18</v>
      </c>
      <c r="F28" s="65">
        <f>VLOOKUP($A28,'Return Data'!$B$7:$R$1700,10,0)</f>
        <v>7.7239000000000004</v>
      </c>
      <c r="G28" s="66">
        <f t="shared" si="1"/>
        <v>16</v>
      </c>
      <c r="H28" s="65">
        <f>VLOOKUP($A28,'Return Data'!$B$7:$R$1700,11,0)</f>
        <v>6.4076000000000004</v>
      </c>
      <c r="I28" s="66">
        <f>RANK(H28,H$8:H$31,0)</f>
        <v>8</v>
      </c>
      <c r="J28" s="65">
        <f>VLOOKUP($A28,'Return Data'!$B$7:$R$1700,12,0)</f>
        <v>6.2746000000000004</v>
      </c>
      <c r="K28" s="66">
        <f>RANK(J28,J$8:J$31,0)</f>
        <v>8</v>
      </c>
      <c r="L28" s="65">
        <f>VLOOKUP($A28,'Return Data'!$B$7:$R$1700,13,0)</f>
        <v>0.47570000000000001</v>
      </c>
      <c r="M28" s="66">
        <f>RANK(L28,L$8:L$31,0)</f>
        <v>13</v>
      </c>
      <c r="N28" s="65">
        <f>VLOOKUP($A28,'Return Data'!$B$7:$R$1700,17,0)</f>
        <v>0.23400000000000001</v>
      </c>
      <c r="O28" s="66">
        <f>RANK(N28,N$8:N$31,0)</f>
        <v>13</v>
      </c>
      <c r="P28" s="65">
        <f>VLOOKUP($A28,'Return Data'!$B$7:$R$1700,14,0)</f>
        <v>2.1894999999999998</v>
      </c>
      <c r="Q28" s="66">
        <f>RANK(P28,P$8:P$31,0)</f>
        <v>13</v>
      </c>
      <c r="R28" s="65">
        <f>VLOOKUP($A28,'Return Data'!$B$7:$R$1700,16,0)</f>
        <v>5.4443000000000001</v>
      </c>
      <c r="S28" s="67">
        <f t="shared" si="3"/>
        <v>18</v>
      </c>
    </row>
    <row r="29" spans="1:19" x14ac:dyDescent="0.3">
      <c r="A29" s="82" t="s">
        <v>724</v>
      </c>
      <c r="B29" s="64">
        <f>VLOOKUP($A29,'Return Data'!$B$7:$R$1700,3,0)</f>
        <v>44040</v>
      </c>
      <c r="C29" s="65">
        <f>VLOOKUP($A29,'Return Data'!$B$7:$R$1700,4,0)</f>
        <v>0.18290000000000001</v>
      </c>
      <c r="D29" s="65">
        <f>VLOOKUP($A29,'Return Data'!$B$7:$R$1700,9,0)</f>
        <v>0</v>
      </c>
      <c r="E29" s="66">
        <f t="shared" si="0"/>
        <v>20</v>
      </c>
      <c r="F29" s="65">
        <f>VLOOKUP($A29,'Return Data'!$B$7:$R$1700,10,0)</f>
        <v>0</v>
      </c>
      <c r="G29" s="66">
        <f t="shared" si="1"/>
        <v>19</v>
      </c>
      <c r="H29" s="65">
        <f>VLOOKUP($A29,'Return Data'!$B$7:$R$1700,11,0)</f>
        <v>0</v>
      </c>
      <c r="I29" s="66">
        <f>RANK(H29,H$8:H$31,0)</f>
        <v>14</v>
      </c>
      <c r="J29" s="65">
        <f>VLOOKUP($A29,'Return Data'!$B$7:$R$1700,12,0)</f>
        <v>-33.238500000000002</v>
      </c>
      <c r="K29" s="66">
        <f>RANK(J29,J$8:J$31,0)</f>
        <v>19</v>
      </c>
      <c r="L29" s="65"/>
      <c r="M29" s="66"/>
      <c r="N29" s="65"/>
      <c r="O29" s="66"/>
      <c r="P29" s="65"/>
      <c r="Q29" s="66"/>
      <c r="R29" s="65">
        <f>VLOOKUP($A29,'Return Data'!$B$7:$R$1700,16,0)</f>
        <v>-29.967199999999998</v>
      </c>
      <c r="S29" s="67">
        <f t="shared" si="3"/>
        <v>22</v>
      </c>
    </row>
    <row r="30" spans="1:19" x14ac:dyDescent="0.3">
      <c r="A30" s="82" t="s">
        <v>726</v>
      </c>
      <c r="B30" s="64">
        <f>VLOOKUP($A30,'Return Data'!$B$7:$R$1700,3,0)</f>
        <v>44040</v>
      </c>
      <c r="C30" s="65">
        <f>VLOOKUP($A30,'Return Data'!$B$7:$R$1700,4,0)</f>
        <v>0.70520000000000005</v>
      </c>
      <c r="D30" s="65">
        <f>VLOOKUP($A30,'Return Data'!$B$7:$R$1700,9,0)</f>
        <v>-511.57299999999998</v>
      </c>
      <c r="E30" s="66">
        <f t="shared" si="0"/>
        <v>24</v>
      </c>
      <c r="F30" s="65">
        <f>VLOOKUP($A30,'Return Data'!$B$7:$R$1700,10,0)</f>
        <v>-201.9614</v>
      </c>
      <c r="G30" s="66">
        <f t="shared" si="1"/>
        <v>24</v>
      </c>
      <c r="H30" s="65"/>
      <c r="I30" s="66"/>
      <c r="J30" s="65"/>
      <c r="K30" s="66"/>
      <c r="L30" s="65"/>
      <c r="M30" s="66"/>
      <c r="N30" s="65"/>
      <c r="O30" s="66"/>
      <c r="P30" s="65"/>
      <c r="Q30" s="66"/>
      <c r="R30" s="65">
        <f>VLOOKUP($A30,'Return Data'!$B$7:$R$1700,16,0)</f>
        <v>-111.64700000000001</v>
      </c>
      <c r="S30" s="67">
        <f t="shared" si="3"/>
        <v>24</v>
      </c>
    </row>
    <row r="31" spans="1:19" x14ac:dyDescent="0.3">
      <c r="A31" s="82" t="s">
        <v>728</v>
      </c>
      <c r="B31" s="64">
        <f>VLOOKUP($A31,'Return Data'!$B$7:$R$1700,3,0)</f>
        <v>44040</v>
      </c>
      <c r="C31" s="65">
        <f>VLOOKUP($A31,'Return Data'!$B$7:$R$1700,4,0)</f>
        <v>10.9566</v>
      </c>
      <c r="D31" s="65">
        <f>VLOOKUP($A31,'Return Data'!$B$7:$R$1700,9,0)</f>
        <v>-100.4689</v>
      </c>
      <c r="E31" s="66">
        <f t="shared" si="0"/>
        <v>23</v>
      </c>
      <c r="F31" s="65">
        <f>VLOOKUP($A31,'Return Data'!$B$7:$R$1700,10,0)</f>
        <v>-27.779399999999999</v>
      </c>
      <c r="G31" s="66">
        <f t="shared" si="1"/>
        <v>23</v>
      </c>
      <c r="H31" s="65">
        <f>VLOOKUP($A31,'Return Data'!$B$7:$R$1700,11,0)</f>
        <v>-42.927799999999998</v>
      </c>
      <c r="I31" s="66">
        <f>RANK(H31,H$8:H$31,0)</f>
        <v>20</v>
      </c>
      <c r="J31" s="65">
        <f>VLOOKUP($A31,'Return Data'!$B$7:$R$1700,12,0)</f>
        <v>-39.174599999999998</v>
      </c>
      <c r="K31" s="66">
        <f>RANK(J31,J$8:J$31,0)</f>
        <v>20</v>
      </c>
      <c r="L31" s="65">
        <f>VLOOKUP($A31,'Return Data'!$B$7:$R$1700,13,0)</f>
        <v>-33.020099999999999</v>
      </c>
      <c r="M31" s="66">
        <f>RANK(L31,L$8:L$31,0)</f>
        <v>19</v>
      </c>
      <c r="N31" s="65">
        <f>VLOOKUP($A31,'Return Data'!$B$7:$R$1700,17,0)</f>
        <v>-17.240100000000002</v>
      </c>
      <c r="O31" s="66">
        <f>RANK(N31,N$8:N$31,0)</f>
        <v>18</v>
      </c>
      <c r="P31" s="65">
        <f>VLOOKUP($A31,'Return Data'!$B$7:$R$1700,14,0)</f>
        <v>-10.441700000000001</v>
      </c>
      <c r="Q31" s="66">
        <f>RANK(P31,P$8:P$31,0)</f>
        <v>18</v>
      </c>
      <c r="R31" s="65">
        <f>VLOOKUP($A31,'Return Data'!$B$7:$R$1700,16,0)</f>
        <v>1.1946000000000001</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-9.1300250000000016</v>
      </c>
      <c r="E33" s="88"/>
      <c r="F33" s="89">
        <f>AVERAGE(F8:F31)</f>
        <v>1.398720833333335</v>
      </c>
      <c r="G33" s="88"/>
      <c r="H33" s="89">
        <f>AVERAGE(H8:H31)</f>
        <v>-7.3381272727272737</v>
      </c>
      <c r="I33" s="88"/>
      <c r="J33" s="89">
        <f>AVERAGE(J8:J31)</f>
        <v>-3.9058238095238087</v>
      </c>
      <c r="K33" s="88"/>
      <c r="L33" s="89">
        <f>AVERAGE(L8:L31)</f>
        <v>-1.085035</v>
      </c>
      <c r="M33" s="88"/>
      <c r="N33" s="89">
        <f>AVERAGE(N8:N31)</f>
        <v>-0.57495789473684222</v>
      </c>
      <c r="O33" s="88"/>
      <c r="P33" s="89">
        <f>AVERAGE(P8:P31)</f>
        <v>1.0894315789473683</v>
      </c>
      <c r="Q33" s="88"/>
      <c r="R33" s="89">
        <f>AVERAGE(R8:R31)</f>
        <v>-2.5328500000000003</v>
      </c>
      <c r="S33" s="90"/>
    </row>
    <row r="34" spans="1:19" x14ac:dyDescent="0.3">
      <c r="A34" s="87" t="s">
        <v>28</v>
      </c>
      <c r="B34" s="88"/>
      <c r="C34" s="88"/>
      <c r="D34" s="89">
        <f>MIN(D8:D31)</f>
        <v>-511.57299999999998</v>
      </c>
      <c r="E34" s="88"/>
      <c r="F34" s="89">
        <f>MIN(F8:F31)</f>
        <v>-201.9614</v>
      </c>
      <c r="G34" s="88"/>
      <c r="H34" s="89">
        <f>MIN(H8:H31)</f>
        <v>-96.269900000000007</v>
      </c>
      <c r="I34" s="88"/>
      <c r="J34" s="89">
        <f>MIN(J8:J31)</f>
        <v>-61.4497</v>
      </c>
      <c r="K34" s="88"/>
      <c r="L34" s="89">
        <f>MIN(L8:L31)</f>
        <v>-46.613300000000002</v>
      </c>
      <c r="M34" s="88"/>
      <c r="N34" s="89">
        <f>MIN(N8:N31)</f>
        <v>-47.4893</v>
      </c>
      <c r="O34" s="88"/>
      <c r="P34" s="89">
        <f>MIN(P8:P31)</f>
        <v>-33.420499999999997</v>
      </c>
      <c r="Q34" s="88"/>
      <c r="R34" s="89">
        <f>MIN(R8:R31)</f>
        <v>-111.64700000000001</v>
      </c>
      <c r="S34" s="90"/>
    </row>
    <row r="35" spans="1:19" ht="15" thickBot="1" x14ac:dyDescent="0.35">
      <c r="A35" s="91" t="s">
        <v>29</v>
      </c>
      <c r="B35" s="92"/>
      <c r="C35" s="92"/>
      <c r="D35" s="93">
        <f>MAX(D8:D31)</f>
        <v>152.87899999999999</v>
      </c>
      <c r="E35" s="92"/>
      <c r="F35" s="93">
        <f>MAX(F8:F31)</f>
        <v>29.508099999999999</v>
      </c>
      <c r="G35" s="92"/>
      <c r="H35" s="93">
        <f>MAX(H8:H31)</f>
        <v>16.972899999999999</v>
      </c>
      <c r="I35" s="92"/>
      <c r="J35" s="93">
        <f>MAX(J8:J31)</f>
        <v>13.3515</v>
      </c>
      <c r="K35" s="92"/>
      <c r="L35" s="93">
        <f>MAX(L8:L31)</f>
        <v>12.0205</v>
      </c>
      <c r="M35" s="92"/>
      <c r="N35" s="93">
        <f>MAX(N8:N31)</f>
        <v>9.0990000000000002</v>
      </c>
      <c r="O35" s="92"/>
      <c r="P35" s="93">
        <f>MAX(P8:P31)</f>
        <v>7.8925000000000001</v>
      </c>
      <c r="Q35" s="92"/>
      <c r="R35" s="93">
        <f>MAX(R8:R31)</f>
        <v>9.2655999999999992</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1693</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44040</v>
      </c>
      <c r="C8" s="65">
        <f>VLOOKUP($A8,'Return Data'!$B$7:$R$1700,4,0)</f>
        <v>83.703500000000005</v>
      </c>
      <c r="D8" s="65">
        <f>VLOOKUP($A8,'Return Data'!$B$7:$R$1700,9,0)</f>
        <v>14.342000000000001</v>
      </c>
      <c r="E8" s="66">
        <f>RANK(D8,D$8:D$27,0)</f>
        <v>7</v>
      </c>
      <c r="F8" s="65">
        <f>VLOOKUP($A8,'Return Data'!$B$7:$R$1700,10,0)</f>
        <v>20.497199999999999</v>
      </c>
      <c r="G8" s="66">
        <f>RANK(F8,F$8:F$27,0)</f>
        <v>7</v>
      </c>
      <c r="H8" s="65">
        <f>VLOOKUP($A8,'Return Data'!$B$7:$R$1700,11,0)</f>
        <v>15.349299999999999</v>
      </c>
      <c r="I8" s="66">
        <f>RANK(H8,H$8:H$27,0)</f>
        <v>5</v>
      </c>
      <c r="J8" s="65">
        <f>VLOOKUP($A8,'Return Data'!$B$7:$R$1700,12,0)</f>
        <v>12.9329</v>
      </c>
      <c r="K8" s="66">
        <f>RANK(J8,J$8:J$27,0)</f>
        <v>4</v>
      </c>
      <c r="L8" s="65">
        <f>VLOOKUP($A8,'Return Data'!$B$7:$R$1700,13,0)</f>
        <v>12.1615</v>
      </c>
      <c r="M8" s="66">
        <f>RANK(L8,L$8:L$27,0)</f>
        <v>8</v>
      </c>
      <c r="N8" s="65">
        <f>VLOOKUP($A8,'Return Data'!$B$7:$R$1700,17,0)</f>
        <v>11.146599999999999</v>
      </c>
      <c r="O8" s="66">
        <f>RANK(N8,N$8:N$27,0)</f>
        <v>4</v>
      </c>
      <c r="P8" s="65">
        <f>VLOOKUP($A8,'Return Data'!$B$7:$R$1700,14,0)</f>
        <v>9.1039999999999992</v>
      </c>
      <c r="Q8" s="66">
        <f>RANK(P8,P$8:P$27,0)</f>
        <v>2</v>
      </c>
      <c r="R8" s="65">
        <f>VLOOKUP($A8,'Return Data'!$B$7:$R$1700,16,0)</f>
        <v>9.3529999999999998</v>
      </c>
      <c r="S8" s="67">
        <f>RANK(R8,R$8:R$27,0)</f>
        <v>5</v>
      </c>
    </row>
    <row r="9" spans="1:19" x14ac:dyDescent="0.3">
      <c r="A9" s="82" t="s">
        <v>626</v>
      </c>
      <c r="B9" s="64">
        <f>VLOOKUP($A9,'Return Data'!$B$7:$R$1700,3,0)</f>
        <v>44040</v>
      </c>
      <c r="C9" s="65">
        <f>VLOOKUP($A9,'Return Data'!$B$7:$R$1700,4,0)</f>
        <v>13.044</v>
      </c>
      <c r="D9" s="65">
        <f>VLOOKUP($A9,'Return Data'!$B$7:$R$1700,9,0)</f>
        <v>19.287400000000002</v>
      </c>
      <c r="E9" s="66">
        <f t="shared" ref="E9:E27" si="0">RANK(D9,D$8:D$27,0)</f>
        <v>1</v>
      </c>
      <c r="F9" s="65">
        <f>VLOOKUP($A9,'Return Data'!$B$7:$R$1700,10,0)</f>
        <v>24.465699999999998</v>
      </c>
      <c r="G9" s="66">
        <f t="shared" ref="G9:G27" si="1">RANK(F9,F$8:F$27,0)</f>
        <v>2</v>
      </c>
      <c r="H9" s="65">
        <f>VLOOKUP($A9,'Return Data'!$B$7:$R$1700,11,0)</f>
        <v>15.3642</v>
      </c>
      <c r="I9" s="66">
        <f t="shared" ref="I9:I27" si="2">RANK(H9,H$8:H$27,0)</f>
        <v>4</v>
      </c>
      <c r="J9" s="65">
        <f>VLOOKUP($A9,'Return Data'!$B$7:$R$1700,12,0)</f>
        <v>13.288</v>
      </c>
      <c r="K9" s="66">
        <f t="shared" ref="K9:K27" si="3">RANK(J9,J$8:J$27,0)</f>
        <v>2</v>
      </c>
      <c r="L9" s="65">
        <f>VLOOKUP($A9,'Return Data'!$B$7:$R$1700,13,0)</f>
        <v>13.171099999999999</v>
      </c>
      <c r="M9" s="66">
        <f t="shared" ref="M9:M27" si="4">RANK(L9,L$8:L$27,0)</f>
        <v>2</v>
      </c>
      <c r="N9" s="65">
        <f>VLOOKUP($A9,'Return Data'!$B$7:$R$1700,17,0)</f>
        <v>9.8492999999999995</v>
      </c>
      <c r="O9" s="66">
        <f t="shared" ref="O9:O26" si="5">RANK(N9,N$8:N$27,0)</f>
        <v>11</v>
      </c>
      <c r="P9" s="65"/>
      <c r="Q9" s="66"/>
      <c r="R9" s="65">
        <f>VLOOKUP($A9,'Return Data'!$B$7:$R$1700,16,0)</f>
        <v>9.1229999999999993</v>
      </c>
      <c r="S9" s="67">
        <f t="shared" ref="S9:S27" si="6">RANK(R9,R$8:R$27,0)</f>
        <v>8</v>
      </c>
    </row>
    <row r="10" spans="1:19" x14ac:dyDescent="0.3">
      <c r="A10" s="82" t="s">
        <v>629</v>
      </c>
      <c r="B10" s="64">
        <f>VLOOKUP($A10,'Return Data'!$B$7:$R$1700,3,0)</f>
        <v>44040</v>
      </c>
      <c r="C10" s="65">
        <f>VLOOKUP($A10,'Return Data'!$B$7:$R$1700,4,0)</f>
        <v>21.999099999999999</v>
      </c>
      <c r="D10" s="65">
        <f>VLOOKUP($A10,'Return Data'!$B$7:$R$1700,9,0)</f>
        <v>12.676299999999999</v>
      </c>
      <c r="E10" s="66">
        <f t="shared" si="0"/>
        <v>14</v>
      </c>
      <c r="F10" s="65">
        <f>VLOOKUP($A10,'Return Data'!$B$7:$R$1700,10,0)</f>
        <v>20.3612</v>
      </c>
      <c r="G10" s="66">
        <f t="shared" si="1"/>
        <v>9</v>
      </c>
      <c r="H10" s="65">
        <f>VLOOKUP($A10,'Return Data'!$B$7:$R$1700,11,0)</f>
        <v>12.2921</v>
      </c>
      <c r="I10" s="66">
        <f t="shared" si="2"/>
        <v>13</v>
      </c>
      <c r="J10" s="65">
        <f>VLOOKUP($A10,'Return Data'!$B$7:$R$1700,12,0)</f>
        <v>10.8969</v>
      </c>
      <c r="K10" s="66">
        <f t="shared" si="3"/>
        <v>15</v>
      </c>
      <c r="L10" s="65">
        <f>VLOOKUP($A10,'Return Data'!$B$7:$R$1700,13,0)</f>
        <v>11.321899999999999</v>
      </c>
      <c r="M10" s="66">
        <f t="shared" si="4"/>
        <v>13</v>
      </c>
      <c r="N10" s="65">
        <f>VLOOKUP($A10,'Return Data'!$B$7:$R$1700,17,0)</f>
        <v>5.8227000000000002</v>
      </c>
      <c r="O10" s="66">
        <f t="shared" si="5"/>
        <v>15</v>
      </c>
      <c r="P10" s="65">
        <f>VLOOKUP($A10,'Return Data'!$B$7:$R$1700,14,0)</f>
        <v>5.4048999999999996</v>
      </c>
      <c r="Q10" s="66">
        <f t="shared" ref="Q10:Q24" si="7">RANK(P10,P$8:P$27,0)</f>
        <v>13</v>
      </c>
      <c r="R10" s="65">
        <f>VLOOKUP($A10,'Return Data'!$B$7:$R$1700,16,0)</f>
        <v>7.8388</v>
      </c>
      <c r="S10" s="67">
        <f t="shared" si="6"/>
        <v>18</v>
      </c>
    </row>
    <row r="11" spans="1:19" x14ac:dyDescent="0.3">
      <c r="A11" s="82" t="s">
        <v>630</v>
      </c>
      <c r="B11" s="64">
        <f>VLOOKUP($A11,'Return Data'!$B$7:$R$1700,3,0)</f>
        <v>44040</v>
      </c>
      <c r="C11" s="65">
        <f>VLOOKUP($A11,'Return Data'!$B$7:$R$1700,4,0)</f>
        <v>17.5764</v>
      </c>
      <c r="D11" s="65">
        <f>VLOOKUP($A11,'Return Data'!$B$7:$R$1700,9,0)</f>
        <v>13.0753</v>
      </c>
      <c r="E11" s="66">
        <f t="shared" si="0"/>
        <v>10</v>
      </c>
      <c r="F11" s="65">
        <f>VLOOKUP($A11,'Return Data'!$B$7:$R$1700,10,0)</f>
        <v>17.636700000000001</v>
      </c>
      <c r="G11" s="66">
        <f t="shared" si="1"/>
        <v>15</v>
      </c>
      <c r="H11" s="65">
        <f>VLOOKUP($A11,'Return Data'!$B$7:$R$1700,11,0)</f>
        <v>13.2347</v>
      </c>
      <c r="I11" s="66">
        <f t="shared" si="2"/>
        <v>11</v>
      </c>
      <c r="J11" s="65">
        <f>VLOOKUP($A11,'Return Data'!$B$7:$R$1700,12,0)</f>
        <v>11.4032</v>
      </c>
      <c r="K11" s="66">
        <f t="shared" si="3"/>
        <v>11</v>
      </c>
      <c r="L11" s="65">
        <f>VLOOKUP($A11,'Return Data'!$B$7:$R$1700,13,0)</f>
        <v>11.078099999999999</v>
      </c>
      <c r="M11" s="66">
        <f t="shared" si="4"/>
        <v>14</v>
      </c>
      <c r="N11" s="65">
        <f>VLOOKUP($A11,'Return Data'!$B$7:$R$1700,17,0)</f>
        <v>10.5817</v>
      </c>
      <c r="O11" s="66">
        <f t="shared" si="5"/>
        <v>7</v>
      </c>
      <c r="P11" s="65">
        <f>VLOOKUP($A11,'Return Data'!$B$7:$R$1700,14,0)</f>
        <v>8.3518000000000008</v>
      </c>
      <c r="Q11" s="66">
        <f t="shared" si="7"/>
        <v>9</v>
      </c>
      <c r="R11" s="65">
        <f>VLOOKUP($A11,'Return Data'!$B$7:$R$1700,16,0)</f>
        <v>9.1021000000000001</v>
      </c>
      <c r="S11" s="67">
        <f t="shared" si="6"/>
        <v>10</v>
      </c>
    </row>
    <row r="12" spans="1:19" x14ac:dyDescent="0.3">
      <c r="A12" s="82" t="s">
        <v>632</v>
      </c>
      <c r="B12" s="64">
        <f>VLOOKUP($A12,'Return Data'!$B$7:$R$1700,3,0)</f>
        <v>44040</v>
      </c>
      <c r="C12" s="65">
        <f>VLOOKUP($A12,'Return Data'!$B$7:$R$1700,4,0)</f>
        <v>12.389099999999999</v>
      </c>
      <c r="D12" s="65">
        <f>VLOOKUP($A12,'Return Data'!$B$7:$R$1700,9,0)</f>
        <v>7.5438000000000001</v>
      </c>
      <c r="E12" s="66">
        <f t="shared" si="0"/>
        <v>18</v>
      </c>
      <c r="F12" s="65">
        <f>VLOOKUP($A12,'Return Data'!$B$7:$R$1700,10,0)</f>
        <v>17.9893</v>
      </c>
      <c r="G12" s="66">
        <f t="shared" si="1"/>
        <v>14</v>
      </c>
      <c r="H12" s="65">
        <f>VLOOKUP($A12,'Return Data'!$B$7:$R$1700,11,0)</f>
        <v>12.049899999999999</v>
      </c>
      <c r="I12" s="66">
        <f t="shared" si="2"/>
        <v>15</v>
      </c>
      <c r="J12" s="65">
        <f>VLOOKUP($A12,'Return Data'!$B$7:$R$1700,12,0)</f>
        <v>10.9519</v>
      </c>
      <c r="K12" s="66">
        <f t="shared" si="3"/>
        <v>14</v>
      </c>
      <c r="L12" s="65">
        <f>VLOOKUP($A12,'Return Data'!$B$7:$R$1700,13,0)</f>
        <v>11.614699999999999</v>
      </c>
      <c r="M12" s="66">
        <f t="shared" si="4"/>
        <v>12</v>
      </c>
      <c r="N12" s="65"/>
      <c r="O12" s="66"/>
      <c r="P12" s="65"/>
      <c r="Q12" s="66"/>
      <c r="R12" s="65">
        <f>VLOOKUP($A12,'Return Data'!$B$7:$R$1700,16,0)</f>
        <v>12.055099999999999</v>
      </c>
      <c r="S12" s="67">
        <f t="shared" si="6"/>
        <v>2</v>
      </c>
    </row>
    <row r="13" spans="1:19" x14ac:dyDescent="0.3">
      <c r="A13" s="82" t="s">
        <v>634</v>
      </c>
      <c r="B13" s="64">
        <f>VLOOKUP($A13,'Return Data'!$B$7:$R$1700,3,0)</f>
        <v>44040</v>
      </c>
      <c r="C13" s="65">
        <f>VLOOKUP($A13,'Return Data'!$B$7:$R$1700,4,0)</f>
        <v>13.318300000000001</v>
      </c>
      <c r="D13" s="65">
        <f>VLOOKUP($A13,'Return Data'!$B$7:$R$1700,9,0)</f>
        <v>-73.206100000000006</v>
      </c>
      <c r="E13" s="66">
        <f t="shared" si="0"/>
        <v>19</v>
      </c>
      <c r="F13" s="65">
        <f>VLOOKUP($A13,'Return Data'!$B$7:$R$1700,10,0)</f>
        <v>-12.398</v>
      </c>
      <c r="G13" s="66">
        <f t="shared" si="1"/>
        <v>19</v>
      </c>
      <c r="H13" s="65">
        <f>VLOOKUP($A13,'Return Data'!$B$7:$R$1700,11,0)</f>
        <v>-1.3149</v>
      </c>
      <c r="I13" s="66">
        <f t="shared" si="2"/>
        <v>19</v>
      </c>
      <c r="J13" s="65">
        <f>VLOOKUP($A13,'Return Data'!$B$7:$R$1700,12,0)</f>
        <v>1.6376999999999999</v>
      </c>
      <c r="K13" s="66">
        <f t="shared" si="3"/>
        <v>19</v>
      </c>
      <c r="L13" s="65">
        <f>VLOOKUP($A13,'Return Data'!$B$7:$R$1700,13,0)</f>
        <v>2.7618</v>
      </c>
      <c r="M13" s="66">
        <f t="shared" si="4"/>
        <v>19</v>
      </c>
      <c r="N13" s="65">
        <f>VLOOKUP($A13,'Return Data'!$B$7:$R$1700,17,0)</f>
        <v>-1.37</v>
      </c>
      <c r="O13" s="66">
        <f t="shared" si="5"/>
        <v>16</v>
      </c>
      <c r="P13" s="65">
        <f>VLOOKUP($A13,'Return Data'!$B$7:$R$1700,14,0)</f>
        <v>0.4718</v>
      </c>
      <c r="Q13" s="66">
        <f t="shared" si="7"/>
        <v>14</v>
      </c>
      <c r="R13" s="65">
        <f>VLOOKUP($A13,'Return Data'!$B$7:$R$1700,16,0)</f>
        <v>5.0185000000000004</v>
      </c>
      <c r="S13" s="67">
        <f t="shared" si="6"/>
        <v>19</v>
      </c>
    </row>
    <row r="14" spans="1:19" x14ac:dyDescent="0.3">
      <c r="A14" s="82" t="s">
        <v>637</v>
      </c>
      <c r="B14" s="64">
        <f>VLOOKUP($A14,'Return Data'!$B$7:$R$1700,3,0)</f>
        <v>44040</v>
      </c>
      <c r="C14" s="65">
        <f>VLOOKUP($A14,'Return Data'!$B$7:$R$1700,4,0)</f>
        <v>77.907799999999995</v>
      </c>
      <c r="D14" s="65">
        <f>VLOOKUP($A14,'Return Data'!$B$7:$R$1700,9,0)</f>
        <v>9.8064999999999998</v>
      </c>
      <c r="E14" s="66">
        <f t="shared" si="0"/>
        <v>17</v>
      </c>
      <c r="F14" s="65">
        <f>VLOOKUP($A14,'Return Data'!$B$7:$R$1700,10,0)</f>
        <v>16.5867</v>
      </c>
      <c r="G14" s="66">
        <f t="shared" si="1"/>
        <v>17</v>
      </c>
      <c r="H14" s="65">
        <f>VLOOKUP($A14,'Return Data'!$B$7:$R$1700,11,0)</f>
        <v>8.0861999999999998</v>
      </c>
      <c r="I14" s="66">
        <f t="shared" si="2"/>
        <v>18</v>
      </c>
      <c r="J14" s="65">
        <f>VLOOKUP($A14,'Return Data'!$B$7:$R$1700,12,0)</f>
        <v>9.2489000000000008</v>
      </c>
      <c r="K14" s="66">
        <f t="shared" si="3"/>
        <v>18</v>
      </c>
      <c r="L14" s="65">
        <f>VLOOKUP($A14,'Return Data'!$B$7:$R$1700,13,0)</f>
        <v>8.9255999999999993</v>
      </c>
      <c r="M14" s="66">
        <f t="shared" si="4"/>
        <v>18</v>
      </c>
      <c r="N14" s="65">
        <f>VLOOKUP($A14,'Return Data'!$B$7:$R$1700,17,0)</f>
        <v>9.7797000000000001</v>
      </c>
      <c r="O14" s="66">
        <f t="shared" si="5"/>
        <v>12</v>
      </c>
      <c r="P14" s="65">
        <f>VLOOKUP($A14,'Return Data'!$B$7:$R$1700,14,0)</f>
        <v>8.5220000000000002</v>
      </c>
      <c r="Q14" s="66">
        <f t="shared" si="7"/>
        <v>8</v>
      </c>
      <c r="R14" s="65">
        <f>VLOOKUP($A14,'Return Data'!$B$7:$R$1700,16,0)</f>
        <v>9.5959000000000003</v>
      </c>
      <c r="S14" s="67">
        <f t="shared" si="6"/>
        <v>4</v>
      </c>
    </row>
    <row r="15" spans="1:19" x14ac:dyDescent="0.3">
      <c r="A15" s="82" t="s">
        <v>640</v>
      </c>
      <c r="B15" s="64">
        <f>VLOOKUP($A15,'Return Data'!$B$7:$R$1700,3,0)</f>
        <v>44040</v>
      </c>
      <c r="C15" s="65">
        <f>VLOOKUP($A15,'Return Data'!$B$7:$R$1700,4,0)</f>
        <v>24.372699999999998</v>
      </c>
      <c r="D15" s="65">
        <f>VLOOKUP($A15,'Return Data'!$B$7:$R$1700,9,0)</f>
        <v>15.641299999999999</v>
      </c>
      <c r="E15" s="66">
        <f t="shared" si="0"/>
        <v>5</v>
      </c>
      <c r="F15" s="65">
        <f>VLOOKUP($A15,'Return Data'!$B$7:$R$1700,10,0)</f>
        <v>21.370699999999999</v>
      </c>
      <c r="G15" s="66">
        <f t="shared" si="1"/>
        <v>4</v>
      </c>
      <c r="H15" s="65">
        <f>VLOOKUP($A15,'Return Data'!$B$7:$R$1700,11,0)</f>
        <v>15.5175</v>
      </c>
      <c r="I15" s="66">
        <f t="shared" si="2"/>
        <v>3</v>
      </c>
      <c r="J15" s="65">
        <f>VLOOKUP($A15,'Return Data'!$B$7:$R$1700,12,0)</f>
        <v>13.046200000000001</v>
      </c>
      <c r="K15" s="66">
        <f t="shared" si="3"/>
        <v>3</v>
      </c>
      <c r="L15" s="65">
        <f>VLOOKUP($A15,'Return Data'!$B$7:$R$1700,13,0)</f>
        <v>12.243399999999999</v>
      </c>
      <c r="M15" s="66">
        <f t="shared" si="4"/>
        <v>7</v>
      </c>
      <c r="N15" s="65">
        <f>VLOOKUP($A15,'Return Data'!$B$7:$R$1700,17,0)</f>
        <v>11.407400000000001</v>
      </c>
      <c r="O15" s="66">
        <f t="shared" si="5"/>
        <v>3</v>
      </c>
      <c r="P15" s="65">
        <f>VLOOKUP($A15,'Return Data'!$B$7:$R$1700,14,0)</f>
        <v>9.0882000000000005</v>
      </c>
      <c r="Q15" s="66">
        <f t="shared" si="7"/>
        <v>3</v>
      </c>
      <c r="R15" s="65">
        <f>VLOOKUP($A15,'Return Data'!$B$7:$R$1700,16,0)</f>
        <v>9.2721</v>
      </c>
      <c r="S15" s="67">
        <f t="shared" si="6"/>
        <v>7</v>
      </c>
    </row>
    <row r="16" spans="1:19" x14ac:dyDescent="0.3">
      <c r="A16" s="82" t="s">
        <v>642</v>
      </c>
      <c r="B16" s="64">
        <f>VLOOKUP($A16,'Return Data'!$B$7:$R$1700,3,0)</f>
        <v>44040</v>
      </c>
      <c r="C16" s="65">
        <f>VLOOKUP($A16,'Return Data'!$B$7:$R$1700,4,0)</f>
        <v>22.715499999999999</v>
      </c>
      <c r="D16" s="65">
        <f>VLOOKUP($A16,'Return Data'!$B$7:$R$1700,9,0)</f>
        <v>15.6732</v>
      </c>
      <c r="E16" s="66">
        <f t="shared" si="0"/>
        <v>3</v>
      </c>
      <c r="F16" s="65">
        <f>VLOOKUP($A16,'Return Data'!$B$7:$R$1700,10,0)</f>
        <v>20.3902</v>
      </c>
      <c r="G16" s="66">
        <f t="shared" si="1"/>
        <v>8</v>
      </c>
      <c r="H16" s="65">
        <f>VLOOKUP($A16,'Return Data'!$B$7:$R$1700,11,0)</f>
        <v>13.888400000000001</v>
      </c>
      <c r="I16" s="66">
        <f t="shared" si="2"/>
        <v>10</v>
      </c>
      <c r="J16" s="65">
        <f>VLOOKUP($A16,'Return Data'!$B$7:$R$1700,12,0)</f>
        <v>12.2393</v>
      </c>
      <c r="K16" s="66">
        <f t="shared" si="3"/>
        <v>9</v>
      </c>
      <c r="L16" s="65">
        <f>VLOOKUP($A16,'Return Data'!$B$7:$R$1700,13,0)</f>
        <v>11.885199999999999</v>
      </c>
      <c r="M16" s="66">
        <f t="shared" si="4"/>
        <v>11</v>
      </c>
      <c r="N16" s="65">
        <f>VLOOKUP($A16,'Return Data'!$B$7:$R$1700,17,0)</f>
        <v>10.6829</v>
      </c>
      <c r="O16" s="66">
        <f t="shared" si="5"/>
        <v>6</v>
      </c>
      <c r="P16" s="65">
        <f>VLOOKUP($A16,'Return Data'!$B$7:$R$1700,14,0)</f>
        <v>8.8376000000000001</v>
      </c>
      <c r="Q16" s="66">
        <f t="shared" si="7"/>
        <v>5</v>
      </c>
      <c r="R16" s="65">
        <f>VLOOKUP($A16,'Return Data'!$B$7:$R$1700,16,0)</f>
        <v>9.2744999999999997</v>
      </c>
      <c r="S16" s="67">
        <f t="shared" si="6"/>
        <v>6</v>
      </c>
    </row>
    <row r="17" spans="1:19" x14ac:dyDescent="0.3">
      <c r="A17" s="82" t="s">
        <v>643</v>
      </c>
      <c r="B17" s="64">
        <f>VLOOKUP($A17,'Return Data'!$B$7:$R$1700,3,0)</f>
        <v>44040</v>
      </c>
      <c r="C17" s="65">
        <f>VLOOKUP($A17,'Return Data'!$B$7:$R$1700,4,0)</f>
        <v>14.811199999999999</v>
      </c>
      <c r="D17" s="65">
        <f>VLOOKUP($A17,'Return Data'!$B$7:$R$1700,9,0)</f>
        <v>15.3994</v>
      </c>
      <c r="E17" s="66">
        <f t="shared" si="0"/>
        <v>6</v>
      </c>
      <c r="F17" s="65">
        <f>VLOOKUP($A17,'Return Data'!$B$7:$R$1700,10,0)</f>
        <v>23.601800000000001</v>
      </c>
      <c r="G17" s="66">
        <f t="shared" si="1"/>
        <v>3</v>
      </c>
      <c r="H17" s="65">
        <f>VLOOKUP($A17,'Return Data'!$B$7:$R$1700,11,0)</f>
        <v>15.980399999999999</v>
      </c>
      <c r="I17" s="66">
        <f t="shared" si="2"/>
        <v>2</v>
      </c>
      <c r="J17" s="65">
        <f>VLOOKUP($A17,'Return Data'!$B$7:$R$1700,12,0)</f>
        <v>12.8818</v>
      </c>
      <c r="K17" s="66">
        <f t="shared" si="3"/>
        <v>5</v>
      </c>
      <c r="L17" s="65">
        <f>VLOOKUP($A17,'Return Data'!$B$7:$R$1700,13,0)</f>
        <v>12.0762</v>
      </c>
      <c r="M17" s="66">
        <f t="shared" si="4"/>
        <v>9</v>
      </c>
      <c r="N17" s="65">
        <f>VLOOKUP($A17,'Return Data'!$B$7:$R$1700,17,0)</f>
        <v>10.51</v>
      </c>
      <c r="O17" s="66">
        <f t="shared" si="5"/>
        <v>8</v>
      </c>
      <c r="P17" s="65">
        <f>VLOOKUP($A17,'Return Data'!$B$7:$R$1700,14,0)</f>
        <v>8.5955999999999992</v>
      </c>
      <c r="Q17" s="66">
        <f t="shared" si="7"/>
        <v>6</v>
      </c>
      <c r="R17" s="65">
        <f>VLOOKUP($A17,'Return Data'!$B$7:$R$1700,16,0)</f>
        <v>9.0265000000000004</v>
      </c>
      <c r="S17" s="67">
        <f t="shared" si="6"/>
        <v>11</v>
      </c>
    </row>
    <row r="18" spans="1:19" x14ac:dyDescent="0.3">
      <c r="A18" s="82" t="s">
        <v>646</v>
      </c>
      <c r="B18" s="64">
        <f>VLOOKUP($A18,'Return Data'!$B$7:$R$1700,3,0)</f>
        <v>44040</v>
      </c>
      <c r="C18" s="65">
        <f>VLOOKUP($A18,'Return Data'!$B$7:$R$1700,4,0)</f>
        <v>2529.5356000000002</v>
      </c>
      <c r="D18" s="65">
        <f>VLOOKUP($A18,'Return Data'!$B$7:$R$1700,9,0)</f>
        <v>10.7369</v>
      </c>
      <c r="E18" s="66">
        <f t="shared" si="0"/>
        <v>15</v>
      </c>
      <c r="F18" s="65">
        <f>VLOOKUP($A18,'Return Data'!$B$7:$R$1700,10,0)</f>
        <v>19.489999999999998</v>
      </c>
      <c r="G18" s="66">
        <f t="shared" si="1"/>
        <v>10</v>
      </c>
      <c r="H18" s="65">
        <f>VLOOKUP($A18,'Return Data'!$B$7:$R$1700,11,0)</f>
        <v>12.498100000000001</v>
      </c>
      <c r="I18" s="66">
        <f t="shared" si="2"/>
        <v>12</v>
      </c>
      <c r="J18" s="65">
        <f>VLOOKUP($A18,'Return Data'!$B$7:$R$1700,12,0)</f>
        <v>11.2636</v>
      </c>
      <c r="K18" s="66">
        <f t="shared" si="3"/>
        <v>12</v>
      </c>
      <c r="L18" s="65">
        <f>VLOOKUP($A18,'Return Data'!$B$7:$R$1700,13,0)</f>
        <v>11.9092</v>
      </c>
      <c r="M18" s="66">
        <f t="shared" si="4"/>
        <v>10</v>
      </c>
      <c r="N18" s="65">
        <f>VLOOKUP($A18,'Return Data'!$B$7:$R$1700,17,0)</f>
        <v>11.052899999999999</v>
      </c>
      <c r="O18" s="66">
        <f t="shared" si="5"/>
        <v>5</v>
      </c>
      <c r="P18" s="65">
        <f>VLOOKUP($A18,'Return Data'!$B$7:$R$1700,14,0)</f>
        <v>7.1483999999999996</v>
      </c>
      <c r="Q18" s="66">
        <f t="shared" si="7"/>
        <v>12</v>
      </c>
      <c r="R18" s="65">
        <f>VLOOKUP($A18,'Return Data'!$B$7:$R$1700,16,0)</f>
        <v>8.3530999999999995</v>
      </c>
      <c r="S18" s="67">
        <f t="shared" si="6"/>
        <v>16</v>
      </c>
    </row>
    <row r="19" spans="1:19" x14ac:dyDescent="0.3">
      <c r="A19" s="82" t="s">
        <v>648</v>
      </c>
      <c r="B19" s="64">
        <f>VLOOKUP($A19,'Return Data'!$B$7:$R$1700,3,0)</f>
        <v>44040</v>
      </c>
      <c r="C19" s="65">
        <f>VLOOKUP($A19,'Return Data'!$B$7:$R$1700,4,0)</f>
        <v>2886.5102000000002</v>
      </c>
      <c r="D19" s="65">
        <f>VLOOKUP($A19,'Return Data'!$B$7:$R$1700,9,0)</f>
        <v>12.6995</v>
      </c>
      <c r="E19" s="66">
        <f t="shared" si="0"/>
        <v>13</v>
      </c>
      <c r="F19" s="65">
        <f>VLOOKUP($A19,'Return Data'!$B$7:$R$1700,10,0)</f>
        <v>17.106100000000001</v>
      </c>
      <c r="G19" s="66">
        <f t="shared" si="1"/>
        <v>16</v>
      </c>
      <c r="H19" s="65">
        <f>VLOOKUP($A19,'Return Data'!$B$7:$R$1700,11,0)</f>
        <v>11.654500000000001</v>
      </c>
      <c r="I19" s="66">
        <f t="shared" si="2"/>
        <v>16</v>
      </c>
      <c r="J19" s="65">
        <f>VLOOKUP($A19,'Return Data'!$B$7:$R$1700,12,0)</f>
        <v>10.438499999999999</v>
      </c>
      <c r="K19" s="66">
        <f t="shared" si="3"/>
        <v>16</v>
      </c>
      <c r="L19" s="65">
        <f>VLOOKUP($A19,'Return Data'!$B$7:$R$1700,13,0)</f>
        <v>10.7364</v>
      </c>
      <c r="M19" s="66">
        <f t="shared" si="4"/>
        <v>16</v>
      </c>
      <c r="N19" s="65">
        <f>VLOOKUP($A19,'Return Data'!$B$7:$R$1700,17,0)</f>
        <v>10.0924</v>
      </c>
      <c r="O19" s="66">
        <f t="shared" si="5"/>
        <v>9</v>
      </c>
      <c r="P19" s="65">
        <f>VLOOKUP($A19,'Return Data'!$B$7:$R$1700,14,0)</f>
        <v>8.9169</v>
      </c>
      <c r="Q19" s="66">
        <f t="shared" si="7"/>
        <v>4</v>
      </c>
      <c r="R19" s="65">
        <f>VLOOKUP($A19,'Return Data'!$B$7:$R$1700,16,0)</f>
        <v>9.1193000000000008</v>
      </c>
      <c r="S19" s="67">
        <f t="shared" si="6"/>
        <v>9</v>
      </c>
    </row>
    <row r="20" spans="1:19" x14ac:dyDescent="0.3">
      <c r="A20" s="82" t="s">
        <v>649</v>
      </c>
      <c r="B20" s="64">
        <f>VLOOKUP($A20,'Return Data'!$B$7:$R$1700,3,0)</f>
        <v>44040</v>
      </c>
      <c r="C20" s="65">
        <f>VLOOKUP($A20,'Return Data'!$B$7:$R$1700,4,0)</f>
        <v>58.570300000000003</v>
      </c>
      <c r="D20" s="65">
        <f>VLOOKUP($A20,'Return Data'!$B$7:$R$1700,9,0)</f>
        <v>18.12</v>
      </c>
      <c r="E20" s="66">
        <f t="shared" si="0"/>
        <v>2</v>
      </c>
      <c r="F20" s="65">
        <f>VLOOKUP($A20,'Return Data'!$B$7:$R$1700,10,0)</f>
        <v>25.359500000000001</v>
      </c>
      <c r="G20" s="66">
        <f t="shared" si="1"/>
        <v>1</v>
      </c>
      <c r="H20" s="65">
        <f>VLOOKUP($A20,'Return Data'!$B$7:$R$1700,11,0)</f>
        <v>18.474699999999999</v>
      </c>
      <c r="I20" s="66">
        <f t="shared" si="2"/>
        <v>1</v>
      </c>
      <c r="J20" s="65">
        <f>VLOOKUP($A20,'Return Data'!$B$7:$R$1700,12,0)</f>
        <v>15.9239</v>
      </c>
      <c r="K20" s="66">
        <f t="shared" si="3"/>
        <v>1</v>
      </c>
      <c r="L20" s="65">
        <f>VLOOKUP($A20,'Return Data'!$B$7:$R$1700,13,0)</f>
        <v>13.892799999999999</v>
      </c>
      <c r="M20" s="66">
        <f t="shared" si="4"/>
        <v>1</v>
      </c>
      <c r="N20" s="65">
        <f>VLOOKUP($A20,'Return Data'!$B$7:$R$1700,17,0)</f>
        <v>13.7697</v>
      </c>
      <c r="O20" s="66">
        <f t="shared" si="5"/>
        <v>1</v>
      </c>
      <c r="P20" s="65">
        <f>VLOOKUP($A20,'Return Data'!$B$7:$R$1700,14,0)</f>
        <v>10.0511</v>
      </c>
      <c r="Q20" s="66">
        <f t="shared" si="7"/>
        <v>1</v>
      </c>
      <c r="R20" s="65">
        <f>VLOOKUP($A20,'Return Data'!$B$7:$R$1700,16,0)</f>
        <v>8.9138000000000002</v>
      </c>
      <c r="S20" s="67">
        <f t="shared" si="6"/>
        <v>12</v>
      </c>
    </row>
    <row r="21" spans="1:19" x14ac:dyDescent="0.3">
      <c r="A21" s="82" t="s">
        <v>652</v>
      </c>
      <c r="B21" s="64">
        <f>VLOOKUP($A21,'Return Data'!$B$7:$R$1700,3,0)</f>
        <v>44040</v>
      </c>
      <c r="C21" s="65">
        <f>VLOOKUP($A21,'Return Data'!$B$7:$R$1700,4,0)</f>
        <v>44.880600000000001</v>
      </c>
      <c r="D21" s="65">
        <f>VLOOKUP($A21,'Return Data'!$B$7:$R$1700,9,0)</f>
        <v>15.6722</v>
      </c>
      <c r="E21" s="66">
        <f t="shared" si="0"/>
        <v>4</v>
      </c>
      <c r="F21" s="65">
        <f>VLOOKUP($A21,'Return Data'!$B$7:$R$1700,10,0)</f>
        <v>14.777900000000001</v>
      </c>
      <c r="G21" s="66">
        <f t="shared" si="1"/>
        <v>18</v>
      </c>
      <c r="H21" s="65">
        <f>VLOOKUP($A21,'Return Data'!$B$7:$R$1700,11,0)</f>
        <v>10.1869</v>
      </c>
      <c r="I21" s="66">
        <f t="shared" si="2"/>
        <v>17</v>
      </c>
      <c r="J21" s="65">
        <f>VLOOKUP($A21,'Return Data'!$B$7:$R$1700,12,0)</f>
        <v>9.8500999999999994</v>
      </c>
      <c r="K21" s="66">
        <f t="shared" si="3"/>
        <v>17</v>
      </c>
      <c r="L21" s="65">
        <f>VLOOKUP($A21,'Return Data'!$B$7:$R$1700,13,0)</f>
        <v>9.4786000000000001</v>
      </c>
      <c r="M21" s="66">
        <f t="shared" si="4"/>
        <v>17</v>
      </c>
      <c r="N21" s="65">
        <f>VLOOKUP($A21,'Return Data'!$B$7:$R$1700,17,0)</f>
        <v>8.8225999999999996</v>
      </c>
      <c r="O21" s="66">
        <f t="shared" si="5"/>
        <v>13</v>
      </c>
      <c r="P21" s="65">
        <f>VLOOKUP($A21,'Return Data'!$B$7:$R$1700,14,0)</f>
        <v>7.9744000000000002</v>
      </c>
      <c r="Q21" s="66">
        <f t="shared" si="7"/>
        <v>11</v>
      </c>
      <c r="R21" s="65">
        <f>VLOOKUP($A21,'Return Data'!$B$7:$R$1700,16,0)</f>
        <v>8.6898</v>
      </c>
      <c r="S21" s="67">
        <f t="shared" si="6"/>
        <v>13</v>
      </c>
    </row>
    <row r="22" spans="1:19" x14ac:dyDescent="0.3">
      <c r="A22" s="82" t="s">
        <v>654</v>
      </c>
      <c r="B22" s="64">
        <f>VLOOKUP($A22,'Return Data'!$B$7:$R$1700,3,0)</f>
        <v>44040</v>
      </c>
      <c r="C22" s="65">
        <f>VLOOKUP($A22,'Return Data'!$B$7:$R$1700,4,0)</f>
        <v>35.145800000000001</v>
      </c>
      <c r="D22" s="65">
        <f>VLOOKUP($A22,'Return Data'!$B$7:$R$1700,9,0)</f>
        <v>13.058</v>
      </c>
      <c r="E22" s="66">
        <f t="shared" si="0"/>
        <v>11</v>
      </c>
      <c r="F22" s="65">
        <f>VLOOKUP($A22,'Return Data'!$B$7:$R$1700,10,0)</f>
        <v>18.994299999999999</v>
      </c>
      <c r="G22" s="66">
        <f t="shared" si="1"/>
        <v>13</v>
      </c>
      <c r="H22" s="65">
        <f>VLOOKUP($A22,'Return Data'!$B$7:$R$1700,11,0)</f>
        <v>12.275700000000001</v>
      </c>
      <c r="I22" s="66">
        <f t="shared" si="2"/>
        <v>14</v>
      </c>
      <c r="J22" s="65">
        <f>VLOOKUP($A22,'Return Data'!$B$7:$R$1700,12,0)</f>
        <v>11.1533</v>
      </c>
      <c r="K22" s="66">
        <f t="shared" si="3"/>
        <v>13</v>
      </c>
      <c r="L22" s="65">
        <f>VLOOKUP($A22,'Return Data'!$B$7:$R$1700,13,0)</f>
        <v>10.9681</v>
      </c>
      <c r="M22" s="66">
        <f t="shared" si="4"/>
        <v>15</v>
      </c>
      <c r="N22" s="65">
        <f>VLOOKUP($A22,'Return Data'!$B$7:$R$1700,17,0)</f>
        <v>9.9146000000000001</v>
      </c>
      <c r="O22" s="66">
        <f t="shared" si="5"/>
        <v>10</v>
      </c>
      <c r="P22" s="65">
        <f>VLOOKUP($A22,'Return Data'!$B$7:$R$1700,14,0)</f>
        <v>7.9771999999999998</v>
      </c>
      <c r="Q22" s="66">
        <f t="shared" si="7"/>
        <v>10</v>
      </c>
      <c r="R22" s="65">
        <f>VLOOKUP($A22,'Return Data'!$B$7:$R$1700,16,0)</f>
        <v>8.3668999999999993</v>
      </c>
      <c r="S22" s="67">
        <f t="shared" si="6"/>
        <v>15</v>
      </c>
    </row>
    <row r="23" spans="1:19" x14ac:dyDescent="0.3">
      <c r="A23" s="82" t="s">
        <v>655</v>
      </c>
      <c r="B23" s="64">
        <f>VLOOKUP($A23,'Return Data'!$B$7:$R$1700,3,0)</f>
        <v>44040</v>
      </c>
      <c r="C23" s="65">
        <f>VLOOKUP($A23,'Return Data'!$B$7:$R$1700,4,0)</f>
        <v>11.8933</v>
      </c>
      <c r="D23" s="65">
        <f>VLOOKUP($A23,'Return Data'!$B$7:$R$1700,9,0)</f>
        <v>12.8309</v>
      </c>
      <c r="E23" s="66">
        <f t="shared" si="0"/>
        <v>12</v>
      </c>
      <c r="F23" s="65">
        <f>VLOOKUP($A23,'Return Data'!$B$7:$R$1700,10,0)</f>
        <v>19.1997</v>
      </c>
      <c r="G23" s="66">
        <f t="shared" si="1"/>
        <v>11</v>
      </c>
      <c r="H23" s="65">
        <f>VLOOKUP($A23,'Return Data'!$B$7:$R$1700,11,0)</f>
        <v>14.166600000000001</v>
      </c>
      <c r="I23" s="66">
        <f t="shared" si="2"/>
        <v>6</v>
      </c>
      <c r="J23" s="65">
        <f>VLOOKUP($A23,'Return Data'!$B$7:$R$1700,12,0)</f>
        <v>12.2576</v>
      </c>
      <c r="K23" s="66">
        <f t="shared" si="3"/>
        <v>7</v>
      </c>
      <c r="L23" s="65">
        <f>VLOOKUP($A23,'Return Data'!$B$7:$R$1700,13,0)</f>
        <v>12.428900000000001</v>
      </c>
      <c r="M23" s="66">
        <f t="shared" si="4"/>
        <v>6</v>
      </c>
      <c r="N23" s="65"/>
      <c r="O23" s="66"/>
      <c r="P23" s="65"/>
      <c r="Q23" s="66"/>
      <c r="R23" s="65">
        <f>VLOOKUP($A23,'Return Data'!$B$7:$R$1700,16,0)</f>
        <v>12.361499999999999</v>
      </c>
      <c r="S23" s="67">
        <f t="shared" si="6"/>
        <v>1</v>
      </c>
    </row>
    <row r="24" spans="1:19" x14ac:dyDescent="0.3">
      <c r="A24" s="82" t="s">
        <v>658</v>
      </c>
      <c r="B24" s="64">
        <f>VLOOKUP($A24,'Return Data'!$B$7:$R$1700,3,0)</f>
        <v>44040</v>
      </c>
      <c r="C24" s="65">
        <f>VLOOKUP($A24,'Return Data'!$B$7:$R$1700,4,0)</f>
        <v>30.9663</v>
      </c>
      <c r="D24" s="65">
        <f>VLOOKUP($A24,'Return Data'!$B$7:$R$1700,9,0)</f>
        <v>10.340199999999999</v>
      </c>
      <c r="E24" s="66">
        <f t="shared" si="0"/>
        <v>16</v>
      </c>
      <c r="F24" s="65">
        <f>VLOOKUP($A24,'Return Data'!$B$7:$R$1700,10,0)</f>
        <v>19.126100000000001</v>
      </c>
      <c r="G24" s="66">
        <f t="shared" si="1"/>
        <v>12</v>
      </c>
      <c r="H24" s="65">
        <f>VLOOKUP($A24,'Return Data'!$B$7:$R$1700,11,0)</f>
        <v>13.9359</v>
      </c>
      <c r="I24" s="66">
        <f t="shared" si="2"/>
        <v>9</v>
      </c>
      <c r="J24" s="65">
        <f>VLOOKUP($A24,'Return Data'!$B$7:$R$1700,12,0)</f>
        <v>12.251799999999999</v>
      </c>
      <c r="K24" s="66">
        <f t="shared" si="3"/>
        <v>8</v>
      </c>
      <c r="L24" s="65">
        <f>VLOOKUP($A24,'Return Data'!$B$7:$R$1700,13,0)</f>
        <v>12.7662</v>
      </c>
      <c r="M24" s="66">
        <f t="shared" si="4"/>
        <v>4</v>
      </c>
      <c r="N24" s="65">
        <f>VLOOKUP($A24,'Return Data'!$B$7:$R$1700,17,0)</f>
        <v>11.790100000000001</v>
      </c>
      <c r="O24" s="66">
        <f t="shared" si="5"/>
        <v>2</v>
      </c>
      <c r="P24" s="65">
        <f>VLOOKUP($A24,'Return Data'!$B$7:$R$1700,14,0)</f>
        <v>8.5833999999999993</v>
      </c>
      <c r="Q24" s="66">
        <f t="shared" si="7"/>
        <v>7</v>
      </c>
      <c r="R24" s="65">
        <f>VLOOKUP($A24,'Return Data'!$B$7:$R$1700,16,0)</f>
        <v>8.6601999999999997</v>
      </c>
      <c r="S24" s="67">
        <f t="shared" si="6"/>
        <v>14</v>
      </c>
    </row>
    <row r="25" spans="1:19" x14ac:dyDescent="0.3">
      <c r="A25" s="82" t="s">
        <v>659</v>
      </c>
      <c r="B25" s="64">
        <f>VLOOKUP($A25,'Return Data'!$B$7:$R$1700,3,0)</f>
        <v>44040</v>
      </c>
      <c r="C25" s="65">
        <f>VLOOKUP($A25,'Return Data'!$B$7:$R$1700,4,0)</f>
        <v>201.22649999999999</v>
      </c>
      <c r="D25" s="65">
        <f>VLOOKUP($A25,'Return Data'!$B$7:$R$1700,9,0)</f>
        <v>-167.816</v>
      </c>
      <c r="E25" s="66">
        <f t="shared" si="0"/>
        <v>20</v>
      </c>
      <c r="F25" s="65">
        <f>VLOOKUP($A25,'Return Data'!$B$7:$R$1700,10,0)</f>
        <v>-59.0122</v>
      </c>
      <c r="G25" s="66">
        <f t="shared" si="1"/>
        <v>20</v>
      </c>
      <c r="H25" s="65">
        <f>VLOOKUP($A25,'Return Data'!$B$7:$R$1700,11,0)</f>
        <v>-29.5061</v>
      </c>
      <c r="I25" s="66">
        <f t="shared" si="2"/>
        <v>20</v>
      </c>
      <c r="J25" s="65">
        <f>VLOOKUP($A25,'Return Data'!$B$7:$R$1700,12,0)</f>
        <v>-19.386700000000001</v>
      </c>
      <c r="K25" s="66">
        <f t="shared" si="3"/>
        <v>20</v>
      </c>
      <c r="L25" s="65">
        <f>VLOOKUP($A25,'Return Data'!$B$7:$R$1700,13,0)</f>
        <v>-20.8261</v>
      </c>
      <c r="M25" s="66">
        <f t="shared" si="4"/>
        <v>20</v>
      </c>
      <c r="N25" s="65"/>
      <c r="O25" s="66"/>
      <c r="P25" s="65"/>
      <c r="Q25" s="66"/>
      <c r="R25" s="65">
        <f>VLOOKUP($A25,'Return Data'!$B$7:$R$1700,16,0)</f>
        <v>-18.3947</v>
      </c>
      <c r="S25" s="67">
        <f t="shared" si="6"/>
        <v>20</v>
      </c>
    </row>
    <row r="26" spans="1:19" x14ac:dyDescent="0.3">
      <c r="A26" s="82" t="s">
        <v>661</v>
      </c>
      <c r="B26" s="64">
        <f>VLOOKUP($A26,'Return Data'!$B$7:$R$1700,3,0)</f>
        <v>44040</v>
      </c>
      <c r="C26" s="65">
        <f>VLOOKUP($A26,'Return Data'!$B$7:$R$1700,4,0)</f>
        <v>11.803900000000001</v>
      </c>
      <c r="D26" s="65">
        <f>VLOOKUP($A26,'Return Data'!$B$7:$R$1700,9,0)</f>
        <v>14.3344</v>
      </c>
      <c r="E26" s="66">
        <f t="shared" si="0"/>
        <v>8</v>
      </c>
      <c r="F26" s="65">
        <f>VLOOKUP($A26,'Return Data'!$B$7:$R$1700,10,0)</f>
        <v>21.253799999999998</v>
      </c>
      <c r="G26" s="66">
        <f t="shared" si="1"/>
        <v>6</v>
      </c>
      <c r="H26" s="65">
        <f>VLOOKUP($A26,'Return Data'!$B$7:$R$1700,11,0)</f>
        <v>14.036199999999999</v>
      </c>
      <c r="I26" s="66">
        <f t="shared" si="2"/>
        <v>8</v>
      </c>
      <c r="J26" s="65">
        <f>VLOOKUP($A26,'Return Data'!$B$7:$R$1700,12,0)</f>
        <v>12.1045</v>
      </c>
      <c r="K26" s="66">
        <f t="shared" si="3"/>
        <v>10</v>
      </c>
      <c r="L26" s="65">
        <f>VLOOKUP($A26,'Return Data'!$B$7:$R$1700,13,0)</f>
        <v>13.147</v>
      </c>
      <c r="M26" s="66">
        <f t="shared" si="4"/>
        <v>3</v>
      </c>
      <c r="N26" s="65">
        <f>VLOOKUP($A26,'Return Data'!$B$7:$R$1700,17,0)</f>
        <v>7.8262</v>
      </c>
      <c r="O26" s="66">
        <f t="shared" si="5"/>
        <v>14</v>
      </c>
      <c r="P26" s="65"/>
      <c r="Q26" s="66"/>
      <c r="R26" s="65">
        <f>VLOOKUP($A26,'Return Data'!$B$7:$R$1700,16,0)</f>
        <v>7.9116</v>
      </c>
      <c r="S26" s="67">
        <f t="shared" si="6"/>
        <v>17</v>
      </c>
    </row>
    <row r="27" spans="1:19" x14ac:dyDescent="0.3">
      <c r="A27" s="82" t="s">
        <v>663</v>
      </c>
      <c r="B27" s="64">
        <f>VLOOKUP($A27,'Return Data'!$B$7:$R$1700,3,0)</f>
        <v>44040</v>
      </c>
      <c r="C27" s="65">
        <f>VLOOKUP($A27,'Return Data'!$B$7:$R$1700,4,0)</f>
        <v>12.4125</v>
      </c>
      <c r="D27" s="65">
        <f>VLOOKUP($A27,'Return Data'!$B$7:$R$1700,9,0)</f>
        <v>13.943199999999999</v>
      </c>
      <c r="E27" s="66">
        <f t="shared" si="0"/>
        <v>9</v>
      </c>
      <c r="F27" s="65">
        <f>VLOOKUP($A27,'Return Data'!$B$7:$R$1700,10,0)</f>
        <v>21.2851</v>
      </c>
      <c r="G27" s="66">
        <f t="shared" si="1"/>
        <v>5</v>
      </c>
      <c r="H27" s="65">
        <f>VLOOKUP($A27,'Return Data'!$B$7:$R$1700,11,0)</f>
        <v>14.0527</v>
      </c>
      <c r="I27" s="66">
        <f t="shared" si="2"/>
        <v>7</v>
      </c>
      <c r="J27" s="65">
        <f>VLOOKUP($A27,'Return Data'!$B$7:$R$1700,12,0)</f>
        <v>12.4979</v>
      </c>
      <c r="K27" s="66">
        <f t="shared" si="3"/>
        <v>6</v>
      </c>
      <c r="L27" s="65">
        <f>VLOOKUP($A27,'Return Data'!$B$7:$R$1700,13,0)</f>
        <v>12.548299999999999</v>
      </c>
      <c r="M27" s="66">
        <f t="shared" si="4"/>
        <v>5</v>
      </c>
      <c r="N27" s="65"/>
      <c r="O27" s="66"/>
      <c r="P27" s="65"/>
      <c r="Q27" s="66"/>
      <c r="R27" s="65">
        <f>VLOOKUP($A27,'Return Data'!$B$7:$R$1700,16,0)</f>
        <v>11.5787</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0.20792000000000108</v>
      </c>
      <c r="E29" s="88"/>
      <c r="F29" s="89">
        <f>AVERAGE(F8:F27)</f>
        <v>14.40409</v>
      </c>
      <c r="G29" s="88"/>
      <c r="H29" s="89">
        <f>AVERAGE(H8:H27)</f>
        <v>10.61115</v>
      </c>
      <c r="I29" s="88"/>
      <c r="J29" s="89">
        <f>AVERAGE(J8:J27)</f>
        <v>9.8440650000000005</v>
      </c>
      <c r="K29" s="88"/>
      <c r="L29" s="89">
        <f>AVERAGE(L8:L27)</f>
        <v>9.7144449999999996</v>
      </c>
      <c r="M29" s="88"/>
      <c r="N29" s="89">
        <f>AVERAGE(N8:N27)</f>
        <v>9.4799249999999997</v>
      </c>
      <c r="O29" s="88"/>
      <c r="P29" s="89">
        <f>AVERAGE(P8:P27)</f>
        <v>7.7876642857142855</v>
      </c>
      <c r="Q29" s="88"/>
      <c r="R29" s="89">
        <f>AVERAGE(R8:R27)</f>
        <v>7.7609849999999998</v>
      </c>
      <c r="S29" s="90"/>
    </row>
    <row r="30" spans="1:19" x14ac:dyDescent="0.3">
      <c r="A30" s="87" t="s">
        <v>28</v>
      </c>
      <c r="B30" s="88"/>
      <c r="C30" s="88"/>
      <c r="D30" s="89">
        <f>MIN(D8:D27)</f>
        <v>-167.816</v>
      </c>
      <c r="E30" s="88"/>
      <c r="F30" s="89">
        <f>MIN(F8:F27)</f>
        <v>-59.0122</v>
      </c>
      <c r="G30" s="88"/>
      <c r="H30" s="89">
        <f>MIN(H8:H27)</f>
        <v>-29.5061</v>
      </c>
      <c r="I30" s="88"/>
      <c r="J30" s="89">
        <f>MIN(J8:J27)</f>
        <v>-19.386700000000001</v>
      </c>
      <c r="K30" s="88"/>
      <c r="L30" s="89">
        <f>MIN(L8:L27)</f>
        <v>-20.8261</v>
      </c>
      <c r="M30" s="88"/>
      <c r="N30" s="89">
        <f>MIN(N8:N27)</f>
        <v>-1.37</v>
      </c>
      <c r="O30" s="88"/>
      <c r="P30" s="89">
        <f>MIN(P8:P27)</f>
        <v>0.4718</v>
      </c>
      <c r="Q30" s="88"/>
      <c r="R30" s="89">
        <f>MIN(R8:R27)</f>
        <v>-18.3947</v>
      </c>
      <c r="S30" s="90"/>
    </row>
    <row r="31" spans="1:19" ht="15" thickBot="1" x14ac:dyDescent="0.35">
      <c r="A31" s="91" t="s">
        <v>29</v>
      </c>
      <c r="B31" s="92"/>
      <c r="C31" s="92"/>
      <c r="D31" s="93">
        <f>MAX(D8:D27)</f>
        <v>19.287400000000002</v>
      </c>
      <c r="E31" s="92"/>
      <c r="F31" s="93">
        <f>MAX(F8:F27)</f>
        <v>25.359500000000001</v>
      </c>
      <c r="G31" s="92"/>
      <c r="H31" s="93">
        <f>MAX(H8:H27)</f>
        <v>18.474699999999999</v>
      </c>
      <c r="I31" s="92"/>
      <c r="J31" s="93">
        <f>MAX(J8:J27)</f>
        <v>15.9239</v>
      </c>
      <c r="K31" s="92"/>
      <c r="L31" s="93">
        <f>MAX(L8:L27)</f>
        <v>13.892799999999999</v>
      </c>
      <c r="M31" s="92"/>
      <c r="N31" s="93">
        <f>MAX(N8:N27)</f>
        <v>13.7697</v>
      </c>
      <c r="O31" s="92"/>
      <c r="P31" s="93">
        <f>MAX(P8:P27)</f>
        <v>10.0511</v>
      </c>
      <c r="Q31" s="92"/>
      <c r="R31" s="93">
        <f>MAX(R8:R27)</f>
        <v>12.361499999999999</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1692</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44040</v>
      </c>
      <c r="C8" s="65">
        <f>VLOOKUP($A8,'Return Data'!$B$7:$R$1700,4,0)</f>
        <v>82.989099999999993</v>
      </c>
      <c r="D8" s="65">
        <f>VLOOKUP($A8,'Return Data'!$B$7:$R$1700,9,0)</f>
        <v>14.134399999999999</v>
      </c>
      <c r="E8" s="66">
        <f>RANK(D8,D$8:D$27,0)</f>
        <v>7</v>
      </c>
      <c r="F8" s="65">
        <f>VLOOKUP($A8,'Return Data'!$B$7:$R$1700,10,0)</f>
        <v>20.319099999999999</v>
      </c>
      <c r="G8" s="66">
        <f>RANK(F8,F$8:F$27,0)</f>
        <v>7</v>
      </c>
      <c r="H8" s="65">
        <f>VLOOKUP($A8,'Return Data'!$B$7:$R$1700,11,0)</f>
        <v>15.175800000000001</v>
      </c>
      <c r="I8" s="66">
        <f>RANK(H8,H$8:H$27,0)</f>
        <v>4</v>
      </c>
      <c r="J8" s="65">
        <f>VLOOKUP($A8,'Return Data'!$B$7:$R$1700,12,0)</f>
        <v>12.7714</v>
      </c>
      <c r="K8" s="66">
        <f>RANK(J8,J$8:J$27,0)</f>
        <v>3</v>
      </c>
      <c r="L8" s="65">
        <f>VLOOKUP($A8,'Return Data'!$B$7:$R$1700,13,0)</f>
        <v>12.0039</v>
      </c>
      <c r="M8" s="66">
        <f>RANK(L8,L$8:L$27,0)</f>
        <v>7</v>
      </c>
      <c r="N8" s="65">
        <f>VLOOKUP($A8,'Return Data'!$B$7:$R$1700,17,0)</f>
        <v>11.004</v>
      </c>
      <c r="O8" s="66">
        <f>RANK(N8,N$8:N$27,0)</f>
        <v>4</v>
      </c>
      <c r="P8" s="65">
        <f>VLOOKUP($A8,'Return Data'!$B$7:$R$1700,14,0)</f>
        <v>8.9631000000000007</v>
      </c>
      <c r="Q8" s="66">
        <f>RANK(P8,P$8:P$27,0)</f>
        <v>2</v>
      </c>
      <c r="R8" s="65">
        <f>VLOOKUP($A8,'Return Data'!$B$7:$R$1700,16,0)</f>
        <v>9.4566999999999997</v>
      </c>
      <c r="S8" s="67">
        <f>RANK(R8,R$8:R$27,0)</f>
        <v>4</v>
      </c>
    </row>
    <row r="9" spans="1:19" x14ac:dyDescent="0.3">
      <c r="A9" s="82" t="s">
        <v>627</v>
      </c>
      <c r="B9" s="64">
        <f>VLOOKUP($A9,'Return Data'!$B$7:$R$1700,3,0)</f>
        <v>44040</v>
      </c>
      <c r="C9" s="65">
        <f>VLOOKUP($A9,'Return Data'!$B$7:$R$1700,4,0)</f>
        <v>12.7247</v>
      </c>
      <c r="D9" s="65">
        <f>VLOOKUP($A9,'Return Data'!$B$7:$R$1700,9,0)</f>
        <v>18.5565</v>
      </c>
      <c r="E9" s="66">
        <f t="shared" ref="E9:E27" si="0">RANK(D9,D$8:D$27,0)</f>
        <v>1</v>
      </c>
      <c r="F9" s="65">
        <f>VLOOKUP($A9,'Return Data'!$B$7:$R$1700,10,0)</f>
        <v>23.674399999999999</v>
      </c>
      <c r="G9" s="66">
        <f t="shared" ref="G9:G27" si="1">RANK(F9,F$8:F$27,0)</f>
        <v>2</v>
      </c>
      <c r="H9" s="65">
        <f>VLOOKUP($A9,'Return Data'!$B$7:$R$1700,11,0)</f>
        <v>14.547499999999999</v>
      </c>
      <c r="I9" s="66">
        <f t="shared" ref="I9:I27" si="2">RANK(H9,H$8:H$27,0)</f>
        <v>5</v>
      </c>
      <c r="J9" s="65">
        <f>VLOOKUP($A9,'Return Data'!$B$7:$R$1700,12,0)</f>
        <v>12.453900000000001</v>
      </c>
      <c r="K9" s="66">
        <f t="shared" ref="K9:K27" si="3">RANK(J9,J$8:J$27,0)</f>
        <v>5</v>
      </c>
      <c r="L9" s="65">
        <f>VLOOKUP($A9,'Return Data'!$B$7:$R$1700,13,0)</f>
        <v>12.3118</v>
      </c>
      <c r="M9" s="66">
        <f t="shared" ref="M9:M27" si="4">RANK(L9,L$8:L$27,0)</f>
        <v>4</v>
      </c>
      <c r="N9" s="65">
        <f>VLOOKUP($A9,'Return Data'!$B$7:$R$1700,17,0)</f>
        <v>9.0004000000000008</v>
      </c>
      <c r="O9" s="66">
        <f t="shared" ref="O9:O26" si="5">RANK(N9,N$8:N$27,0)</f>
        <v>11</v>
      </c>
      <c r="P9" s="65"/>
      <c r="Q9" s="66"/>
      <c r="R9" s="65">
        <f>VLOOKUP($A9,'Return Data'!$B$7:$R$1700,16,0)</f>
        <v>8.2380999999999993</v>
      </c>
      <c r="S9" s="67">
        <f t="shared" ref="S9:S27" si="6">RANK(R9,R$8:R$27,0)</f>
        <v>10</v>
      </c>
    </row>
    <row r="10" spans="1:19" x14ac:dyDescent="0.3">
      <c r="A10" s="82" t="s">
        <v>628</v>
      </c>
      <c r="B10" s="64">
        <f>VLOOKUP($A10,'Return Data'!$B$7:$R$1700,3,0)</f>
        <v>44040</v>
      </c>
      <c r="C10" s="65">
        <f>VLOOKUP($A10,'Return Data'!$B$7:$R$1700,4,0)</f>
        <v>21.144200000000001</v>
      </c>
      <c r="D10" s="65">
        <f>VLOOKUP($A10,'Return Data'!$B$7:$R$1700,9,0)</f>
        <v>12.2241</v>
      </c>
      <c r="E10" s="66">
        <f t="shared" si="0"/>
        <v>14</v>
      </c>
      <c r="F10" s="65">
        <f>VLOOKUP($A10,'Return Data'!$B$7:$R$1700,10,0)</f>
        <v>19.898800000000001</v>
      </c>
      <c r="G10" s="66">
        <f t="shared" si="1"/>
        <v>9</v>
      </c>
      <c r="H10" s="65">
        <f>VLOOKUP($A10,'Return Data'!$B$7:$R$1700,11,0)</f>
        <v>11.900499999999999</v>
      </c>
      <c r="I10" s="66">
        <f t="shared" si="2"/>
        <v>13</v>
      </c>
      <c r="J10" s="65">
        <f>VLOOKUP($A10,'Return Data'!$B$7:$R$1700,12,0)</f>
        <v>10.5144</v>
      </c>
      <c r="K10" s="66">
        <f t="shared" si="3"/>
        <v>14</v>
      </c>
      <c r="L10" s="65">
        <f>VLOOKUP($A10,'Return Data'!$B$7:$R$1700,13,0)</f>
        <v>10.9053</v>
      </c>
      <c r="M10" s="66">
        <f t="shared" si="4"/>
        <v>13</v>
      </c>
      <c r="N10" s="65">
        <f>VLOOKUP($A10,'Return Data'!$B$7:$R$1700,17,0)</f>
        <v>5.415</v>
      </c>
      <c r="O10" s="66">
        <f t="shared" si="5"/>
        <v>15</v>
      </c>
      <c r="P10" s="65">
        <f>VLOOKUP($A10,'Return Data'!$B$7:$R$1700,14,0)</f>
        <v>4.9625000000000004</v>
      </c>
      <c r="Q10" s="66">
        <f t="shared" ref="Q10:Q24" si="7">RANK(P10,P$8:P$27,0)</f>
        <v>13</v>
      </c>
      <c r="R10" s="65">
        <f>VLOOKUP($A10,'Return Data'!$B$7:$R$1700,16,0)</f>
        <v>6.5938999999999997</v>
      </c>
      <c r="S10" s="67">
        <f t="shared" si="6"/>
        <v>18</v>
      </c>
    </row>
    <row r="11" spans="1:19" x14ac:dyDescent="0.3">
      <c r="A11" s="82" t="s">
        <v>631</v>
      </c>
      <c r="B11" s="64">
        <f>VLOOKUP($A11,'Return Data'!$B$7:$R$1700,3,0)</f>
        <v>44040</v>
      </c>
      <c r="C11" s="65">
        <f>VLOOKUP($A11,'Return Data'!$B$7:$R$1700,4,0)</f>
        <v>16.9284</v>
      </c>
      <c r="D11" s="65">
        <f>VLOOKUP($A11,'Return Data'!$B$7:$R$1700,9,0)</f>
        <v>12.3619</v>
      </c>
      <c r="E11" s="66">
        <f t="shared" si="0"/>
        <v>11</v>
      </c>
      <c r="F11" s="65">
        <f>VLOOKUP($A11,'Return Data'!$B$7:$R$1700,10,0)</f>
        <v>16.8993</v>
      </c>
      <c r="G11" s="66">
        <f t="shared" si="1"/>
        <v>15</v>
      </c>
      <c r="H11" s="65">
        <f>VLOOKUP($A11,'Return Data'!$B$7:$R$1700,11,0)</f>
        <v>12.506399999999999</v>
      </c>
      <c r="I11" s="66">
        <f t="shared" si="2"/>
        <v>11</v>
      </c>
      <c r="J11" s="65">
        <f>VLOOKUP($A11,'Return Data'!$B$7:$R$1700,12,0)</f>
        <v>10.644600000000001</v>
      </c>
      <c r="K11" s="66">
        <f t="shared" si="3"/>
        <v>13</v>
      </c>
      <c r="L11" s="65">
        <f>VLOOKUP($A11,'Return Data'!$B$7:$R$1700,13,0)</f>
        <v>10.294499999999999</v>
      </c>
      <c r="M11" s="66">
        <f t="shared" si="4"/>
        <v>15</v>
      </c>
      <c r="N11" s="65">
        <f>VLOOKUP($A11,'Return Data'!$B$7:$R$1700,17,0)</f>
        <v>9.7860999999999994</v>
      </c>
      <c r="O11" s="66">
        <f t="shared" si="5"/>
        <v>8</v>
      </c>
      <c r="P11" s="65">
        <f>VLOOKUP($A11,'Return Data'!$B$7:$R$1700,14,0)</f>
        <v>7.5879000000000003</v>
      </c>
      <c r="Q11" s="66">
        <f t="shared" si="7"/>
        <v>9</v>
      </c>
      <c r="R11" s="65">
        <f>VLOOKUP($A11,'Return Data'!$B$7:$R$1700,16,0)</f>
        <v>8.4709000000000003</v>
      </c>
      <c r="S11" s="67">
        <f t="shared" si="6"/>
        <v>8</v>
      </c>
    </row>
    <row r="12" spans="1:19" x14ac:dyDescent="0.3">
      <c r="A12" s="82" t="s">
        <v>633</v>
      </c>
      <c r="B12" s="64">
        <f>VLOOKUP($A12,'Return Data'!$B$7:$R$1700,3,0)</f>
        <v>44040</v>
      </c>
      <c r="C12" s="65">
        <f>VLOOKUP($A12,'Return Data'!$B$7:$R$1700,4,0)</f>
        <v>12.329800000000001</v>
      </c>
      <c r="D12" s="65">
        <f>VLOOKUP($A12,'Return Data'!$B$7:$R$1700,9,0)</f>
        <v>7.2897999999999996</v>
      </c>
      <c r="E12" s="66">
        <f t="shared" si="0"/>
        <v>18</v>
      </c>
      <c r="F12" s="65">
        <f>VLOOKUP($A12,'Return Data'!$B$7:$R$1700,10,0)</f>
        <v>17.717600000000001</v>
      </c>
      <c r="G12" s="66">
        <f t="shared" si="1"/>
        <v>14</v>
      </c>
      <c r="H12" s="65">
        <f>VLOOKUP($A12,'Return Data'!$B$7:$R$1700,11,0)</f>
        <v>11.7699</v>
      </c>
      <c r="I12" s="66">
        <f t="shared" si="2"/>
        <v>14</v>
      </c>
      <c r="J12" s="65">
        <f>VLOOKUP($A12,'Return Data'!$B$7:$R$1700,12,0)</f>
        <v>10.667299999999999</v>
      </c>
      <c r="K12" s="66">
        <f t="shared" si="3"/>
        <v>12</v>
      </c>
      <c r="L12" s="65">
        <f>VLOOKUP($A12,'Return Data'!$B$7:$R$1700,13,0)</f>
        <v>11.3255</v>
      </c>
      <c r="M12" s="66">
        <f t="shared" si="4"/>
        <v>12</v>
      </c>
      <c r="N12" s="65"/>
      <c r="O12" s="66"/>
      <c r="P12" s="65"/>
      <c r="Q12" s="66"/>
      <c r="R12" s="65">
        <f>VLOOKUP($A12,'Return Data'!$B$7:$R$1700,16,0)</f>
        <v>11.7698</v>
      </c>
      <c r="S12" s="67">
        <f t="shared" si="6"/>
        <v>2</v>
      </c>
    </row>
    <row r="13" spans="1:19" x14ac:dyDescent="0.3">
      <c r="A13" s="82" t="s">
        <v>635</v>
      </c>
      <c r="B13" s="64">
        <f>VLOOKUP($A13,'Return Data'!$B$7:$R$1700,3,0)</f>
        <v>44040</v>
      </c>
      <c r="C13" s="65">
        <f>VLOOKUP($A13,'Return Data'!$B$7:$R$1700,4,0)</f>
        <v>12.946099999999999</v>
      </c>
      <c r="D13" s="65">
        <f>VLOOKUP($A13,'Return Data'!$B$7:$R$1700,9,0)</f>
        <v>-73.586100000000002</v>
      </c>
      <c r="E13" s="66">
        <f t="shared" si="0"/>
        <v>19</v>
      </c>
      <c r="F13" s="65">
        <f>VLOOKUP($A13,'Return Data'!$B$7:$R$1700,10,0)</f>
        <v>-12.783799999999999</v>
      </c>
      <c r="G13" s="66">
        <f t="shared" si="1"/>
        <v>19</v>
      </c>
      <c r="H13" s="65">
        <f>VLOOKUP($A13,'Return Data'!$B$7:$R$1700,11,0)</f>
        <v>-1.714</v>
      </c>
      <c r="I13" s="66">
        <f t="shared" si="2"/>
        <v>19</v>
      </c>
      <c r="J13" s="65">
        <f>VLOOKUP($A13,'Return Data'!$B$7:$R$1700,12,0)</f>
        <v>1.2327999999999999</v>
      </c>
      <c r="K13" s="66">
        <f t="shared" si="3"/>
        <v>19</v>
      </c>
      <c r="L13" s="65">
        <f>VLOOKUP($A13,'Return Data'!$B$7:$R$1700,13,0)</f>
        <v>2.3521000000000001</v>
      </c>
      <c r="M13" s="66">
        <f t="shared" si="4"/>
        <v>19</v>
      </c>
      <c r="N13" s="65">
        <f>VLOOKUP($A13,'Return Data'!$B$7:$R$1700,17,0)</f>
        <v>-1.8602000000000001</v>
      </c>
      <c r="O13" s="66">
        <f t="shared" si="5"/>
        <v>16</v>
      </c>
      <c r="P13" s="65">
        <f>VLOOKUP($A13,'Return Data'!$B$7:$R$1700,14,0)</f>
        <v>-2.7799999999999998E-2</v>
      </c>
      <c r="Q13" s="66">
        <f t="shared" si="7"/>
        <v>14</v>
      </c>
      <c r="R13" s="65">
        <f>VLOOKUP($A13,'Return Data'!$B$7:$R$1700,16,0)</f>
        <v>4.5045999999999999</v>
      </c>
      <c r="S13" s="67">
        <f t="shared" si="6"/>
        <v>19</v>
      </c>
    </row>
    <row r="14" spans="1:19" x14ac:dyDescent="0.3">
      <c r="A14" s="82" t="s">
        <v>636</v>
      </c>
      <c r="B14" s="64">
        <f>VLOOKUP($A14,'Return Data'!$B$7:$R$1700,3,0)</f>
        <v>44040</v>
      </c>
      <c r="C14" s="65">
        <f>VLOOKUP($A14,'Return Data'!$B$7:$R$1700,4,0)</f>
        <v>73.903800000000004</v>
      </c>
      <c r="D14" s="65">
        <f>VLOOKUP($A14,'Return Data'!$B$7:$R$1700,9,0)</f>
        <v>9.2405000000000008</v>
      </c>
      <c r="E14" s="66">
        <f t="shared" si="0"/>
        <v>17</v>
      </c>
      <c r="F14" s="65">
        <f>VLOOKUP($A14,'Return Data'!$B$7:$R$1700,10,0)</f>
        <v>15.9773</v>
      </c>
      <c r="G14" s="66">
        <f t="shared" si="1"/>
        <v>17</v>
      </c>
      <c r="H14" s="65">
        <f>VLOOKUP($A14,'Return Data'!$B$7:$R$1700,11,0)</f>
        <v>7.4851999999999999</v>
      </c>
      <c r="I14" s="66">
        <f t="shared" si="2"/>
        <v>18</v>
      </c>
      <c r="J14" s="65">
        <f>VLOOKUP($A14,'Return Data'!$B$7:$R$1700,12,0)</f>
        <v>8.6341000000000001</v>
      </c>
      <c r="K14" s="66">
        <f t="shared" si="3"/>
        <v>18</v>
      </c>
      <c r="L14" s="65">
        <f>VLOOKUP($A14,'Return Data'!$B$7:$R$1700,13,0)</f>
        <v>8.3032000000000004</v>
      </c>
      <c r="M14" s="66">
        <f t="shared" si="4"/>
        <v>18</v>
      </c>
      <c r="N14" s="65">
        <f>VLOOKUP($A14,'Return Data'!$B$7:$R$1700,17,0)</f>
        <v>9.1615000000000002</v>
      </c>
      <c r="O14" s="66">
        <f t="shared" si="5"/>
        <v>10</v>
      </c>
      <c r="P14" s="65">
        <f>VLOOKUP($A14,'Return Data'!$B$7:$R$1700,14,0)</f>
        <v>7.8935000000000004</v>
      </c>
      <c r="Q14" s="66">
        <f t="shared" si="7"/>
        <v>8</v>
      </c>
      <c r="R14" s="65">
        <f>VLOOKUP($A14,'Return Data'!$B$7:$R$1700,16,0)</f>
        <v>9.0396999999999998</v>
      </c>
      <c r="S14" s="67">
        <f t="shared" si="6"/>
        <v>6</v>
      </c>
    </row>
    <row r="15" spans="1:19" x14ac:dyDescent="0.3">
      <c r="A15" s="82" t="s">
        <v>639</v>
      </c>
      <c r="B15" s="64">
        <f>VLOOKUP($A15,'Return Data'!$B$7:$R$1700,3,0)</f>
        <v>44040</v>
      </c>
      <c r="C15" s="65">
        <f>VLOOKUP($A15,'Return Data'!$B$7:$R$1700,4,0)</f>
        <v>24.174800000000001</v>
      </c>
      <c r="D15" s="65">
        <f>VLOOKUP($A15,'Return Data'!$B$7:$R$1700,9,0)</f>
        <v>15.33</v>
      </c>
      <c r="E15" s="66">
        <f t="shared" si="0"/>
        <v>4</v>
      </c>
      <c r="F15" s="65">
        <f>VLOOKUP($A15,'Return Data'!$B$7:$R$1700,10,0)</f>
        <v>21.1097</v>
      </c>
      <c r="G15" s="66">
        <f t="shared" si="1"/>
        <v>4</v>
      </c>
      <c r="H15" s="65">
        <f>VLOOKUP($A15,'Return Data'!$B$7:$R$1700,11,0)</f>
        <v>15.2935</v>
      </c>
      <c r="I15" s="66">
        <f t="shared" si="2"/>
        <v>3</v>
      </c>
      <c r="J15" s="65">
        <f>VLOOKUP($A15,'Return Data'!$B$7:$R$1700,12,0)</f>
        <v>12.8386</v>
      </c>
      <c r="K15" s="66">
        <f t="shared" si="3"/>
        <v>2</v>
      </c>
      <c r="L15" s="65">
        <f>VLOOKUP($A15,'Return Data'!$B$7:$R$1700,13,0)</f>
        <v>12.042</v>
      </c>
      <c r="M15" s="66">
        <f t="shared" si="4"/>
        <v>6</v>
      </c>
      <c r="N15" s="65">
        <f>VLOOKUP($A15,'Return Data'!$B$7:$R$1700,17,0)</f>
        <v>11.2597</v>
      </c>
      <c r="O15" s="66">
        <f t="shared" si="5"/>
        <v>3</v>
      </c>
      <c r="P15" s="65">
        <f>VLOOKUP($A15,'Return Data'!$B$7:$R$1700,14,0)</f>
        <v>8.9411000000000005</v>
      </c>
      <c r="Q15" s="66">
        <f t="shared" si="7"/>
        <v>3</v>
      </c>
      <c r="R15" s="65">
        <f>VLOOKUP($A15,'Return Data'!$B$7:$R$1700,16,0)</f>
        <v>9.1448</v>
      </c>
      <c r="S15" s="67">
        <f t="shared" si="6"/>
        <v>5</v>
      </c>
    </row>
    <row r="16" spans="1:19" x14ac:dyDescent="0.3">
      <c r="A16" s="82" t="s">
        <v>641</v>
      </c>
      <c r="B16" s="64">
        <f>VLOOKUP($A16,'Return Data'!$B$7:$R$1700,3,0)</f>
        <v>44040</v>
      </c>
      <c r="C16" s="65">
        <f>VLOOKUP($A16,'Return Data'!$B$7:$R$1700,4,0)</f>
        <v>21.970800000000001</v>
      </c>
      <c r="D16" s="65">
        <f>VLOOKUP($A16,'Return Data'!$B$7:$R$1700,9,0)</f>
        <v>15.3528</v>
      </c>
      <c r="E16" s="66">
        <f t="shared" si="0"/>
        <v>3</v>
      </c>
      <c r="F16" s="65">
        <f>VLOOKUP($A16,'Return Data'!$B$7:$R$1700,10,0)</f>
        <v>20.064399999999999</v>
      </c>
      <c r="G16" s="66">
        <f t="shared" si="1"/>
        <v>8</v>
      </c>
      <c r="H16" s="65">
        <f>VLOOKUP($A16,'Return Data'!$B$7:$R$1700,11,0)</f>
        <v>13.5573</v>
      </c>
      <c r="I16" s="66">
        <f t="shared" si="2"/>
        <v>10</v>
      </c>
      <c r="J16" s="65">
        <f>VLOOKUP($A16,'Return Data'!$B$7:$R$1700,12,0)</f>
        <v>11.901199999999999</v>
      </c>
      <c r="K16" s="66">
        <f t="shared" si="3"/>
        <v>8</v>
      </c>
      <c r="L16" s="65">
        <f>VLOOKUP($A16,'Return Data'!$B$7:$R$1700,13,0)</f>
        <v>11.539199999999999</v>
      </c>
      <c r="M16" s="66">
        <f t="shared" si="4"/>
        <v>10</v>
      </c>
      <c r="N16" s="65">
        <f>VLOOKUP($A16,'Return Data'!$B$7:$R$1700,17,0)</f>
        <v>10.3444</v>
      </c>
      <c r="O16" s="66">
        <f t="shared" si="5"/>
        <v>6</v>
      </c>
      <c r="P16" s="65">
        <f>VLOOKUP($A16,'Return Data'!$B$7:$R$1700,14,0)</f>
        <v>8.5027000000000008</v>
      </c>
      <c r="Q16" s="66">
        <f t="shared" si="7"/>
        <v>5</v>
      </c>
      <c r="R16" s="65">
        <f>VLOOKUP($A16,'Return Data'!$B$7:$R$1700,16,0)</f>
        <v>7.4390999999999998</v>
      </c>
      <c r="S16" s="67">
        <f t="shared" si="6"/>
        <v>14</v>
      </c>
    </row>
    <row r="17" spans="1:19" x14ac:dyDescent="0.3">
      <c r="A17" s="82" t="s">
        <v>644</v>
      </c>
      <c r="B17" s="64">
        <f>VLOOKUP($A17,'Return Data'!$B$7:$R$1700,3,0)</f>
        <v>44040</v>
      </c>
      <c r="C17" s="65">
        <f>VLOOKUP($A17,'Return Data'!$B$7:$R$1700,4,0)</f>
        <v>14.604200000000001</v>
      </c>
      <c r="D17" s="65">
        <f>VLOOKUP($A17,'Return Data'!$B$7:$R$1700,9,0)</f>
        <v>15.091200000000001</v>
      </c>
      <c r="E17" s="66">
        <f t="shared" si="0"/>
        <v>6</v>
      </c>
      <c r="F17" s="65">
        <f>VLOOKUP($A17,'Return Data'!$B$7:$R$1700,10,0)</f>
        <v>23.2727</v>
      </c>
      <c r="G17" s="66">
        <f t="shared" si="1"/>
        <v>3</v>
      </c>
      <c r="H17" s="65">
        <f>VLOOKUP($A17,'Return Data'!$B$7:$R$1700,11,0)</f>
        <v>15.6524</v>
      </c>
      <c r="I17" s="66">
        <f t="shared" si="2"/>
        <v>2</v>
      </c>
      <c r="J17" s="65">
        <f>VLOOKUP($A17,'Return Data'!$B$7:$R$1700,12,0)</f>
        <v>12.5502</v>
      </c>
      <c r="K17" s="66">
        <f t="shared" si="3"/>
        <v>4</v>
      </c>
      <c r="L17" s="65">
        <f>VLOOKUP($A17,'Return Data'!$B$7:$R$1700,13,0)</f>
        <v>11.736000000000001</v>
      </c>
      <c r="M17" s="66">
        <f t="shared" si="4"/>
        <v>9</v>
      </c>
      <c r="N17" s="65">
        <f>VLOOKUP($A17,'Return Data'!$B$7:$R$1700,17,0)</f>
        <v>10.1686</v>
      </c>
      <c r="O17" s="66">
        <f t="shared" si="5"/>
        <v>7</v>
      </c>
      <c r="P17" s="65">
        <f>VLOOKUP($A17,'Return Data'!$B$7:$R$1700,14,0)</f>
        <v>8.2707999999999995</v>
      </c>
      <c r="Q17" s="66">
        <f t="shared" si="7"/>
        <v>6</v>
      </c>
      <c r="R17" s="65">
        <f>VLOOKUP($A17,'Return Data'!$B$7:$R$1700,16,0)</f>
        <v>8.6893999999999991</v>
      </c>
      <c r="S17" s="67">
        <f t="shared" si="6"/>
        <v>7</v>
      </c>
    </row>
    <row r="18" spans="1:19" x14ac:dyDescent="0.3">
      <c r="A18" s="82" t="s">
        <v>645</v>
      </c>
      <c r="B18" s="64">
        <f>VLOOKUP($A18,'Return Data'!$B$7:$R$1700,3,0)</f>
        <v>44040</v>
      </c>
      <c r="C18" s="65">
        <f>VLOOKUP($A18,'Return Data'!$B$7:$R$1700,4,0)</f>
        <v>2405.7325000000001</v>
      </c>
      <c r="D18" s="65">
        <f>VLOOKUP($A18,'Return Data'!$B$7:$R$1700,9,0)</f>
        <v>10.333500000000001</v>
      </c>
      <c r="E18" s="66">
        <f t="shared" si="0"/>
        <v>15</v>
      </c>
      <c r="F18" s="65">
        <f>VLOOKUP($A18,'Return Data'!$B$7:$R$1700,10,0)</f>
        <v>19.070900000000002</v>
      </c>
      <c r="G18" s="66">
        <f t="shared" si="1"/>
        <v>10</v>
      </c>
      <c r="H18" s="65">
        <f>VLOOKUP($A18,'Return Data'!$B$7:$R$1700,11,0)</f>
        <v>12.0741</v>
      </c>
      <c r="I18" s="66">
        <f t="shared" si="2"/>
        <v>12</v>
      </c>
      <c r="J18" s="65">
        <f>VLOOKUP($A18,'Return Data'!$B$7:$R$1700,12,0)</f>
        <v>10.8308</v>
      </c>
      <c r="K18" s="66">
        <f t="shared" si="3"/>
        <v>11</v>
      </c>
      <c r="L18" s="65">
        <f>VLOOKUP($A18,'Return Data'!$B$7:$R$1700,13,0)</f>
        <v>11.468400000000001</v>
      </c>
      <c r="M18" s="66">
        <f t="shared" si="4"/>
        <v>11</v>
      </c>
      <c r="N18" s="65">
        <f>VLOOKUP($A18,'Return Data'!$B$7:$R$1700,17,0)</f>
        <v>10.5328</v>
      </c>
      <c r="O18" s="66">
        <f t="shared" si="5"/>
        <v>5</v>
      </c>
      <c r="P18" s="65">
        <f>VLOOKUP($A18,'Return Data'!$B$7:$R$1700,14,0)</f>
        <v>6.5564</v>
      </c>
      <c r="Q18" s="66">
        <f t="shared" si="7"/>
        <v>12</v>
      </c>
      <c r="R18" s="65">
        <f>VLOOKUP($A18,'Return Data'!$B$7:$R$1700,16,0)</f>
        <v>6.9874999999999998</v>
      </c>
      <c r="S18" s="67">
        <f t="shared" si="6"/>
        <v>17</v>
      </c>
    </row>
    <row r="19" spans="1:19" x14ac:dyDescent="0.3">
      <c r="A19" s="82" t="s">
        <v>647</v>
      </c>
      <c r="B19" s="64">
        <f>VLOOKUP($A19,'Return Data'!$B$7:$R$1700,3,0)</f>
        <v>44040</v>
      </c>
      <c r="C19" s="65">
        <f>VLOOKUP($A19,'Return Data'!$B$7:$R$1700,4,0)</f>
        <v>2811.3618999999999</v>
      </c>
      <c r="D19" s="65">
        <f>VLOOKUP($A19,'Return Data'!$B$7:$R$1700,9,0)</f>
        <v>12.4063</v>
      </c>
      <c r="E19" s="66">
        <f t="shared" si="0"/>
        <v>10</v>
      </c>
      <c r="F19" s="65">
        <f>VLOOKUP($A19,'Return Data'!$B$7:$R$1700,10,0)</f>
        <v>16.803799999999999</v>
      </c>
      <c r="G19" s="66">
        <f t="shared" si="1"/>
        <v>16</v>
      </c>
      <c r="H19" s="65">
        <f>VLOOKUP($A19,'Return Data'!$B$7:$R$1700,11,0)</f>
        <v>11.347099999999999</v>
      </c>
      <c r="I19" s="66">
        <f t="shared" si="2"/>
        <v>16</v>
      </c>
      <c r="J19" s="65">
        <f>VLOOKUP($A19,'Return Data'!$B$7:$R$1700,12,0)</f>
        <v>10.125999999999999</v>
      </c>
      <c r="K19" s="66">
        <f t="shared" si="3"/>
        <v>16</v>
      </c>
      <c r="L19" s="65">
        <f>VLOOKUP($A19,'Return Data'!$B$7:$R$1700,13,0)</f>
        <v>10.421200000000001</v>
      </c>
      <c r="M19" s="66">
        <f t="shared" si="4"/>
        <v>14</v>
      </c>
      <c r="N19" s="65">
        <f>VLOOKUP($A19,'Return Data'!$B$7:$R$1700,17,0)</f>
        <v>9.7827999999999999</v>
      </c>
      <c r="O19" s="66">
        <f t="shared" si="5"/>
        <v>9</v>
      </c>
      <c r="P19" s="65">
        <f>VLOOKUP($A19,'Return Data'!$B$7:$R$1700,14,0)</f>
        <v>8.6038999999999994</v>
      </c>
      <c r="Q19" s="66">
        <f t="shared" si="7"/>
        <v>4</v>
      </c>
      <c r="R19" s="65">
        <f>VLOOKUP($A19,'Return Data'!$B$7:$R$1700,16,0)</f>
        <v>8.3695000000000004</v>
      </c>
      <c r="S19" s="67">
        <f t="shared" si="6"/>
        <v>9</v>
      </c>
    </row>
    <row r="20" spans="1:19" x14ac:dyDescent="0.3">
      <c r="A20" s="82" t="s">
        <v>650</v>
      </c>
      <c r="B20" s="64">
        <f>VLOOKUP($A20,'Return Data'!$B$7:$R$1700,3,0)</f>
        <v>44040</v>
      </c>
      <c r="C20" s="65">
        <f>VLOOKUP($A20,'Return Data'!$B$7:$R$1700,4,0)</f>
        <v>55.914499999999997</v>
      </c>
      <c r="D20" s="65">
        <f>VLOOKUP($A20,'Return Data'!$B$7:$R$1700,9,0)</f>
        <v>17.7944</v>
      </c>
      <c r="E20" s="66">
        <f t="shared" si="0"/>
        <v>2</v>
      </c>
      <c r="F20" s="65">
        <f>VLOOKUP($A20,'Return Data'!$B$7:$R$1700,10,0)</f>
        <v>25.018599999999999</v>
      </c>
      <c r="G20" s="66">
        <f t="shared" si="1"/>
        <v>1</v>
      </c>
      <c r="H20" s="65">
        <f>VLOOKUP($A20,'Return Data'!$B$7:$R$1700,11,0)</f>
        <v>18.125399999999999</v>
      </c>
      <c r="I20" s="66">
        <f t="shared" si="2"/>
        <v>1</v>
      </c>
      <c r="J20" s="65">
        <f>VLOOKUP($A20,'Return Data'!$B$7:$R$1700,12,0)</f>
        <v>15.566000000000001</v>
      </c>
      <c r="K20" s="66">
        <f t="shared" si="3"/>
        <v>1</v>
      </c>
      <c r="L20" s="65">
        <f>VLOOKUP($A20,'Return Data'!$B$7:$R$1700,13,0)</f>
        <v>13.527200000000001</v>
      </c>
      <c r="M20" s="66">
        <f t="shared" si="4"/>
        <v>1</v>
      </c>
      <c r="N20" s="65">
        <f>VLOOKUP($A20,'Return Data'!$B$7:$R$1700,17,0)</f>
        <v>13.418799999999999</v>
      </c>
      <c r="O20" s="66">
        <f t="shared" si="5"/>
        <v>1</v>
      </c>
      <c r="P20" s="65">
        <f>VLOOKUP($A20,'Return Data'!$B$7:$R$1700,14,0)</f>
        <v>9.7270000000000003</v>
      </c>
      <c r="Q20" s="66">
        <f t="shared" si="7"/>
        <v>1</v>
      </c>
      <c r="R20" s="65">
        <f>VLOOKUP($A20,'Return Data'!$B$7:$R$1700,16,0)</f>
        <v>7.6524999999999999</v>
      </c>
      <c r="S20" s="67">
        <f t="shared" si="6"/>
        <v>12</v>
      </c>
    </row>
    <row r="21" spans="1:19" x14ac:dyDescent="0.3">
      <c r="A21" s="82" t="s">
        <v>651</v>
      </c>
      <c r="B21" s="64">
        <f>VLOOKUP($A21,'Return Data'!$B$7:$R$1700,3,0)</f>
        <v>44040</v>
      </c>
      <c r="C21" s="65">
        <f>VLOOKUP($A21,'Return Data'!$B$7:$R$1700,4,0)</f>
        <v>43.554400000000001</v>
      </c>
      <c r="D21" s="65">
        <f>VLOOKUP($A21,'Return Data'!$B$7:$R$1700,9,0)</f>
        <v>15.2652</v>
      </c>
      <c r="E21" s="66">
        <f t="shared" si="0"/>
        <v>5</v>
      </c>
      <c r="F21" s="65">
        <f>VLOOKUP($A21,'Return Data'!$B$7:$R$1700,10,0)</f>
        <v>14.3627</v>
      </c>
      <c r="G21" s="66">
        <f t="shared" si="1"/>
        <v>18</v>
      </c>
      <c r="H21" s="65">
        <f>VLOOKUP($A21,'Return Data'!$B$7:$R$1700,11,0)</f>
        <v>9.7688000000000006</v>
      </c>
      <c r="I21" s="66">
        <f t="shared" si="2"/>
        <v>17</v>
      </c>
      <c r="J21" s="65">
        <f>VLOOKUP($A21,'Return Data'!$B$7:$R$1700,12,0)</f>
        <v>9.4227000000000007</v>
      </c>
      <c r="K21" s="66">
        <f t="shared" si="3"/>
        <v>17</v>
      </c>
      <c r="L21" s="65">
        <f>VLOOKUP($A21,'Return Data'!$B$7:$R$1700,13,0)</f>
        <v>9.0429999999999993</v>
      </c>
      <c r="M21" s="66">
        <f t="shared" si="4"/>
        <v>17</v>
      </c>
      <c r="N21" s="65">
        <f>VLOOKUP($A21,'Return Data'!$B$7:$R$1700,17,0)</f>
        <v>8.3890999999999991</v>
      </c>
      <c r="O21" s="66">
        <f t="shared" si="5"/>
        <v>13</v>
      </c>
      <c r="P21" s="65">
        <f>VLOOKUP($A21,'Return Data'!$B$7:$R$1700,14,0)</f>
        <v>7.5636000000000001</v>
      </c>
      <c r="Q21" s="66">
        <f t="shared" si="7"/>
        <v>10</v>
      </c>
      <c r="R21" s="65">
        <f>VLOOKUP($A21,'Return Data'!$B$7:$R$1700,16,0)</f>
        <v>7.6814999999999998</v>
      </c>
      <c r="S21" s="67">
        <f t="shared" si="6"/>
        <v>11</v>
      </c>
    </row>
    <row r="22" spans="1:19" x14ac:dyDescent="0.3">
      <c r="A22" s="82" t="s">
        <v>653</v>
      </c>
      <c r="B22" s="64">
        <f>VLOOKUP($A22,'Return Data'!$B$7:$R$1700,3,0)</f>
        <v>44040</v>
      </c>
      <c r="C22" s="65">
        <f>VLOOKUP($A22,'Return Data'!$B$7:$R$1700,4,0)</f>
        <v>32.674100000000003</v>
      </c>
      <c r="D22" s="65">
        <f>VLOOKUP($A22,'Return Data'!$B$7:$R$1700,9,0)</f>
        <v>12.254200000000001</v>
      </c>
      <c r="E22" s="66">
        <f t="shared" si="0"/>
        <v>13</v>
      </c>
      <c r="F22" s="65">
        <f>VLOOKUP($A22,'Return Data'!$B$7:$R$1700,10,0)</f>
        <v>18.171199999999999</v>
      </c>
      <c r="G22" s="66">
        <f t="shared" si="1"/>
        <v>13</v>
      </c>
      <c r="H22" s="65">
        <f>VLOOKUP($A22,'Return Data'!$B$7:$R$1700,11,0)</f>
        <v>11.414899999999999</v>
      </c>
      <c r="I22" s="66">
        <f t="shared" si="2"/>
        <v>15</v>
      </c>
      <c r="J22" s="65">
        <f>VLOOKUP($A22,'Return Data'!$B$7:$R$1700,12,0)</f>
        <v>10.2692</v>
      </c>
      <c r="K22" s="66">
        <f t="shared" si="3"/>
        <v>15</v>
      </c>
      <c r="L22" s="65">
        <f>VLOOKUP($A22,'Return Data'!$B$7:$R$1700,13,0)</f>
        <v>10.1044</v>
      </c>
      <c r="M22" s="66">
        <f t="shared" si="4"/>
        <v>16</v>
      </c>
      <c r="N22" s="65">
        <f>VLOOKUP($A22,'Return Data'!$B$7:$R$1700,17,0)</f>
        <v>8.9224999999999994</v>
      </c>
      <c r="O22" s="66">
        <f t="shared" si="5"/>
        <v>12</v>
      </c>
      <c r="P22" s="65">
        <f>VLOOKUP($A22,'Return Data'!$B$7:$R$1700,14,0)</f>
        <v>6.8665000000000003</v>
      </c>
      <c r="Q22" s="66">
        <f t="shared" si="7"/>
        <v>11</v>
      </c>
      <c r="R22" s="65">
        <f>VLOOKUP($A22,'Return Data'!$B$7:$R$1700,16,0)</f>
        <v>6.9981</v>
      </c>
      <c r="S22" s="67">
        <f t="shared" si="6"/>
        <v>16</v>
      </c>
    </row>
    <row r="23" spans="1:19" x14ac:dyDescent="0.3">
      <c r="A23" s="82" t="s">
        <v>656</v>
      </c>
      <c r="B23" s="64">
        <f>VLOOKUP($A23,'Return Data'!$B$7:$R$1700,3,0)</f>
        <v>44040</v>
      </c>
      <c r="C23" s="65">
        <f>VLOOKUP($A23,'Return Data'!$B$7:$R$1700,4,0)</f>
        <v>11.8034</v>
      </c>
      <c r="D23" s="65">
        <f>VLOOKUP($A23,'Return Data'!$B$7:$R$1700,9,0)</f>
        <v>12.317299999999999</v>
      </c>
      <c r="E23" s="66">
        <f t="shared" si="0"/>
        <v>12</v>
      </c>
      <c r="F23" s="65">
        <f>VLOOKUP($A23,'Return Data'!$B$7:$R$1700,10,0)</f>
        <v>18.6708</v>
      </c>
      <c r="G23" s="66">
        <f t="shared" si="1"/>
        <v>12</v>
      </c>
      <c r="H23" s="65">
        <f>VLOOKUP($A23,'Return Data'!$B$7:$R$1700,11,0)</f>
        <v>13.6271</v>
      </c>
      <c r="I23" s="66">
        <f t="shared" si="2"/>
        <v>9</v>
      </c>
      <c r="J23" s="65">
        <f>VLOOKUP($A23,'Return Data'!$B$7:$R$1700,12,0)</f>
        <v>11.7096</v>
      </c>
      <c r="K23" s="66">
        <f t="shared" si="3"/>
        <v>10</v>
      </c>
      <c r="L23" s="65">
        <f>VLOOKUP($A23,'Return Data'!$B$7:$R$1700,13,0)</f>
        <v>11.864800000000001</v>
      </c>
      <c r="M23" s="66">
        <f t="shared" si="4"/>
        <v>8</v>
      </c>
      <c r="N23" s="65"/>
      <c r="O23" s="66"/>
      <c r="P23" s="65"/>
      <c r="Q23" s="66"/>
      <c r="R23" s="65">
        <f>VLOOKUP($A23,'Return Data'!$B$7:$R$1700,16,0)</f>
        <v>11.789899999999999</v>
      </c>
      <c r="S23" s="67">
        <f t="shared" si="6"/>
        <v>1</v>
      </c>
    </row>
    <row r="24" spans="1:19" x14ac:dyDescent="0.3">
      <c r="A24" s="82" t="s">
        <v>657</v>
      </c>
      <c r="B24" s="64">
        <f>VLOOKUP($A24,'Return Data'!$B$7:$R$1700,3,0)</f>
        <v>44040</v>
      </c>
      <c r="C24" s="65">
        <f>VLOOKUP($A24,'Return Data'!$B$7:$R$1700,4,0)</f>
        <v>30.294799999999999</v>
      </c>
      <c r="D24" s="65">
        <f>VLOOKUP($A24,'Return Data'!$B$7:$R$1700,9,0)</f>
        <v>10.107699999999999</v>
      </c>
      <c r="E24" s="66">
        <f t="shared" si="0"/>
        <v>16</v>
      </c>
      <c r="F24" s="65">
        <f>VLOOKUP($A24,'Return Data'!$B$7:$R$1700,10,0)</f>
        <v>18.899000000000001</v>
      </c>
      <c r="G24" s="66">
        <f t="shared" si="1"/>
        <v>11</v>
      </c>
      <c r="H24" s="65">
        <f>VLOOKUP($A24,'Return Data'!$B$7:$R$1700,11,0)</f>
        <v>13.722099999999999</v>
      </c>
      <c r="I24" s="66">
        <f t="shared" si="2"/>
        <v>8</v>
      </c>
      <c r="J24" s="65">
        <f>VLOOKUP($A24,'Return Data'!$B$7:$R$1700,12,0)</f>
        <v>12.026300000000001</v>
      </c>
      <c r="K24" s="66">
        <f t="shared" si="3"/>
        <v>7</v>
      </c>
      <c r="L24" s="65">
        <f>VLOOKUP($A24,'Return Data'!$B$7:$R$1700,13,0)</f>
        <v>12.527200000000001</v>
      </c>
      <c r="M24" s="66">
        <f t="shared" si="4"/>
        <v>3</v>
      </c>
      <c r="N24" s="65">
        <f>VLOOKUP($A24,'Return Data'!$B$7:$R$1700,17,0)</f>
        <v>11.501099999999999</v>
      </c>
      <c r="O24" s="66">
        <f t="shared" si="5"/>
        <v>2</v>
      </c>
      <c r="P24" s="65">
        <f>VLOOKUP($A24,'Return Data'!$B$7:$R$1700,14,0)</f>
        <v>8.1861999999999995</v>
      </c>
      <c r="Q24" s="66">
        <f t="shared" si="7"/>
        <v>7</v>
      </c>
      <c r="R24" s="65">
        <f>VLOOKUP($A24,'Return Data'!$B$7:$R$1700,16,0)</f>
        <v>7.3703000000000003</v>
      </c>
      <c r="S24" s="67">
        <f t="shared" si="6"/>
        <v>15</v>
      </c>
    </row>
    <row r="25" spans="1:19" x14ac:dyDescent="0.3">
      <c r="A25" s="82" t="s">
        <v>660</v>
      </c>
      <c r="B25" s="64">
        <f>VLOOKUP($A25,'Return Data'!$B$7:$R$1700,3,0)</f>
        <v>44040</v>
      </c>
      <c r="C25" s="65">
        <f>VLOOKUP($A25,'Return Data'!$B$7:$R$1700,4,0)</f>
        <v>193.0257</v>
      </c>
      <c r="D25" s="65">
        <f>VLOOKUP($A25,'Return Data'!$B$7:$R$1700,9,0)</f>
        <v>-167.8159</v>
      </c>
      <c r="E25" s="66">
        <f t="shared" si="0"/>
        <v>20</v>
      </c>
      <c r="F25" s="65">
        <f>VLOOKUP($A25,'Return Data'!$B$7:$R$1700,10,0)</f>
        <v>-59.0122</v>
      </c>
      <c r="G25" s="66">
        <f t="shared" si="1"/>
        <v>20</v>
      </c>
      <c r="H25" s="65">
        <f>VLOOKUP($A25,'Return Data'!$B$7:$R$1700,11,0)</f>
        <v>-29.5061</v>
      </c>
      <c r="I25" s="66">
        <f t="shared" si="2"/>
        <v>20</v>
      </c>
      <c r="J25" s="65">
        <f>VLOOKUP($A25,'Return Data'!$B$7:$R$1700,12,0)</f>
        <v>-19.386700000000001</v>
      </c>
      <c r="K25" s="66">
        <f t="shared" si="3"/>
        <v>20</v>
      </c>
      <c r="L25" s="65">
        <f>VLOOKUP($A25,'Return Data'!$B$7:$R$1700,13,0)</f>
        <v>-20.8261</v>
      </c>
      <c r="M25" s="66">
        <f t="shared" si="4"/>
        <v>20</v>
      </c>
      <c r="N25" s="65"/>
      <c r="O25" s="66"/>
      <c r="P25" s="65"/>
      <c r="Q25" s="66"/>
      <c r="R25" s="65">
        <f>VLOOKUP($A25,'Return Data'!$B$7:$R$1700,16,0)</f>
        <v>-18.3947</v>
      </c>
      <c r="S25" s="67">
        <f t="shared" si="6"/>
        <v>20</v>
      </c>
    </row>
    <row r="26" spans="1:19" x14ac:dyDescent="0.3">
      <c r="A26" s="82" t="s">
        <v>662</v>
      </c>
      <c r="B26" s="64">
        <f>VLOOKUP($A26,'Return Data'!$B$7:$R$1700,3,0)</f>
        <v>44040</v>
      </c>
      <c r="C26" s="65">
        <f>VLOOKUP($A26,'Return Data'!$B$7:$R$1700,4,0)</f>
        <v>11.715</v>
      </c>
      <c r="D26" s="65">
        <f>VLOOKUP($A26,'Return Data'!$B$7:$R$1700,9,0)</f>
        <v>14.1251</v>
      </c>
      <c r="E26" s="66">
        <f t="shared" si="0"/>
        <v>8</v>
      </c>
      <c r="F26" s="65">
        <f>VLOOKUP($A26,'Return Data'!$B$7:$R$1700,10,0)</f>
        <v>20.926600000000001</v>
      </c>
      <c r="G26" s="66">
        <f t="shared" si="1"/>
        <v>6</v>
      </c>
      <c r="H26" s="65">
        <f>VLOOKUP($A26,'Return Data'!$B$7:$R$1700,11,0)</f>
        <v>13.7742</v>
      </c>
      <c r="I26" s="66">
        <f t="shared" si="2"/>
        <v>6</v>
      </c>
      <c r="J26" s="65">
        <f>VLOOKUP($A26,'Return Data'!$B$7:$R$1700,12,0)</f>
        <v>11.756500000000001</v>
      </c>
      <c r="K26" s="66">
        <f t="shared" si="3"/>
        <v>9</v>
      </c>
      <c r="L26" s="65">
        <f>VLOOKUP($A26,'Return Data'!$B$7:$R$1700,13,0)</f>
        <v>12.732699999999999</v>
      </c>
      <c r="M26" s="66">
        <f t="shared" si="4"/>
        <v>2</v>
      </c>
      <c r="N26" s="65">
        <f>VLOOKUP($A26,'Return Data'!$B$7:$R$1700,17,0)</f>
        <v>7.4675000000000002</v>
      </c>
      <c r="O26" s="66">
        <f t="shared" si="5"/>
        <v>14</v>
      </c>
      <c r="P26" s="65"/>
      <c r="Q26" s="66"/>
      <c r="R26" s="65">
        <f>VLOOKUP($A26,'Return Data'!$B$7:$R$1700,16,0)</f>
        <v>7.5377000000000001</v>
      </c>
      <c r="S26" s="67">
        <f t="shared" si="6"/>
        <v>13</v>
      </c>
    </row>
    <row r="27" spans="1:19" x14ac:dyDescent="0.3">
      <c r="A27" s="82" t="s">
        <v>664</v>
      </c>
      <c r="B27" s="64">
        <f>VLOOKUP($A27,'Return Data'!$B$7:$R$1700,3,0)</f>
        <v>44040</v>
      </c>
      <c r="C27" s="65">
        <f>VLOOKUP($A27,'Return Data'!$B$7:$R$1700,4,0)</f>
        <v>12.334899999999999</v>
      </c>
      <c r="D27" s="65">
        <f>VLOOKUP($A27,'Return Data'!$B$7:$R$1700,9,0)</f>
        <v>13.672000000000001</v>
      </c>
      <c r="E27" s="66">
        <f t="shared" si="0"/>
        <v>9</v>
      </c>
      <c r="F27" s="65">
        <f>VLOOKUP($A27,'Return Data'!$B$7:$R$1700,10,0)</f>
        <v>21.007999999999999</v>
      </c>
      <c r="G27" s="66">
        <f t="shared" si="1"/>
        <v>5</v>
      </c>
      <c r="H27" s="65">
        <f>VLOOKUP($A27,'Return Data'!$B$7:$R$1700,11,0)</f>
        <v>13.771599999999999</v>
      </c>
      <c r="I27" s="66">
        <f t="shared" si="2"/>
        <v>7</v>
      </c>
      <c r="J27" s="65">
        <f>VLOOKUP($A27,'Return Data'!$B$7:$R$1700,12,0)</f>
        <v>12.2119</v>
      </c>
      <c r="K27" s="66">
        <f t="shared" si="3"/>
        <v>6</v>
      </c>
      <c r="L27" s="65">
        <f>VLOOKUP($A27,'Return Data'!$B$7:$R$1700,13,0)</f>
        <v>12.259399999999999</v>
      </c>
      <c r="M27" s="66">
        <f t="shared" si="4"/>
        <v>5</v>
      </c>
      <c r="N27" s="65"/>
      <c r="O27" s="66"/>
      <c r="P27" s="65"/>
      <c r="Q27" s="66"/>
      <c r="R27" s="65">
        <f>VLOOKUP($A27,'Return Data'!$B$7:$R$1700,16,0)</f>
        <v>11.224600000000001</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-0.17725499999999955</v>
      </c>
      <c r="E29" s="88"/>
      <c r="F29" s="89">
        <f>AVERAGE(F8:F27)</f>
        <v>14.003444999999996</v>
      </c>
      <c r="G29" s="88"/>
      <c r="H29" s="89">
        <f>AVERAGE(H8:H27)</f>
        <v>10.214685000000003</v>
      </c>
      <c r="I29" s="88"/>
      <c r="J29" s="89">
        <f>AVERAGE(J8:J27)</f>
        <v>9.4370399999999997</v>
      </c>
      <c r="K29" s="88"/>
      <c r="L29" s="89">
        <f>AVERAGE(L8:L27)</f>
        <v>9.2967849999999999</v>
      </c>
      <c r="M29" s="88"/>
      <c r="N29" s="89">
        <f>AVERAGE(N8:N27)</f>
        <v>9.0183812499999991</v>
      </c>
      <c r="O29" s="88"/>
      <c r="P29" s="89">
        <f>AVERAGE(P8:P27)</f>
        <v>7.3283857142857149</v>
      </c>
      <c r="Q29" s="88"/>
      <c r="R29" s="89">
        <f>AVERAGE(R8:R27)</f>
        <v>7.0281949999999984</v>
      </c>
      <c r="S29" s="90"/>
    </row>
    <row r="30" spans="1:19" x14ac:dyDescent="0.3">
      <c r="A30" s="87" t="s">
        <v>28</v>
      </c>
      <c r="B30" s="88"/>
      <c r="C30" s="88"/>
      <c r="D30" s="89">
        <f>MIN(D8:D27)</f>
        <v>-167.8159</v>
      </c>
      <c r="E30" s="88"/>
      <c r="F30" s="89">
        <f>MIN(F8:F27)</f>
        <v>-59.0122</v>
      </c>
      <c r="G30" s="88"/>
      <c r="H30" s="89">
        <f>MIN(H8:H27)</f>
        <v>-29.5061</v>
      </c>
      <c r="I30" s="88"/>
      <c r="J30" s="89">
        <f>MIN(J8:J27)</f>
        <v>-19.386700000000001</v>
      </c>
      <c r="K30" s="88"/>
      <c r="L30" s="89">
        <f>MIN(L8:L27)</f>
        <v>-20.8261</v>
      </c>
      <c r="M30" s="88"/>
      <c r="N30" s="89">
        <f>MIN(N8:N27)</f>
        <v>-1.8602000000000001</v>
      </c>
      <c r="O30" s="88"/>
      <c r="P30" s="89">
        <f>MIN(P8:P27)</f>
        <v>-2.7799999999999998E-2</v>
      </c>
      <c r="Q30" s="88"/>
      <c r="R30" s="89">
        <f>MIN(R8:R27)</f>
        <v>-18.3947</v>
      </c>
      <c r="S30" s="90"/>
    </row>
    <row r="31" spans="1:19" ht="15" thickBot="1" x14ac:dyDescent="0.35">
      <c r="A31" s="91" t="s">
        <v>29</v>
      </c>
      <c r="B31" s="92"/>
      <c r="C31" s="92"/>
      <c r="D31" s="93">
        <f>MAX(D8:D27)</f>
        <v>18.5565</v>
      </c>
      <c r="E31" s="92"/>
      <c r="F31" s="93">
        <f>MAX(F8:F27)</f>
        <v>25.018599999999999</v>
      </c>
      <c r="G31" s="92"/>
      <c r="H31" s="93">
        <f>MAX(H8:H27)</f>
        <v>18.125399999999999</v>
      </c>
      <c r="I31" s="92"/>
      <c r="J31" s="93">
        <f>MAX(J8:J27)</f>
        <v>15.566000000000001</v>
      </c>
      <c r="K31" s="92"/>
      <c r="L31" s="93">
        <f>MAX(L8:L27)</f>
        <v>13.527200000000001</v>
      </c>
      <c r="M31" s="92"/>
      <c r="N31" s="93">
        <f>MAX(N8:N27)</f>
        <v>13.418799999999999</v>
      </c>
      <c r="O31" s="92"/>
      <c r="P31" s="93">
        <f>MAX(P8:P27)</f>
        <v>9.7270000000000003</v>
      </c>
      <c r="Q31" s="92"/>
      <c r="R31" s="93">
        <f>MAX(R8:R27)</f>
        <v>11.789899999999999</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44040</v>
      </c>
      <c r="C8" s="65">
        <f>VLOOKUP($A8,'Return Data'!$B$7:$R$1700,4,0)</f>
        <v>34.628399999999999</v>
      </c>
      <c r="D8" s="65">
        <f>VLOOKUP($A8,'Return Data'!$B$7:$R$1700,9,0)</f>
        <v>26.370699999999999</v>
      </c>
      <c r="E8" s="66">
        <f t="shared" ref="E8:E37" si="0">RANK(D8,D$8:D$37,0)</f>
        <v>2</v>
      </c>
      <c r="F8" s="65">
        <f>VLOOKUP($A8,'Return Data'!$B$7:$R$1700,10,0)</f>
        <v>26.035</v>
      </c>
      <c r="G8" s="66">
        <f t="shared" ref="G8:G37" si="1">RANK(F8,F$8:F$37,0)</f>
        <v>1</v>
      </c>
      <c r="H8" s="65">
        <f>VLOOKUP($A8,'Return Data'!$B$7:$R$1700,11,0)</f>
        <v>11.5389</v>
      </c>
      <c r="I8" s="66">
        <f t="shared" ref="I8:I35" si="2">RANK(H8,H$8:H$37,0)</f>
        <v>20</v>
      </c>
      <c r="J8" s="65">
        <f>VLOOKUP($A8,'Return Data'!$B$7:$R$1700,12,0)</f>
        <v>3.7305999999999999</v>
      </c>
      <c r="K8" s="66">
        <f>RANK(J8,J$8:J$37,0)</f>
        <v>27</v>
      </c>
      <c r="L8" s="65">
        <f>VLOOKUP($A8,'Return Data'!$B$7:$R$1700,13,0)</f>
        <v>1.9614</v>
      </c>
      <c r="M8" s="66">
        <f>RANK(L8,L$8:L$37,0)</f>
        <v>27</v>
      </c>
      <c r="N8" s="65">
        <f>VLOOKUP($A8,'Return Data'!$B$7:$R$1700,17,0)</f>
        <v>5.5312000000000001</v>
      </c>
      <c r="O8" s="66">
        <f>RANK(N8,N$8:N$37,0)</f>
        <v>23</v>
      </c>
      <c r="P8" s="65">
        <f>VLOOKUP($A8,'Return Data'!$B$7:$R$1700,14,0)</f>
        <v>3.6476000000000002</v>
      </c>
      <c r="Q8" s="66">
        <f>RANK(P8,P$8:P$37,0)</f>
        <v>25</v>
      </c>
      <c r="R8" s="65">
        <f>VLOOKUP($A8,'Return Data'!$B$7:$R$1700,16,0)</f>
        <v>7.9249999999999998</v>
      </c>
      <c r="S8" s="67">
        <f t="shared" ref="S8:S37" si="3">RANK(R8,R$8:R$37,0)</f>
        <v>23</v>
      </c>
    </row>
    <row r="9" spans="1:19" x14ac:dyDescent="0.3">
      <c r="A9" s="82" t="s">
        <v>54</v>
      </c>
      <c r="B9" s="64">
        <f>VLOOKUP($A9,'Return Data'!$B$7:$R$1700,3,0)</f>
        <v>44040</v>
      </c>
      <c r="C9" s="65">
        <f>VLOOKUP($A9,'Return Data'!$B$7:$R$1700,4,0)</f>
        <v>1.4522999999999999</v>
      </c>
      <c r="D9" s="65">
        <f>VLOOKUP($A9,'Return Data'!$B$7:$R$1700,9,0)</f>
        <v>0</v>
      </c>
      <c r="E9" s="66">
        <f t="shared" si="0"/>
        <v>30</v>
      </c>
      <c r="F9" s="65">
        <f>VLOOKUP($A9,'Return Data'!$B$7:$R$1700,10,0)</f>
        <v>0</v>
      </c>
      <c r="G9" s="66">
        <f t="shared" si="1"/>
        <v>30</v>
      </c>
      <c r="H9" s="65">
        <f>VLOOKUP($A9,'Return Data'!$B$7:$R$1700,11,0)</f>
        <v>-50.470599999999997</v>
      </c>
      <c r="I9" s="66">
        <f t="shared" si="2"/>
        <v>29</v>
      </c>
      <c r="J9" s="65"/>
      <c r="K9" s="66"/>
      <c r="L9" s="65"/>
      <c r="M9" s="66"/>
      <c r="N9" s="65"/>
      <c r="O9" s="66"/>
      <c r="P9" s="65"/>
      <c r="Q9" s="66"/>
      <c r="R9" s="65">
        <f>VLOOKUP($A9,'Return Data'!$B$7:$R$1700,16,0)</f>
        <v>-35.5199</v>
      </c>
      <c r="S9" s="67">
        <f t="shared" si="3"/>
        <v>30</v>
      </c>
    </row>
    <row r="10" spans="1:19" x14ac:dyDescent="0.3">
      <c r="A10" s="82" t="s">
        <v>55</v>
      </c>
      <c r="B10" s="64">
        <f>VLOOKUP($A10,'Return Data'!$B$7:$R$1700,3,0)</f>
        <v>44040</v>
      </c>
      <c r="C10" s="65">
        <f>VLOOKUP($A10,'Return Data'!$B$7:$R$1700,4,0)</f>
        <v>24.2925</v>
      </c>
      <c r="D10" s="65">
        <f>VLOOKUP($A10,'Return Data'!$B$7:$R$1700,9,0)</f>
        <v>18.2181</v>
      </c>
      <c r="E10" s="66">
        <f t="shared" si="0"/>
        <v>7</v>
      </c>
      <c r="F10" s="65">
        <f>VLOOKUP($A10,'Return Data'!$B$7:$R$1700,10,0)</f>
        <v>23.874099999999999</v>
      </c>
      <c r="G10" s="66">
        <f t="shared" si="1"/>
        <v>2</v>
      </c>
      <c r="H10" s="65">
        <f>VLOOKUP($A10,'Return Data'!$B$7:$R$1700,11,0)</f>
        <v>18.113199999999999</v>
      </c>
      <c r="I10" s="66">
        <f t="shared" si="2"/>
        <v>4</v>
      </c>
      <c r="J10" s="65">
        <f>VLOOKUP($A10,'Return Data'!$B$7:$R$1700,12,0)</f>
        <v>16.055099999999999</v>
      </c>
      <c r="K10" s="66">
        <f t="shared" ref="K10:K35" si="4">RANK(J10,J$8:J$37,0)</f>
        <v>2</v>
      </c>
      <c r="L10" s="65">
        <f>VLOOKUP($A10,'Return Data'!$B$7:$R$1700,13,0)</f>
        <v>14.234</v>
      </c>
      <c r="M10" s="66">
        <f t="shared" ref="M10:M35" si="5">RANK(L10,L$8:L$37,0)</f>
        <v>3</v>
      </c>
      <c r="N10" s="65">
        <f>VLOOKUP($A10,'Return Data'!$B$7:$R$1700,17,0)</f>
        <v>13.4285</v>
      </c>
      <c r="O10" s="66">
        <f t="shared" ref="O10:O22" si="6">RANK(N10,N$8:N$37,0)</f>
        <v>3</v>
      </c>
      <c r="P10" s="65">
        <f>VLOOKUP($A10,'Return Data'!$B$7:$R$1700,14,0)</f>
        <v>9.6385000000000005</v>
      </c>
      <c r="Q10" s="66">
        <f t="shared" ref="Q10:Q22" si="7">RANK(P10,P$8:P$37,0)</f>
        <v>3</v>
      </c>
      <c r="R10" s="65">
        <f>VLOOKUP($A10,'Return Data'!$B$7:$R$1700,16,0)</f>
        <v>10.181800000000001</v>
      </c>
      <c r="S10" s="67">
        <f t="shared" si="3"/>
        <v>4</v>
      </c>
    </row>
    <row r="11" spans="1:19" x14ac:dyDescent="0.3">
      <c r="A11" s="82" t="s">
        <v>56</v>
      </c>
      <c r="B11" s="64">
        <f>VLOOKUP($A11,'Return Data'!$B$7:$R$1700,3,0)</f>
        <v>44040</v>
      </c>
      <c r="C11" s="65">
        <f>VLOOKUP($A11,'Return Data'!$B$7:$R$1700,4,0)</f>
        <v>18.511399999999998</v>
      </c>
      <c r="D11" s="65">
        <f>VLOOKUP($A11,'Return Data'!$B$7:$R$1700,9,0)</f>
        <v>11.6652</v>
      </c>
      <c r="E11" s="66">
        <f t="shared" si="0"/>
        <v>21</v>
      </c>
      <c r="F11" s="65">
        <f>VLOOKUP($A11,'Return Data'!$B$7:$R$1700,10,0)</f>
        <v>5.0351999999999997</v>
      </c>
      <c r="G11" s="66">
        <f t="shared" si="1"/>
        <v>29</v>
      </c>
      <c r="H11" s="65">
        <f>VLOOKUP($A11,'Return Data'!$B$7:$R$1700,11,0)</f>
        <v>10.368499999999999</v>
      </c>
      <c r="I11" s="66">
        <f t="shared" si="2"/>
        <v>23</v>
      </c>
      <c r="J11" s="65">
        <f>VLOOKUP($A11,'Return Data'!$B$7:$R$1700,12,0)</f>
        <v>8.7566000000000006</v>
      </c>
      <c r="K11" s="66">
        <f t="shared" si="4"/>
        <v>21</v>
      </c>
      <c r="L11" s="65">
        <f>VLOOKUP($A11,'Return Data'!$B$7:$R$1700,13,0)</f>
        <v>7.7706</v>
      </c>
      <c r="M11" s="66">
        <f t="shared" si="5"/>
        <v>24</v>
      </c>
      <c r="N11" s="65">
        <f>VLOOKUP($A11,'Return Data'!$B$7:$R$1700,17,0)</f>
        <v>3.7353999999999998</v>
      </c>
      <c r="O11" s="66">
        <f t="shared" si="6"/>
        <v>26</v>
      </c>
      <c r="P11" s="65">
        <f>VLOOKUP($A11,'Return Data'!$B$7:$R$1700,14,0)</f>
        <v>3.5682999999999998</v>
      </c>
      <c r="Q11" s="66">
        <f t="shared" si="7"/>
        <v>26</v>
      </c>
      <c r="R11" s="65">
        <f>VLOOKUP($A11,'Return Data'!$B$7:$R$1700,16,0)</f>
        <v>7.7310999999999996</v>
      </c>
      <c r="S11" s="67">
        <f t="shared" si="3"/>
        <v>24</v>
      </c>
    </row>
    <row r="12" spans="1:19" x14ac:dyDescent="0.3">
      <c r="A12" s="82" t="s">
        <v>57</v>
      </c>
      <c r="B12" s="64">
        <f>VLOOKUP($A12,'Return Data'!$B$7:$R$1700,3,0)</f>
        <v>44040</v>
      </c>
      <c r="C12" s="65">
        <f>VLOOKUP($A12,'Return Data'!$B$7:$R$1700,4,0)</f>
        <v>37.584699999999998</v>
      </c>
      <c r="D12" s="65">
        <f>VLOOKUP($A12,'Return Data'!$B$7:$R$1700,9,0)</f>
        <v>10.7928</v>
      </c>
      <c r="E12" s="66">
        <f t="shared" si="0"/>
        <v>24</v>
      </c>
      <c r="F12" s="65">
        <f>VLOOKUP($A12,'Return Data'!$B$7:$R$1700,10,0)</f>
        <v>10.5945</v>
      </c>
      <c r="G12" s="66">
        <f t="shared" si="1"/>
        <v>20</v>
      </c>
      <c r="H12" s="65">
        <f>VLOOKUP($A12,'Return Data'!$B$7:$R$1700,11,0)</f>
        <v>13.8858</v>
      </c>
      <c r="I12" s="66">
        <f t="shared" si="2"/>
        <v>14</v>
      </c>
      <c r="J12" s="65">
        <f>VLOOKUP($A12,'Return Data'!$B$7:$R$1700,12,0)</f>
        <v>11.520799999999999</v>
      </c>
      <c r="K12" s="66">
        <f t="shared" si="4"/>
        <v>14</v>
      </c>
      <c r="L12" s="65">
        <f>VLOOKUP($A12,'Return Data'!$B$7:$R$1700,13,0)</f>
        <v>10.073600000000001</v>
      </c>
      <c r="M12" s="66">
        <f t="shared" si="5"/>
        <v>14</v>
      </c>
      <c r="N12" s="65">
        <f>VLOOKUP($A12,'Return Data'!$B$7:$R$1700,17,0)</f>
        <v>10.25</v>
      </c>
      <c r="O12" s="66">
        <f t="shared" si="6"/>
        <v>16</v>
      </c>
      <c r="P12" s="65">
        <f>VLOOKUP($A12,'Return Data'!$B$7:$R$1700,14,0)</f>
        <v>7.3771000000000004</v>
      </c>
      <c r="Q12" s="66">
        <f t="shared" si="7"/>
        <v>15</v>
      </c>
      <c r="R12" s="65">
        <f>VLOOKUP($A12,'Return Data'!$B$7:$R$1700,16,0)</f>
        <v>9.2812999999999999</v>
      </c>
      <c r="S12" s="67">
        <f t="shared" si="3"/>
        <v>14</v>
      </c>
    </row>
    <row r="13" spans="1:19" x14ac:dyDescent="0.3">
      <c r="A13" s="82" t="s">
        <v>58</v>
      </c>
      <c r="B13" s="64">
        <f>VLOOKUP($A13,'Return Data'!$B$7:$R$1700,3,0)</f>
        <v>44040</v>
      </c>
      <c r="C13" s="65">
        <f>VLOOKUP($A13,'Return Data'!$B$7:$R$1700,4,0)</f>
        <v>24.7423</v>
      </c>
      <c r="D13" s="65">
        <f>VLOOKUP($A13,'Return Data'!$B$7:$R$1700,9,0)</f>
        <v>12.3535</v>
      </c>
      <c r="E13" s="66">
        <f t="shared" si="0"/>
        <v>19</v>
      </c>
      <c r="F13" s="65">
        <f>VLOOKUP($A13,'Return Data'!$B$7:$R$1700,10,0)</f>
        <v>14.5427</v>
      </c>
      <c r="G13" s="66">
        <f t="shared" si="1"/>
        <v>16</v>
      </c>
      <c r="H13" s="65">
        <f>VLOOKUP($A13,'Return Data'!$B$7:$R$1700,11,0)</f>
        <v>15.584899999999999</v>
      </c>
      <c r="I13" s="66">
        <f t="shared" si="2"/>
        <v>9</v>
      </c>
      <c r="J13" s="65">
        <f>VLOOKUP($A13,'Return Data'!$B$7:$R$1700,12,0)</f>
        <v>12.007199999999999</v>
      </c>
      <c r="K13" s="66">
        <f t="shared" si="4"/>
        <v>12</v>
      </c>
      <c r="L13" s="65">
        <f>VLOOKUP($A13,'Return Data'!$B$7:$R$1700,13,0)</f>
        <v>10.2957</v>
      </c>
      <c r="M13" s="66">
        <f t="shared" si="5"/>
        <v>12</v>
      </c>
      <c r="N13" s="65">
        <f>VLOOKUP($A13,'Return Data'!$B$7:$R$1700,17,0)</f>
        <v>10.8627</v>
      </c>
      <c r="O13" s="66">
        <f t="shared" si="6"/>
        <v>14</v>
      </c>
      <c r="P13" s="65">
        <f>VLOOKUP($A13,'Return Data'!$B$7:$R$1700,14,0)</f>
        <v>7.2942999999999998</v>
      </c>
      <c r="Q13" s="66">
        <f t="shared" si="7"/>
        <v>16</v>
      </c>
      <c r="R13" s="65">
        <f>VLOOKUP($A13,'Return Data'!$B$7:$R$1700,16,0)</f>
        <v>9.3574000000000002</v>
      </c>
      <c r="S13" s="67">
        <f t="shared" si="3"/>
        <v>12</v>
      </c>
    </row>
    <row r="14" spans="1:19" x14ac:dyDescent="0.3">
      <c r="A14" s="82" t="s">
        <v>59</v>
      </c>
      <c r="B14" s="64">
        <f>VLOOKUP($A14,'Return Data'!$B$7:$R$1700,3,0)</f>
        <v>44040</v>
      </c>
      <c r="C14" s="65">
        <f>VLOOKUP($A14,'Return Data'!$B$7:$R$1700,4,0)</f>
        <v>2663.895</v>
      </c>
      <c r="D14" s="65">
        <f>VLOOKUP($A14,'Return Data'!$B$7:$R$1700,9,0)</f>
        <v>16.104600000000001</v>
      </c>
      <c r="E14" s="66">
        <f t="shared" si="0"/>
        <v>10</v>
      </c>
      <c r="F14" s="65">
        <f>VLOOKUP($A14,'Return Data'!$B$7:$R$1700,10,0)</f>
        <v>15.5313</v>
      </c>
      <c r="G14" s="66">
        <f t="shared" si="1"/>
        <v>14</v>
      </c>
      <c r="H14" s="65">
        <f>VLOOKUP($A14,'Return Data'!$B$7:$R$1700,11,0)</f>
        <v>20.1694</v>
      </c>
      <c r="I14" s="66">
        <f t="shared" si="2"/>
        <v>2</v>
      </c>
      <c r="J14" s="65">
        <f>VLOOKUP($A14,'Return Data'!$B$7:$R$1700,12,0)</f>
        <v>15.669700000000001</v>
      </c>
      <c r="K14" s="66">
        <f t="shared" si="4"/>
        <v>3</v>
      </c>
      <c r="L14" s="65">
        <f>VLOOKUP($A14,'Return Data'!$B$7:$R$1700,13,0)</f>
        <v>15.7857</v>
      </c>
      <c r="M14" s="66">
        <f t="shared" si="5"/>
        <v>1</v>
      </c>
      <c r="N14" s="65">
        <f>VLOOKUP($A14,'Return Data'!$B$7:$R$1700,17,0)</f>
        <v>13.752599999999999</v>
      </c>
      <c r="O14" s="66">
        <f t="shared" si="6"/>
        <v>2</v>
      </c>
      <c r="P14" s="65">
        <f>VLOOKUP($A14,'Return Data'!$B$7:$R$1700,14,0)</f>
        <v>9.0198999999999998</v>
      </c>
      <c r="Q14" s="66">
        <f t="shared" si="7"/>
        <v>6</v>
      </c>
      <c r="R14" s="65">
        <f>VLOOKUP($A14,'Return Data'!$B$7:$R$1700,16,0)</f>
        <v>9.5568000000000008</v>
      </c>
      <c r="S14" s="67">
        <f t="shared" si="3"/>
        <v>9</v>
      </c>
    </row>
    <row r="15" spans="1:19" x14ac:dyDescent="0.3">
      <c r="A15" s="82" t="s">
        <v>60</v>
      </c>
      <c r="B15" s="64">
        <f>VLOOKUP($A15,'Return Data'!$B$7:$R$1700,3,0)</f>
        <v>44040</v>
      </c>
      <c r="C15" s="65">
        <f>VLOOKUP($A15,'Return Data'!$B$7:$R$1700,4,0)</f>
        <v>23.752700000000001</v>
      </c>
      <c r="D15" s="65">
        <f>VLOOKUP($A15,'Return Data'!$B$7:$R$1700,9,0)</f>
        <v>1.9289000000000001</v>
      </c>
      <c r="E15" s="66">
        <f t="shared" si="0"/>
        <v>28</v>
      </c>
      <c r="F15" s="65">
        <f>VLOOKUP($A15,'Return Data'!$B$7:$R$1700,10,0)</f>
        <v>6.0542999999999996</v>
      </c>
      <c r="G15" s="66">
        <f t="shared" si="1"/>
        <v>26</v>
      </c>
      <c r="H15" s="65">
        <f>VLOOKUP($A15,'Return Data'!$B$7:$R$1700,11,0)</f>
        <v>10.079800000000001</v>
      </c>
      <c r="I15" s="66">
        <f t="shared" si="2"/>
        <v>24</v>
      </c>
      <c r="J15" s="65">
        <f>VLOOKUP($A15,'Return Data'!$B$7:$R$1700,12,0)</f>
        <v>8.6248000000000005</v>
      </c>
      <c r="K15" s="66">
        <f t="shared" si="4"/>
        <v>22</v>
      </c>
      <c r="L15" s="65">
        <f>VLOOKUP($A15,'Return Data'!$B$7:$R$1700,13,0)</f>
        <v>8.4468999999999994</v>
      </c>
      <c r="M15" s="66">
        <f t="shared" si="5"/>
        <v>20</v>
      </c>
      <c r="N15" s="65">
        <f>VLOOKUP($A15,'Return Data'!$B$7:$R$1700,17,0)</f>
        <v>12.006600000000001</v>
      </c>
      <c r="O15" s="66">
        <f t="shared" si="6"/>
        <v>7</v>
      </c>
      <c r="P15" s="65">
        <f>VLOOKUP($A15,'Return Data'!$B$7:$R$1700,14,0)</f>
        <v>8.2510999999999992</v>
      </c>
      <c r="Q15" s="66">
        <f t="shared" si="7"/>
        <v>10</v>
      </c>
      <c r="R15" s="65">
        <f>VLOOKUP($A15,'Return Data'!$B$7:$R$1700,16,0)</f>
        <v>8.6226000000000003</v>
      </c>
      <c r="S15" s="67">
        <f t="shared" si="3"/>
        <v>17</v>
      </c>
    </row>
    <row r="16" spans="1:19" x14ac:dyDescent="0.3">
      <c r="A16" s="82" t="s">
        <v>61</v>
      </c>
      <c r="B16" s="64">
        <f>VLOOKUP($A16,'Return Data'!$B$7:$R$1700,3,0)</f>
        <v>44040</v>
      </c>
      <c r="C16" s="65">
        <f>VLOOKUP($A16,'Return Data'!$B$7:$R$1700,4,0)</f>
        <v>70.711500000000001</v>
      </c>
      <c r="D16" s="65">
        <f>VLOOKUP($A16,'Return Data'!$B$7:$R$1700,9,0)</f>
        <v>1.7561</v>
      </c>
      <c r="E16" s="66">
        <f t="shared" si="0"/>
        <v>29</v>
      </c>
      <c r="F16" s="65">
        <f>VLOOKUP($A16,'Return Data'!$B$7:$R$1700,10,0)</f>
        <v>9.4314</v>
      </c>
      <c r="G16" s="66">
        <f t="shared" si="1"/>
        <v>23</v>
      </c>
      <c r="H16" s="65">
        <f>VLOOKUP($A16,'Return Data'!$B$7:$R$1700,11,0)</f>
        <v>-0.93379999999999996</v>
      </c>
      <c r="I16" s="66">
        <f t="shared" si="2"/>
        <v>28</v>
      </c>
      <c r="J16" s="65">
        <f>VLOOKUP($A16,'Return Data'!$B$7:$R$1700,12,0)</f>
        <v>-3.5579999999999998</v>
      </c>
      <c r="K16" s="66">
        <f t="shared" si="4"/>
        <v>28</v>
      </c>
      <c r="L16" s="65">
        <f>VLOOKUP($A16,'Return Data'!$B$7:$R$1700,13,0)</f>
        <v>-1.1506000000000001</v>
      </c>
      <c r="M16" s="66">
        <f t="shared" si="5"/>
        <v>28</v>
      </c>
      <c r="N16" s="65">
        <f>VLOOKUP($A16,'Return Data'!$B$7:$R$1700,17,0)</f>
        <v>4.1905999999999999</v>
      </c>
      <c r="O16" s="66">
        <f t="shared" si="6"/>
        <v>25</v>
      </c>
      <c r="P16" s="65">
        <f>VLOOKUP($A16,'Return Data'!$B$7:$R$1700,14,0)</f>
        <v>5.149</v>
      </c>
      <c r="Q16" s="66">
        <f t="shared" si="7"/>
        <v>21</v>
      </c>
      <c r="R16" s="65">
        <f>VLOOKUP($A16,'Return Data'!$B$7:$R$1700,16,0)</f>
        <v>8.1803000000000008</v>
      </c>
      <c r="S16" s="67">
        <f t="shared" si="3"/>
        <v>21</v>
      </c>
    </row>
    <row r="17" spans="1:19" x14ac:dyDescent="0.3">
      <c r="A17" s="82" t="s">
        <v>62</v>
      </c>
      <c r="B17" s="64">
        <f>VLOOKUP($A17,'Return Data'!$B$7:$R$1700,3,0)</f>
        <v>44040</v>
      </c>
      <c r="C17" s="65">
        <f>VLOOKUP($A17,'Return Data'!$B$7:$R$1700,4,0)</f>
        <v>70.159899999999993</v>
      </c>
      <c r="D17" s="65">
        <f>VLOOKUP($A17,'Return Data'!$B$7:$R$1700,9,0)</f>
        <v>16.141300000000001</v>
      </c>
      <c r="E17" s="66">
        <f t="shared" si="0"/>
        <v>9</v>
      </c>
      <c r="F17" s="65">
        <f>VLOOKUP($A17,'Return Data'!$B$7:$R$1700,10,0)</f>
        <v>19.774999999999999</v>
      </c>
      <c r="G17" s="66">
        <f t="shared" si="1"/>
        <v>5</v>
      </c>
      <c r="H17" s="65">
        <f>VLOOKUP($A17,'Return Data'!$B$7:$R$1700,11,0)</f>
        <v>11.7218</v>
      </c>
      <c r="I17" s="66">
        <f t="shared" si="2"/>
        <v>19</v>
      </c>
      <c r="J17" s="65">
        <f>VLOOKUP($A17,'Return Data'!$B$7:$R$1700,12,0)</f>
        <v>10.6304</v>
      </c>
      <c r="K17" s="66">
        <f t="shared" si="4"/>
        <v>18</v>
      </c>
      <c r="L17" s="65">
        <f>VLOOKUP($A17,'Return Data'!$B$7:$R$1700,13,0)</f>
        <v>10.064500000000001</v>
      </c>
      <c r="M17" s="66">
        <f t="shared" si="5"/>
        <v>15</v>
      </c>
      <c r="N17" s="65">
        <f>VLOOKUP($A17,'Return Data'!$B$7:$R$1700,17,0)</f>
        <v>7.0225999999999997</v>
      </c>
      <c r="O17" s="66">
        <f t="shared" si="6"/>
        <v>21</v>
      </c>
      <c r="P17" s="65">
        <f>VLOOKUP($A17,'Return Data'!$B$7:$R$1700,14,0)</f>
        <v>4.8377999999999997</v>
      </c>
      <c r="Q17" s="66">
        <f t="shared" si="7"/>
        <v>22</v>
      </c>
      <c r="R17" s="65">
        <f>VLOOKUP($A17,'Return Data'!$B$7:$R$1700,16,0)</f>
        <v>8.2547999999999995</v>
      </c>
      <c r="S17" s="67">
        <f t="shared" si="3"/>
        <v>20</v>
      </c>
    </row>
    <row r="18" spans="1:19" x14ac:dyDescent="0.3">
      <c r="A18" s="82" t="s">
        <v>63</v>
      </c>
      <c r="B18" s="64">
        <f>VLOOKUP($A18,'Return Data'!$B$7:$R$1700,3,0)</f>
        <v>44040</v>
      </c>
      <c r="C18" s="65">
        <f>VLOOKUP($A18,'Return Data'!$B$7:$R$1700,4,0)</f>
        <v>29.493300000000001</v>
      </c>
      <c r="D18" s="65">
        <f>VLOOKUP($A18,'Return Data'!$B$7:$R$1700,9,0)</f>
        <v>10.960100000000001</v>
      </c>
      <c r="E18" s="66">
        <f t="shared" si="0"/>
        <v>23</v>
      </c>
      <c r="F18" s="65">
        <f>VLOOKUP($A18,'Return Data'!$B$7:$R$1700,10,0)</f>
        <v>15.1844</v>
      </c>
      <c r="G18" s="66">
        <f t="shared" si="1"/>
        <v>15</v>
      </c>
      <c r="H18" s="65">
        <f>VLOOKUP($A18,'Return Data'!$B$7:$R$1700,11,0)</f>
        <v>13.3767</v>
      </c>
      <c r="I18" s="66">
        <f t="shared" si="2"/>
        <v>15</v>
      </c>
      <c r="J18" s="65">
        <f>VLOOKUP($A18,'Return Data'!$B$7:$R$1700,12,0)</f>
        <v>10.7216</v>
      </c>
      <c r="K18" s="66">
        <f t="shared" si="4"/>
        <v>17</v>
      </c>
      <c r="L18" s="65">
        <f>VLOOKUP($A18,'Return Data'!$B$7:$R$1700,13,0)</f>
        <v>9.8882999999999992</v>
      </c>
      <c r="M18" s="66">
        <f t="shared" si="5"/>
        <v>17</v>
      </c>
      <c r="N18" s="65">
        <f>VLOOKUP($A18,'Return Data'!$B$7:$R$1700,17,0)</f>
        <v>11.5267</v>
      </c>
      <c r="O18" s="66">
        <f t="shared" si="6"/>
        <v>12</v>
      </c>
      <c r="P18" s="65">
        <f>VLOOKUP($A18,'Return Data'!$B$7:$R$1700,14,0)</f>
        <v>7.4635999999999996</v>
      </c>
      <c r="Q18" s="66">
        <f t="shared" si="7"/>
        <v>14</v>
      </c>
      <c r="R18" s="65">
        <f>VLOOKUP($A18,'Return Data'!$B$7:$R$1700,16,0)</f>
        <v>8.3480000000000008</v>
      </c>
      <c r="S18" s="67">
        <f t="shared" si="3"/>
        <v>19</v>
      </c>
    </row>
    <row r="19" spans="1:19" x14ac:dyDescent="0.3">
      <c r="A19" s="82" t="s">
        <v>64</v>
      </c>
      <c r="B19" s="64">
        <f>VLOOKUP($A19,'Return Data'!$B$7:$R$1700,3,0)</f>
        <v>44040</v>
      </c>
      <c r="C19" s="65">
        <f>VLOOKUP($A19,'Return Data'!$B$7:$R$1700,4,0)</f>
        <v>28.144400000000001</v>
      </c>
      <c r="D19" s="65">
        <f>VLOOKUP($A19,'Return Data'!$B$7:$R$1700,9,0)</f>
        <v>21.441600000000001</v>
      </c>
      <c r="E19" s="66">
        <f t="shared" si="0"/>
        <v>3</v>
      </c>
      <c r="F19" s="65">
        <f>VLOOKUP($A19,'Return Data'!$B$7:$R$1700,10,0)</f>
        <v>19.696899999999999</v>
      </c>
      <c r="G19" s="66">
        <f t="shared" si="1"/>
        <v>6</v>
      </c>
      <c r="H19" s="65">
        <f>VLOOKUP($A19,'Return Data'!$B$7:$R$1700,11,0)</f>
        <v>16.402999999999999</v>
      </c>
      <c r="I19" s="66">
        <f t="shared" si="2"/>
        <v>6</v>
      </c>
      <c r="J19" s="65">
        <f>VLOOKUP($A19,'Return Data'!$B$7:$R$1700,12,0)</f>
        <v>14.8347</v>
      </c>
      <c r="K19" s="66">
        <f t="shared" si="4"/>
        <v>4</v>
      </c>
      <c r="L19" s="65">
        <f>VLOOKUP($A19,'Return Data'!$B$7:$R$1700,13,0)</f>
        <v>13.153600000000001</v>
      </c>
      <c r="M19" s="66">
        <f t="shared" si="5"/>
        <v>4</v>
      </c>
      <c r="N19" s="65">
        <f>VLOOKUP($A19,'Return Data'!$B$7:$R$1700,17,0)</f>
        <v>11.8886</v>
      </c>
      <c r="O19" s="66">
        <f t="shared" si="6"/>
        <v>9</v>
      </c>
      <c r="P19" s="65">
        <f>VLOOKUP($A19,'Return Data'!$B$7:$R$1700,14,0)</f>
        <v>8.8736999999999995</v>
      </c>
      <c r="Q19" s="66">
        <f t="shared" si="7"/>
        <v>8</v>
      </c>
      <c r="R19" s="65">
        <f>VLOOKUP($A19,'Return Data'!$B$7:$R$1700,16,0)</f>
        <v>11.2812</v>
      </c>
      <c r="S19" s="67">
        <f t="shared" si="3"/>
        <v>1</v>
      </c>
    </row>
    <row r="20" spans="1:19" x14ac:dyDescent="0.3">
      <c r="A20" s="82" t="s">
        <v>65</v>
      </c>
      <c r="B20" s="64">
        <f>VLOOKUP($A20,'Return Data'!$B$7:$R$1700,3,0)</f>
        <v>44040</v>
      </c>
      <c r="C20" s="65">
        <f>VLOOKUP($A20,'Return Data'!$B$7:$R$1700,4,0)</f>
        <v>17.7865</v>
      </c>
      <c r="D20" s="65">
        <f>VLOOKUP($A20,'Return Data'!$B$7:$R$1700,9,0)</f>
        <v>21.0169</v>
      </c>
      <c r="E20" s="66">
        <f t="shared" si="0"/>
        <v>4</v>
      </c>
      <c r="F20" s="65">
        <f>VLOOKUP($A20,'Return Data'!$B$7:$R$1700,10,0)</f>
        <v>22.164400000000001</v>
      </c>
      <c r="G20" s="66">
        <f t="shared" si="1"/>
        <v>4</v>
      </c>
      <c r="H20" s="65">
        <f>VLOOKUP($A20,'Return Data'!$B$7:$R$1700,11,0)</f>
        <v>13.120699999999999</v>
      </c>
      <c r="I20" s="66">
        <f t="shared" si="2"/>
        <v>16</v>
      </c>
      <c r="J20" s="65">
        <f>VLOOKUP($A20,'Return Data'!$B$7:$R$1700,12,0)</f>
        <v>12.121</v>
      </c>
      <c r="K20" s="66">
        <f t="shared" si="4"/>
        <v>11</v>
      </c>
      <c r="L20" s="65">
        <f>VLOOKUP($A20,'Return Data'!$B$7:$R$1700,13,0)</f>
        <v>9.9944000000000006</v>
      </c>
      <c r="M20" s="66">
        <f t="shared" si="5"/>
        <v>16</v>
      </c>
      <c r="N20" s="65">
        <f>VLOOKUP($A20,'Return Data'!$B$7:$R$1700,17,0)</f>
        <v>9.1458999999999993</v>
      </c>
      <c r="O20" s="66">
        <f t="shared" si="6"/>
        <v>18</v>
      </c>
      <c r="P20" s="65">
        <f>VLOOKUP($A20,'Return Data'!$B$7:$R$1700,14,0)</f>
        <v>6.1628999999999996</v>
      </c>
      <c r="Q20" s="66">
        <f t="shared" si="7"/>
        <v>20</v>
      </c>
      <c r="R20" s="65">
        <f>VLOOKUP($A20,'Return Data'!$B$7:$R$1700,16,0)</f>
        <v>6.7544000000000004</v>
      </c>
      <c r="S20" s="67">
        <f t="shared" si="3"/>
        <v>29</v>
      </c>
    </row>
    <row r="21" spans="1:19" x14ac:dyDescent="0.3">
      <c r="A21" s="82" t="s">
        <v>66</v>
      </c>
      <c r="B21" s="64">
        <f>VLOOKUP($A21,'Return Data'!$B$7:$R$1700,3,0)</f>
        <v>44040</v>
      </c>
      <c r="C21" s="65">
        <f>VLOOKUP($A21,'Return Data'!$B$7:$R$1700,4,0)</f>
        <v>28.525700000000001</v>
      </c>
      <c r="D21" s="65">
        <f>VLOOKUP($A21,'Return Data'!$B$7:$R$1700,9,0)</f>
        <v>18.488499999999998</v>
      </c>
      <c r="E21" s="66">
        <f t="shared" si="0"/>
        <v>6</v>
      </c>
      <c r="F21" s="65">
        <f>VLOOKUP($A21,'Return Data'!$B$7:$R$1700,10,0)</f>
        <v>19.111899999999999</v>
      </c>
      <c r="G21" s="66">
        <f t="shared" si="1"/>
        <v>7</v>
      </c>
      <c r="H21" s="65">
        <f>VLOOKUP($A21,'Return Data'!$B$7:$R$1700,11,0)</f>
        <v>20.911999999999999</v>
      </c>
      <c r="I21" s="66">
        <f t="shared" si="2"/>
        <v>1</v>
      </c>
      <c r="J21" s="65">
        <f>VLOOKUP($A21,'Return Data'!$B$7:$R$1700,12,0)</f>
        <v>16.078600000000002</v>
      </c>
      <c r="K21" s="66">
        <f t="shared" si="4"/>
        <v>1</v>
      </c>
      <c r="L21" s="65">
        <f>VLOOKUP($A21,'Return Data'!$B$7:$R$1700,13,0)</f>
        <v>14.4483</v>
      </c>
      <c r="M21" s="66">
        <f t="shared" si="5"/>
        <v>2</v>
      </c>
      <c r="N21" s="65">
        <f>VLOOKUP($A21,'Return Data'!$B$7:$R$1700,17,0)</f>
        <v>14.413399999999999</v>
      </c>
      <c r="O21" s="66">
        <f t="shared" si="6"/>
        <v>1</v>
      </c>
      <c r="P21" s="65">
        <f>VLOOKUP($A21,'Return Data'!$B$7:$R$1700,14,0)</f>
        <v>9.6481999999999992</v>
      </c>
      <c r="Q21" s="66">
        <f t="shared" si="7"/>
        <v>2</v>
      </c>
      <c r="R21" s="65">
        <f>VLOOKUP($A21,'Return Data'!$B$7:$R$1700,16,0)</f>
        <v>10.2141</v>
      </c>
      <c r="S21" s="67">
        <f t="shared" si="3"/>
        <v>2</v>
      </c>
    </row>
    <row r="22" spans="1:19" x14ac:dyDescent="0.3">
      <c r="A22" s="82" t="s">
        <v>67</v>
      </c>
      <c r="B22" s="64">
        <f>VLOOKUP($A22,'Return Data'!$B$7:$R$1700,3,0)</f>
        <v>44040</v>
      </c>
      <c r="C22" s="65">
        <f>VLOOKUP($A22,'Return Data'!$B$7:$R$1700,4,0)</f>
        <v>16.898199999999999</v>
      </c>
      <c r="D22" s="65">
        <f>VLOOKUP($A22,'Return Data'!$B$7:$R$1700,9,0)</f>
        <v>15.5311</v>
      </c>
      <c r="E22" s="66">
        <f t="shared" si="0"/>
        <v>13</v>
      </c>
      <c r="F22" s="65">
        <f>VLOOKUP($A22,'Return Data'!$B$7:$R$1700,10,0)</f>
        <v>11.6762</v>
      </c>
      <c r="G22" s="66">
        <f t="shared" si="1"/>
        <v>19</v>
      </c>
      <c r="H22" s="65">
        <f>VLOOKUP($A22,'Return Data'!$B$7:$R$1700,11,0)</f>
        <v>8.5246999999999993</v>
      </c>
      <c r="I22" s="66">
        <f t="shared" si="2"/>
        <v>25</v>
      </c>
      <c r="J22" s="65">
        <f>VLOOKUP($A22,'Return Data'!$B$7:$R$1700,12,0)</f>
        <v>8.2416</v>
      </c>
      <c r="K22" s="66">
        <f t="shared" si="4"/>
        <v>23</v>
      </c>
      <c r="L22" s="65">
        <f>VLOOKUP($A22,'Return Data'!$B$7:$R$1700,13,0)</f>
        <v>8.3690999999999995</v>
      </c>
      <c r="M22" s="66">
        <f t="shared" si="5"/>
        <v>21</v>
      </c>
      <c r="N22" s="65">
        <f>VLOOKUP($A22,'Return Data'!$B$7:$R$1700,17,0)</f>
        <v>8.2353000000000005</v>
      </c>
      <c r="O22" s="66">
        <f t="shared" si="6"/>
        <v>19</v>
      </c>
      <c r="P22" s="65">
        <f>VLOOKUP($A22,'Return Data'!$B$7:$R$1700,14,0)</f>
        <v>7.0730000000000004</v>
      </c>
      <c r="Q22" s="66">
        <f t="shared" si="7"/>
        <v>19</v>
      </c>
      <c r="R22" s="65">
        <f>VLOOKUP($A22,'Return Data'!$B$7:$R$1700,16,0)</f>
        <v>7.6703999999999999</v>
      </c>
      <c r="S22" s="67">
        <f t="shared" si="3"/>
        <v>25</v>
      </c>
    </row>
    <row r="23" spans="1:19" x14ac:dyDescent="0.3">
      <c r="A23" s="82" t="s">
        <v>68</v>
      </c>
      <c r="B23" s="64">
        <f>VLOOKUP($A23,'Return Data'!$B$7:$R$1700,3,0)</f>
        <v>44040</v>
      </c>
      <c r="C23" s="65">
        <f>VLOOKUP($A23,'Return Data'!$B$7:$R$1700,4,0)</f>
        <v>1160.0121999999999</v>
      </c>
      <c r="D23" s="65">
        <f>VLOOKUP($A23,'Return Data'!$B$7:$R$1700,9,0)</f>
        <v>12.293799999999999</v>
      </c>
      <c r="E23" s="66">
        <f t="shared" si="0"/>
        <v>20</v>
      </c>
      <c r="F23" s="65">
        <f>VLOOKUP($A23,'Return Data'!$B$7:$R$1700,10,0)</f>
        <v>7.6993999999999998</v>
      </c>
      <c r="G23" s="66">
        <f t="shared" si="1"/>
        <v>25</v>
      </c>
      <c r="H23" s="65">
        <f>VLOOKUP($A23,'Return Data'!$B$7:$R$1700,11,0)</f>
        <v>8.2568999999999999</v>
      </c>
      <c r="I23" s="66">
        <f t="shared" si="2"/>
        <v>26</v>
      </c>
      <c r="J23" s="65">
        <f>VLOOKUP($A23,'Return Data'!$B$7:$R$1700,12,0)</f>
        <v>7.4463999999999997</v>
      </c>
      <c r="K23" s="66">
        <f t="shared" si="4"/>
        <v>25</v>
      </c>
      <c r="L23" s="65">
        <f>VLOOKUP($A23,'Return Data'!$B$7:$R$1700,13,0)</f>
        <v>7.9657</v>
      </c>
      <c r="M23" s="66">
        <f t="shared" si="5"/>
        <v>23</v>
      </c>
      <c r="N23" s="65"/>
      <c r="O23" s="66"/>
      <c r="P23" s="65"/>
      <c r="Q23" s="66"/>
      <c r="R23" s="65">
        <f>VLOOKUP($A23,'Return Data'!$B$7:$R$1700,16,0)</f>
        <v>9.4169</v>
      </c>
      <c r="S23" s="67">
        <f t="shared" si="3"/>
        <v>11</v>
      </c>
    </row>
    <row r="24" spans="1:19" x14ac:dyDescent="0.3">
      <c r="A24" s="82" t="s">
        <v>69</v>
      </c>
      <c r="B24" s="64">
        <f>VLOOKUP($A24,'Return Data'!$B$7:$R$1700,3,0)</f>
        <v>44040</v>
      </c>
      <c r="C24" s="65">
        <f>VLOOKUP($A24,'Return Data'!$B$7:$R$1700,4,0)</f>
        <v>32.950499999999998</v>
      </c>
      <c r="D24" s="65">
        <f>VLOOKUP($A24,'Return Data'!$B$7:$R$1700,9,0)</f>
        <v>11.5601</v>
      </c>
      <c r="E24" s="66">
        <f t="shared" si="0"/>
        <v>22</v>
      </c>
      <c r="F24" s="65">
        <f>VLOOKUP($A24,'Return Data'!$B$7:$R$1700,10,0)</f>
        <v>15.741</v>
      </c>
      <c r="G24" s="66">
        <f t="shared" si="1"/>
        <v>12</v>
      </c>
      <c r="H24" s="65">
        <f>VLOOKUP($A24,'Return Data'!$B$7:$R$1700,11,0)</f>
        <v>10.548999999999999</v>
      </c>
      <c r="I24" s="66">
        <f t="shared" si="2"/>
        <v>22</v>
      </c>
      <c r="J24" s="65">
        <f>VLOOKUP($A24,'Return Data'!$B$7:$R$1700,12,0)</f>
        <v>8.7745999999999995</v>
      </c>
      <c r="K24" s="66">
        <f t="shared" si="4"/>
        <v>20</v>
      </c>
      <c r="L24" s="65">
        <f>VLOOKUP($A24,'Return Data'!$B$7:$R$1700,13,0)</f>
        <v>8.1576000000000004</v>
      </c>
      <c r="M24" s="66">
        <f t="shared" si="5"/>
        <v>22</v>
      </c>
      <c r="N24" s="65">
        <f>VLOOKUP($A24,'Return Data'!$B$7:$R$1700,17,0)</f>
        <v>7.9667000000000003</v>
      </c>
      <c r="O24" s="66">
        <f t="shared" ref="O24:O35" si="8">RANK(N24,N$8:N$37,0)</f>
        <v>20</v>
      </c>
      <c r="P24" s="65">
        <f>VLOOKUP($A24,'Return Data'!$B$7:$R$1700,14,0)</f>
        <v>7.8975</v>
      </c>
      <c r="Q24" s="66">
        <f t="shared" ref="Q24:Q35" si="9">RANK(P24,P$8:P$37,0)</f>
        <v>11</v>
      </c>
      <c r="R24" s="65">
        <f>VLOOKUP($A24,'Return Data'!$B$7:$R$1700,16,0)</f>
        <v>8.5985999999999994</v>
      </c>
      <c r="S24" s="67">
        <f t="shared" si="3"/>
        <v>18</v>
      </c>
    </row>
    <row r="25" spans="1:19" x14ac:dyDescent="0.3">
      <c r="A25" s="82" t="s">
        <v>70</v>
      </c>
      <c r="B25" s="64">
        <f>VLOOKUP($A25,'Return Data'!$B$7:$R$1700,3,0)</f>
        <v>44040</v>
      </c>
      <c r="C25" s="65">
        <f>VLOOKUP($A25,'Return Data'!$B$7:$R$1700,4,0)</f>
        <v>29.6389</v>
      </c>
      <c r="D25" s="65">
        <f>VLOOKUP($A25,'Return Data'!$B$7:$R$1700,9,0)</f>
        <v>16.2729</v>
      </c>
      <c r="E25" s="66">
        <f t="shared" si="0"/>
        <v>8</v>
      </c>
      <c r="F25" s="65">
        <f>VLOOKUP($A25,'Return Data'!$B$7:$R$1700,10,0)</f>
        <v>23.2014</v>
      </c>
      <c r="G25" s="66">
        <f t="shared" si="1"/>
        <v>3</v>
      </c>
      <c r="H25" s="65">
        <f>VLOOKUP($A25,'Return Data'!$B$7:$R$1700,11,0)</f>
        <v>15.321300000000001</v>
      </c>
      <c r="I25" s="66">
        <f t="shared" si="2"/>
        <v>11</v>
      </c>
      <c r="J25" s="65">
        <f>VLOOKUP($A25,'Return Data'!$B$7:$R$1700,12,0)</f>
        <v>13.1492</v>
      </c>
      <c r="K25" s="66">
        <f t="shared" si="4"/>
        <v>8</v>
      </c>
      <c r="L25" s="65">
        <f>VLOOKUP($A25,'Return Data'!$B$7:$R$1700,13,0)</f>
        <v>11.970700000000001</v>
      </c>
      <c r="M25" s="66">
        <f t="shared" si="5"/>
        <v>7</v>
      </c>
      <c r="N25" s="65">
        <f>VLOOKUP($A25,'Return Data'!$B$7:$R$1700,17,0)</f>
        <v>12.856400000000001</v>
      </c>
      <c r="O25" s="66">
        <f t="shared" si="8"/>
        <v>6</v>
      </c>
      <c r="P25" s="65">
        <f>VLOOKUP($A25,'Return Data'!$B$7:$R$1700,14,0)</f>
        <v>9.8116000000000003</v>
      </c>
      <c r="Q25" s="66">
        <f t="shared" si="9"/>
        <v>1</v>
      </c>
      <c r="R25" s="65">
        <f>VLOOKUP($A25,'Return Data'!$B$7:$R$1700,16,0)</f>
        <v>10.206899999999999</v>
      </c>
      <c r="S25" s="67">
        <f t="shared" si="3"/>
        <v>3</v>
      </c>
    </row>
    <row r="26" spans="1:19" x14ac:dyDescent="0.3">
      <c r="A26" s="82" t="s">
        <v>71</v>
      </c>
      <c r="B26" s="64">
        <f>VLOOKUP($A26,'Return Data'!$B$7:$R$1700,3,0)</f>
        <v>44040</v>
      </c>
      <c r="C26" s="65">
        <f>VLOOKUP($A26,'Return Data'!$B$7:$R$1700,4,0)</f>
        <v>24.221399999999999</v>
      </c>
      <c r="D26" s="65">
        <f>VLOOKUP($A26,'Return Data'!$B$7:$R$1700,9,0)</f>
        <v>14.227399999999999</v>
      </c>
      <c r="E26" s="66">
        <f t="shared" si="0"/>
        <v>15</v>
      </c>
      <c r="F26" s="65">
        <f>VLOOKUP($A26,'Return Data'!$B$7:$R$1700,10,0)</f>
        <v>15.795299999999999</v>
      </c>
      <c r="G26" s="66">
        <f t="shared" si="1"/>
        <v>11</v>
      </c>
      <c r="H26" s="65">
        <f>VLOOKUP($A26,'Return Data'!$B$7:$R$1700,11,0)</f>
        <v>15.327999999999999</v>
      </c>
      <c r="I26" s="66">
        <f t="shared" si="2"/>
        <v>10</v>
      </c>
      <c r="J26" s="65">
        <f>VLOOKUP($A26,'Return Data'!$B$7:$R$1700,12,0)</f>
        <v>12.5748</v>
      </c>
      <c r="K26" s="66">
        <f t="shared" si="4"/>
        <v>10</v>
      </c>
      <c r="L26" s="65">
        <f>VLOOKUP($A26,'Return Data'!$B$7:$R$1700,13,0)</f>
        <v>11.5844</v>
      </c>
      <c r="M26" s="66">
        <f t="shared" si="5"/>
        <v>9</v>
      </c>
      <c r="N26" s="65">
        <f>VLOOKUP($A26,'Return Data'!$B$7:$R$1700,17,0)</f>
        <v>11.8367</v>
      </c>
      <c r="O26" s="66">
        <f t="shared" si="8"/>
        <v>10</v>
      </c>
      <c r="P26" s="65">
        <f>VLOOKUP($A26,'Return Data'!$B$7:$R$1700,14,0)</f>
        <v>8.8843999999999994</v>
      </c>
      <c r="Q26" s="66">
        <f t="shared" si="9"/>
        <v>7</v>
      </c>
      <c r="R26" s="65">
        <f>VLOOKUP($A26,'Return Data'!$B$7:$R$1700,16,0)</f>
        <v>9.6335999999999995</v>
      </c>
      <c r="S26" s="67">
        <f t="shared" si="3"/>
        <v>6</v>
      </c>
    </row>
    <row r="27" spans="1:19" x14ac:dyDescent="0.3">
      <c r="A27" s="82" t="s">
        <v>72</v>
      </c>
      <c r="B27" s="64">
        <f>VLOOKUP($A27,'Return Data'!$B$7:$R$1700,3,0)</f>
        <v>44040</v>
      </c>
      <c r="C27" s="65">
        <f>VLOOKUP($A27,'Return Data'!$B$7:$R$1700,4,0)</f>
        <v>13.5929</v>
      </c>
      <c r="D27" s="65">
        <f>VLOOKUP($A27,'Return Data'!$B$7:$R$1700,9,0)</f>
        <v>12.8132</v>
      </c>
      <c r="E27" s="66">
        <f t="shared" si="0"/>
        <v>17</v>
      </c>
      <c r="F27" s="65">
        <f>VLOOKUP($A27,'Return Data'!$B$7:$R$1700,10,0)</f>
        <v>9.5061999999999998</v>
      </c>
      <c r="G27" s="66">
        <f t="shared" si="1"/>
        <v>22</v>
      </c>
      <c r="H27" s="65">
        <f>VLOOKUP($A27,'Return Data'!$B$7:$R$1700,11,0)</f>
        <v>16.932400000000001</v>
      </c>
      <c r="I27" s="66">
        <f t="shared" si="2"/>
        <v>5</v>
      </c>
      <c r="J27" s="65">
        <f>VLOOKUP($A27,'Return Data'!$B$7:$R$1700,12,0)</f>
        <v>13.5966</v>
      </c>
      <c r="K27" s="66">
        <f t="shared" si="4"/>
        <v>6</v>
      </c>
      <c r="L27" s="65">
        <f>VLOOKUP($A27,'Return Data'!$B$7:$R$1700,13,0)</f>
        <v>12.014099999999999</v>
      </c>
      <c r="M27" s="66">
        <f t="shared" si="5"/>
        <v>6</v>
      </c>
      <c r="N27" s="65">
        <f>VLOOKUP($A27,'Return Data'!$B$7:$R$1700,17,0)</f>
        <v>13.0785</v>
      </c>
      <c r="O27" s="66">
        <f t="shared" si="8"/>
        <v>5</v>
      </c>
      <c r="P27" s="65">
        <f>VLOOKUP($A27,'Return Data'!$B$7:$R$1700,14,0)</f>
        <v>9.4682999999999993</v>
      </c>
      <c r="Q27" s="66">
        <f t="shared" si="9"/>
        <v>4</v>
      </c>
      <c r="R27" s="65">
        <f>VLOOKUP($A27,'Return Data'!$B$7:$R$1700,16,0)</f>
        <v>9.6021999999999998</v>
      </c>
      <c r="S27" s="67">
        <f t="shared" si="3"/>
        <v>7</v>
      </c>
    </row>
    <row r="28" spans="1:19" x14ac:dyDescent="0.3">
      <c r="A28" s="82" t="s">
        <v>73</v>
      </c>
      <c r="B28" s="64">
        <f>VLOOKUP($A28,'Return Data'!$B$7:$R$1700,3,0)</f>
        <v>44040</v>
      </c>
      <c r="C28" s="65">
        <f>VLOOKUP($A28,'Return Data'!$B$7:$R$1700,4,0)</f>
        <v>29.991900000000001</v>
      </c>
      <c r="D28" s="65">
        <f>VLOOKUP($A28,'Return Data'!$B$7:$R$1700,9,0)</f>
        <v>18.528300000000002</v>
      </c>
      <c r="E28" s="66">
        <f t="shared" si="0"/>
        <v>5</v>
      </c>
      <c r="F28" s="65">
        <f>VLOOKUP($A28,'Return Data'!$B$7:$R$1700,10,0)</f>
        <v>15.711</v>
      </c>
      <c r="G28" s="66">
        <f t="shared" si="1"/>
        <v>13</v>
      </c>
      <c r="H28" s="65">
        <f>VLOOKUP($A28,'Return Data'!$B$7:$R$1700,11,0)</f>
        <v>18.6629</v>
      </c>
      <c r="I28" s="66">
        <f t="shared" si="2"/>
        <v>3</v>
      </c>
      <c r="J28" s="65">
        <f>VLOOKUP($A28,'Return Data'!$B$7:$R$1700,12,0)</f>
        <v>13.185700000000001</v>
      </c>
      <c r="K28" s="66">
        <f t="shared" si="4"/>
        <v>7</v>
      </c>
      <c r="L28" s="65">
        <f>VLOOKUP($A28,'Return Data'!$B$7:$R$1700,13,0)</f>
        <v>11.369899999999999</v>
      </c>
      <c r="M28" s="66">
        <f t="shared" si="5"/>
        <v>10</v>
      </c>
      <c r="N28" s="65">
        <f>VLOOKUP($A28,'Return Data'!$B$7:$R$1700,17,0)</f>
        <v>11.735200000000001</v>
      </c>
      <c r="O28" s="66">
        <f t="shared" si="8"/>
        <v>11</v>
      </c>
      <c r="P28" s="65">
        <f>VLOOKUP($A28,'Return Data'!$B$7:$R$1700,14,0)</f>
        <v>7.7487000000000004</v>
      </c>
      <c r="Q28" s="66">
        <f t="shared" si="9"/>
        <v>12</v>
      </c>
      <c r="R28" s="65">
        <f>VLOOKUP($A28,'Return Data'!$B$7:$R$1700,16,0)</f>
        <v>9.2058999999999997</v>
      </c>
      <c r="S28" s="67">
        <f t="shared" si="3"/>
        <v>15</v>
      </c>
    </row>
    <row r="29" spans="1:19" x14ac:dyDescent="0.3">
      <c r="A29" s="82" t="s">
        <v>74</v>
      </c>
      <c r="B29" s="64">
        <f>VLOOKUP($A29,'Return Data'!$B$7:$R$1700,3,0)</f>
        <v>44040</v>
      </c>
      <c r="C29" s="65">
        <f>VLOOKUP($A29,'Return Data'!$B$7:$R$1700,4,0)</f>
        <v>2187.1203</v>
      </c>
      <c r="D29" s="65">
        <f>VLOOKUP($A29,'Return Data'!$B$7:$R$1700,9,0)</f>
        <v>13.3588</v>
      </c>
      <c r="E29" s="66">
        <f t="shared" si="0"/>
        <v>16</v>
      </c>
      <c r="F29" s="65">
        <f>VLOOKUP($A29,'Return Data'!$B$7:$R$1700,10,0)</f>
        <v>13.593299999999999</v>
      </c>
      <c r="G29" s="66">
        <f t="shared" si="1"/>
        <v>18</v>
      </c>
      <c r="H29" s="65">
        <f>VLOOKUP($A29,'Return Data'!$B$7:$R$1700,11,0)</f>
        <v>12.7683</v>
      </c>
      <c r="I29" s="66">
        <f t="shared" si="2"/>
        <v>17</v>
      </c>
      <c r="J29" s="65">
        <f>VLOOKUP($A29,'Return Data'!$B$7:$R$1700,12,0)</f>
        <v>11.156700000000001</v>
      </c>
      <c r="K29" s="66">
        <f t="shared" si="4"/>
        <v>15</v>
      </c>
      <c r="L29" s="65">
        <f>VLOOKUP($A29,'Return Data'!$B$7:$R$1700,13,0)</f>
        <v>10.269500000000001</v>
      </c>
      <c r="M29" s="66">
        <f t="shared" si="5"/>
        <v>13</v>
      </c>
      <c r="N29" s="65">
        <f>VLOOKUP($A29,'Return Data'!$B$7:$R$1700,17,0)</f>
        <v>11.991</v>
      </c>
      <c r="O29" s="66">
        <f t="shared" si="8"/>
        <v>8</v>
      </c>
      <c r="P29" s="65">
        <f>VLOOKUP($A29,'Return Data'!$B$7:$R$1700,14,0)</f>
        <v>8.5984999999999996</v>
      </c>
      <c r="Q29" s="66">
        <f t="shared" si="9"/>
        <v>9</v>
      </c>
      <c r="R29" s="65">
        <f>VLOOKUP($A29,'Return Data'!$B$7:$R$1700,16,0)</f>
        <v>9.5708000000000002</v>
      </c>
      <c r="S29" s="67">
        <f t="shared" si="3"/>
        <v>8</v>
      </c>
    </row>
    <row r="30" spans="1:19" x14ac:dyDescent="0.3">
      <c r="A30" s="82" t="s">
        <v>75</v>
      </c>
      <c r="B30" s="64">
        <f>VLOOKUP($A30,'Return Data'!$B$7:$R$1700,3,0)</f>
        <v>44040</v>
      </c>
      <c r="C30" s="65">
        <f>VLOOKUP($A30,'Return Data'!$B$7:$R$1700,4,0)</f>
        <v>33.639899999999997</v>
      </c>
      <c r="D30" s="65">
        <f>VLOOKUP($A30,'Return Data'!$B$7:$R$1700,9,0)</f>
        <v>54.580300000000001</v>
      </c>
      <c r="E30" s="66">
        <f t="shared" si="0"/>
        <v>1</v>
      </c>
      <c r="F30" s="65">
        <f>VLOOKUP($A30,'Return Data'!$B$7:$R$1700,10,0)</f>
        <v>9.5458999999999996</v>
      </c>
      <c r="G30" s="66">
        <f t="shared" si="1"/>
        <v>21</v>
      </c>
      <c r="H30" s="65">
        <f>VLOOKUP($A30,'Return Data'!$B$7:$R$1700,11,0)</f>
        <v>12.2875</v>
      </c>
      <c r="I30" s="66">
        <f t="shared" si="2"/>
        <v>18</v>
      </c>
      <c r="J30" s="65">
        <f>VLOOKUP($A30,'Return Data'!$B$7:$R$1700,12,0)</f>
        <v>9.9648000000000003</v>
      </c>
      <c r="K30" s="66">
        <f t="shared" si="4"/>
        <v>19</v>
      </c>
      <c r="L30" s="65">
        <f>VLOOKUP($A30,'Return Data'!$B$7:$R$1700,13,0)</f>
        <v>8.9350000000000005</v>
      </c>
      <c r="M30" s="66">
        <f t="shared" si="5"/>
        <v>19</v>
      </c>
      <c r="N30" s="65">
        <f>VLOOKUP($A30,'Return Data'!$B$7:$R$1700,17,0)</f>
        <v>4.6532999999999998</v>
      </c>
      <c r="O30" s="66">
        <f t="shared" si="8"/>
        <v>24</v>
      </c>
      <c r="P30" s="65">
        <f>VLOOKUP($A30,'Return Data'!$B$7:$R$1700,14,0)</f>
        <v>3.6838000000000002</v>
      </c>
      <c r="Q30" s="66">
        <f t="shared" si="9"/>
        <v>24</v>
      </c>
      <c r="R30" s="65">
        <f>VLOOKUP($A30,'Return Data'!$B$7:$R$1700,16,0)</f>
        <v>7.2339000000000002</v>
      </c>
      <c r="S30" s="67">
        <f t="shared" si="3"/>
        <v>27</v>
      </c>
    </row>
    <row r="31" spans="1:19" x14ac:dyDescent="0.3">
      <c r="A31" s="82" t="s">
        <v>76</v>
      </c>
      <c r="B31" s="64">
        <f>VLOOKUP($A31,'Return Data'!$B$7:$R$1700,3,0)</f>
        <v>44040</v>
      </c>
      <c r="C31" s="65">
        <f>VLOOKUP($A31,'Return Data'!$B$7:$R$1700,4,0)</f>
        <v>64.339100000000002</v>
      </c>
      <c r="D31" s="65">
        <f>VLOOKUP($A31,'Return Data'!$B$7:$R$1700,9,0)</f>
        <v>4.7228000000000003</v>
      </c>
      <c r="E31" s="66">
        <f t="shared" si="0"/>
        <v>26</v>
      </c>
      <c r="F31" s="65">
        <f>VLOOKUP($A31,'Return Data'!$B$7:$R$1700,10,0)</f>
        <v>5.4135</v>
      </c>
      <c r="G31" s="66">
        <f t="shared" si="1"/>
        <v>28</v>
      </c>
      <c r="H31" s="65">
        <f>VLOOKUP($A31,'Return Data'!$B$7:$R$1700,11,0)</f>
        <v>6.0423999999999998</v>
      </c>
      <c r="I31" s="66">
        <f t="shared" si="2"/>
        <v>27</v>
      </c>
      <c r="J31" s="65">
        <f>VLOOKUP($A31,'Return Data'!$B$7:$R$1700,12,0)</f>
        <v>6.0621999999999998</v>
      </c>
      <c r="K31" s="66">
        <f t="shared" si="4"/>
        <v>26</v>
      </c>
      <c r="L31" s="65">
        <f>VLOOKUP($A31,'Return Data'!$B$7:$R$1700,13,0)</f>
        <v>6.0025000000000004</v>
      </c>
      <c r="M31" s="66">
        <f t="shared" si="5"/>
        <v>26</v>
      </c>
      <c r="N31" s="65">
        <f>VLOOKUP($A31,'Return Data'!$B$7:$R$1700,17,0)</f>
        <v>6.8703000000000003</v>
      </c>
      <c r="O31" s="66">
        <f t="shared" si="8"/>
        <v>22</v>
      </c>
      <c r="P31" s="65">
        <f>VLOOKUP($A31,'Return Data'!$B$7:$R$1700,14,0)</f>
        <v>4.2057000000000002</v>
      </c>
      <c r="Q31" s="66">
        <f t="shared" si="9"/>
        <v>23</v>
      </c>
      <c r="R31" s="65">
        <f>VLOOKUP($A31,'Return Data'!$B$7:$R$1700,16,0)</f>
        <v>7.2171000000000003</v>
      </c>
      <c r="S31" s="67">
        <f t="shared" si="3"/>
        <v>28</v>
      </c>
    </row>
    <row r="32" spans="1:19" x14ac:dyDescent="0.3">
      <c r="A32" s="82" t="s">
        <v>77</v>
      </c>
      <c r="B32" s="64">
        <f>VLOOKUP($A32,'Return Data'!$B$7:$R$1700,3,0)</f>
        <v>44040</v>
      </c>
      <c r="C32" s="65">
        <f>VLOOKUP($A32,'Return Data'!$B$7:$R$1700,4,0)</f>
        <v>15.885400000000001</v>
      </c>
      <c r="D32" s="65">
        <f>VLOOKUP($A32,'Return Data'!$B$7:$R$1700,9,0)</f>
        <v>3.5148000000000001</v>
      </c>
      <c r="E32" s="66">
        <f t="shared" si="0"/>
        <v>27</v>
      </c>
      <c r="F32" s="65">
        <f>VLOOKUP($A32,'Return Data'!$B$7:$R$1700,10,0)</f>
        <v>5.8329000000000004</v>
      </c>
      <c r="G32" s="66">
        <f t="shared" si="1"/>
        <v>27</v>
      </c>
      <c r="H32" s="65">
        <f>VLOOKUP($A32,'Return Data'!$B$7:$R$1700,11,0)</f>
        <v>11.389900000000001</v>
      </c>
      <c r="I32" s="66">
        <f t="shared" si="2"/>
        <v>21</v>
      </c>
      <c r="J32" s="65">
        <f>VLOOKUP($A32,'Return Data'!$B$7:$R$1700,12,0)</f>
        <v>10.9695</v>
      </c>
      <c r="K32" s="66">
        <f t="shared" si="4"/>
        <v>16</v>
      </c>
      <c r="L32" s="65">
        <f>VLOOKUP($A32,'Return Data'!$B$7:$R$1700,13,0)</f>
        <v>9.8615999999999993</v>
      </c>
      <c r="M32" s="66">
        <f t="shared" si="5"/>
        <v>18</v>
      </c>
      <c r="N32" s="65">
        <f>VLOOKUP($A32,'Return Data'!$B$7:$R$1700,17,0)</f>
        <v>10.6417</v>
      </c>
      <c r="O32" s="66">
        <f t="shared" si="8"/>
        <v>15</v>
      </c>
      <c r="P32" s="65">
        <f>VLOOKUP($A32,'Return Data'!$B$7:$R$1700,14,0)</f>
        <v>7.1643999999999997</v>
      </c>
      <c r="Q32" s="66">
        <f t="shared" si="9"/>
        <v>18</v>
      </c>
      <c r="R32" s="65">
        <f>VLOOKUP($A32,'Return Data'!$B$7:$R$1700,16,0)</f>
        <v>9.3134999999999994</v>
      </c>
      <c r="S32" s="67">
        <f t="shared" si="3"/>
        <v>13</v>
      </c>
    </row>
    <row r="33" spans="1:19" x14ac:dyDescent="0.3">
      <c r="A33" s="82" t="s">
        <v>78</v>
      </c>
      <c r="B33" s="64">
        <f>VLOOKUP($A33,'Return Data'!$B$7:$R$1700,3,0)</f>
        <v>44040</v>
      </c>
      <c r="C33" s="65">
        <f>VLOOKUP($A33,'Return Data'!$B$7:$R$1700,4,0)</f>
        <v>28.639299999999999</v>
      </c>
      <c r="D33" s="65">
        <f>VLOOKUP($A33,'Return Data'!$B$7:$R$1700,9,0)</f>
        <v>12.7014</v>
      </c>
      <c r="E33" s="66">
        <f t="shared" si="0"/>
        <v>18</v>
      </c>
      <c r="F33" s="65">
        <f>VLOOKUP($A33,'Return Data'!$B$7:$R$1700,10,0)</f>
        <v>13.9863</v>
      </c>
      <c r="G33" s="66">
        <f t="shared" si="1"/>
        <v>17</v>
      </c>
      <c r="H33" s="65">
        <f>VLOOKUP($A33,'Return Data'!$B$7:$R$1700,11,0)</f>
        <v>15.9686</v>
      </c>
      <c r="I33" s="66">
        <f t="shared" si="2"/>
        <v>8</v>
      </c>
      <c r="J33" s="65">
        <f>VLOOKUP($A33,'Return Data'!$B$7:$R$1700,12,0)</f>
        <v>13.9511</v>
      </c>
      <c r="K33" s="66">
        <f t="shared" si="4"/>
        <v>5</v>
      </c>
      <c r="L33" s="65">
        <f>VLOOKUP($A33,'Return Data'!$B$7:$R$1700,13,0)</f>
        <v>12.2325</v>
      </c>
      <c r="M33" s="66">
        <f t="shared" si="5"/>
        <v>5</v>
      </c>
      <c r="N33" s="65">
        <f>VLOOKUP($A33,'Return Data'!$B$7:$R$1700,17,0)</f>
        <v>13.3215</v>
      </c>
      <c r="O33" s="66">
        <f t="shared" si="8"/>
        <v>4</v>
      </c>
      <c r="P33" s="65">
        <f>VLOOKUP($A33,'Return Data'!$B$7:$R$1700,14,0)</f>
        <v>9.1281999999999996</v>
      </c>
      <c r="Q33" s="66">
        <f t="shared" si="9"/>
        <v>5</v>
      </c>
      <c r="R33" s="65">
        <f>VLOOKUP($A33,'Return Data'!$B$7:$R$1700,16,0)</f>
        <v>9.5355000000000008</v>
      </c>
      <c r="S33" s="67">
        <f t="shared" si="3"/>
        <v>10</v>
      </c>
    </row>
    <row r="34" spans="1:19" x14ac:dyDescent="0.3">
      <c r="A34" s="82" t="s">
        <v>79</v>
      </c>
      <c r="B34" s="64">
        <f>VLOOKUP($A34,'Return Data'!$B$7:$R$1700,3,0)</f>
        <v>44040</v>
      </c>
      <c r="C34" s="65">
        <f>VLOOKUP($A34,'Return Data'!$B$7:$R$1700,4,0)</f>
        <v>34.0182</v>
      </c>
      <c r="D34" s="65">
        <f>VLOOKUP($A34,'Return Data'!$B$7:$R$1700,9,0)</f>
        <v>15.8833</v>
      </c>
      <c r="E34" s="66">
        <f t="shared" si="0"/>
        <v>11</v>
      </c>
      <c r="F34" s="65">
        <f>VLOOKUP($A34,'Return Data'!$B$7:$R$1700,10,0)</f>
        <v>17.619900000000001</v>
      </c>
      <c r="G34" s="66">
        <f t="shared" si="1"/>
        <v>9</v>
      </c>
      <c r="H34" s="65">
        <f>VLOOKUP($A34,'Return Data'!$B$7:$R$1700,11,0)</f>
        <v>14.792400000000001</v>
      </c>
      <c r="I34" s="66">
        <f t="shared" si="2"/>
        <v>12</v>
      </c>
      <c r="J34" s="65">
        <f>VLOOKUP($A34,'Return Data'!$B$7:$R$1700,12,0)</f>
        <v>11.929500000000001</v>
      </c>
      <c r="K34" s="66">
        <f t="shared" si="4"/>
        <v>13</v>
      </c>
      <c r="L34" s="65">
        <f>VLOOKUP($A34,'Return Data'!$B$7:$R$1700,13,0)</f>
        <v>10.4504</v>
      </c>
      <c r="M34" s="66">
        <f t="shared" si="5"/>
        <v>11</v>
      </c>
      <c r="N34" s="65">
        <f>VLOOKUP($A34,'Return Data'!$B$7:$R$1700,17,0)</f>
        <v>10.0755</v>
      </c>
      <c r="O34" s="66">
        <f t="shared" si="8"/>
        <v>17</v>
      </c>
      <c r="P34" s="65">
        <f>VLOOKUP($A34,'Return Data'!$B$7:$R$1700,14,0)</f>
        <v>7.1905999999999999</v>
      </c>
      <c r="Q34" s="66">
        <f t="shared" si="9"/>
        <v>17</v>
      </c>
      <c r="R34" s="65">
        <f>VLOOKUP($A34,'Return Data'!$B$7:$R$1700,16,0)</f>
        <v>9.6920999999999999</v>
      </c>
      <c r="S34" s="67">
        <f t="shared" si="3"/>
        <v>5</v>
      </c>
    </row>
    <row r="35" spans="1:19" x14ac:dyDescent="0.3">
      <c r="A35" s="82" t="s">
        <v>80</v>
      </c>
      <c r="B35" s="64">
        <f>VLOOKUP($A35,'Return Data'!$B$7:$R$1700,3,0)</f>
        <v>44040</v>
      </c>
      <c r="C35" s="65">
        <f>VLOOKUP($A35,'Return Data'!$B$7:$R$1700,4,0)</f>
        <v>19.3841</v>
      </c>
      <c r="D35" s="65">
        <f>VLOOKUP($A35,'Return Data'!$B$7:$R$1700,9,0)</f>
        <v>15.688700000000001</v>
      </c>
      <c r="E35" s="66">
        <f t="shared" si="0"/>
        <v>12</v>
      </c>
      <c r="F35" s="65">
        <f>VLOOKUP($A35,'Return Data'!$B$7:$R$1700,10,0)</f>
        <v>16.8368</v>
      </c>
      <c r="G35" s="66">
        <f t="shared" si="1"/>
        <v>10</v>
      </c>
      <c r="H35" s="65">
        <f>VLOOKUP($A35,'Return Data'!$B$7:$R$1700,11,0)</f>
        <v>16.032399999999999</v>
      </c>
      <c r="I35" s="66">
        <f t="shared" si="2"/>
        <v>7</v>
      </c>
      <c r="J35" s="65">
        <f>VLOOKUP($A35,'Return Data'!$B$7:$R$1700,12,0)</f>
        <v>13.000299999999999</v>
      </c>
      <c r="K35" s="66">
        <f t="shared" si="4"/>
        <v>9</v>
      </c>
      <c r="L35" s="65">
        <f>VLOOKUP($A35,'Return Data'!$B$7:$R$1700,13,0)</f>
        <v>11.7684</v>
      </c>
      <c r="M35" s="66">
        <f t="shared" si="5"/>
        <v>8</v>
      </c>
      <c r="N35" s="65">
        <f>VLOOKUP($A35,'Return Data'!$B$7:$R$1700,17,0)</f>
        <v>11.417999999999999</v>
      </c>
      <c r="O35" s="66">
        <f t="shared" si="8"/>
        <v>13</v>
      </c>
      <c r="P35" s="65">
        <f>VLOOKUP($A35,'Return Data'!$B$7:$R$1700,14,0)</f>
        <v>7.6885000000000003</v>
      </c>
      <c r="Q35" s="66">
        <f t="shared" si="9"/>
        <v>13</v>
      </c>
      <c r="R35" s="65">
        <f>VLOOKUP($A35,'Return Data'!$B$7:$R$1700,16,0)</f>
        <v>7.9889999999999999</v>
      </c>
      <c r="S35" s="67">
        <f t="shared" si="3"/>
        <v>22</v>
      </c>
    </row>
    <row r="36" spans="1:19" x14ac:dyDescent="0.3">
      <c r="A36" s="82" t="s">
        <v>363</v>
      </c>
      <c r="B36" s="64">
        <f>VLOOKUP($A36,'Return Data'!$B$7:$R$1700,3,0)</f>
        <v>44040</v>
      </c>
      <c r="C36" s="65">
        <f>VLOOKUP($A36,'Return Data'!$B$7:$R$1700,4,0)</f>
        <v>0.38829999999999998</v>
      </c>
      <c r="D36" s="65">
        <f>VLOOKUP($A36,'Return Data'!$B$7:$R$1700,9,0)</f>
        <v>8.5828000000000007</v>
      </c>
      <c r="E36" s="66">
        <f t="shared" si="0"/>
        <v>25</v>
      </c>
      <c r="F36" s="65">
        <f>VLOOKUP($A36,'Return Data'!$B$7:$R$1700,10,0)</f>
        <v>8.7607999999999997</v>
      </c>
      <c r="G36" s="66">
        <f t="shared" si="1"/>
        <v>24</v>
      </c>
      <c r="H36" s="65"/>
      <c r="I36" s="66"/>
      <c r="J36" s="65"/>
      <c r="K36" s="66"/>
      <c r="L36" s="65"/>
      <c r="M36" s="66"/>
      <c r="N36" s="65"/>
      <c r="O36" s="66"/>
      <c r="P36" s="65"/>
      <c r="Q36" s="66"/>
      <c r="R36" s="65">
        <f>VLOOKUP($A36,'Return Data'!$B$7:$R$1700,16,0)</f>
        <v>8.8651999999999997</v>
      </c>
      <c r="S36" s="67">
        <f t="shared" si="3"/>
        <v>16</v>
      </c>
    </row>
    <row r="37" spans="1:19" x14ac:dyDescent="0.3">
      <c r="A37" s="82" t="s">
        <v>81</v>
      </c>
      <c r="B37" s="64">
        <f>VLOOKUP($A37,'Return Data'!$B$7:$R$1700,3,0)</f>
        <v>44040</v>
      </c>
      <c r="C37" s="65">
        <f>VLOOKUP($A37,'Return Data'!$B$7:$R$1700,4,0)</f>
        <v>21.922899999999998</v>
      </c>
      <c r="D37" s="65">
        <f>VLOOKUP($A37,'Return Data'!$B$7:$R$1700,9,0)</f>
        <v>15.1678</v>
      </c>
      <c r="E37" s="66">
        <f t="shared" si="0"/>
        <v>14</v>
      </c>
      <c r="F37" s="65">
        <f>VLOOKUP($A37,'Return Data'!$B$7:$R$1700,10,0)</f>
        <v>18.128399999999999</v>
      </c>
      <c r="G37" s="66">
        <f t="shared" si="1"/>
        <v>8</v>
      </c>
      <c r="H37" s="65">
        <f>VLOOKUP($A37,'Return Data'!$B$7:$R$1700,11,0)</f>
        <v>14.1578</v>
      </c>
      <c r="I37" s="66">
        <f>RANK(H37,H$8:H$37,0)</f>
        <v>13</v>
      </c>
      <c r="J37" s="65">
        <f>VLOOKUP($A37,'Return Data'!$B$7:$R$1700,12,0)</f>
        <v>7.8925000000000001</v>
      </c>
      <c r="K37" s="66">
        <f>RANK(J37,J$8:J$37,0)</f>
        <v>24</v>
      </c>
      <c r="L37" s="65">
        <f>VLOOKUP($A37,'Return Data'!$B$7:$R$1700,13,0)</f>
        <v>6.4710000000000001</v>
      </c>
      <c r="M37" s="66">
        <f>RANK(L37,L$8:L$37,0)</f>
        <v>25</v>
      </c>
      <c r="N37" s="65">
        <f>VLOOKUP($A37,'Return Data'!$B$7:$R$1700,17,0)</f>
        <v>2.4352</v>
      </c>
      <c r="O37" s="66">
        <f>RANK(N37,N$8:N$37,0)</f>
        <v>27</v>
      </c>
      <c r="P37" s="65">
        <f>VLOOKUP($A37,'Return Data'!$B$7:$R$1700,14,0)</f>
        <v>2.3081999999999998</v>
      </c>
      <c r="Q37" s="66">
        <f>RANK(P37,P$8:P$37,0)</f>
        <v>27</v>
      </c>
      <c r="R37" s="65">
        <f>VLOOKUP($A37,'Return Data'!$B$7:$R$1700,16,0)</f>
        <v>7.6657999999999999</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14.422193333333333</v>
      </c>
      <c r="E39" s="88"/>
      <c r="F39" s="89">
        <f>AVERAGE(F8:F37)</f>
        <v>13.869313333333332</v>
      </c>
      <c r="G39" s="88"/>
      <c r="H39" s="89">
        <f>AVERAGE(H8:H37)</f>
        <v>11.064993103448275</v>
      </c>
      <c r="I39" s="88"/>
      <c r="J39" s="89">
        <f>AVERAGE(J8:J37)</f>
        <v>10.681735714285713</v>
      </c>
      <c r="K39" s="88"/>
      <c r="L39" s="89">
        <f>AVERAGE(L8:L37)</f>
        <v>9.7281714285714269</v>
      </c>
      <c r="M39" s="88"/>
      <c r="N39" s="89">
        <f>AVERAGE(N8:N37)</f>
        <v>9.8100037037037051</v>
      </c>
      <c r="O39" s="88"/>
      <c r="P39" s="89">
        <f>AVERAGE(P8:P37)</f>
        <v>7.1030888888888892</v>
      </c>
      <c r="Q39" s="88"/>
      <c r="R39" s="89">
        <f>AVERAGE(R8:R37)</f>
        <v>7.3862100000000002</v>
      </c>
      <c r="S39" s="90"/>
    </row>
    <row r="40" spans="1:19" x14ac:dyDescent="0.3">
      <c r="A40" s="87" t="s">
        <v>28</v>
      </c>
      <c r="B40" s="88"/>
      <c r="C40" s="88"/>
      <c r="D40" s="89">
        <f>MIN(D8:D37)</f>
        <v>0</v>
      </c>
      <c r="E40" s="88"/>
      <c r="F40" s="89">
        <f>MIN(F8:F37)</f>
        <v>0</v>
      </c>
      <c r="G40" s="88"/>
      <c r="H40" s="89">
        <f>MIN(H8:H37)</f>
        <v>-50.470599999999997</v>
      </c>
      <c r="I40" s="88"/>
      <c r="J40" s="89">
        <f>MIN(J8:J37)</f>
        <v>-3.5579999999999998</v>
      </c>
      <c r="K40" s="88"/>
      <c r="L40" s="89">
        <f>MIN(L8:L37)</f>
        <v>-1.1506000000000001</v>
      </c>
      <c r="M40" s="88"/>
      <c r="N40" s="89">
        <f>MIN(N8:N37)</f>
        <v>2.4352</v>
      </c>
      <c r="O40" s="88"/>
      <c r="P40" s="89">
        <f>MIN(P8:P37)</f>
        <v>2.3081999999999998</v>
      </c>
      <c r="Q40" s="88"/>
      <c r="R40" s="89">
        <f>MIN(R8:R37)</f>
        <v>-35.5199</v>
      </c>
      <c r="S40" s="90"/>
    </row>
    <row r="41" spans="1:19" ht="15" thickBot="1" x14ac:dyDescent="0.35">
      <c r="A41" s="91" t="s">
        <v>29</v>
      </c>
      <c r="B41" s="92"/>
      <c r="C41" s="92"/>
      <c r="D41" s="93">
        <f>MAX(D8:D37)</f>
        <v>54.580300000000001</v>
      </c>
      <c r="E41" s="92"/>
      <c r="F41" s="93">
        <f>MAX(F8:F37)</f>
        <v>26.035</v>
      </c>
      <c r="G41" s="92"/>
      <c r="H41" s="93">
        <f>MAX(H8:H37)</f>
        <v>20.911999999999999</v>
      </c>
      <c r="I41" s="92"/>
      <c r="J41" s="93">
        <f>MAX(J8:J37)</f>
        <v>16.078600000000002</v>
      </c>
      <c r="K41" s="92"/>
      <c r="L41" s="93">
        <f>MAX(L8:L37)</f>
        <v>15.7857</v>
      </c>
      <c r="M41" s="92"/>
      <c r="N41" s="93">
        <f>MAX(N8:N37)</f>
        <v>14.413399999999999</v>
      </c>
      <c r="O41" s="92"/>
      <c r="P41" s="93">
        <f>MAX(P8:P37)</f>
        <v>9.8116000000000003</v>
      </c>
      <c r="Q41" s="92"/>
      <c r="R41" s="93">
        <f>MAX(R8:R37)</f>
        <v>11.2812</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44040</v>
      </c>
      <c r="C8" s="65">
        <f>VLOOKUP($A8,'Return Data'!$B$7:$R$1700,4,0)</f>
        <v>22.977799999999998</v>
      </c>
      <c r="D8" s="65">
        <f>VLOOKUP($A8,'Return Data'!$B$7:$R$1700,9,0)</f>
        <v>25.787400000000002</v>
      </c>
      <c r="E8" s="66">
        <f t="shared" ref="E8:G8" si="0">RANK(D8,D$8:D$41,0)</f>
        <v>3</v>
      </c>
      <c r="F8" s="65">
        <f>VLOOKUP($A8,'Return Data'!$B$7:$R$1700,10,0)</f>
        <v>25.438800000000001</v>
      </c>
      <c r="G8" s="66">
        <f t="shared" si="0"/>
        <v>2</v>
      </c>
      <c r="H8" s="65">
        <f>VLOOKUP($A8,'Return Data'!$B$7:$R$1700,11,0)</f>
        <v>10.9506</v>
      </c>
      <c r="I8" s="66">
        <f t="shared" ref="I8" si="1">RANK(H8,H$8:H$41,0)</f>
        <v>21</v>
      </c>
      <c r="J8" s="65">
        <f>VLOOKUP($A8,'Return Data'!$B$7:$R$1700,12,0)</f>
        <v>3.149</v>
      </c>
      <c r="K8" s="66">
        <f t="shared" ref="K8" si="2">RANK(J8,J$8:J$41,0)</f>
        <v>30</v>
      </c>
      <c r="L8" s="65">
        <f>VLOOKUP($A8,'Return Data'!$B$7:$R$1700,13,0)</f>
        <v>1.3822000000000001</v>
      </c>
      <c r="M8" s="66">
        <f t="shared" ref="M8" si="3">RANK(L8,L$8:L$41,0)</f>
        <v>30</v>
      </c>
      <c r="N8" s="65">
        <f>VLOOKUP($A8,'Return Data'!$B$7:$R$1700,17,0)</f>
        <v>4.9318999999999997</v>
      </c>
      <c r="O8" s="66">
        <f t="shared" ref="O8" si="4">RANK(N8,N$8:N$41,0)</f>
        <v>26</v>
      </c>
      <c r="P8" s="65">
        <f>VLOOKUP($A8,'Return Data'!$B$7:$R$1700,14,0)</f>
        <v>3.0836999999999999</v>
      </c>
      <c r="Q8" s="66">
        <f t="shared" ref="Q8" si="5">RANK(P8,P$8:P$41,0)</f>
        <v>28</v>
      </c>
      <c r="R8" s="65">
        <f>VLOOKUP($A8,'Return Data'!$B$7:$R$1700,16,0)</f>
        <v>7.6315</v>
      </c>
      <c r="S8" s="67">
        <f t="shared" ref="S8" si="6">RANK(R8,R$8:R$41,0)</f>
        <v>19</v>
      </c>
    </row>
    <row r="9" spans="1:19" x14ac:dyDescent="0.3">
      <c r="A9" s="82" t="s">
        <v>83</v>
      </c>
      <c r="B9" s="64">
        <f>VLOOKUP($A9,'Return Data'!$B$7:$R$1700,3,0)</f>
        <v>44040</v>
      </c>
      <c r="C9" s="65">
        <f>VLOOKUP($A9,'Return Data'!$B$7:$R$1700,4,0)</f>
        <v>33.219000000000001</v>
      </c>
      <c r="D9" s="65">
        <f>VLOOKUP($A9,'Return Data'!$B$7:$R$1700,9,0)</f>
        <v>25.790400000000002</v>
      </c>
      <c r="E9" s="66">
        <f t="shared" ref="E9:E41" si="7">RANK(D9,D$8:D$41,0)</f>
        <v>2</v>
      </c>
      <c r="F9" s="65">
        <f>VLOOKUP($A9,'Return Data'!$B$7:$R$1700,10,0)</f>
        <v>25.441700000000001</v>
      </c>
      <c r="G9" s="66">
        <f t="shared" ref="G9:G41" si="8">RANK(F9,F$8:F$41,0)</f>
        <v>1</v>
      </c>
      <c r="H9" s="65">
        <f>VLOOKUP($A9,'Return Data'!$B$7:$R$1700,11,0)</f>
        <v>10.9611</v>
      </c>
      <c r="I9" s="66">
        <f t="shared" ref="I9:I41" si="9">RANK(H9,H$8:H$41,0)</f>
        <v>20</v>
      </c>
      <c r="J9" s="65">
        <f>VLOOKUP($A9,'Return Data'!$B$7:$R$1700,12,0)</f>
        <v>3.1558999999999999</v>
      </c>
      <c r="K9" s="66">
        <f t="shared" ref="K9:K41" si="10">RANK(J9,J$8:J$41,0)</f>
        <v>29</v>
      </c>
      <c r="L9" s="65">
        <f>VLOOKUP($A9,'Return Data'!$B$7:$R$1700,13,0)</f>
        <v>1.3866000000000001</v>
      </c>
      <c r="M9" s="66">
        <f t="shared" ref="M9:M41" si="11">RANK(L9,L$8:L$41,0)</f>
        <v>29</v>
      </c>
      <c r="N9" s="65">
        <f>VLOOKUP($A9,'Return Data'!$B$7:$R$1700,17,0)</f>
        <v>4.9349999999999996</v>
      </c>
      <c r="O9" s="66">
        <f t="shared" ref="O9:O41" si="12">RANK(N9,N$8:N$41,0)</f>
        <v>25</v>
      </c>
      <c r="P9" s="65">
        <f>VLOOKUP($A9,'Return Data'!$B$7:$R$1700,14,0)</f>
        <v>3.0857000000000001</v>
      </c>
      <c r="Q9" s="66">
        <f t="shared" ref="Q9:Q41" si="13">RANK(P9,P$8:P$41,0)</f>
        <v>27</v>
      </c>
      <c r="R9" s="65">
        <f>VLOOKUP($A9,'Return Data'!$B$7:$R$1700,16,0)</f>
        <v>7.8718000000000004</v>
      </c>
      <c r="S9" s="67">
        <f t="shared" ref="S9:S41" si="14">RANK(R9,R$8:R$41,0)</f>
        <v>18</v>
      </c>
    </row>
    <row r="10" spans="1:19" x14ac:dyDescent="0.3">
      <c r="A10" s="82" t="s">
        <v>84</v>
      </c>
      <c r="B10" s="64">
        <f>VLOOKUP($A10,'Return Data'!$B$7:$R$1700,3,0)</f>
        <v>44040</v>
      </c>
      <c r="C10" s="65">
        <f>VLOOKUP($A10,'Return Data'!$B$7:$R$1700,4,0)</f>
        <v>0.96740000000000004</v>
      </c>
      <c r="D10" s="65">
        <f>VLOOKUP($A10,'Return Data'!$B$7:$R$1700,9,0)</f>
        <v>0</v>
      </c>
      <c r="E10" s="66">
        <f t="shared" si="7"/>
        <v>33</v>
      </c>
      <c r="F10" s="65">
        <f>VLOOKUP($A10,'Return Data'!$B$7:$R$1700,10,0)</f>
        <v>0</v>
      </c>
      <c r="G10" s="66">
        <f t="shared" si="8"/>
        <v>33</v>
      </c>
      <c r="H10" s="65">
        <f>VLOOKUP($A10,'Return Data'!$B$7:$R$1700,11,0)</f>
        <v>-50.466999999999999</v>
      </c>
      <c r="I10" s="66">
        <f t="shared" si="9"/>
        <v>33</v>
      </c>
      <c r="J10" s="65"/>
      <c r="K10" s="66"/>
      <c r="L10" s="65"/>
      <c r="M10" s="66"/>
      <c r="N10" s="65"/>
      <c r="O10" s="66"/>
      <c r="P10" s="65"/>
      <c r="Q10" s="66"/>
      <c r="R10" s="65">
        <f>VLOOKUP($A10,'Return Data'!$B$7:$R$1700,16,0)</f>
        <v>-35.512700000000002</v>
      </c>
      <c r="S10" s="67">
        <f t="shared" si="14"/>
        <v>33</v>
      </c>
    </row>
    <row r="11" spans="1:19" x14ac:dyDescent="0.3">
      <c r="A11" s="82" t="s">
        <v>85</v>
      </c>
      <c r="B11" s="64">
        <f>VLOOKUP($A11,'Return Data'!$B$7:$R$1700,3,0)</f>
        <v>44040</v>
      </c>
      <c r="C11" s="65">
        <f>VLOOKUP($A11,'Return Data'!$B$7:$R$1700,4,0)</f>
        <v>1.3985000000000001</v>
      </c>
      <c r="D11" s="65">
        <f>VLOOKUP($A11,'Return Data'!$B$7:$R$1700,9,0)</f>
        <v>0</v>
      </c>
      <c r="E11" s="66">
        <f t="shared" si="7"/>
        <v>33</v>
      </c>
      <c r="F11" s="65">
        <f>VLOOKUP($A11,'Return Data'!$B$7:$R$1700,10,0)</f>
        <v>0</v>
      </c>
      <c r="G11" s="66">
        <f t="shared" si="8"/>
        <v>33</v>
      </c>
      <c r="H11" s="65">
        <f>VLOOKUP($A11,'Return Data'!$B$7:$R$1700,11,0)</f>
        <v>-50.462000000000003</v>
      </c>
      <c r="I11" s="66">
        <f t="shared" si="9"/>
        <v>32</v>
      </c>
      <c r="J11" s="65"/>
      <c r="K11" s="66"/>
      <c r="L11" s="65"/>
      <c r="M11" s="66"/>
      <c r="N11" s="65"/>
      <c r="O11" s="66"/>
      <c r="P11" s="65"/>
      <c r="Q11" s="66"/>
      <c r="R11" s="65">
        <f>VLOOKUP($A11,'Return Data'!$B$7:$R$1700,16,0)</f>
        <v>-35.515799999999999</v>
      </c>
      <c r="S11" s="67">
        <f t="shared" si="14"/>
        <v>34</v>
      </c>
    </row>
    <row r="12" spans="1:19" x14ac:dyDescent="0.3">
      <c r="A12" s="82" t="s">
        <v>86</v>
      </c>
      <c r="B12" s="64">
        <f>VLOOKUP($A12,'Return Data'!$B$7:$R$1700,3,0)</f>
        <v>44040</v>
      </c>
      <c r="C12" s="65">
        <f>VLOOKUP($A12,'Return Data'!$B$7:$R$1700,4,0)</f>
        <v>22.5181</v>
      </c>
      <c r="D12" s="65">
        <f>VLOOKUP($A12,'Return Data'!$B$7:$R$1700,9,0)</f>
        <v>17.810099999999998</v>
      </c>
      <c r="E12" s="66">
        <f t="shared" si="7"/>
        <v>7</v>
      </c>
      <c r="F12" s="65">
        <f>VLOOKUP($A12,'Return Data'!$B$7:$R$1700,10,0)</f>
        <v>23.434200000000001</v>
      </c>
      <c r="G12" s="66">
        <f t="shared" si="8"/>
        <v>3</v>
      </c>
      <c r="H12" s="65">
        <f>VLOOKUP($A12,'Return Data'!$B$7:$R$1700,11,0)</f>
        <v>17.656600000000001</v>
      </c>
      <c r="I12" s="66">
        <f t="shared" si="9"/>
        <v>4</v>
      </c>
      <c r="J12" s="65">
        <f>VLOOKUP($A12,'Return Data'!$B$7:$R$1700,12,0)</f>
        <v>15.5379</v>
      </c>
      <c r="K12" s="66">
        <f t="shared" si="10"/>
        <v>1</v>
      </c>
      <c r="L12" s="65">
        <f>VLOOKUP($A12,'Return Data'!$B$7:$R$1700,13,0)</f>
        <v>13.6187</v>
      </c>
      <c r="M12" s="66">
        <f t="shared" si="11"/>
        <v>2</v>
      </c>
      <c r="N12" s="65">
        <f>VLOOKUP($A12,'Return Data'!$B$7:$R$1700,17,0)</f>
        <v>12.6714</v>
      </c>
      <c r="O12" s="66">
        <f t="shared" si="12"/>
        <v>3</v>
      </c>
      <c r="P12" s="65">
        <f>VLOOKUP($A12,'Return Data'!$B$7:$R$1700,14,0)</f>
        <v>8.8274000000000008</v>
      </c>
      <c r="Q12" s="66">
        <f t="shared" si="13"/>
        <v>3</v>
      </c>
      <c r="R12" s="65">
        <f>VLOOKUP($A12,'Return Data'!$B$7:$R$1700,16,0)</f>
        <v>9.1614000000000004</v>
      </c>
      <c r="S12" s="67">
        <f t="shared" si="14"/>
        <v>3</v>
      </c>
    </row>
    <row r="13" spans="1:19" x14ac:dyDescent="0.3">
      <c r="A13" s="82" t="s">
        <v>87</v>
      </c>
      <c r="B13" s="64">
        <f>VLOOKUP($A13,'Return Data'!$B$7:$R$1700,3,0)</f>
        <v>44040</v>
      </c>
      <c r="C13" s="65">
        <f>VLOOKUP($A13,'Return Data'!$B$7:$R$1700,4,0)</f>
        <v>17.560300000000002</v>
      </c>
      <c r="D13" s="65">
        <f>VLOOKUP($A13,'Return Data'!$B$7:$R$1700,9,0)</f>
        <v>11.3424</v>
      </c>
      <c r="E13" s="66">
        <f t="shared" si="7"/>
        <v>24</v>
      </c>
      <c r="F13" s="65">
        <f>VLOOKUP($A13,'Return Data'!$B$7:$R$1700,10,0)</f>
        <v>4.6909999999999998</v>
      </c>
      <c r="G13" s="66">
        <f t="shared" si="8"/>
        <v>32</v>
      </c>
      <c r="H13" s="65">
        <f>VLOOKUP($A13,'Return Data'!$B$7:$R$1700,11,0)</f>
        <v>10.0085</v>
      </c>
      <c r="I13" s="66">
        <f t="shared" si="9"/>
        <v>25</v>
      </c>
      <c r="J13" s="65">
        <f>VLOOKUP($A13,'Return Data'!$B$7:$R$1700,12,0)</f>
        <v>8.3673000000000002</v>
      </c>
      <c r="K13" s="66">
        <f t="shared" si="10"/>
        <v>22</v>
      </c>
      <c r="L13" s="65">
        <f>VLOOKUP($A13,'Return Data'!$B$7:$R$1700,13,0)</f>
        <v>7.3532000000000002</v>
      </c>
      <c r="M13" s="66">
        <f t="shared" si="11"/>
        <v>26</v>
      </c>
      <c r="N13" s="65">
        <f>VLOOKUP($A13,'Return Data'!$B$7:$R$1700,17,0)</f>
        <v>3.2919999999999998</v>
      </c>
      <c r="O13" s="66">
        <f t="shared" si="12"/>
        <v>28</v>
      </c>
      <c r="P13" s="65">
        <f>VLOOKUP($A13,'Return Data'!$B$7:$R$1700,14,0)</f>
        <v>3.0918999999999999</v>
      </c>
      <c r="Q13" s="66">
        <f t="shared" si="13"/>
        <v>26</v>
      </c>
      <c r="R13" s="65">
        <f>VLOOKUP($A13,'Return Data'!$B$7:$R$1700,16,0)</f>
        <v>7.2149999999999999</v>
      </c>
      <c r="S13" s="67">
        <f t="shared" si="14"/>
        <v>23</v>
      </c>
    </row>
    <row r="14" spans="1:19" x14ac:dyDescent="0.3">
      <c r="A14" s="82" t="s">
        <v>88</v>
      </c>
      <c r="B14" s="64">
        <f>VLOOKUP($A14,'Return Data'!$B$7:$R$1700,3,0)</f>
        <v>44040</v>
      </c>
      <c r="C14" s="65">
        <f>VLOOKUP($A14,'Return Data'!$B$7:$R$1700,4,0)</f>
        <v>35.561100000000003</v>
      </c>
      <c r="D14" s="65">
        <f>VLOOKUP($A14,'Return Data'!$B$7:$R$1700,9,0)</f>
        <v>9.7827000000000002</v>
      </c>
      <c r="E14" s="66">
        <f t="shared" si="7"/>
        <v>27</v>
      </c>
      <c r="F14" s="65">
        <f>VLOOKUP($A14,'Return Data'!$B$7:$R$1700,10,0)</f>
        <v>9.5677000000000003</v>
      </c>
      <c r="G14" s="66">
        <f t="shared" si="8"/>
        <v>23</v>
      </c>
      <c r="H14" s="65">
        <f>VLOOKUP($A14,'Return Data'!$B$7:$R$1700,11,0)</f>
        <v>13.0556</v>
      </c>
      <c r="I14" s="66">
        <f t="shared" si="9"/>
        <v>14</v>
      </c>
      <c r="J14" s="65">
        <f>VLOOKUP($A14,'Return Data'!$B$7:$R$1700,12,0)</f>
        <v>10.7464</v>
      </c>
      <c r="K14" s="66">
        <f t="shared" si="10"/>
        <v>14</v>
      </c>
      <c r="L14" s="65">
        <f>VLOOKUP($A14,'Return Data'!$B$7:$R$1700,13,0)</f>
        <v>9.1653000000000002</v>
      </c>
      <c r="M14" s="66">
        <f t="shared" si="11"/>
        <v>18</v>
      </c>
      <c r="N14" s="65">
        <f>VLOOKUP($A14,'Return Data'!$B$7:$R$1700,17,0)</f>
        <v>9.2222000000000008</v>
      </c>
      <c r="O14" s="66">
        <f t="shared" si="12"/>
        <v>16</v>
      </c>
      <c r="P14" s="65">
        <f>VLOOKUP($A14,'Return Data'!$B$7:$R$1700,14,0)</f>
        <v>6.3783000000000003</v>
      </c>
      <c r="Q14" s="66">
        <f t="shared" si="13"/>
        <v>18</v>
      </c>
      <c r="R14" s="65">
        <f>VLOOKUP($A14,'Return Data'!$B$7:$R$1700,16,0)</f>
        <v>8.3306000000000004</v>
      </c>
      <c r="S14" s="67">
        <f t="shared" si="14"/>
        <v>14</v>
      </c>
    </row>
    <row r="15" spans="1:19" x14ac:dyDescent="0.3">
      <c r="A15" s="82" t="s">
        <v>89</v>
      </c>
      <c r="B15" s="64">
        <f>VLOOKUP($A15,'Return Data'!$B$7:$R$1700,3,0)</f>
        <v>44040</v>
      </c>
      <c r="C15" s="65">
        <f>VLOOKUP($A15,'Return Data'!$B$7:$R$1700,4,0)</f>
        <v>23.637799999999999</v>
      </c>
      <c r="D15" s="65">
        <f>VLOOKUP($A15,'Return Data'!$B$7:$R$1700,9,0)</f>
        <v>11.488099999999999</v>
      </c>
      <c r="E15" s="66">
        <f t="shared" si="7"/>
        <v>23</v>
      </c>
      <c r="F15" s="65">
        <f>VLOOKUP($A15,'Return Data'!$B$7:$R$1700,10,0)</f>
        <v>13.6599</v>
      </c>
      <c r="G15" s="66">
        <f t="shared" si="8"/>
        <v>19</v>
      </c>
      <c r="H15" s="65">
        <f>VLOOKUP($A15,'Return Data'!$B$7:$R$1700,11,0)</f>
        <v>14.7265</v>
      </c>
      <c r="I15" s="66">
        <f t="shared" si="9"/>
        <v>9</v>
      </c>
      <c r="J15" s="65">
        <f>VLOOKUP($A15,'Return Data'!$B$7:$R$1700,12,0)</f>
        <v>11.119</v>
      </c>
      <c r="K15" s="66">
        <f t="shared" si="10"/>
        <v>12</v>
      </c>
      <c r="L15" s="65">
        <f>VLOOKUP($A15,'Return Data'!$B$7:$R$1700,13,0)</f>
        <v>9.3961000000000006</v>
      </c>
      <c r="M15" s="66">
        <f t="shared" si="11"/>
        <v>13</v>
      </c>
      <c r="N15" s="65">
        <f>VLOOKUP($A15,'Return Data'!$B$7:$R$1700,17,0)</f>
        <v>9.9347999999999992</v>
      </c>
      <c r="O15" s="66">
        <f t="shared" si="12"/>
        <v>15</v>
      </c>
      <c r="P15" s="65">
        <f>VLOOKUP($A15,'Return Data'!$B$7:$R$1700,14,0)</f>
        <v>6.4718</v>
      </c>
      <c r="Q15" s="66">
        <f t="shared" si="13"/>
        <v>16</v>
      </c>
      <c r="R15" s="65">
        <f>VLOOKUP($A15,'Return Data'!$B$7:$R$1700,16,0)</f>
        <v>8.0038999999999998</v>
      </c>
      <c r="S15" s="67">
        <f t="shared" si="14"/>
        <v>17</v>
      </c>
    </row>
    <row r="16" spans="1:19" x14ac:dyDescent="0.3">
      <c r="A16" s="82" t="s">
        <v>90</v>
      </c>
      <c r="B16" s="64">
        <f>VLOOKUP($A16,'Return Data'!$B$7:$R$1700,3,0)</f>
        <v>44040</v>
      </c>
      <c r="C16" s="65">
        <f>VLOOKUP($A16,'Return Data'!$B$7:$R$1700,4,0)</f>
        <v>2580.7642000000001</v>
      </c>
      <c r="D16" s="65">
        <f>VLOOKUP($A16,'Return Data'!$B$7:$R$1700,9,0)</f>
        <v>15.4861</v>
      </c>
      <c r="E16" s="66">
        <f t="shared" si="7"/>
        <v>14</v>
      </c>
      <c r="F16" s="65">
        <f>VLOOKUP($A16,'Return Data'!$B$7:$R$1700,10,0)</f>
        <v>14.898099999999999</v>
      </c>
      <c r="G16" s="66">
        <f t="shared" si="8"/>
        <v>17</v>
      </c>
      <c r="H16" s="65">
        <f>VLOOKUP($A16,'Return Data'!$B$7:$R$1700,11,0)</f>
        <v>19.469899999999999</v>
      </c>
      <c r="I16" s="66">
        <f t="shared" si="9"/>
        <v>2</v>
      </c>
      <c r="J16" s="65">
        <f>VLOOKUP($A16,'Return Data'!$B$7:$R$1700,12,0)</f>
        <v>14.950100000000001</v>
      </c>
      <c r="K16" s="66">
        <f t="shared" si="10"/>
        <v>3</v>
      </c>
      <c r="L16" s="65">
        <f>VLOOKUP($A16,'Return Data'!$B$7:$R$1700,13,0)</f>
        <v>15.0511</v>
      </c>
      <c r="M16" s="66">
        <f t="shared" si="11"/>
        <v>1</v>
      </c>
      <c r="N16" s="65">
        <f>VLOOKUP($A16,'Return Data'!$B$7:$R$1700,17,0)</f>
        <v>13.0814</v>
      </c>
      <c r="O16" s="66">
        <f t="shared" si="12"/>
        <v>2</v>
      </c>
      <c r="P16" s="65">
        <f>VLOOKUP($A16,'Return Data'!$B$7:$R$1700,14,0)</f>
        <v>8.4638000000000009</v>
      </c>
      <c r="Q16" s="66">
        <f t="shared" si="13"/>
        <v>4</v>
      </c>
      <c r="R16" s="65">
        <f>VLOOKUP($A16,'Return Data'!$B$7:$R$1700,16,0)</f>
        <v>7.4291</v>
      </c>
      <c r="S16" s="67">
        <f t="shared" si="14"/>
        <v>22</v>
      </c>
    </row>
    <row r="17" spans="1:19" x14ac:dyDescent="0.3">
      <c r="A17" s="82" t="s">
        <v>91</v>
      </c>
      <c r="B17" s="64">
        <f>VLOOKUP($A17,'Return Data'!$B$7:$R$1700,3,0)</f>
        <v>44040</v>
      </c>
      <c r="C17" s="65">
        <f>VLOOKUP($A17,'Return Data'!$B$7:$R$1700,4,0)</f>
        <v>22.327000000000002</v>
      </c>
      <c r="D17" s="65">
        <f>VLOOKUP($A17,'Return Data'!$B$7:$R$1700,9,0)</f>
        <v>1.1761999999999999</v>
      </c>
      <c r="E17" s="66">
        <f t="shared" si="7"/>
        <v>31</v>
      </c>
      <c r="F17" s="65">
        <f>VLOOKUP($A17,'Return Data'!$B$7:$R$1700,10,0)</f>
        <v>5.2911999999999999</v>
      </c>
      <c r="G17" s="66">
        <f t="shared" si="8"/>
        <v>31</v>
      </c>
      <c r="H17" s="65">
        <f>VLOOKUP($A17,'Return Data'!$B$7:$R$1700,11,0)</f>
        <v>9.2972999999999999</v>
      </c>
      <c r="I17" s="66">
        <f t="shared" si="9"/>
        <v>27</v>
      </c>
      <c r="J17" s="65">
        <f>VLOOKUP($A17,'Return Data'!$B$7:$R$1700,12,0)</f>
        <v>7.8319999999999999</v>
      </c>
      <c r="K17" s="66">
        <f t="shared" si="10"/>
        <v>24</v>
      </c>
      <c r="L17" s="65">
        <f>VLOOKUP($A17,'Return Data'!$B$7:$R$1700,13,0)</f>
        <v>7.6002999999999998</v>
      </c>
      <c r="M17" s="66">
        <f t="shared" si="11"/>
        <v>23</v>
      </c>
      <c r="N17" s="65">
        <f>VLOOKUP($A17,'Return Data'!$B$7:$R$1700,17,0)</f>
        <v>11.185499999999999</v>
      </c>
      <c r="O17" s="66">
        <f t="shared" si="12"/>
        <v>7</v>
      </c>
      <c r="P17" s="65">
        <f>VLOOKUP($A17,'Return Data'!$B$7:$R$1700,14,0)</f>
        <v>7.5476000000000001</v>
      </c>
      <c r="Q17" s="66">
        <f t="shared" si="13"/>
        <v>10</v>
      </c>
      <c r="R17" s="65">
        <f>VLOOKUP($A17,'Return Data'!$B$7:$R$1700,16,0)</f>
        <v>6.8673999999999999</v>
      </c>
      <c r="S17" s="67">
        <f t="shared" si="14"/>
        <v>29</v>
      </c>
    </row>
    <row r="18" spans="1:19" x14ac:dyDescent="0.3">
      <c r="A18" s="82" t="s">
        <v>92</v>
      </c>
      <c r="B18" s="64">
        <f>VLOOKUP($A18,'Return Data'!$B$7:$R$1700,3,0)</f>
        <v>44040</v>
      </c>
      <c r="C18" s="65">
        <f>VLOOKUP($A18,'Return Data'!$B$7:$R$1700,4,0)</f>
        <v>66.478499999999997</v>
      </c>
      <c r="D18" s="65">
        <f>VLOOKUP($A18,'Return Data'!$B$7:$R$1700,9,0)</f>
        <v>0.95650000000000002</v>
      </c>
      <c r="E18" s="66">
        <f t="shared" si="7"/>
        <v>32</v>
      </c>
      <c r="F18" s="65">
        <f>VLOOKUP($A18,'Return Data'!$B$7:$R$1700,10,0)</f>
        <v>8.6135000000000002</v>
      </c>
      <c r="G18" s="66">
        <f t="shared" si="8"/>
        <v>26</v>
      </c>
      <c r="H18" s="65">
        <f>VLOOKUP($A18,'Return Data'!$B$7:$R$1700,11,0)</f>
        <v>-1.7453000000000001</v>
      </c>
      <c r="I18" s="66">
        <f t="shared" si="9"/>
        <v>31</v>
      </c>
      <c r="J18" s="65">
        <f>VLOOKUP($A18,'Return Data'!$B$7:$R$1700,12,0)</f>
        <v>-4.3807</v>
      </c>
      <c r="K18" s="66">
        <f t="shared" si="10"/>
        <v>31</v>
      </c>
      <c r="L18" s="65">
        <f>VLOOKUP($A18,'Return Data'!$B$7:$R$1700,13,0)</f>
        <v>-1.9874000000000001</v>
      </c>
      <c r="M18" s="66">
        <f t="shared" si="11"/>
        <v>31</v>
      </c>
      <c r="N18" s="65">
        <f>VLOOKUP($A18,'Return Data'!$B$7:$R$1700,17,0)</f>
        <v>3.2709000000000001</v>
      </c>
      <c r="O18" s="66">
        <f t="shared" si="12"/>
        <v>29</v>
      </c>
      <c r="P18" s="65">
        <f>VLOOKUP($A18,'Return Data'!$B$7:$R$1700,14,0)</f>
        <v>4.21</v>
      </c>
      <c r="Q18" s="66">
        <f t="shared" si="13"/>
        <v>21</v>
      </c>
      <c r="R18" s="65">
        <f>VLOOKUP($A18,'Return Data'!$B$7:$R$1700,16,0)</f>
        <v>8.4268000000000001</v>
      </c>
      <c r="S18" s="67">
        <f t="shared" si="14"/>
        <v>13</v>
      </c>
    </row>
    <row r="19" spans="1:19" x14ac:dyDescent="0.3">
      <c r="A19" s="82" t="s">
        <v>93</v>
      </c>
      <c r="B19" s="64">
        <f>VLOOKUP($A19,'Return Data'!$B$7:$R$1700,3,0)</f>
        <v>44040</v>
      </c>
      <c r="C19" s="65">
        <f>VLOOKUP($A19,'Return Data'!$B$7:$R$1700,4,0)</f>
        <v>66.3339</v>
      </c>
      <c r="D19" s="65">
        <f>VLOOKUP($A19,'Return Data'!$B$7:$R$1700,9,0)</f>
        <v>15.555999999999999</v>
      </c>
      <c r="E19" s="66">
        <f t="shared" si="7"/>
        <v>10</v>
      </c>
      <c r="F19" s="65">
        <f>VLOOKUP($A19,'Return Data'!$B$7:$R$1700,10,0)</f>
        <v>19.1479</v>
      </c>
      <c r="G19" s="66">
        <f t="shared" si="8"/>
        <v>6</v>
      </c>
      <c r="H19" s="65">
        <f>VLOOKUP($A19,'Return Data'!$B$7:$R$1700,11,0)</f>
        <v>10.875</v>
      </c>
      <c r="I19" s="66">
        <f t="shared" si="9"/>
        <v>22</v>
      </c>
      <c r="J19" s="65">
        <f>VLOOKUP($A19,'Return Data'!$B$7:$R$1700,12,0)</f>
        <v>9.7454000000000001</v>
      </c>
      <c r="K19" s="66">
        <f t="shared" si="10"/>
        <v>18</v>
      </c>
      <c r="L19" s="65">
        <f>VLOOKUP($A19,'Return Data'!$B$7:$R$1700,13,0)</f>
        <v>9.2207000000000008</v>
      </c>
      <c r="M19" s="66">
        <f t="shared" si="11"/>
        <v>15</v>
      </c>
      <c r="N19" s="65">
        <f>VLOOKUP($A19,'Return Data'!$B$7:$R$1700,17,0)</f>
        <v>6.3026</v>
      </c>
      <c r="O19" s="66">
        <f t="shared" si="12"/>
        <v>22</v>
      </c>
      <c r="P19" s="65">
        <f>VLOOKUP($A19,'Return Data'!$B$7:$R$1700,14,0)</f>
        <v>4.1513999999999998</v>
      </c>
      <c r="Q19" s="66">
        <f t="shared" si="13"/>
        <v>22</v>
      </c>
      <c r="R19" s="65">
        <f>VLOOKUP($A19,'Return Data'!$B$7:$R$1700,16,0)</f>
        <v>8.4725000000000001</v>
      </c>
      <c r="S19" s="67">
        <f t="shared" si="14"/>
        <v>10</v>
      </c>
    </row>
    <row r="20" spans="1:19" x14ac:dyDescent="0.3">
      <c r="A20" s="82" t="s">
        <v>94</v>
      </c>
      <c r="B20" s="64">
        <f>VLOOKUP($A20,'Return Data'!$B$7:$R$1700,3,0)</f>
        <v>44040</v>
      </c>
      <c r="C20" s="65">
        <f>VLOOKUP($A20,'Return Data'!$B$7:$R$1700,4,0)</f>
        <v>66.3339</v>
      </c>
      <c r="D20" s="65">
        <f>VLOOKUP($A20,'Return Data'!$B$7:$R$1700,9,0)</f>
        <v>15.555999999999999</v>
      </c>
      <c r="E20" s="66">
        <f t="shared" si="7"/>
        <v>10</v>
      </c>
      <c r="F20" s="65">
        <f>VLOOKUP($A20,'Return Data'!$B$7:$R$1700,10,0)</f>
        <v>19.1479</v>
      </c>
      <c r="G20" s="66">
        <f t="shared" si="8"/>
        <v>6</v>
      </c>
      <c r="H20" s="65">
        <f>VLOOKUP($A20,'Return Data'!$B$7:$R$1700,11,0)</f>
        <v>10.875</v>
      </c>
      <c r="I20" s="66">
        <f t="shared" si="9"/>
        <v>22</v>
      </c>
      <c r="J20" s="65">
        <f>VLOOKUP($A20,'Return Data'!$B$7:$R$1700,12,0)</f>
        <v>9.7454000000000001</v>
      </c>
      <c r="K20" s="66">
        <f t="shared" si="10"/>
        <v>18</v>
      </c>
      <c r="L20" s="65">
        <f>VLOOKUP($A20,'Return Data'!$B$7:$R$1700,13,0)</f>
        <v>9.2207000000000008</v>
      </c>
      <c r="M20" s="66">
        <f t="shared" si="11"/>
        <v>15</v>
      </c>
      <c r="N20" s="65">
        <f>VLOOKUP($A20,'Return Data'!$B$7:$R$1700,17,0)</f>
        <v>6.3026</v>
      </c>
      <c r="O20" s="66">
        <f t="shared" si="12"/>
        <v>22</v>
      </c>
      <c r="P20" s="65">
        <f>VLOOKUP($A20,'Return Data'!$B$7:$R$1700,14,0)</f>
        <v>4.1513999999999998</v>
      </c>
      <c r="Q20" s="66">
        <f t="shared" si="13"/>
        <v>22</v>
      </c>
      <c r="R20" s="65">
        <f>VLOOKUP($A20,'Return Data'!$B$7:$R$1700,16,0)</f>
        <v>8.4725000000000001</v>
      </c>
      <c r="S20" s="67">
        <f t="shared" si="14"/>
        <v>10</v>
      </c>
    </row>
    <row r="21" spans="1:19" x14ac:dyDescent="0.3">
      <c r="A21" s="82" t="s">
        <v>95</v>
      </c>
      <c r="B21" s="64">
        <f>VLOOKUP($A21,'Return Data'!$B$7:$R$1700,3,0)</f>
        <v>44040</v>
      </c>
      <c r="C21" s="65">
        <f>VLOOKUP($A21,'Return Data'!$B$7:$R$1700,4,0)</f>
        <v>66.3339</v>
      </c>
      <c r="D21" s="65">
        <f>VLOOKUP($A21,'Return Data'!$B$7:$R$1700,9,0)</f>
        <v>15.555999999999999</v>
      </c>
      <c r="E21" s="66">
        <f t="shared" si="7"/>
        <v>10</v>
      </c>
      <c r="F21" s="65">
        <f>VLOOKUP($A21,'Return Data'!$B$7:$R$1700,10,0)</f>
        <v>19.1479</v>
      </c>
      <c r="G21" s="66">
        <f t="shared" si="8"/>
        <v>6</v>
      </c>
      <c r="H21" s="65">
        <f>VLOOKUP($A21,'Return Data'!$B$7:$R$1700,11,0)</f>
        <v>10.875</v>
      </c>
      <c r="I21" s="66">
        <f t="shared" si="9"/>
        <v>22</v>
      </c>
      <c r="J21" s="65">
        <f>VLOOKUP($A21,'Return Data'!$B$7:$R$1700,12,0)</f>
        <v>9.7454000000000001</v>
      </c>
      <c r="K21" s="66">
        <f t="shared" si="10"/>
        <v>18</v>
      </c>
      <c r="L21" s="65">
        <f>VLOOKUP($A21,'Return Data'!$B$7:$R$1700,13,0)</f>
        <v>9.2207000000000008</v>
      </c>
      <c r="M21" s="66">
        <f t="shared" si="11"/>
        <v>15</v>
      </c>
      <c r="N21" s="65">
        <f>VLOOKUP($A21,'Return Data'!$B$7:$R$1700,17,0)</f>
        <v>6.3026</v>
      </c>
      <c r="O21" s="66">
        <f t="shared" si="12"/>
        <v>22</v>
      </c>
      <c r="P21" s="65">
        <f>VLOOKUP($A21,'Return Data'!$B$7:$R$1700,14,0)</f>
        <v>4.1513999999999998</v>
      </c>
      <c r="Q21" s="66">
        <f t="shared" si="13"/>
        <v>22</v>
      </c>
      <c r="R21" s="65">
        <f>VLOOKUP($A21,'Return Data'!$B$7:$R$1700,16,0)</f>
        <v>8.4725000000000001</v>
      </c>
      <c r="S21" s="67">
        <f t="shared" si="14"/>
        <v>10</v>
      </c>
    </row>
    <row r="22" spans="1:19" x14ac:dyDescent="0.3">
      <c r="A22" s="82" t="s">
        <v>96</v>
      </c>
      <c r="B22" s="64">
        <f>VLOOKUP($A22,'Return Data'!$B$7:$R$1700,3,0)</f>
        <v>44040</v>
      </c>
      <c r="C22" s="65">
        <f>VLOOKUP($A22,'Return Data'!$B$7:$R$1700,4,0)</f>
        <v>27.835999999999999</v>
      </c>
      <c r="D22" s="65">
        <f>VLOOKUP($A22,'Return Data'!$B$7:$R$1700,9,0)</f>
        <v>10.174300000000001</v>
      </c>
      <c r="E22" s="66">
        <f t="shared" si="7"/>
        <v>26</v>
      </c>
      <c r="F22" s="65">
        <f>VLOOKUP($A22,'Return Data'!$B$7:$R$1700,10,0)</f>
        <v>14.3797</v>
      </c>
      <c r="G22" s="66">
        <f t="shared" si="8"/>
        <v>18</v>
      </c>
      <c r="H22" s="65">
        <f>VLOOKUP($A22,'Return Data'!$B$7:$R$1700,11,0)</f>
        <v>12.542400000000001</v>
      </c>
      <c r="I22" s="66">
        <f t="shared" si="9"/>
        <v>15</v>
      </c>
      <c r="J22" s="65">
        <f>VLOOKUP($A22,'Return Data'!$B$7:$R$1700,12,0)</f>
        <v>9.8802000000000003</v>
      </c>
      <c r="K22" s="66">
        <f t="shared" si="10"/>
        <v>17</v>
      </c>
      <c r="L22" s="65">
        <f>VLOOKUP($A22,'Return Data'!$B$7:$R$1700,13,0)</f>
        <v>9.0364000000000004</v>
      </c>
      <c r="M22" s="66">
        <f t="shared" si="11"/>
        <v>20</v>
      </c>
      <c r="N22" s="65">
        <f>VLOOKUP($A22,'Return Data'!$B$7:$R$1700,17,0)</f>
        <v>10.678100000000001</v>
      </c>
      <c r="O22" s="66">
        <f t="shared" si="12"/>
        <v>13</v>
      </c>
      <c r="P22" s="65">
        <f>VLOOKUP($A22,'Return Data'!$B$7:$R$1700,14,0)</f>
        <v>6.6509</v>
      </c>
      <c r="Q22" s="66">
        <f t="shared" si="13"/>
        <v>15</v>
      </c>
      <c r="R22" s="65">
        <f>VLOOKUP($A22,'Return Data'!$B$7:$R$1700,16,0)</f>
        <v>8.3117000000000001</v>
      </c>
      <c r="S22" s="67">
        <f t="shared" si="14"/>
        <v>15</v>
      </c>
    </row>
    <row r="23" spans="1:19" x14ac:dyDescent="0.3">
      <c r="A23" s="82" t="s">
        <v>97</v>
      </c>
      <c r="B23" s="64">
        <f>VLOOKUP($A23,'Return Data'!$B$7:$R$1700,3,0)</f>
        <v>44040</v>
      </c>
      <c r="C23" s="65">
        <f>VLOOKUP($A23,'Return Data'!$B$7:$R$1700,4,0)</f>
        <v>27.018799999999999</v>
      </c>
      <c r="D23" s="65">
        <f>VLOOKUP($A23,'Return Data'!$B$7:$R$1700,9,0)</f>
        <v>20.7133</v>
      </c>
      <c r="E23" s="66">
        <f t="shared" si="7"/>
        <v>4</v>
      </c>
      <c r="F23" s="65">
        <f>VLOOKUP($A23,'Return Data'!$B$7:$R$1700,10,0)</f>
        <v>19.034300000000002</v>
      </c>
      <c r="G23" s="66">
        <f t="shared" si="8"/>
        <v>9</v>
      </c>
      <c r="H23" s="65">
        <f>VLOOKUP($A23,'Return Data'!$B$7:$R$1700,11,0)</f>
        <v>15.725899999999999</v>
      </c>
      <c r="I23" s="66">
        <f t="shared" si="9"/>
        <v>7</v>
      </c>
      <c r="J23" s="65">
        <f>VLOOKUP($A23,'Return Data'!$B$7:$R$1700,12,0)</f>
        <v>14.1233</v>
      </c>
      <c r="K23" s="66">
        <f t="shared" si="10"/>
        <v>4</v>
      </c>
      <c r="L23" s="65">
        <f>VLOOKUP($A23,'Return Data'!$B$7:$R$1700,13,0)</f>
        <v>12.4223</v>
      </c>
      <c r="M23" s="66">
        <f t="shared" si="11"/>
        <v>4</v>
      </c>
      <c r="N23" s="65">
        <f>VLOOKUP($A23,'Return Data'!$B$7:$R$1700,17,0)</f>
        <v>11.138500000000001</v>
      </c>
      <c r="O23" s="66">
        <f t="shared" si="12"/>
        <v>9</v>
      </c>
      <c r="P23" s="65">
        <f>VLOOKUP($A23,'Return Data'!$B$7:$R$1700,14,0)</f>
        <v>8.1219999999999999</v>
      </c>
      <c r="Q23" s="66">
        <f t="shared" si="13"/>
        <v>6</v>
      </c>
      <c r="R23" s="65">
        <f>VLOOKUP($A23,'Return Data'!$B$7:$R$1700,16,0)</f>
        <v>9.9030000000000005</v>
      </c>
      <c r="S23" s="67">
        <f t="shared" si="14"/>
        <v>1</v>
      </c>
    </row>
    <row r="24" spans="1:19" x14ac:dyDescent="0.3">
      <c r="A24" s="82" t="s">
        <v>98</v>
      </c>
      <c r="B24" s="64">
        <f>VLOOKUP($A24,'Return Data'!$B$7:$R$1700,3,0)</f>
        <v>44040</v>
      </c>
      <c r="C24" s="65">
        <f>VLOOKUP($A24,'Return Data'!$B$7:$R$1700,4,0)</f>
        <v>16.720099999999999</v>
      </c>
      <c r="D24" s="65">
        <f>VLOOKUP($A24,'Return Data'!$B$7:$R$1700,9,0)</f>
        <v>20.217400000000001</v>
      </c>
      <c r="E24" s="66">
        <f t="shared" si="7"/>
        <v>5</v>
      </c>
      <c r="F24" s="65">
        <f>VLOOKUP($A24,'Return Data'!$B$7:$R$1700,10,0)</f>
        <v>21.341699999999999</v>
      </c>
      <c r="G24" s="66">
        <f t="shared" si="8"/>
        <v>5</v>
      </c>
      <c r="H24" s="65">
        <f>VLOOKUP($A24,'Return Data'!$B$7:$R$1700,11,0)</f>
        <v>12.2918</v>
      </c>
      <c r="I24" s="66">
        <f t="shared" si="9"/>
        <v>16</v>
      </c>
      <c r="J24" s="65">
        <f>VLOOKUP($A24,'Return Data'!$B$7:$R$1700,12,0)</f>
        <v>11.273</v>
      </c>
      <c r="K24" s="66">
        <f t="shared" si="10"/>
        <v>11</v>
      </c>
      <c r="L24" s="65">
        <f>VLOOKUP($A24,'Return Data'!$B$7:$R$1700,13,0)</f>
        <v>9.1358999999999995</v>
      </c>
      <c r="M24" s="66">
        <f t="shared" si="11"/>
        <v>19</v>
      </c>
      <c r="N24" s="65">
        <f>VLOOKUP($A24,'Return Data'!$B$7:$R$1700,17,0)</f>
        <v>8.1213999999999995</v>
      </c>
      <c r="O24" s="66">
        <f t="shared" si="12"/>
        <v>18</v>
      </c>
      <c r="P24" s="65">
        <f>VLOOKUP($A24,'Return Data'!$B$7:$R$1700,14,0)</f>
        <v>4.9912999999999998</v>
      </c>
      <c r="Q24" s="66">
        <f t="shared" si="13"/>
        <v>20</v>
      </c>
      <c r="R24" s="65">
        <f>VLOOKUP($A24,'Return Data'!$B$7:$R$1700,16,0)</f>
        <v>6.2808999999999999</v>
      </c>
      <c r="S24" s="67">
        <f t="shared" si="14"/>
        <v>30</v>
      </c>
    </row>
    <row r="25" spans="1:19" x14ac:dyDescent="0.3">
      <c r="A25" s="82" t="s">
        <v>99</v>
      </c>
      <c r="B25" s="64">
        <f>VLOOKUP($A25,'Return Data'!$B$7:$R$1700,3,0)</f>
        <v>44040</v>
      </c>
      <c r="C25" s="65">
        <f>VLOOKUP($A25,'Return Data'!$B$7:$R$1700,4,0)</f>
        <v>26.783000000000001</v>
      </c>
      <c r="D25" s="65">
        <f>VLOOKUP($A25,'Return Data'!$B$7:$R$1700,9,0)</f>
        <v>17.688500000000001</v>
      </c>
      <c r="E25" s="66">
        <f t="shared" si="7"/>
        <v>8</v>
      </c>
      <c r="F25" s="65">
        <f>VLOOKUP($A25,'Return Data'!$B$7:$R$1700,10,0)</f>
        <v>18.302499999999998</v>
      </c>
      <c r="G25" s="66">
        <f t="shared" si="8"/>
        <v>10</v>
      </c>
      <c r="H25" s="65">
        <f>VLOOKUP($A25,'Return Data'!$B$7:$R$1700,11,0)</f>
        <v>20.044799999999999</v>
      </c>
      <c r="I25" s="66">
        <f t="shared" si="9"/>
        <v>1</v>
      </c>
      <c r="J25" s="65">
        <f>VLOOKUP($A25,'Return Data'!$B$7:$R$1700,12,0)</f>
        <v>15.2044</v>
      </c>
      <c r="K25" s="66">
        <f t="shared" si="10"/>
        <v>2</v>
      </c>
      <c r="L25" s="65">
        <f>VLOOKUP($A25,'Return Data'!$B$7:$R$1700,13,0)</f>
        <v>13.5684</v>
      </c>
      <c r="M25" s="66">
        <f t="shared" si="11"/>
        <v>3</v>
      </c>
      <c r="N25" s="65">
        <f>VLOOKUP($A25,'Return Data'!$B$7:$R$1700,17,0)</f>
        <v>13.5791</v>
      </c>
      <c r="O25" s="66">
        <f t="shared" si="12"/>
        <v>1</v>
      </c>
      <c r="P25" s="65">
        <f>VLOOKUP($A25,'Return Data'!$B$7:$R$1700,14,0)</f>
        <v>8.8455999999999992</v>
      </c>
      <c r="Q25" s="66">
        <f t="shared" si="13"/>
        <v>2</v>
      </c>
      <c r="R25" s="65">
        <f>VLOOKUP($A25,'Return Data'!$B$7:$R$1700,16,0)</f>
        <v>8.8140999999999998</v>
      </c>
      <c r="S25" s="67">
        <f t="shared" si="14"/>
        <v>7</v>
      </c>
    </row>
    <row r="26" spans="1:19" x14ac:dyDescent="0.3">
      <c r="A26" s="82" t="s">
        <v>100</v>
      </c>
      <c r="B26" s="64">
        <f>VLOOKUP($A26,'Return Data'!$B$7:$R$1700,3,0)</f>
        <v>44040</v>
      </c>
      <c r="C26" s="65">
        <f>VLOOKUP($A26,'Return Data'!$B$7:$R$1700,4,0)</f>
        <v>16.241700000000002</v>
      </c>
      <c r="D26" s="65">
        <f>VLOOKUP($A26,'Return Data'!$B$7:$R$1700,9,0)</f>
        <v>14.876200000000001</v>
      </c>
      <c r="E26" s="66">
        <f t="shared" si="7"/>
        <v>15</v>
      </c>
      <c r="F26" s="65">
        <f>VLOOKUP($A26,'Return Data'!$B$7:$R$1700,10,0)</f>
        <v>11.009600000000001</v>
      </c>
      <c r="G26" s="66">
        <f t="shared" si="8"/>
        <v>22</v>
      </c>
      <c r="H26" s="65">
        <f>VLOOKUP($A26,'Return Data'!$B$7:$R$1700,11,0)</f>
        <v>7.8501000000000003</v>
      </c>
      <c r="I26" s="66">
        <f t="shared" si="9"/>
        <v>28</v>
      </c>
      <c r="J26" s="65">
        <f>VLOOKUP($A26,'Return Data'!$B$7:$R$1700,12,0)</f>
        <v>7.5548000000000002</v>
      </c>
      <c r="K26" s="66">
        <f t="shared" si="10"/>
        <v>25</v>
      </c>
      <c r="L26" s="65">
        <f>VLOOKUP($A26,'Return Data'!$B$7:$R$1700,13,0)</f>
        <v>7.6684000000000001</v>
      </c>
      <c r="M26" s="66">
        <f t="shared" si="11"/>
        <v>22</v>
      </c>
      <c r="N26" s="65">
        <f>VLOOKUP($A26,'Return Data'!$B$7:$R$1700,17,0)</f>
        <v>7.5354999999999999</v>
      </c>
      <c r="O26" s="66">
        <f t="shared" si="12"/>
        <v>19</v>
      </c>
      <c r="P26" s="65">
        <f>VLOOKUP($A26,'Return Data'!$B$7:$R$1700,14,0)</f>
        <v>6.3943000000000003</v>
      </c>
      <c r="Q26" s="66">
        <f t="shared" si="13"/>
        <v>17</v>
      </c>
      <c r="R26" s="65">
        <f>VLOOKUP($A26,'Return Data'!$B$7:$R$1700,16,0)</f>
        <v>7.0711000000000004</v>
      </c>
      <c r="S26" s="67">
        <f t="shared" si="14"/>
        <v>24</v>
      </c>
    </row>
    <row r="27" spans="1:19" x14ac:dyDescent="0.3">
      <c r="A27" s="82" t="s">
        <v>101</v>
      </c>
      <c r="B27" s="64">
        <f>VLOOKUP($A27,'Return Data'!$B$7:$R$1700,3,0)</f>
        <v>44040</v>
      </c>
      <c r="C27" s="65">
        <f>VLOOKUP($A27,'Return Data'!$B$7:$R$1700,4,0)</f>
        <v>1150.1815999999999</v>
      </c>
      <c r="D27" s="65">
        <f>VLOOKUP($A27,'Return Data'!$B$7:$R$1700,9,0)</f>
        <v>11.7637</v>
      </c>
      <c r="E27" s="66">
        <f t="shared" si="7"/>
        <v>22</v>
      </c>
      <c r="F27" s="65">
        <f>VLOOKUP($A27,'Return Data'!$B$7:$R$1700,10,0)</f>
        <v>7.1661000000000001</v>
      </c>
      <c r="G27" s="66">
        <f t="shared" si="8"/>
        <v>28</v>
      </c>
      <c r="H27" s="65">
        <f>VLOOKUP($A27,'Return Data'!$B$7:$R$1700,11,0)</f>
        <v>7.7122000000000002</v>
      </c>
      <c r="I27" s="66">
        <f t="shared" si="9"/>
        <v>29</v>
      </c>
      <c r="J27" s="65">
        <f>VLOOKUP($A27,'Return Data'!$B$7:$R$1700,12,0)</f>
        <v>6.8951000000000002</v>
      </c>
      <c r="K27" s="66">
        <f t="shared" si="10"/>
        <v>27</v>
      </c>
      <c r="L27" s="65">
        <f>VLOOKUP($A27,'Return Data'!$B$7:$R$1700,13,0)</f>
        <v>7.4029999999999996</v>
      </c>
      <c r="M27" s="66">
        <f t="shared" si="11"/>
        <v>25</v>
      </c>
      <c r="N27" s="65"/>
      <c r="O27" s="66"/>
      <c r="P27" s="65"/>
      <c r="Q27" s="66"/>
      <c r="R27" s="65">
        <f>VLOOKUP($A27,'Return Data'!$B$7:$R$1700,16,0)</f>
        <v>8.8537999999999997</v>
      </c>
      <c r="S27" s="67">
        <f t="shared" si="14"/>
        <v>5</v>
      </c>
    </row>
    <row r="28" spans="1:19" x14ac:dyDescent="0.3">
      <c r="A28" s="82" t="s">
        <v>102</v>
      </c>
      <c r="B28" s="64">
        <f>VLOOKUP($A28,'Return Data'!$B$7:$R$1700,3,0)</f>
        <v>44040</v>
      </c>
      <c r="C28" s="65">
        <f>VLOOKUP($A28,'Return Data'!$B$7:$R$1700,4,0)</f>
        <v>31.640899999999998</v>
      </c>
      <c r="D28" s="65">
        <f>VLOOKUP($A28,'Return Data'!$B$7:$R$1700,9,0)</f>
        <v>10.822699999999999</v>
      </c>
      <c r="E28" s="66">
        <f t="shared" si="7"/>
        <v>25</v>
      </c>
      <c r="F28" s="65">
        <f>VLOOKUP($A28,'Return Data'!$B$7:$R$1700,10,0)</f>
        <v>14.9833</v>
      </c>
      <c r="G28" s="66">
        <f t="shared" si="8"/>
        <v>16</v>
      </c>
      <c r="H28" s="65">
        <f>VLOOKUP($A28,'Return Data'!$B$7:$R$1700,11,0)</f>
        <v>9.8026</v>
      </c>
      <c r="I28" s="66">
        <f t="shared" si="9"/>
        <v>26</v>
      </c>
      <c r="J28" s="65">
        <f>VLOOKUP($A28,'Return Data'!$B$7:$R$1700,12,0)</f>
        <v>8.0959000000000003</v>
      </c>
      <c r="K28" s="66">
        <f t="shared" si="10"/>
        <v>23</v>
      </c>
      <c r="L28" s="65">
        <f>VLOOKUP($A28,'Return Data'!$B$7:$R$1700,13,0)</f>
        <v>7.5063000000000004</v>
      </c>
      <c r="M28" s="66">
        <f t="shared" si="11"/>
        <v>24</v>
      </c>
      <c r="N28" s="65">
        <f>VLOOKUP($A28,'Return Data'!$B$7:$R$1700,17,0)</f>
        <v>7.3726000000000003</v>
      </c>
      <c r="O28" s="66">
        <f t="shared" si="12"/>
        <v>20</v>
      </c>
      <c r="P28" s="65">
        <f>VLOOKUP($A28,'Return Data'!$B$7:$R$1700,14,0)</f>
        <v>7.3221999999999996</v>
      </c>
      <c r="Q28" s="66">
        <f t="shared" si="13"/>
        <v>12</v>
      </c>
      <c r="R28" s="65">
        <f>VLOOKUP($A28,'Return Data'!$B$7:$R$1700,16,0)</f>
        <v>6.9664000000000001</v>
      </c>
      <c r="S28" s="67">
        <f t="shared" si="14"/>
        <v>26</v>
      </c>
    </row>
    <row r="29" spans="1:19" x14ac:dyDescent="0.3">
      <c r="A29" s="82" t="s">
        <v>103</v>
      </c>
      <c r="B29" s="64">
        <f>VLOOKUP($A29,'Return Data'!$B$7:$R$1700,3,0)</f>
        <v>44040</v>
      </c>
      <c r="C29" s="65">
        <f>VLOOKUP($A29,'Return Data'!$B$7:$R$1700,4,0)</f>
        <v>28.290700000000001</v>
      </c>
      <c r="D29" s="65">
        <f>VLOOKUP($A29,'Return Data'!$B$7:$R$1700,9,0)</f>
        <v>15.6371</v>
      </c>
      <c r="E29" s="66">
        <f t="shared" si="7"/>
        <v>9</v>
      </c>
      <c r="F29" s="65">
        <f>VLOOKUP($A29,'Return Data'!$B$7:$R$1700,10,0)</f>
        <v>22.530100000000001</v>
      </c>
      <c r="G29" s="66">
        <f t="shared" si="8"/>
        <v>4</v>
      </c>
      <c r="H29" s="65">
        <f>VLOOKUP($A29,'Return Data'!$B$7:$R$1700,11,0)</f>
        <v>14.631</v>
      </c>
      <c r="I29" s="66">
        <f t="shared" si="9"/>
        <v>10</v>
      </c>
      <c r="J29" s="65">
        <f>VLOOKUP($A29,'Return Data'!$B$7:$R$1700,12,0)</f>
        <v>12.4419</v>
      </c>
      <c r="K29" s="66">
        <f t="shared" si="10"/>
        <v>9</v>
      </c>
      <c r="L29" s="65">
        <f>VLOOKUP($A29,'Return Data'!$B$7:$R$1700,13,0)</f>
        <v>11.243600000000001</v>
      </c>
      <c r="M29" s="66">
        <f t="shared" si="11"/>
        <v>7</v>
      </c>
      <c r="N29" s="65">
        <f>VLOOKUP($A29,'Return Data'!$B$7:$R$1700,17,0)</f>
        <v>12.1355</v>
      </c>
      <c r="O29" s="66">
        <f t="shared" si="12"/>
        <v>5</v>
      </c>
      <c r="P29" s="65">
        <f>VLOOKUP($A29,'Return Data'!$B$7:$R$1700,14,0)</f>
        <v>9.1428999999999991</v>
      </c>
      <c r="Q29" s="66">
        <f t="shared" si="13"/>
        <v>1</v>
      </c>
      <c r="R29" s="65">
        <f>VLOOKUP($A29,'Return Data'!$B$7:$R$1700,16,0)</f>
        <v>8.9146999999999998</v>
      </c>
      <c r="S29" s="67">
        <f t="shared" si="14"/>
        <v>4</v>
      </c>
    </row>
    <row r="30" spans="1:19" x14ac:dyDescent="0.3">
      <c r="A30" s="82" t="s">
        <v>104</v>
      </c>
      <c r="B30" s="64">
        <f>VLOOKUP($A30,'Return Data'!$B$7:$R$1700,3,0)</f>
        <v>44040</v>
      </c>
      <c r="C30" s="65">
        <f>VLOOKUP($A30,'Return Data'!$B$7:$R$1700,4,0)</f>
        <v>23.054600000000001</v>
      </c>
      <c r="D30" s="65">
        <f>VLOOKUP($A30,'Return Data'!$B$7:$R$1700,9,0)</f>
        <v>13.5571</v>
      </c>
      <c r="E30" s="66">
        <f t="shared" si="7"/>
        <v>18</v>
      </c>
      <c r="F30" s="65">
        <f>VLOOKUP($A30,'Return Data'!$B$7:$R$1700,10,0)</f>
        <v>15.108700000000001</v>
      </c>
      <c r="G30" s="66">
        <f t="shared" si="8"/>
        <v>15</v>
      </c>
      <c r="H30" s="65">
        <f>VLOOKUP($A30,'Return Data'!$B$7:$R$1700,11,0)</f>
        <v>14.619199999999999</v>
      </c>
      <c r="I30" s="66">
        <f t="shared" si="9"/>
        <v>11</v>
      </c>
      <c r="J30" s="65">
        <f>VLOOKUP($A30,'Return Data'!$B$7:$R$1700,12,0)</f>
        <v>11.857200000000001</v>
      </c>
      <c r="K30" s="66">
        <f t="shared" si="10"/>
        <v>10</v>
      </c>
      <c r="L30" s="65">
        <f>VLOOKUP($A30,'Return Data'!$B$7:$R$1700,13,0)</f>
        <v>10.8262</v>
      </c>
      <c r="M30" s="66">
        <f t="shared" si="11"/>
        <v>9</v>
      </c>
      <c r="N30" s="65">
        <f>VLOOKUP($A30,'Return Data'!$B$7:$R$1700,17,0)</f>
        <v>11.0297</v>
      </c>
      <c r="O30" s="66">
        <f t="shared" si="12"/>
        <v>11</v>
      </c>
      <c r="P30" s="65">
        <f>VLOOKUP($A30,'Return Data'!$B$7:$R$1700,14,0)</f>
        <v>8.0410000000000004</v>
      </c>
      <c r="Q30" s="66">
        <f t="shared" si="13"/>
        <v>8</v>
      </c>
      <c r="R30" s="65">
        <f>VLOOKUP($A30,'Return Data'!$B$7:$R$1700,16,0)</f>
        <v>6.1840000000000002</v>
      </c>
      <c r="S30" s="67">
        <f t="shared" si="14"/>
        <v>32</v>
      </c>
    </row>
    <row r="31" spans="1:19" x14ac:dyDescent="0.3">
      <c r="A31" s="82" t="s">
        <v>105</v>
      </c>
      <c r="B31" s="64">
        <f>VLOOKUP($A31,'Return Data'!$B$7:$R$1700,3,0)</f>
        <v>44040</v>
      </c>
      <c r="C31" s="65">
        <f>VLOOKUP($A31,'Return Data'!$B$7:$R$1700,4,0)</f>
        <v>13.013199999999999</v>
      </c>
      <c r="D31" s="65">
        <f>VLOOKUP($A31,'Return Data'!$B$7:$R$1700,9,0)</f>
        <v>11.894299999999999</v>
      </c>
      <c r="E31" s="66">
        <f t="shared" si="7"/>
        <v>21</v>
      </c>
      <c r="F31" s="65">
        <f>VLOOKUP($A31,'Return Data'!$B$7:$R$1700,10,0)</f>
        <v>8.5658999999999992</v>
      </c>
      <c r="G31" s="66">
        <f t="shared" si="8"/>
        <v>27</v>
      </c>
      <c r="H31" s="65">
        <f>VLOOKUP($A31,'Return Data'!$B$7:$R$1700,11,0)</f>
        <v>15.9857</v>
      </c>
      <c r="I31" s="66">
        <f t="shared" si="9"/>
        <v>5</v>
      </c>
      <c r="J31" s="65">
        <f>VLOOKUP($A31,'Return Data'!$B$7:$R$1700,12,0)</f>
        <v>12.5533</v>
      </c>
      <c r="K31" s="66">
        <f t="shared" si="10"/>
        <v>7</v>
      </c>
      <c r="L31" s="65">
        <f>VLOOKUP($A31,'Return Data'!$B$7:$R$1700,13,0)</f>
        <v>10.8878</v>
      </c>
      <c r="M31" s="66">
        <f t="shared" si="11"/>
        <v>8</v>
      </c>
      <c r="N31" s="65">
        <f>VLOOKUP($A31,'Return Data'!$B$7:$R$1700,17,0)</f>
        <v>11.762700000000001</v>
      </c>
      <c r="O31" s="66">
        <f t="shared" si="12"/>
        <v>6</v>
      </c>
      <c r="P31" s="65">
        <f>VLOOKUP($A31,'Return Data'!$B$7:$R$1700,14,0)</f>
        <v>8.0414999999999992</v>
      </c>
      <c r="Q31" s="66">
        <f t="shared" si="13"/>
        <v>7</v>
      </c>
      <c r="R31" s="65">
        <f>VLOOKUP($A31,'Return Data'!$B$7:$R$1700,16,0)</f>
        <v>8.1845999999999997</v>
      </c>
      <c r="S31" s="67">
        <f t="shared" si="14"/>
        <v>16</v>
      </c>
    </row>
    <row r="32" spans="1:19" x14ac:dyDescent="0.3">
      <c r="A32" s="82" t="s">
        <v>106</v>
      </c>
      <c r="B32" s="64">
        <f>VLOOKUP($A32,'Return Data'!$B$7:$R$1700,3,0)</f>
        <v>44040</v>
      </c>
      <c r="C32" s="65">
        <f>VLOOKUP($A32,'Return Data'!$B$7:$R$1700,4,0)</f>
        <v>28.522099999999998</v>
      </c>
      <c r="D32" s="65">
        <f>VLOOKUP($A32,'Return Data'!$B$7:$R$1700,9,0)</f>
        <v>18.0945</v>
      </c>
      <c r="E32" s="66">
        <f t="shared" si="7"/>
        <v>6</v>
      </c>
      <c r="F32" s="65">
        <f>VLOOKUP($A32,'Return Data'!$B$7:$R$1700,10,0)</f>
        <v>15.2454</v>
      </c>
      <c r="G32" s="66">
        <f t="shared" si="8"/>
        <v>14</v>
      </c>
      <c r="H32" s="65">
        <f>VLOOKUP($A32,'Return Data'!$B$7:$R$1700,11,0)</f>
        <v>18.065899999999999</v>
      </c>
      <c r="I32" s="66">
        <f t="shared" si="9"/>
        <v>3</v>
      </c>
      <c r="J32" s="65">
        <f>VLOOKUP($A32,'Return Data'!$B$7:$R$1700,12,0)</f>
        <v>12.529</v>
      </c>
      <c r="K32" s="66">
        <f t="shared" si="10"/>
        <v>8</v>
      </c>
      <c r="L32" s="65">
        <f>VLOOKUP($A32,'Return Data'!$B$7:$R$1700,13,0)</f>
        <v>10.6777</v>
      </c>
      <c r="M32" s="66">
        <f t="shared" si="11"/>
        <v>10</v>
      </c>
      <c r="N32" s="65">
        <f>VLOOKUP($A32,'Return Data'!$B$7:$R$1700,17,0)</f>
        <v>10.984299999999999</v>
      </c>
      <c r="O32" s="66">
        <f t="shared" si="12"/>
        <v>12</v>
      </c>
      <c r="P32" s="65">
        <f>VLOOKUP($A32,'Return Data'!$B$7:$R$1700,14,0)</f>
        <v>7.0339</v>
      </c>
      <c r="Q32" s="66">
        <f t="shared" si="13"/>
        <v>14</v>
      </c>
      <c r="R32" s="65">
        <f>VLOOKUP($A32,'Return Data'!$B$7:$R$1700,16,0)</f>
        <v>6.8993000000000002</v>
      </c>
      <c r="S32" s="67">
        <f t="shared" si="14"/>
        <v>28</v>
      </c>
    </row>
    <row r="33" spans="1:19" x14ac:dyDescent="0.3">
      <c r="A33" s="82" t="s">
        <v>107</v>
      </c>
      <c r="B33" s="64">
        <f>VLOOKUP($A33,'Return Data'!$B$7:$R$1700,3,0)</f>
        <v>44040</v>
      </c>
      <c r="C33" s="65">
        <f>VLOOKUP($A33,'Return Data'!$B$7:$R$1700,4,0)</f>
        <v>2044.578</v>
      </c>
      <c r="D33" s="65">
        <f>VLOOKUP($A33,'Return Data'!$B$7:$R$1700,9,0)</f>
        <v>12.482100000000001</v>
      </c>
      <c r="E33" s="66">
        <f t="shared" si="7"/>
        <v>19</v>
      </c>
      <c r="F33" s="65">
        <f>VLOOKUP($A33,'Return Data'!$B$7:$R$1700,10,0)</f>
        <v>12.6418</v>
      </c>
      <c r="G33" s="66">
        <f t="shared" si="8"/>
        <v>21</v>
      </c>
      <c r="H33" s="65">
        <f>VLOOKUP($A33,'Return Data'!$B$7:$R$1700,11,0)</f>
        <v>11.7781</v>
      </c>
      <c r="I33" s="66">
        <f t="shared" si="9"/>
        <v>18</v>
      </c>
      <c r="J33" s="65">
        <f>VLOOKUP($A33,'Return Data'!$B$7:$R$1700,12,0)</f>
        <v>10.126200000000001</v>
      </c>
      <c r="K33" s="66">
        <f t="shared" si="10"/>
        <v>16</v>
      </c>
      <c r="L33" s="65">
        <f>VLOOKUP($A33,'Return Data'!$B$7:$R$1700,13,0)</f>
        <v>9.4129000000000005</v>
      </c>
      <c r="M33" s="66">
        <f t="shared" si="11"/>
        <v>12</v>
      </c>
      <c r="N33" s="65">
        <f>VLOOKUP($A33,'Return Data'!$B$7:$R$1700,17,0)</f>
        <v>11.118600000000001</v>
      </c>
      <c r="O33" s="66">
        <f t="shared" si="12"/>
        <v>10</v>
      </c>
      <c r="P33" s="65">
        <f>VLOOKUP($A33,'Return Data'!$B$7:$R$1700,14,0)</f>
        <v>7.6262999999999996</v>
      </c>
      <c r="Q33" s="66">
        <f t="shared" si="13"/>
        <v>9</v>
      </c>
      <c r="R33" s="65">
        <f>VLOOKUP($A33,'Return Data'!$B$7:$R$1700,16,0)</f>
        <v>8.7268000000000008</v>
      </c>
      <c r="S33" s="67">
        <f t="shared" si="14"/>
        <v>8</v>
      </c>
    </row>
    <row r="34" spans="1:19" x14ac:dyDescent="0.3">
      <c r="A34" s="82" t="s">
        <v>108</v>
      </c>
      <c r="B34" s="64">
        <f>VLOOKUP($A34,'Return Data'!$B$7:$R$1700,3,0)</f>
        <v>44040</v>
      </c>
      <c r="C34" s="65">
        <f>VLOOKUP($A34,'Return Data'!$B$7:$R$1700,4,0)</f>
        <v>31.9238</v>
      </c>
      <c r="D34" s="65">
        <f>VLOOKUP($A34,'Return Data'!$B$7:$R$1700,9,0)</f>
        <v>54.174999999999997</v>
      </c>
      <c r="E34" s="66">
        <f t="shared" si="7"/>
        <v>1</v>
      </c>
      <c r="F34" s="65">
        <f>VLOOKUP($A34,'Return Data'!$B$7:$R$1700,10,0)</f>
        <v>9.1485000000000003</v>
      </c>
      <c r="G34" s="66">
        <f t="shared" si="8"/>
        <v>24</v>
      </c>
      <c r="H34" s="65">
        <f>VLOOKUP($A34,'Return Data'!$B$7:$R$1700,11,0)</f>
        <v>11.8925</v>
      </c>
      <c r="I34" s="66">
        <f t="shared" si="9"/>
        <v>17</v>
      </c>
      <c r="J34" s="65">
        <f>VLOOKUP($A34,'Return Data'!$B$7:$R$1700,12,0)</f>
        <v>9.6343999999999994</v>
      </c>
      <c r="K34" s="66">
        <f t="shared" si="10"/>
        <v>21</v>
      </c>
      <c r="L34" s="65">
        <f>VLOOKUP($A34,'Return Data'!$B$7:$R$1700,13,0)</f>
        <v>8.5854999999999997</v>
      </c>
      <c r="M34" s="66">
        <f t="shared" si="11"/>
        <v>21</v>
      </c>
      <c r="N34" s="65">
        <f>VLOOKUP($A34,'Return Data'!$B$7:$R$1700,17,0)</f>
        <v>4.1271000000000004</v>
      </c>
      <c r="O34" s="66">
        <f t="shared" si="12"/>
        <v>27</v>
      </c>
      <c r="P34" s="65">
        <f>VLOOKUP($A34,'Return Data'!$B$7:$R$1700,14,0)</f>
        <v>3.0531000000000001</v>
      </c>
      <c r="Q34" s="66">
        <f t="shared" si="13"/>
        <v>29</v>
      </c>
      <c r="R34" s="65">
        <f>VLOOKUP($A34,'Return Data'!$B$7:$R$1700,16,0)</f>
        <v>6.9551999999999996</v>
      </c>
      <c r="S34" s="67">
        <f t="shared" si="14"/>
        <v>27</v>
      </c>
    </row>
    <row r="35" spans="1:19" x14ac:dyDescent="0.3">
      <c r="A35" s="82" t="s">
        <v>109</v>
      </c>
      <c r="B35" s="64">
        <f>VLOOKUP($A35,'Return Data'!$B$7:$R$1700,3,0)</f>
        <v>44040</v>
      </c>
      <c r="C35" s="65">
        <f>VLOOKUP($A35,'Return Data'!$B$7:$R$1700,4,0)</f>
        <v>63.433799999999998</v>
      </c>
      <c r="D35" s="65">
        <f>VLOOKUP($A35,'Return Data'!$B$7:$R$1700,9,0)</f>
        <v>4.6146000000000003</v>
      </c>
      <c r="E35" s="66">
        <f t="shared" si="7"/>
        <v>29</v>
      </c>
      <c r="F35" s="65">
        <f>VLOOKUP($A35,'Return Data'!$B$7:$R$1700,10,0)</f>
        <v>5.3053999999999997</v>
      </c>
      <c r="G35" s="66">
        <f t="shared" si="8"/>
        <v>30</v>
      </c>
      <c r="H35" s="65">
        <f>VLOOKUP($A35,'Return Data'!$B$7:$R$1700,11,0)</f>
        <v>5.9360999999999997</v>
      </c>
      <c r="I35" s="66">
        <f t="shared" si="9"/>
        <v>30</v>
      </c>
      <c r="J35" s="65">
        <f>VLOOKUP($A35,'Return Data'!$B$7:$R$1700,12,0)</f>
        <v>5.9462000000000002</v>
      </c>
      <c r="K35" s="66">
        <f t="shared" si="10"/>
        <v>28</v>
      </c>
      <c r="L35" s="65">
        <f>VLOOKUP($A35,'Return Data'!$B$7:$R$1700,13,0)</f>
        <v>5.8883999999999999</v>
      </c>
      <c r="M35" s="66">
        <f t="shared" si="11"/>
        <v>27</v>
      </c>
      <c r="N35" s="65">
        <f>VLOOKUP($A35,'Return Data'!$B$7:$R$1700,17,0)</f>
        <v>6.7340999999999998</v>
      </c>
      <c r="O35" s="66">
        <f t="shared" si="12"/>
        <v>21</v>
      </c>
      <c r="P35" s="65">
        <f>VLOOKUP($A35,'Return Data'!$B$7:$R$1700,14,0)</f>
        <v>4.0121000000000002</v>
      </c>
      <c r="Q35" s="66">
        <f t="shared" si="13"/>
        <v>25</v>
      </c>
      <c r="R35" s="65">
        <f>VLOOKUP($A35,'Return Data'!$B$7:$R$1700,16,0)</f>
        <v>8.6776999999999997</v>
      </c>
      <c r="S35" s="67">
        <f t="shared" si="14"/>
        <v>9</v>
      </c>
    </row>
    <row r="36" spans="1:19" x14ac:dyDescent="0.3">
      <c r="A36" s="82" t="s">
        <v>110</v>
      </c>
      <c r="B36" s="64">
        <f>VLOOKUP($A36,'Return Data'!$B$7:$R$1700,3,0)</f>
        <v>44040</v>
      </c>
      <c r="C36" s="65">
        <f>VLOOKUP($A36,'Return Data'!$B$7:$R$1700,4,0)</f>
        <v>15.827500000000001</v>
      </c>
      <c r="D36" s="65">
        <f>VLOOKUP($A36,'Return Data'!$B$7:$R$1700,9,0)</f>
        <v>3.3898999999999999</v>
      </c>
      <c r="E36" s="66">
        <f t="shared" si="7"/>
        <v>30</v>
      </c>
      <c r="F36" s="65">
        <f>VLOOKUP($A36,'Return Data'!$B$7:$R$1700,10,0)</f>
        <v>5.7058999999999997</v>
      </c>
      <c r="G36" s="66">
        <f t="shared" si="8"/>
        <v>29</v>
      </c>
      <c r="H36" s="65">
        <f>VLOOKUP($A36,'Return Data'!$B$7:$R$1700,11,0)</f>
        <v>11.2401</v>
      </c>
      <c r="I36" s="66">
        <f t="shared" si="9"/>
        <v>19</v>
      </c>
      <c r="J36" s="65">
        <f>VLOOKUP($A36,'Return Data'!$B$7:$R$1700,12,0)</f>
        <v>10.8256</v>
      </c>
      <c r="K36" s="66">
        <f t="shared" si="10"/>
        <v>13</v>
      </c>
      <c r="L36" s="65">
        <f>VLOOKUP($A36,'Return Data'!$B$7:$R$1700,13,0)</f>
        <v>9.7203999999999997</v>
      </c>
      <c r="M36" s="66">
        <f t="shared" si="11"/>
        <v>11</v>
      </c>
      <c r="N36" s="65">
        <f>VLOOKUP($A36,'Return Data'!$B$7:$R$1700,17,0)</f>
        <v>10.508800000000001</v>
      </c>
      <c r="O36" s="66">
        <f t="shared" si="12"/>
        <v>14</v>
      </c>
      <c r="P36" s="65">
        <f>VLOOKUP($A36,'Return Data'!$B$7:$R$1700,14,0)</f>
        <v>7.0438000000000001</v>
      </c>
      <c r="Q36" s="66">
        <f t="shared" si="13"/>
        <v>13</v>
      </c>
      <c r="R36" s="65">
        <f>VLOOKUP($A36,'Return Data'!$B$7:$R$1700,16,0)</f>
        <v>9.1974999999999998</v>
      </c>
      <c r="S36" s="67">
        <f t="shared" si="14"/>
        <v>2</v>
      </c>
    </row>
    <row r="37" spans="1:19" x14ac:dyDescent="0.3">
      <c r="A37" s="82" t="s">
        <v>111</v>
      </c>
      <c r="B37" s="64">
        <f>VLOOKUP($A37,'Return Data'!$B$7:$R$1700,3,0)</f>
        <v>44040</v>
      </c>
      <c r="C37" s="65">
        <f>VLOOKUP($A37,'Return Data'!$B$7:$R$1700,4,0)</f>
        <v>27.2133</v>
      </c>
      <c r="D37" s="65">
        <f>VLOOKUP($A37,'Return Data'!$B$7:$R$1700,9,0)</f>
        <v>11.9735</v>
      </c>
      <c r="E37" s="66">
        <f t="shared" si="7"/>
        <v>20</v>
      </c>
      <c r="F37" s="65">
        <f>VLOOKUP($A37,'Return Data'!$B$7:$R$1700,10,0)</f>
        <v>13.3078</v>
      </c>
      <c r="G37" s="66">
        <f t="shared" si="8"/>
        <v>20</v>
      </c>
      <c r="H37" s="65">
        <f>VLOOKUP($A37,'Return Data'!$B$7:$R$1700,11,0)</f>
        <v>15.2919</v>
      </c>
      <c r="I37" s="66">
        <f t="shared" si="9"/>
        <v>8</v>
      </c>
      <c r="J37" s="65">
        <f>VLOOKUP($A37,'Return Data'!$B$7:$R$1700,12,0)</f>
        <v>13.2728</v>
      </c>
      <c r="K37" s="66">
        <f t="shared" si="10"/>
        <v>5</v>
      </c>
      <c r="L37" s="65">
        <f>VLOOKUP($A37,'Return Data'!$B$7:$R$1700,13,0)</f>
        <v>11.5489</v>
      </c>
      <c r="M37" s="66">
        <f t="shared" si="11"/>
        <v>5</v>
      </c>
      <c r="N37" s="65">
        <f>VLOOKUP($A37,'Return Data'!$B$7:$R$1700,17,0)</f>
        <v>12.5609</v>
      </c>
      <c r="O37" s="66">
        <f t="shared" si="12"/>
        <v>4</v>
      </c>
      <c r="P37" s="65">
        <f>VLOOKUP($A37,'Return Data'!$B$7:$R$1700,14,0)</f>
        <v>8.3308</v>
      </c>
      <c r="Q37" s="66">
        <f t="shared" si="13"/>
        <v>5</v>
      </c>
      <c r="R37" s="65">
        <f>VLOOKUP($A37,'Return Data'!$B$7:$R$1700,16,0)</f>
        <v>6.2355</v>
      </c>
      <c r="S37" s="67">
        <f t="shared" si="14"/>
        <v>31</v>
      </c>
    </row>
    <row r="38" spans="1:19" x14ac:dyDescent="0.3">
      <c r="A38" s="82" t="s">
        <v>112</v>
      </c>
      <c r="B38" s="64">
        <f>VLOOKUP($A38,'Return Data'!$B$7:$R$1700,3,0)</f>
        <v>44040</v>
      </c>
      <c r="C38" s="65">
        <f>VLOOKUP($A38,'Return Data'!$B$7:$R$1700,4,0)</f>
        <v>31.4832</v>
      </c>
      <c r="D38" s="65">
        <f>VLOOKUP($A38,'Return Data'!$B$7:$R$1700,9,0)</f>
        <v>14.5817</v>
      </c>
      <c r="E38" s="66">
        <f t="shared" si="7"/>
        <v>17</v>
      </c>
      <c r="F38" s="65">
        <f>VLOOKUP($A38,'Return Data'!$B$7:$R$1700,10,0)</f>
        <v>16.290900000000001</v>
      </c>
      <c r="G38" s="66">
        <f t="shared" si="8"/>
        <v>13</v>
      </c>
      <c r="H38" s="65">
        <f>VLOOKUP($A38,'Return Data'!$B$7:$R$1700,11,0)</f>
        <v>13.539</v>
      </c>
      <c r="I38" s="66">
        <f t="shared" si="9"/>
        <v>12</v>
      </c>
      <c r="J38" s="65">
        <f>VLOOKUP($A38,'Return Data'!$B$7:$R$1700,12,0)</f>
        <v>10.714600000000001</v>
      </c>
      <c r="K38" s="66">
        <f t="shared" si="10"/>
        <v>15</v>
      </c>
      <c r="L38" s="65">
        <f>VLOOKUP($A38,'Return Data'!$B$7:$R$1700,13,0)</f>
        <v>9.2263999999999999</v>
      </c>
      <c r="M38" s="66">
        <f t="shared" si="11"/>
        <v>14</v>
      </c>
      <c r="N38" s="65">
        <f>VLOOKUP($A38,'Return Data'!$B$7:$R$1700,17,0)</f>
        <v>8.9103999999999992</v>
      </c>
      <c r="O38" s="66">
        <f t="shared" si="12"/>
        <v>17</v>
      </c>
      <c r="P38" s="65">
        <f>VLOOKUP($A38,'Return Data'!$B$7:$R$1700,14,0)</f>
        <v>6.0613999999999999</v>
      </c>
      <c r="Q38" s="66">
        <f t="shared" si="13"/>
        <v>19</v>
      </c>
      <c r="R38" s="65">
        <f>VLOOKUP($A38,'Return Data'!$B$7:$R$1700,16,0)</f>
        <v>7.0164999999999997</v>
      </c>
      <c r="S38" s="67">
        <f t="shared" si="14"/>
        <v>25</v>
      </c>
    </row>
    <row r="39" spans="1:19" x14ac:dyDescent="0.3">
      <c r="A39" s="82" t="s">
        <v>113</v>
      </c>
      <c r="B39" s="64">
        <f>VLOOKUP($A39,'Return Data'!$B$7:$R$1700,3,0)</f>
        <v>44040</v>
      </c>
      <c r="C39" s="65">
        <f>VLOOKUP($A39,'Return Data'!$B$7:$R$1700,4,0)</f>
        <v>18.5779</v>
      </c>
      <c r="D39" s="65">
        <f>VLOOKUP($A39,'Return Data'!$B$7:$R$1700,9,0)</f>
        <v>15.4892</v>
      </c>
      <c r="E39" s="66">
        <f t="shared" si="7"/>
        <v>13</v>
      </c>
      <c r="F39" s="65">
        <f>VLOOKUP($A39,'Return Data'!$B$7:$R$1700,10,0)</f>
        <v>16.5411</v>
      </c>
      <c r="G39" s="66">
        <f t="shared" si="8"/>
        <v>12</v>
      </c>
      <c r="H39" s="65">
        <f>VLOOKUP($A39,'Return Data'!$B$7:$R$1700,11,0)</f>
        <v>15.790699999999999</v>
      </c>
      <c r="I39" s="66">
        <f t="shared" si="9"/>
        <v>6</v>
      </c>
      <c r="J39" s="65">
        <f>VLOOKUP($A39,'Return Data'!$B$7:$R$1700,12,0)</f>
        <v>12.681699999999999</v>
      </c>
      <c r="K39" s="66">
        <f t="shared" si="10"/>
        <v>6</v>
      </c>
      <c r="L39" s="65">
        <f>VLOOKUP($A39,'Return Data'!$B$7:$R$1700,13,0)</f>
        <v>11.455299999999999</v>
      </c>
      <c r="M39" s="66">
        <f t="shared" si="11"/>
        <v>6</v>
      </c>
      <c r="N39" s="65">
        <f>VLOOKUP($A39,'Return Data'!$B$7:$R$1700,17,0)</f>
        <v>11.153600000000001</v>
      </c>
      <c r="O39" s="66">
        <f t="shared" si="12"/>
        <v>8</v>
      </c>
      <c r="P39" s="65">
        <f>VLOOKUP($A39,'Return Data'!$B$7:$R$1700,14,0)</f>
        <v>7.3719999999999999</v>
      </c>
      <c r="Q39" s="66">
        <f t="shared" si="13"/>
        <v>11</v>
      </c>
      <c r="R39" s="65">
        <f>VLOOKUP($A39,'Return Data'!$B$7:$R$1700,16,0)</f>
        <v>7.5957999999999997</v>
      </c>
      <c r="S39" s="67">
        <f t="shared" si="14"/>
        <v>20</v>
      </c>
    </row>
    <row r="40" spans="1:19" x14ac:dyDescent="0.3">
      <c r="A40" s="82" t="s">
        <v>367</v>
      </c>
      <c r="B40" s="64">
        <f>VLOOKUP($A40,'Return Data'!$B$7:$R$1700,3,0)</f>
        <v>44040</v>
      </c>
      <c r="C40" s="65">
        <f>VLOOKUP($A40,'Return Data'!$B$7:$R$1700,4,0)</f>
        <v>0.371</v>
      </c>
      <c r="D40" s="65">
        <f>VLOOKUP($A40,'Return Data'!$B$7:$R$1700,9,0)</f>
        <v>8.6739999999999995</v>
      </c>
      <c r="E40" s="66">
        <f t="shared" si="7"/>
        <v>28</v>
      </c>
      <c r="F40" s="65">
        <f>VLOOKUP($A40,'Return Data'!$B$7:$R$1700,10,0)</f>
        <v>8.7266999999999992</v>
      </c>
      <c r="G40" s="66">
        <f t="shared" si="8"/>
        <v>25</v>
      </c>
      <c r="H40" s="65"/>
      <c r="I40" s="66"/>
      <c r="J40" s="65"/>
      <c r="K40" s="66"/>
      <c r="L40" s="65"/>
      <c r="M40" s="66"/>
      <c r="N40" s="65"/>
      <c r="O40" s="66"/>
      <c r="P40" s="65"/>
      <c r="Q40" s="66"/>
      <c r="R40" s="65">
        <f>VLOOKUP($A40,'Return Data'!$B$7:$R$1700,16,0)</f>
        <v>8.8355999999999995</v>
      </c>
      <c r="S40" s="67">
        <f t="shared" si="14"/>
        <v>6</v>
      </c>
    </row>
    <row r="41" spans="1:19" x14ac:dyDescent="0.3">
      <c r="A41" s="82" t="s">
        <v>114</v>
      </c>
      <c r="B41" s="64">
        <f>VLOOKUP($A41,'Return Data'!$B$7:$R$1700,3,0)</f>
        <v>44040</v>
      </c>
      <c r="C41" s="65">
        <f>VLOOKUP($A41,'Return Data'!$B$7:$R$1700,4,0)</f>
        <v>20.8931</v>
      </c>
      <c r="D41" s="65">
        <f>VLOOKUP($A41,'Return Data'!$B$7:$R$1700,9,0)</f>
        <v>14.585900000000001</v>
      </c>
      <c r="E41" s="66">
        <f t="shared" si="7"/>
        <v>16</v>
      </c>
      <c r="F41" s="65">
        <f>VLOOKUP($A41,'Return Data'!$B$7:$R$1700,10,0)</f>
        <v>17.517600000000002</v>
      </c>
      <c r="G41" s="66">
        <f t="shared" si="8"/>
        <v>11</v>
      </c>
      <c r="H41" s="65">
        <f>VLOOKUP($A41,'Return Data'!$B$7:$R$1700,11,0)</f>
        <v>13.525</v>
      </c>
      <c r="I41" s="66">
        <f t="shared" si="9"/>
        <v>13</v>
      </c>
      <c r="J41" s="65">
        <f>VLOOKUP($A41,'Return Data'!$B$7:$R$1700,12,0)</f>
        <v>7.2697000000000003</v>
      </c>
      <c r="K41" s="66">
        <f t="shared" si="10"/>
        <v>26</v>
      </c>
      <c r="L41" s="65">
        <f>VLOOKUP($A41,'Return Data'!$B$7:$R$1700,13,0)</f>
        <v>5.8364000000000003</v>
      </c>
      <c r="M41" s="66">
        <f t="shared" si="11"/>
        <v>28</v>
      </c>
      <c r="N41" s="65">
        <f>VLOOKUP($A41,'Return Data'!$B$7:$R$1700,17,0)</f>
        <v>1.7673000000000001</v>
      </c>
      <c r="O41" s="66">
        <f t="shared" si="12"/>
        <v>30</v>
      </c>
      <c r="P41" s="65">
        <f>VLOOKUP($A41,'Return Data'!$B$7:$R$1700,14,0)</f>
        <v>1.6153</v>
      </c>
      <c r="Q41" s="66">
        <f t="shared" si="13"/>
        <v>30</v>
      </c>
      <c r="R41" s="65">
        <f>VLOOKUP($A41,'Return Data'!$B$7:$R$1700,16,0)</f>
        <v>7.5648999999999997</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13.873320588235293</v>
      </c>
      <c r="E43" s="88"/>
      <c r="F43" s="89">
        <f>AVERAGE(F8:F41)</f>
        <v>13.568611764705881</v>
      </c>
      <c r="G43" s="88"/>
      <c r="H43" s="89">
        <f>AVERAGE(H8:H41)</f>
        <v>8.6164181818181813</v>
      </c>
      <c r="I43" s="88"/>
      <c r="J43" s="89">
        <f>AVERAGE(J8:J41)</f>
        <v>9.7610451612903244</v>
      </c>
      <c r="K43" s="88"/>
      <c r="L43" s="89">
        <f>AVERAGE(L8:L41)</f>
        <v>8.7960774193548392</v>
      </c>
      <c r="M43" s="88"/>
      <c r="N43" s="89">
        <f>AVERAGE(N8:N41)</f>
        <v>8.7550366666666672</v>
      </c>
      <c r="O43" s="88"/>
      <c r="P43" s="89">
        <f>AVERAGE(P8:P41)</f>
        <v>6.1104933333333333</v>
      </c>
      <c r="Q43" s="88"/>
      <c r="R43" s="89">
        <f>AVERAGE(R8:R41)</f>
        <v>5.3681058823529408</v>
      </c>
      <c r="S43" s="90"/>
    </row>
    <row r="44" spans="1:19" x14ac:dyDescent="0.3">
      <c r="A44" s="87" t="s">
        <v>28</v>
      </c>
      <c r="B44" s="88"/>
      <c r="C44" s="88"/>
      <c r="D44" s="89">
        <f>MIN(D8:D41)</f>
        <v>0</v>
      </c>
      <c r="E44" s="88"/>
      <c r="F44" s="89">
        <f>MIN(F8:F41)</f>
        <v>0</v>
      </c>
      <c r="G44" s="88"/>
      <c r="H44" s="89">
        <f>MIN(H8:H41)</f>
        <v>-50.466999999999999</v>
      </c>
      <c r="I44" s="88"/>
      <c r="J44" s="89">
        <f>MIN(J8:J41)</f>
        <v>-4.3807</v>
      </c>
      <c r="K44" s="88"/>
      <c r="L44" s="89">
        <f>MIN(L8:L41)</f>
        <v>-1.9874000000000001</v>
      </c>
      <c r="M44" s="88"/>
      <c r="N44" s="89">
        <f>MIN(N8:N41)</f>
        <v>1.7673000000000001</v>
      </c>
      <c r="O44" s="88"/>
      <c r="P44" s="89">
        <f>MIN(P8:P41)</f>
        <v>1.6153</v>
      </c>
      <c r="Q44" s="88"/>
      <c r="R44" s="89">
        <f>MIN(R8:R41)</f>
        <v>-35.515799999999999</v>
      </c>
      <c r="S44" s="90"/>
    </row>
    <row r="45" spans="1:19" ht="15" thickBot="1" x14ac:dyDescent="0.35">
      <c r="A45" s="91" t="s">
        <v>29</v>
      </c>
      <c r="B45" s="92"/>
      <c r="C45" s="92"/>
      <c r="D45" s="93">
        <f>MAX(D8:D41)</f>
        <v>54.174999999999997</v>
      </c>
      <c r="E45" s="92"/>
      <c r="F45" s="93">
        <f>MAX(F8:F41)</f>
        <v>25.441700000000001</v>
      </c>
      <c r="G45" s="92"/>
      <c r="H45" s="93">
        <f>MAX(H8:H41)</f>
        <v>20.044799999999999</v>
      </c>
      <c r="I45" s="92"/>
      <c r="J45" s="93">
        <f>MAX(J8:J41)</f>
        <v>15.5379</v>
      </c>
      <c r="K45" s="92"/>
      <c r="L45" s="93">
        <f>MAX(L8:L41)</f>
        <v>15.0511</v>
      </c>
      <c r="M45" s="92"/>
      <c r="N45" s="93">
        <f>MAX(N8:N41)</f>
        <v>13.5791</v>
      </c>
      <c r="O45" s="92"/>
      <c r="P45" s="93">
        <f>MAX(P8:P41)</f>
        <v>9.1428999999999991</v>
      </c>
      <c r="Q45" s="92"/>
      <c r="R45" s="93">
        <f>MAX(R8:R41)</f>
        <v>9.9030000000000005</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1675</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44040</v>
      </c>
      <c r="C8" s="65">
        <f>VLOOKUP($A8,'Return Data'!$B$7:$R$1700,4,0)</f>
        <v>1090.5614</v>
      </c>
      <c r="D8" s="65">
        <f>VLOOKUP($A8,'Return Data'!$B$7:$R$1700,5,0)</f>
        <v>3.0459000000000001</v>
      </c>
      <c r="E8" s="66">
        <f t="shared" ref="E8:E37" si="0">RANK(D8,D$8:D$37,0)</f>
        <v>17</v>
      </c>
      <c r="F8" s="65">
        <f>VLOOKUP($A8,'Return Data'!$B$7:$R$1700,6,0)</f>
        <v>3.0665</v>
      </c>
      <c r="G8" s="66">
        <f t="shared" ref="G8:G37" si="1">RANK(F8,F$8:F$37,0)</f>
        <v>17</v>
      </c>
      <c r="H8" s="65">
        <f>VLOOKUP($A8,'Return Data'!$B$7:$R$1700,7,0)</f>
        <v>3.0790999999999999</v>
      </c>
      <c r="I8" s="66">
        <f t="shared" ref="I8:I37" si="2">RANK(H8,H$8:H$37,0)</f>
        <v>16</v>
      </c>
      <c r="J8" s="65">
        <f>VLOOKUP($A8,'Return Data'!$B$7:$R$1700,8,0)</f>
        <v>3.0571000000000002</v>
      </c>
      <c r="K8" s="66">
        <f t="shared" ref="K8:K37" si="3">RANK(J8,J$8:J$37,0)</f>
        <v>21</v>
      </c>
      <c r="L8" s="65">
        <f>VLOOKUP($A8,'Return Data'!$B$7:$R$1700,9,0)</f>
        <v>3.0531000000000001</v>
      </c>
      <c r="M8" s="66">
        <f t="shared" ref="M8:M37" si="4">RANK(L8,L$8:L$37,0)</f>
        <v>15</v>
      </c>
      <c r="N8" s="65">
        <f>VLOOKUP($A8,'Return Data'!$B$7:$R$1700,10,0)</f>
        <v>3.0030000000000001</v>
      </c>
      <c r="O8" s="66">
        <f t="shared" ref="O8:O37" si="5">RANK(N8,N$8:N$37,0)</f>
        <v>19</v>
      </c>
      <c r="P8" s="65">
        <f>VLOOKUP($A8,'Return Data'!$B$7:$R$1700,11,0)</f>
        <v>3.4457</v>
      </c>
      <c r="Q8" s="66">
        <f>RANK(P8,P$8:P$37,0)</f>
        <v>16</v>
      </c>
      <c r="R8" s="65">
        <f>VLOOKUP($A8,'Return Data'!$B$7:$R$1700,12,0)</f>
        <v>3.9207000000000001</v>
      </c>
      <c r="S8" s="66">
        <f>RANK(R8,R$8:R$37,0)</f>
        <v>15</v>
      </c>
      <c r="T8" s="65">
        <f>VLOOKUP($A8,'Return Data'!$B$7:$R$1700,13,0)</f>
        <v>4.274</v>
      </c>
      <c r="U8" s="66">
        <f>RANK(T8,T$8:T$37,0)</f>
        <v>11</v>
      </c>
      <c r="V8" s="65"/>
      <c r="W8" s="66"/>
      <c r="X8" s="65"/>
      <c r="Y8" s="66"/>
      <c r="Z8" s="65">
        <f>VLOOKUP($A8,'Return Data'!$B$7:$R$1700,16,0)</f>
        <v>5.1093999999999999</v>
      </c>
      <c r="AA8" s="67">
        <f t="shared" ref="AA8:AA37" si="6">RANK(Z8,Z$8:Z$37,0)</f>
        <v>6</v>
      </c>
    </row>
    <row r="9" spans="1:27" x14ac:dyDescent="0.3">
      <c r="A9" s="63" t="s">
        <v>1375</v>
      </c>
      <c r="B9" s="64">
        <f>VLOOKUP($A9,'Return Data'!$B$7:$R$1700,3,0)</f>
        <v>44040</v>
      </c>
      <c r="C9" s="65">
        <f>VLOOKUP($A9,'Return Data'!$B$7:$R$1700,4,0)</f>
        <v>1065.9060999999999</v>
      </c>
      <c r="D9" s="65">
        <f>VLOOKUP($A9,'Return Data'!$B$7:$R$1700,5,0)</f>
        <v>3.0787</v>
      </c>
      <c r="E9" s="66">
        <f t="shared" si="0"/>
        <v>9</v>
      </c>
      <c r="F9" s="65">
        <f>VLOOKUP($A9,'Return Data'!$B$7:$R$1700,6,0)</f>
        <v>3.0941000000000001</v>
      </c>
      <c r="G9" s="66">
        <f t="shared" si="1"/>
        <v>10</v>
      </c>
      <c r="H9" s="65">
        <f>VLOOKUP($A9,'Return Data'!$B$7:$R$1700,7,0)</f>
        <v>3.1032999999999999</v>
      </c>
      <c r="I9" s="66">
        <f t="shared" si="2"/>
        <v>10</v>
      </c>
      <c r="J9" s="65">
        <f>VLOOKUP($A9,'Return Data'!$B$7:$R$1700,8,0)</f>
        <v>3.1055999999999999</v>
      </c>
      <c r="K9" s="66">
        <f t="shared" si="3"/>
        <v>9</v>
      </c>
      <c r="L9" s="65">
        <f>VLOOKUP($A9,'Return Data'!$B$7:$R$1700,9,0)</f>
        <v>3.0762</v>
      </c>
      <c r="M9" s="66">
        <f t="shared" si="4"/>
        <v>11</v>
      </c>
      <c r="N9" s="65">
        <f>VLOOKUP($A9,'Return Data'!$B$7:$R$1700,10,0)</f>
        <v>3.097</v>
      </c>
      <c r="O9" s="66">
        <f t="shared" si="5"/>
        <v>7</v>
      </c>
      <c r="P9" s="65">
        <f>VLOOKUP($A9,'Return Data'!$B$7:$R$1700,11,0)</f>
        <v>3.4733999999999998</v>
      </c>
      <c r="Q9" s="66">
        <f>RANK(P9,P$8:P$37,0)</f>
        <v>13</v>
      </c>
      <c r="R9" s="65">
        <f>VLOOKUP($A9,'Return Data'!$B$7:$R$1700,12,0)</f>
        <v>3.9443999999999999</v>
      </c>
      <c r="S9" s="66">
        <f>RANK(R9,R$8:R$37,0)</f>
        <v>13</v>
      </c>
      <c r="T9" s="65">
        <f>VLOOKUP($A9,'Return Data'!$B$7:$R$1700,13,0)</f>
        <v>4.2839999999999998</v>
      </c>
      <c r="U9" s="66">
        <f>RANK(T9,T$8:T$37,0)</f>
        <v>9</v>
      </c>
      <c r="V9" s="65"/>
      <c r="W9" s="66"/>
      <c r="X9" s="65"/>
      <c r="Y9" s="66"/>
      <c r="Z9" s="65">
        <f>VLOOKUP($A9,'Return Data'!$B$7:$R$1700,16,0)</f>
        <v>4.7596999999999996</v>
      </c>
      <c r="AA9" s="67">
        <f t="shared" si="6"/>
        <v>12</v>
      </c>
    </row>
    <row r="10" spans="1:27" x14ac:dyDescent="0.3">
      <c r="A10" s="63" t="s">
        <v>1377</v>
      </c>
      <c r="B10" s="64">
        <f>VLOOKUP($A10,'Return Data'!$B$7:$R$1700,3,0)</f>
        <v>44040</v>
      </c>
      <c r="C10" s="65">
        <f>VLOOKUP($A10,'Return Data'!$B$7:$R$1700,4,0)</f>
        <v>1058.9295</v>
      </c>
      <c r="D10" s="65">
        <f>VLOOKUP($A10,'Return Data'!$B$7:$R$1700,5,0)</f>
        <v>3.1025</v>
      </c>
      <c r="E10" s="66">
        <f t="shared" si="0"/>
        <v>5</v>
      </c>
      <c r="F10" s="65">
        <f>VLOOKUP($A10,'Return Data'!$B$7:$R$1700,6,0)</f>
        <v>3.1110000000000002</v>
      </c>
      <c r="G10" s="66">
        <f t="shared" si="1"/>
        <v>8</v>
      </c>
      <c r="H10" s="65">
        <f>VLOOKUP($A10,'Return Data'!$B$7:$R$1700,7,0)</f>
        <v>3.1021000000000001</v>
      </c>
      <c r="I10" s="66">
        <f t="shared" si="2"/>
        <v>11</v>
      </c>
      <c r="J10" s="65">
        <f>VLOOKUP($A10,'Return Data'!$B$7:$R$1700,8,0)</f>
        <v>3.0543</v>
      </c>
      <c r="K10" s="66">
        <f t="shared" si="3"/>
        <v>22</v>
      </c>
      <c r="L10" s="65">
        <f>VLOOKUP($A10,'Return Data'!$B$7:$R$1700,9,0)</f>
        <v>3.02</v>
      </c>
      <c r="M10" s="66">
        <f t="shared" si="4"/>
        <v>25</v>
      </c>
      <c r="N10" s="65">
        <f>VLOOKUP($A10,'Return Data'!$B$7:$R$1700,10,0)</f>
        <v>3.0449000000000002</v>
      </c>
      <c r="O10" s="66">
        <f t="shared" si="5"/>
        <v>12</v>
      </c>
      <c r="P10" s="65">
        <f>VLOOKUP($A10,'Return Data'!$B$7:$R$1700,11,0)</f>
        <v>3.5270000000000001</v>
      </c>
      <c r="Q10" s="66">
        <f>RANK(P10,P$8:P$37,0)</f>
        <v>6</v>
      </c>
      <c r="R10" s="65">
        <f>VLOOKUP($A10,'Return Data'!$B$7:$R$1700,12,0)</f>
        <v>3.9939</v>
      </c>
      <c r="S10" s="66">
        <f>RANK(R10,R$8:R$37,0)</f>
        <v>6</v>
      </c>
      <c r="T10" s="65">
        <f>VLOOKUP($A10,'Return Data'!$B$7:$R$1700,13,0)</f>
        <v>4.3185000000000002</v>
      </c>
      <c r="U10" s="66">
        <f>RANK(T10,T$8:T$37,0)</f>
        <v>4</v>
      </c>
      <c r="V10" s="65"/>
      <c r="W10" s="66"/>
      <c r="X10" s="65"/>
      <c r="Y10" s="66"/>
      <c r="Z10" s="65">
        <f>VLOOKUP($A10,'Return Data'!$B$7:$R$1700,16,0)</f>
        <v>4.6338999999999997</v>
      </c>
      <c r="AA10" s="67">
        <f t="shared" si="6"/>
        <v>15</v>
      </c>
    </row>
    <row r="11" spans="1:27" x14ac:dyDescent="0.3">
      <c r="A11" s="63" t="s">
        <v>1379</v>
      </c>
      <c r="B11" s="64">
        <f>VLOOKUP($A11,'Return Data'!$B$7:$R$1700,3,0)</f>
        <v>44040</v>
      </c>
      <c r="C11" s="65">
        <f>VLOOKUP($A11,'Return Data'!$B$7:$R$1700,4,0)</f>
        <v>1061.3226999999999</v>
      </c>
      <c r="D11" s="65">
        <f>VLOOKUP($A11,'Return Data'!$B$7:$R$1700,5,0)</f>
        <v>3.0575999999999999</v>
      </c>
      <c r="E11" s="66">
        <f t="shared" si="0"/>
        <v>13</v>
      </c>
      <c r="F11" s="65">
        <f>VLOOKUP($A11,'Return Data'!$B$7:$R$1700,6,0)</f>
        <v>3.0825</v>
      </c>
      <c r="G11" s="66">
        <f t="shared" si="1"/>
        <v>14</v>
      </c>
      <c r="H11" s="65">
        <f>VLOOKUP($A11,'Return Data'!$B$7:$R$1700,7,0)</f>
        <v>3.0798000000000001</v>
      </c>
      <c r="I11" s="66">
        <f t="shared" si="2"/>
        <v>14</v>
      </c>
      <c r="J11" s="65">
        <f>VLOOKUP($A11,'Return Data'!$B$7:$R$1700,8,0)</f>
        <v>3.0695999999999999</v>
      </c>
      <c r="K11" s="66">
        <f t="shared" si="3"/>
        <v>17</v>
      </c>
      <c r="L11" s="65">
        <f>VLOOKUP($A11,'Return Data'!$B$7:$R$1700,9,0)</f>
        <v>3.0453999999999999</v>
      </c>
      <c r="M11" s="66">
        <f t="shared" si="4"/>
        <v>17</v>
      </c>
      <c r="N11" s="65">
        <f>VLOOKUP($A11,'Return Data'!$B$7:$R$1700,10,0)</f>
        <v>3.0533000000000001</v>
      </c>
      <c r="O11" s="66">
        <f t="shared" si="5"/>
        <v>11</v>
      </c>
      <c r="P11" s="65">
        <f>VLOOKUP($A11,'Return Data'!$B$7:$R$1700,11,0)</f>
        <v>3.5188000000000001</v>
      </c>
      <c r="Q11" s="66">
        <f>RANK(P11,P$8:P$37,0)</f>
        <v>8</v>
      </c>
      <c r="R11" s="65">
        <f>VLOOKUP($A11,'Return Data'!$B$7:$R$1700,12,0)</f>
        <v>3.9759000000000002</v>
      </c>
      <c r="S11" s="66">
        <f>RANK(R11,R$8:R$37,0)</f>
        <v>8</v>
      </c>
      <c r="T11" s="65">
        <f>VLOOKUP($A11,'Return Data'!$B$7:$R$1700,13,0)</f>
        <v>4.3133999999999997</v>
      </c>
      <c r="U11" s="66">
        <f>RANK(T11,T$8:T$37,0)</f>
        <v>5</v>
      </c>
      <c r="V11" s="65"/>
      <c r="W11" s="66"/>
      <c r="X11" s="65"/>
      <c r="Y11" s="66"/>
      <c r="Z11" s="65">
        <f>VLOOKUP($A11,'Return Data'!$B$7:$R$1700,16,0)</f>
        <v>4.6821000000000002</v>
      </c>
      <c r="AA11" s="67">
        <f t="shared" si="6"/>
        <v>14</v>
      </c>
    </row>
    <row r="12" spans="1:27" x14ac:dyDescent="0.3">
      <c r="A12" s="63" t="s">
        <v>1381</v>
      </c>
      <c r="B12" s="64">
        <f>VLOOKUP($A12,'Return Data'!$B$7:$R$1700,3,0)</f>
        <v>44040</v>
      </c>
      <c r="C12" s="65">
        <f>VLOOKUP($A12,'Return Data'!$B$7:$R$1700,4,0)</f>
        <v>1019.2314</v>
      </c>
      <c r="D12" s="65">
        <f>VLOOKUP($A12,'Return Data'!$B$7:$R$1700,5,0)</f>
        <v>3.1587999999999998</v>
      </c>
      <c r="E12" s="66">
        <f t="shared" si="0"/>
        <v>1</v>
      </c>
      <c r="F12" s="65">
        <f>VLOOKUP($A12,'Return Data'!$B$7:$R$1700,6,0)</f>
        <v>3.2442000000000002</v>
      </c>
      <c r="G12" s="66">
        <f t="shared" si="1"/>
        <v>1</v>
      </c>
      <c r="H12" s="65">
        <f>VLOOKUP($A12,'Return Data'!$B$7:$R$1700,7,0)</f>
        <v>3.2532000000000001</v>
      </c>
      <c r="I12" s="66">
        <f t="shared" si="2"/>
        <v>1</v>
      </c>
      <c r="J12" s="65">
        <f>VLOOKUP($A12,'Return Data'!$B$7:$R$1700,8,0)</f>
        <v>3.2374999999999998</v>
      </c>
      <c r="K12" s="66">
        <f t="shared" si="3"/>
        <v>1</v>
      </c>
      <c r="L12" s="65">
        <f>VLOOKUP($A12,'Return Data'!$B$7:$R$1700,9,0)</f>
        <v>3.2157</v>
      </c>
      <c r="M12" s="66">
        <f t="shared" si="4"/>
        <v>1</v>
      </c>
      <c r="N12" s="65">
        <f>VLOOKUP($A12,'Return Data'!$B$7:$R$1700,10,0)</f>
        <v>3.2646000000000002</v>
      </c>
      <c r="O12" s="66">
        <f t="shared" si="5"/>
        <v>1</v>
      </c>
      <c r="P12" s="65"/>
      <c r="Q12" s="66"/>
      <c r="R12" s="65"/>
      <c r="S12" s="66"/>
      <c r="T12" s="65"/>
      <c r="U12" s="66"/>
      <c r="V12" s="65"/>
      <c r="W12" s="66"/>
      <c r="X12" s="65"/>
      <c r="Y12" s="66"/>
      <c r="Z12" s="65">
        <f>VLOOKUP($A12,'Return Data'!$B$7:$R$1700,16,0)</f>
        <v>3.8307000000000002</v>
      </c>
      <c r="AA12" s="67">
        <f t="shared" si="6"/>
        <v>28</v>
      </c>
    </row>
    <row r="13" spans="1:27" x14ac:dyDescent="0.3">
      <c r="A13" s="63" t="s">
        <v>1383</v>
      </c>
      <c r="B13" s="64">
        <f>VLOOKUP($A13,'Return Data'!$B$7:$R$1700,3,0)</f>
        <v>44040</v>
      </c>
      <c r="C13" s="65">
        <f>VLOOKUP($A13,'Return Data'!$B$7:$R$1700,4,0)</f>
        <v>1044.3859</v>
      </c>
      <c r="D13" s="65">
        <f>VLOOKUP($A13,'Return Data'!$B$7:$R$1700,5,0)</f>
        <v>3.0653000000000001</v>
      </c>
      <c r="E13" s="66">
        <f t="shared" si="0"/>
        <v>11</v>
      </c>
      <c r="F13" s="65">
        <f>VLOOKUP($A13,'Return Data'!$B$7:$R$1700,6,0)</f>
        <v>3.0750999999999999</v>
      </c>
      <c r="G13" s="66">
        <f t="shared" si="1"/>
        <v>16</v>
      </c>
      <c r="H13" s="65">
        <f>VLOOKUP($A13,'Return Data'!$B$7:$R$1700,7,0)</f>
        <v>3.0792999999999999</v>
      </c>
      <c r="I13" s="66">
        <f t="shared" si="2"/>
        <v>15</v>
      </c>
      <c r="J13" s="65">
        <f>VLOOKUP($A13,'Return Data'!$B$7:$R$1700,8,0)</f>
        <v>3.0749</v>
      </c>
      <c r="K13" s="66">
        <f t="shared" si="3"/>
        <v>15</v>
      </c>
      <c r="L13" s="65">
        <f>VLOOKUP($A13,'Return Data'!$B$7:$R$1700,9,0)</f>
        <v>3.0842999999999998</v>
      </c>
      <c r="M13" s="66">
        <f t="shared" si="4"/>
        <v>9</v>
      </c>
      <c r="N13" s="65">
        <f>VLOOKUP($A13,'Return Data'!$B$7:$R$1700,10,0)</f>
        <v>3.1025</v>
      </c>
      <c r="O13" s="66">
        <f t="shared" si="5"/>
        <v>6</v>
      </c>
      <c r="P13" s="65">
        <f>VLOOKUP($A13,'Return Data'!$B$7:$R$1700,11,0)</f>
        <v>3.5764</v>
      </c>
      <c r="Q13" s="66">
        <f t="shared" ref="Q13:Q21" si="7">RANK(P13,P$8:P$37,0)</f>
        <v>5</v>
      </c>
      <c r="R13" s="65">
        <f>VLOOKUP($A13,'Return Data'!$B$7:$R$1700,12,0)</f>
        <v>4.0134999999999996</v>
      </c>
      <c r="S13" s="66">
        <f t="shared" ref="S13:S21" si="8">RANK(R13,R$8:R$37,0)</f>
        <v>4</v>
      </c>
      <c r="T13" s="65"/>
      <c r="U13" s="66"/>
      <c r="V13" s="65"/>
      <c r="W13" s="66"/>
      <c r="X13" s="65"/>
      <c r="Y13" s="66"/>
      <c r="Z13" s="65">
        <f>VLOOKUP($A13,'Return Data'!$B$7:$R$1700,16,0)</f>
        <v>4.3653000000000004</v>
      </c>
      <c r="AA13" s="67">
        <f t="shared" si="6"/>
        <v>21</v>
      </c>
    </row>
    <row r="14" spans="1:27" x14ac:dyDescent="0.3">
      <c r="A14" s="63" t="s">
        <v>1385</v>
      </c>
      <c r="B14" s="64">
        <f>VLOOKUP($A14,'Return Data'!$B$7:$R$1700,3,0)</f>
        <v>44040</v>
      </c>
      <c r="C14" s="65">
        <f>VLOOKUP($A14,'Return Data'!$B$7:$R$1700,4,0)</f>
        <v>1079.9085</v>
      </c>
      <c r="D14" s="65">
        <f>VLOOKUP($A14,'Return Data'!$B$7:$R$1700,5,0)</f>
        <v>3.0556999999999999</v>
      </c>
      <c r="E14" s="66">
        <f t="shared" si="0"/>
        <v>15</v>
      </c>
      <c r="F14" s="65">
        <f>VLOOKUP($A14,'Return Data'!$B$7:$R$1700,6,0)</f>
        <v>3.1436000000000002</v>
      </c>
      <c r="G14" s="66">
        <f t="shared" si="1"/>
        <v>5</v>
      </c>
      <c r="H14" s="65">
        <f>VLOOKUP($A14,'Return Data'!$B$7:$R$1700,7,0)</f>
        <v>3.1263999999999998</v>
      </c>
      <c r="I14" s="66">
        <f t="shared" si="2"/>
        <v>6</v>
      </c>
      <c r="J14" s="65">
        <f>VLOOKUP($A14,'Return Data'!$B$7:$R$1700,8,0)</f>
        <v>3.1139999999999999</v>
      </c>
      <c r="K14" s="66">
        <f t="shared" si="3"/>
        <v>6</v>
      </c>
      <c r="L14" s="65">
        <f>VLOOKUP($A14,'Return Data'!$B$7:$R$1700,9,0)</f>
        <v>3.0988000000000002</v>
      </c>
      <c r="M14" s="66">
        <f t="shared" si="4"/>
        <v>6</v>
      </c>
      <c r="N14" s="65">
        <f>VLOOKUP($A14,'Return Data'!$B$7:$R$1700,10,0)</f>
        <v>3.1392000000000002</v>
      </c>
      <c r="O14" s="66">
        <f t="shared" si="5"/>
        <v>5</v>
      </c>
      <c r="P14" s="65">
        <f>VLOOKUP($A14,'Return Data'!$B$7:$R$1700,11,0)</f>
        <v>3.6932</v>
      </c>
      <c r="Q14" s="66">
        <f t="shared" si="7"/>
        <v>3</v>
      </c>
      <c r="R14" s="65">
        <f>VLOOKUP($A14,'Return Data'!$B$7:$R$1700,12,0)</f>
        <v>4.1115000000000004</v>
      </c>
      <c r="S14" s="66">
        <f t="shared" si="8"/>
        <v>3</v>
      </c>
      <c r="T14" s="65">
        <f>VLOOKUP($A14,'Return Data'!$B$7:$R$1700,13,0)</f>
        <v>4.4336000000000002</v>
      </c>
      <c r="U14" s="66">
        <f>RANK(T14,T$8:T$37,0)</f>
        <v>1</v>
      </c>
      <c r="V14" s="65"/>
      <c r="W14" s="66"/>
      <c r="X14" s="65"/>
      <c r="Y14" s="66"/>
      <c r="Z14" s="65">
        <f>VLOOKUP($A14,'Return Data'!$B$7:$R$1700,16,0)</f>
        <v>5.0705</v>
      </c>
      <c r="AA14" s="67">
        <f t="shared" si="6"/>
        <v>7</v>
      </c>
    </row>
    <row r="15" spans="1:27" x14ac:dyDescent="0.3">
      <c r="A15" s="63" t="s">
        <v>1387</v>
      </c>
      <c r="B15" s="64">
        <f>VLOOKUP($A15,'Return Data'!$B$7:$R$1700,3,0)</f>
        <v>44040</v>
      </c>
      <c r="C15" s="65">
        <f>VLOOKUP($A15,'Return Data'!$B$7:$R$1700,4,0)</f>
        <v>1045.6858999999999</v>
      </c>
      <c r="D15" s="65">
        <f>VLOOKUP($A15,'Return Data'!$B$7:$R$1700,5,0)</f>
        <v>3.0230999999999999</v>
      </c>
      <c r="E15" s="66">
        <f t="shared" si="0"/>
        <v>20</v>
      </c>
      <c r="F15" s="65">
        <f>VLOOKUP($A15,'Return Data'!$B$7:$R$1700,6,0)</f>
        <v>3.0270000000000001</v>
      </c>
      <c r="G15" s="66">
        <f t="shared" si="1"/>
        <v>25</v>
      </c>
      <c r="H15" s="65">
        <f>VLOOKUP($A15,'Return Data'!$B$7:$R$1700,7,0)</f>
        <v>3.0550000000000002</v>
      </c>
      <c r="I15" s="66">
        <f t="shared" si="2"/>
        <v>24</v>
      </c>
      <c r="J15" s="65">
        <f>VLOOKUP($A15,'Return Data'!$B$7:$R$1700,8,0)</f>
        <v>3.0983000000000001</v>
      </c>
      <c r="K15" s="66">
        <f t="shared" si="3"/>
        <v>12</v>
      </c>
      <c r="L15" s="65">
        <f>VLOOKUP($A15,'Return Data'!$B$7:$R$1700,9,0)</f>
        <v>3.1187</v>
      </c>
      <c r="M15" s="66">
        <f t="shared" si="4"/>
        <v>4</v>
      </c>
      <c r="N15" s="65">
        <f>VLOOKUP($A15,'Return Data'!$B$7:$R$1700,10,0)</f>
        <v>3.1762999999999999</v>
      </c>
      <c r="O15" s="66">
        <f t="shared" si="5"/>
        <v>3</v>
      </c>
      <c r="P15" s="65">
        <f>VLOOKUP($A15,'Return Data'!$B$7:$R$1700,11,0)</f>
        <v>3.7202000000000002</v>
      </c>
      <c r="Q15" s="66">
        <f t="shared" si="7"/>
        <v>2</v>
      </c>
      <c r="R15" s="65">
        <f>VLOOKUP($A15,'Return Data'!$B$7:$R$1700,12,0)</f>
        <v>4.1673999999999998</v>
      </c>
      <c r="S15" s="66">
        <f t="shared" si="8"/>
        <v>1</v>
      </c>
      <c r="T15" s="65"/>
      <c r="U15" s="66"/>
      <c r="V15" s="65"/>
      <c r="W15" s="66"/>
      <c r="X15" s="65"/>
      <c r="Y15" s="66"/>
      <c r="Z15" s="65">
        <f>VLOOKUP($A15,'Return Data'!$B$7:$R$1700,16,0)</f>
        <v>4.4931000000000001</v>
      </c>
      <c r="AA15" s="67">
        <f t="shared" si="6"/>
        <v>18</v>
      </c>
    </row>
    <row r="16" spans="1:27" x14ac:dyDescent="0.3">
      <c r="A16" s="63" t="s">
        <v>1390</v>
      </c>
      <c r="B16" s="64">
        <f>VLOOKUP($A16,'Return Data'!$B$7:$R$1700,3,0)</f>
        <v>44040</v>
      </c>
      <c r="C16" s="65">
        <f>VLOOKUP($A16,'Return Data'!$B$7:$R$1700,4,0)</f>
        <v>1054.2952</v>
      </c>
      <c r="D16" s="65">
        <f>VLOOKUP($A16,'Return Data'!$B$7:$R$1700,5,0)</f>
        <v>2.9948999999999999</v>
      </c>
      <c r="E16" s="66">
        <f t="shared" si="0"/>
        <v>23</v>
      </c>
      <c r="F16" s="65">
        <f>VLOOKUP($A16,'Return Data'!$B$7:$R$1700,6,0)</f>
        <v>3.0215999999999998</v>
      </c>
      <c r="G16" s="66">
        <f t="shared" si="1"/>
        <v>26</v>
      </c>
      <c r="H16" s="65">
        <f>VLOOKUP($A16,'Return Data'!$B$7:$R$1700,7,0)</f>
        <v>3.0286</v>
      </c>
      <c r="I16" s="66">
        <f t="shared" si="2"/>
        <v>26</v>
      </c>
      <c r="J16" s="65">
        <f>VLOOKUP($A16,'Return Data'!$B$7:$R$1700,8,0)</f>
        <v>3.0333000000000001</v>
      </c>
      <c r="K16" s="66">
        <f t="shared" si="3"/>
        <v>26</v>
      </c>
      <c r="L16" s="65">
        <f>VLOOKUP($A16,'Return Data'!$B$7:$R$1700,9,0)</f>
        <v>3.0379</v>
      </c>
      <c r="M16" s="66">
        <f t="shared" si="4"/>
        <v>20</v>
      </c>
      <c r="N16" s="65">
        <f>VLOOKUP($A16,'Return Data'!$B$7:$R$1700,10,0)</f>
        <v>2.8896999999999999</v>
      </c>
      <c r="O16" s="66">
        <f t="shared" si="5"/>
        <v>29</v>
      </c>
      <c r="P16" s="65">
        <f>VLOOKUP($A16,'Return Data'!$B$7:$R$1700,11,0)</f>
        <v>3.2496</v>
      </c>
      <c r="Q16" s="66">
        <f t="shared" si="7"/>
        <v>28</v>
      </c>
      <c r="R16" s="65">
        <f>VLOOKUP($A16,'Return Data'!$B$7:$R$1700,12,0)</f>
        <v>3.7572000000000001</v>
      </c>
      <c r="S16" s="66">
        <f t="shared" si="8"/>
        <v>25</v>
      </c>
      <c r="T16" s="65">
        <f>VLOOKUP($A16,'Return Data'!$B$7:$R$1700,13,0)</f>
        <v>4.1178999999999997</v>
      </c>
      <c r="U16" s="66">
        <f>RANK(T16,T$8:T$37,0)</f>
        <v>18</v>
      </c>
      <c r="V16" s="65"/>
      <c r="W16" s="66"/>
      <c r="X16" s="65"/>
      <c r="Y16" s="66"/>
      <c r="Z16" s="65">
        <f>VLOOKUP($A16,'Return Data'!$B$7:$R$1700,16,0)</f>
        <v>4.4119000000000002</v>
      </c>
      <c r="AA16" s="67">
        <f t="shared" si="6"/>
        <v>19</v>
      </c>
    </row>
    <row r="17" spans="1:27" x14ac:dyDescent="0.3">
      <c r="A17" s="63" t="s">
        <v>1392</v>
      </c>
      <c r="B17" s="64">
        <f>VLOOKUP($A17,'Return Data'!$B$7:$R$1700,3,0)</f>
        <v>44040</v>
      </c>
      <c r="C17" s="65">
        <f>VLOOKUP($A17,'Return Data'!$B$7:$R$1700,4,0)</f>
        <v>2997.1453000000001</v>
      </c>
      <c r="D17" s="65">
        <f>VLOOKUP($A17,'Return Data'!$B$7:$R$1700,5,0)</f>
        <v>3.0642999999999998</v>
      </c>
      <c r="E17" s="66">
        <f t="shared" si="0"/>
        <v>12</v>
      </c>
      <c r="F17" s="65">
        <f>VLOOKUP($A17,'Return Data'!$B$7:$R$1700,6,0)</f>
        <v>3.0924999999999998</v>
      </c>
      <c r="G17" s="66">
        <f t="shared" si="1"/>
        <v>11</v>
      </c>
      <c r="H17" s="65">
        <f>VLOOKUP($A17,'Return Data'!$B$7:$R$1700,7,0)</f>
        <v>3.0716000000000001</v>
      </c>
      <c r="I17" s="66">
        <f t="shared" si="2"/>
        <v>17</v>
      </c>
      <c r="J17" s="65">
        <f>VLOOKUP($A17,'Return Data'!$B$7:$R$1700,8,0)</f>
        <v>3.0680000000000001</v>
      </c>
      <c r="K17" s="66">
        <f t="shared" si="3"/>
        <v>18</v>
      </c>
      <c r="L17" s="65">
        <f>VLOOKUP($A17,'Return Data'!$B$7:$R$1700,9,0)</f>
        <v>3.0394000000000001</v>
      </c>
      <c r="M17" s="66">
        <f t="shared" si="4"/>
        <v>19</v>
      </c>
      <c r="N17" s="65">
        <f>VLOOKUP($A17,'Return Data'!$B$7:$R$1700,10,0)</f>
        <v>2.9704000000000002</v>
      </c>
      <c r="O17" s="66">
        <f t="shared" si="5"/>
        <v>26</v>
      </c>
      <c r="P17" s="65">
        <f>VLOOKUP($A17,'Return Data'!$B$7:$R$1700,11,0)</f>
        <v>3.3784000000000001</v>
      </c>
      <c r="Q17" s="66">
        <f t="shared" si="7"/>
        <v>23</v>
      </c>
      <c r="R17" s="65">
        <f>VLOOKUP($A17,'Return Data'!$B$7:$R$1700,12,0)</f>
        <v>3.8656000000000001</v>
      </c>
      <c r="S17" s="66">
        <f t="shared" si="8"/>
        <v>21</v>
      </c>
      <c r="T17" s="65">
        <f>VLOOKUP($A17,'Return Data'!$B$7:$R$1700,13,0)</f>
        <v>4.2202000000000002</v>
      </c>
      <c r="U17" s="66">
        <f>RANK(T17,T$8:T$37,0)</f>
        <v>16</v>
      </c>
      <c r="V17" s="65">
        <f>VLOOKUP($A17,'Return Data'!$B$7:$R$1700,17,0)</f>
        <v>5.2145999999999999</v>
      </c>
      <c r="W17" s="66">
        <f>RANK(V17,V$8:V$37,0)</f>
        <v>4</v>
      </c>
      <c r="X17" s="65">
        <f>VLOOKUP($A17,'Return Data'!$B$7:$R$1700,14,0)</f>
        <v>5.4668999999999999</v>
      </c>
      <c r="Y17" s="66">
        <f>RANK(X17,X$8:X$37,0)</f>
        <v>3</v>
      </c>
      <c r="Z17" s="65">
        <f>VLOOKUP($A17,'Return Data'!$B$7:$R$1700,16,0)</f>
        <v>6.6158999999999999</v>
      </c>
      <c r="AA17" s="67">
        <f t="shared" si="6"/>
        <v>4</v>
      </c>
    </row>
    <row r="18" spans="1:27" x14ac:dyDescent="0.3">
      <c r="A18" s="63" t="s">
        <v>1393</v>
      </c>
      <c r="B18" s="64">
        <f>VLOOKUP($A18,'Return Data'!$B$7:$R$1700,3,0)</f>
        <v>44040</v>
      </c>
      <c r="C18" s="65">
        <f>VLOOKUP($A18,'Return Data'!$B$7:$R$1700,4,0)</f>
        <v>1054.0666000000001</v>
      </c>
      <c r="D18" s="65">
        <f>VLOOKUP($A18,'Return Data'!$B$7:$R$1700,5,0)</f>
        <v>3.0960000000000001</v>
      </c>
      <c r="E18" s="66">
        <f t="shared" si="0"/>
        <v>7</v>
      </c>
      <c r="F18" s="65">
        <f>VLOOKUP($A18,'Return Data'!$B$7:$R$1700,6,0)</f>
        <v>3.1617000000000002</v>
      </c>
      <c r="G18" s="66">
        <f t="shared" si="1"/>
        <v>4</v>
      </c>
      <c r="H18" s="65">
        <f>VLOOKUP($A18,'Return Data'!$B$7:$R$1700,7,0)</f>
        <v>3.1688999999999998</v>
      </c>
      <c r="I18" s="66">
        <f t="shared" si="2"/>
        <v>4</v>
      </c>
      <c r="J18" s="65">
        <f>VLOOKUP($A18,'Return Data'!$B$7:$R$1700,8,0)</f>
        <v>3.1463000000000001</v>
      </c>
      <c r="K18" s="66">
        <f t="shared" si="3"/>
        <v>4</v>
      </c>
      <c r="L18" s="65">
        <f>VLOOKUP($A18,'Return Data'!$B$7:$R$1700,9,0)</f>
        <v>3.1105999999999998</v>
      </c>
      <c r="M18" s="66">
        <f t="shared" si="4"/>
        <v>5</v>
      </c>
      <c r="N18" s="65">
        <f>VLOOKUP($A18,'Return Data'!$B$7:$R$1700,10,0)</f>
        <v>3.085</v>
      </c>
      <c r="O18" s="66">
        <f t="shared" si="5"/>
        <v>8</v>
      </c>
      <c r="P18" s="65">
        <f>VLOOKUP($A18,'Return Data'!$B$7:$R$1700,11,0)</f>
        <v>3.4994999999999998</v>
      </c>
      <c r="Q18" s="66">
        <f t="shared" si="7"/>
        <v>10</v>
      </c>
      <c r="R18" s="65">
        <f>VLOOKUP($A18,'Return Data'!$B$7:$R$1700,12,0)</f>
        <v>3.9661</v>
      </c>
      <c r="S18" s="66">
        <f t="shared" si="8"/>
        <v>9</v>
      </c>
      <c r="T18" s="65">
        <f>VLOOKUP($A18,'Return Data'!$B$7:$R$1700,13,0)</f>
        <v>4.2994000000000003</v>
      </c>
      <c r="U18" s="66">
        <f>RANK(T18,T$8:T$37,0)</f>
        <v>7</v>
      </c>
      <c r="V18" s="65"/>
      <c r="W18" s="66"/>
      <c r="X18" s="65"/>
      <c r="Y18" s="66"/>
      <c r="Z18" s="65">
        <f>VLOOKUP($A18,'Return Data'!$B$7:$R$1700,16,0)</f>
        <v>4.5244999999999997</v>
      </c>
      <c r="AA18" s="67">
        <f t="shared" si="6"/>
        <v>17</v>
      </c>
    </row>
    <row r="19" spans="1:27" x14ac:dyDescent="0.3">
      <c r="A19" s="63" t="s">
        <v>1396</v>
      </c>
      <c r="B19" s="64">
        <f>VLOOKUP($A19,'Return Data'!$B$7:$R$1700,3,0)</f>
        <v>44040</v>
      </c>
      <c r="C19" s="65">
        <f>VLOOKUP($A19,'Return Data'!$B$7:$R$1700,4,0)</f>
        <v>108.7611</v>
      </c>
      <c r="D19" s="65">
        <f>VLOOKUP($A19,'Return Data'!$B$7:$R$1700,5,0)</f>
        <v>2.9870999999999999</v>
      </c>
      <c r="E19" s="66">
        <f t="shared" si="0"/>
        <v>26</v>
      </c>
      <c r="F19" s="65">
        <f>VLOOKUP($A19,'Return Data'!$B$7:$R$1700,6,0)</f>
        <v>3.0550000000000002</v>
      </c>
      <c r="G19" s="66">
        <f t="shared" si="1"/>
        <v>18</v>
      </c>
      <c r="H19" s="65">
        <f>VLOOKUP($A19,'Return Data'!$B$7:$R$1700,7,0)</f>
        <v>3.0556999999999999</v>
      </c>
      <c r="I19" s="66">
        <f t="shared" si="2"/>
        <v>23</v>
      </c>
      <c r="J19" s="65">
        <f>VLOOKUP($A19,'Return Data'!$B$7:$R$1700,8,0)</f>
        <v>3.0527000000000002</v>
      </c>
      <c r="K19" s="66">
        <f t="shared" si="3"/>
        <v>23</v>
      </c>
      <c r="L19" s="65">
        <f>VLOOKUP($A19,'Return Data'!$B$7:$R$1700,9,0)</f>
        <v>3.0278999999999998</v>
      </c>
      <c r="M19" s="66">
        <f t="shared" si="4"/>
        <v>23</v>
      </c>
      <c r="N19" s="65">
        <f>VLOOKUP($A19,'Return Data'!$B$7:$R$1700,10,0)</f>
        <v>2.9767000000000001</v>
      </c>
      <c r="O19" s="66">
        <f t="shared" si="5"/>
        <v>25</v>
      </c>
      <c r="P19" s="65">
        <f>VLOOKUP($A19,'Return Data'!$B$7:$R$1700,11,0)</f>
        <v>3.3940000000000001</v>
      </c>
      <c r="Q19" s="66">
        <f t="shared" si="7"/>
        <v>21</v>
      </c>
      <c r="R19" s="65">
        <f>VLOOKUP($A19,'Return Data'!$B$7:$R$1700,12,0)</f>
        <v>3.8755999999999999</v>
      </c>
      <c r="S19" s="66">
        <f t="shared" si="8"/>
        <v>20</v>
      </c>
      <c r="T19" s="65">
        <f>VLOOKUP($A19,'Return Data'!$B$7:$R$1700,13,0)</f>
        <v>4.2329999999999997</v>
      </c>
      <c r="U19" s="66">
        <f>RANK(T19,T$8:T$37,0)</f>
        <v>15</v>
      </c>
      <c r="V19" s="65"/>
      <c r="W19" s="66"/>
      <c r="X19" s="65"/>
      <c r="Y19" s="66"/>
      <c r="Z19" s="65">
        <f>VLOOKUP($A19,'Return Data'!$B$7:$R$1700,16,0)</f>
        <v>5.0503</v>
      </c>
      <c r="AA19" s="67">
        <f t="shared" si="6"/>
        <v>8</v>
      </c>
    </row>
    <row r="20" spans="1:27" x14ac:dyDescent="0.3">
      <c r="A20" s="63" t="s">
        <v>1397</v>
      </c>
      <c r="B20" s="64">
        <f>VLOOKUP($A20,'Return Data'!$B$7:$R$1700,3,0)</f>
        <v>44040</v>
      </c>
      <c r="C20" s="65">
        <f>VLOOKUP($A20,'Return Data'!$B$7:$R$1700,4,0)</f>
        <v>1075.8779</v>
      </c>
      <c r="D20" s="65">
        <f>VLOOKUP($A20,'Return Data'!$B$7:$R$1700,5,0)</f>
        <v>3.0943000000000001</v>
      </c>
      <c r="E20" s="66">
        <f t="shared" si="0"/>
        <v>8</v>
      </c>
      <c r="F20" s="65">
        <f>VLOOKUP($A20,'Return Data'!$B$7:$R$1700,6,0)</f>
        <v>3.0869</v>
      </c>
      <c r="G20" s="66">
        <f t="shared" si="1"/>
        <v>13</v>
      </c>
      <c r="H20" s="65">
        <f>VLOOKUP($A20,'Return Data'!$B$7:$R$1700,7,0)</f>
        <v>3.1012</v>
      </c>
      <c r="I20" s="66">
        <f t="shared" si="2"/>
        <v>12</v>
      </c>
      <c r="J20" s="65">
        <f>VLOOKUP($A20,'Return Data'!$B$7:$R$1700,8,0)</f>
        <v>3.1021000000000001</v>
      </c>
      <c r="K20" s="66">
        <f t="shared" si="3"/>
        <v>11</v>
      </c>
      <c r="L20" s="65">
        <f>VLOOKUP($A20,'Return Data'!$B$7:$R$1700,9,0)</f>
        <v>3.0379</v>
      </c>
      <c r="M20" s="66">
        <f t="shared" si="4"/>
        <v>20</v>
      </c>
      <c r="N20" s="65">
        <f>VLOOKUP($A20,'Return Data'!$B$7:$R$1700,10,0)</f>
        <v>3.0002</v>
      </c>
      <c r="O20" s="66">
        <f t="shared" si="5"/>
        <v>20</v>
      </c>
      <c r="P20" s="65">
        <f>VLOOKUP($A20,'Return Data'!$B$7:$R$1700,11,0)</f>
        <v>3.3774999999999999</v>
      </c>
      <c r="Q20" s="66">
        <f t="shared" si="7"/>
        <v>24</v>
      </c>
      <c r="R20" s="65">
        <f>VLOOKUP($A20,'Return Data'!$B$7:$R$1700,12,0)</f>
        <v>3.8843999999999999</v>
      </c>
      <c r="S20" s="66">
        <f t="shared" si="8"/>
        <v>18</v>
      </c>
      <c r="T20" s="65">
        <f>VLOOKUP($A20,'Return Data'!$B$7:$R$1700,13,0)</f>
        <v>4.2507000000000001</v>
      </c>
      <c r="U20" s="66">
        <f>RANK(T20,T$8:T$37,0)</f>
        <v>12</v>
      </c>
      <c r="V20" s="65"/>
      <c r="W20" s="66"/>
      <c r="X20" s="65"/>
      <c r="Y20" s="66"/>
      <c r="Z20" s="65">
        <f>VLOOKUP($A20,'Return Data'!$B$7:$R$1700,16,0)</f>
        <v>4.9093</v>
      </c>
      <c r="AA20" s="67">
        <f t="shared" si="6"/>
        <v>10</v>
      </c>
    </row>
    <row r="21" spans="1:27" x14ac:dyDescent="0.3">
      <c r="A21" s="63" t="s">
        <v>1399</v>
      </c>
      <c r="B21" s="64">
        <f>VLOOKUP($A21,'Return Data'!$B$7:$R$1700,3,0)</f>
        <v>44040</v>
      </c>
      <c r="C21" s="65">
        <f>VLOOKUP($A21,'Return Data'!$B$7:$R$1700,4,0)</f>
        <v>1046.1792</v>
      </c>
      <c r="D21" s="65">
        <f>VLOOKUP($A21,'Return Data'!$B$7:$R$1700,5,0)</f>
        <v>2.9798</v>
      </c>
      <c r="E21" s="66">
        <f t="shared" si="0"/>
        <v>27</v>
      </c>
      <c r="F21" s="65">
        <f>VLOOKUP($A21,'Return Data'!$B$7:$R$1700,6,0)</f>
        <v>3.0105</v>
      </c>
      <c r="G21" s="66">
        <f t="shared" si="1"/>
        <v>28</v>
      </c>
      <c r="H21" s="65">
        <f>VLOOKUP($A21,'Return Data'!$B$7:$R$1700,7,0)</f>
        <v>3.0226000000000002</v>
      </c>
      <c r="I21" s="66">
        <f t="shared" si="2"/>
        <v>29</v>
      </c>
      <c r="J21" s="65">
        <f>VLOOKUP($A21,'Return Data'!$B$7:$R$1700,8,0)</f>
        <v>3.0146000000000002</v>
      </c>
      <c r="K21" s="66">
        <f t="shared" si="3"/>
        <v>28</v>
      </c>
      <c r="L21" s="65">
        <f>VLOOKUP($A21,'Return Data'!$B$7:$R$1700,9,0)</f>
        <v>2.9798</v>
      </c>
      <c r="M21" s="66">
        <f t="shared" si="4"/>
        <v>29</v>
      </c>
      <c r="N21" s="65">
        <f>VLOOKUP($A21,'Return Data'!$B$7:$R$1700,10,0)</f>
        <v>2.9548999999999999</v>
      </c>
      <c r="O21" s="66">
        <f t="shared" si="5"/>
        <v>28</v>
      </c>
      <c r="P21" s="65">
        <f>VLOOKUP($A21,'Return Data'!$B$7:$R$1700,11,0)</f>
        <v>3.3681000000000001</v>
      </c>
      <c r="Q21" s="66">
        <f t="shared" si="7"/>
        <v>25</v>
      </c>
      <c r="R21" s="65">
        <f>VLOOKUP($A21,'Return Data'!$B$7:$R$1700,12,0)</f>
        <v>3.8534000000000002</v>
      </c>
      <c r="S21" s="66">
        <f t="shared" si="8"/>
        <v>22</v>
      </c>
      <c r="T21" s="65"/>
      <c r="U21" s="66"/>
      <c r="V21" s="65"/>
      <c r="W21" s="66"/>
      <c r="X21" s="65"/>
      <c r="Y21" s="66"/>
      <c r="Z21" s="65">
        <f>VLOOKUP($A21,'Return Data'!$B$7:$R$1700,16,0)</f>
        <v>4.3613</v>
      </c>
      <c r="AA21" s="67">
        <f t="shared" si="6"/>
        <v>22</v>
      </c>
    </row>
    <row r="22" spans="1:27" x14ac:dyDescent="0.3">
      <c r="A22" s="63" t="s">
        <v>1401</v>
      </c>
      <c r="B22" s="64">
        <f>VLOOKUP($A22,'Return Data'!$B$7:$R$1700,3,0)</f>
        <v>44040</v>
      </c>
      <c r="C22" s="65">
        <f>VLOOKUP($A22,'Return Data'!$B$7:$R$1700,4,0)</f>
        <v>1019.6660000000001</v>
      </c>
      <c r="D22" s="65">
        <f>VLOOKUP($A22,'Return Data'!$B$7:$R$1700,5,0)</f>
        <v>2.9927999999999999</v>
      </c>
      <c r="E22" s="66">
        <f t="shared" si="0"/>
        <v>24</v>
      </c>
      <c r="F22" s="65">
        <f>VLOOKUP($A22,'Return Data'!$B$7:$R$1700,6,0)</f>
        <v>3.0398000000000001</v>
      </c>
      <c r="G22" s="66">
        <f t="shared" si="1"/>
        <v>23</v>
      </c>
      <c r="H22" s="65">
        <f>VLOOKUP($A22,'Return Data'!$B$7:$R$1700,7,0)</f>
        <v>3.0602999999999998</v>
      </c>
      <c r="I22" s="66">
        <f t="shared" si="2"/>
        <v>20</v>
      </c>
      <c r="J22" s="65">
        <f>VLOOKUP($A22,'Return Data'!$B$7:$R$1700,8,0)</f>
        <v>3.0571999999999999</v>
      </c>
      <c r="K22" s="66">
        <f t="shared" si="3"/>
        <v>20</v>
      </c>
      <c r="L22" s="65">
        <f>VLOOKUP($A22,'Return Data'!$B$7:$R$1700,9,0)</f>
        <v>3.0305</v>
      </c>
      <c r="M22" s="66">
        <f t="shared" si="4"/>
        <v>22</v>
      </c>
      <c r="N22" s="65">
        <f>VLOOKUP($A22,'Return Data'!$B$7:$R$1700,10,0)</f>
        <v>2.9893999999999998</v>
      </c>
      <c r="O22" s="66">
        <f t="shared" si="5"/>
        <v>22</v>
      </c>
      <c r="P22" s="65"/>
      <c r="Q22" s="66"/>
      <c r="R22" s="65"/>
      <c r="S22" s="66"/>
      <c r="T22" s="65"/>
      <c r="U22" s="66"/>
      <c r="V22" s="65"/>
      <c r="W22" s="66"/>
      <c r="X22" s="65"/>
      <c r="Y22" s="66"/>
      <c r="Z22" s="65">
        <f>VLOOKUP($A22,'Return Data'!$B$7:$R$1700,16,0)</f>
        <v>3.5535000000000001</v>
      </c>
      <c r="AA22" s="67">
        <f t="shared" si="6"/>
        <v>30</v>
      </c>
    </row>
    <row r="23" spans="1:27" x14ac:dyDescent="0.3">
      <c r="A23" s="63" t="s">
        <v>1403</v>
      </c>
      <c r="B23" s="64">
        <f>VLOOKUP($A23,'Return Data'!$B$7:$R$1700,3,0)</f>
        <v>44040</v>
      </c>
      <c r="C23" s="65">
        <f>VLOOKUP($A23,'Return Data'!$B$7:$R$1700,4,0)</f>
        <v>1029.9136000000001</v>
      </c>
      <c r="D23" s="65">
        <f>VLOOKUP($A23,'Return Data'!$B$7:$R$1700,5,0)</f>
        <v>2.8849999999999998</v>
      </c>
      <c r="E23" s="66">
        <f t="shared" si="0"/>
        <v>30</v>
      </c>
      <c r="F23" s="65">
        <f>VLOOKUP($A23,'Return Data'!$B$7:$R$1700,6,0)</f>
        <v>2.9942000000000002</v>
      </c>
      <c r="G23" s="66">
        <f t="shared" si="1"/>
        <v>29</v>
      </c>
      <c r="H23" s="65">
        <f>VLOOKUP($A23,'Return Data'!$B$7:$R$1700,7,0)</f>
        <v>3.0272999999999999</v>
      </c>
      <c r="I23" s="66">
        <f t="shared" si="2"/>
        <v>27</v>
      </c>
      <c r="J23" s="65">
        <f>VLOOKUP($A23,'Return Data'!$B$7:$R$1700,8,0)</f>
        <v>3.0293000000000001</v>
      </c>
      <c r="K23" s="66">
        <f t="shared" si="3"/>
        <v>27</v>
      </c>
      <c r="L23" s="65">
        <f>VLOOKUP($A23,'Return Data'!$B$7:$R$1700,9,0)</f>
        <v>3.0169000000000001</v>
      </c>
      <c r="M23" s="66">
        <f t="shared" si="4"/>
        <v>27</v>
      </c>
      <c r="N23" s="65">
        <f>VLOOKUP($A23,'Return Data'!$B$7:$R$1700,10,0)</f>
        <v>2.9971999999999999</v>
      </c>
      <c r="O23" s="66">
        <f t="shared" si="5"/>
        <v>21</v>
      </c>
      <c r="P23" s="65">
        <f>VLOOKUP($A23,'Return Data'!$B$7:$R$1700,11,0)</f>
        <v>3.399</v>
      </c>
      <c r="Q23" s="66">
        <f t="shared" ref="Q23:Q37" si="9">RANK(P23,P$8:P$37,0)</f>
        <v>20</v>
      </c>
      <c r="R23" s="65"/>
      <c r="S23" s="66"/>
      <c r="T23" s="65"/>
      <c r="U23" s="66"/>
      <c r="V23" s="65"/>
      <c r="W23" s="66"/>
      <c r="X23" s="65"/>
      <c r="Y23" s="66"/>
      <c r="Z23" s="65">
        <f>VLOOKUP($A23,'Return Data'!$B$7:$R$1700,16,0)</f>
        <v>3.9275000000000002</v>
      </c>
      <c r="AA23" s="67">
        <f t="shared" si="6"/>
        <v>27</v>
      </c>
    </row>
    <row r="24" spans="1:27" x14ac:dyDescent="0.3">
      <c r="A24" s="63" t="s">
        <v>1405</v>
      </c>
      <c r="B24" s="64">
        <f>VLOOKUP($A24,'Return Data'!$B$7:$R$1700,3,0)</f>
        <v>44040</v>
      </c>
      <c r="C24" s="65">
        <f>VLOOKUP($A24,'Return Data'!$B$7:$R$1700,4,0)</f>
        <v>1024.7621999999999</v>
      </c>
      <c r="D24" s="65">
        <f>VLOOKUP($A24,'Return Data'!$B$7:$R$1700,5,0)</f>
        <v>3.1097000000000001</v>
      </c>
      <c r="E24" s="66">
        <f t="shared" si="0"/>
        <v>4</v>
      </c>
      <c r="F24" s="65">
        <f>VLOOKUP($A24,'Return Data'!$B$7:$R$1700,6,0)</f>
        <v>3.0817000000000001</v>
      </c>
      <c r="G24" s="66">
        <f t="shared" si="1"/>
        <v>15</v>
      </c>
      <c r="H24" s="65">
        <f>VLOOKUP($A24,'Return Data'!$B$7:$R$1700,7,0)</f>
        <v>3.0874000000000001</v>
      </c>
      <c r="I24" s="66">
        <f t="shared" si="2"/>
        <v>13</v>
      </c>
      <c r="J24" s="65">
        <f>VLOOKUP($A24,'Return Data'!$B$7:$R$1700,8,0)</f>
        <v>3.0815000000000001</v>
      </c>
      <c r="K24" s="66">
        <f t="shared" si="3"/>
        <v>14</v>
      </c>
      <c r="L24" s="65">
        <f>VLOOKUP($A24,'Return Data'!$B$7:$R$1700,9,0)</f>
        <v>3.0522999999999998</v>
      </c>
      <c r="M24" s="66">
        <f t="shared" si="4"/>
        <v>16</v>
      </c>
      <c r="N24" s="65">
        <f>VLOOKUP($A24,'Return Data'!$B$7:$R$1700,10,0)</f>
        <v>3.0358999999999998</v>
      </c>
      <c r="O24" s="66">
        <f t="shared" si="5"/>
        <v>14</v>
      </c>
      <c r="P24" s="65">
        <f>VLOOKUP($A24,'Return Data'!$B$7:$R$1700,11,0)</f>
        <v>3.4855999999999998</v>
      </c>
      <c r="Q24" s="66">
        <f t="shared" si="9"/>
        <v>12</v>
      </c>
      <c r="R24" s="65"/>
      <c r="S24" s="66"/>
      <c r="T24" s="65"/>
      <c r="U24" s="66"/>
      <c r="V24" s="65"/>
      <c r="W24" s="66"/>
      <c r="X24" s="65"/>
      <c r="Y24" s="66"/>
      <c r="Z24" s="65">
        <f>VLOOKUP($A24,'Return Data'!$B$7:$R$1700,16,0)</f>
        <v>3.7976000000000001</v>
      </c>
      <c r="AA24" s="67">
        <f t="shared" si="6"/>
        <v>29</v>
      </c>
    </row>
    <row r="25" spans="1:27" x14ac:dyDescent="0.3">
      <c r="A25" s="63" t="s">
        <v>1407</v>
      </c>
      <c r="B25" s="64">
        <f>VLOOKUP($A25,'Return Data'!$B$7:$R$1700,3,0)</f>
        <v>44040</v>
      </c>
      <c r="C25" s="65">
        <f>VLOOKUP($A25,'Return Data'!$B$7:$R$1700,4,0)</f>
        <v>1075.9177999999999</v>
      </c>
      <c r="D25" s="65">
        <f>VLOOKUP($A25,'Return Data'!$B$7:$R$1700,5,0)</f>
        <v>2.9788000000000001</v>
      </c>
      <c r="E25" s="66">
        <f t="shared" si="0"/>
        <v>28</v>
      </c>
      <c r="F25" s="65">
        <f>VLOOKUP($A25,'Return Data'!$B$7:$R$1700,6,0)</f>
        <v>3.0466000000000002</v>
      </c>
      <c r="G25" s="66">
        <f t="shared" si="1"/>
        <v>21</v>
      </c>
      <c r="H25" s="65">
        <f>VLOOKUP($A25,'Return Data'!$B$7:$R$1700,7,0)</f>
        <v>3.0550000000000002</v>
      </c>
      <c r="I25" s="66">
        <f t="shared" si="2"/>
        <v>24</v>
      </c>
      <c r="J25" s="65">
        <f>VLOOKUP($A25,'Return Data'!$B$7:$R$1700,8,0)</f>
        <v>3.0451000000000001</v>
      </c>
      <c r="K25" s="66">
        <f t="shared" si="3"/>
        <v>25</v>
      </c>
      <c r="L25" s="65">
        <f>VLOOKUP($A25,'Return Data'!$B$7:$R$1700,9,0)</f>
        <v>3.0190999999999999</v>
      </c>
      <c r="M25" s="66">
        <f t="shared" si="4"/>
        <v>26</v>
      </c>
      <c r="N25" s="65">
        <f>VLOOKUP($A25,'Return Data'!$B$7:$R$1700,10,0)</f>
        <v>2.9839000000000002</v>
      </c>
      <c r="O25" s="66">
        <f t="shared" si="5"/>
        <v>24</v>
      </c>
      <c r="P25" s="65">
        <f>VLOOKUP($A25,'Return Data'!$B$7:$R$1700,11,0)</f>
        <v>3.3917999999999999</v>
      </c>
      <c r="Q25" s="66">
        <f t="shared" si="9"/>
        <v>22</v>
      </c>
      <c r="R25" s="65">
        <f>VLOOKUP($A25,'Return Data'!$B$7:$R$1700,12,0)</f>
        <v>3.8914</v>
      </c>
      <c r="S25" s="66">
        <f>RANK(R25,R$8:R$37,0)</f>
        <v>17</v>
      </c>
      <c r="T25" s="65">
        <f>VLOOKUP($A25,'Return Data'!$B$7:$R$1700,13,0)</f>
        <v>4.2431000000000001</v>
      </c>
      <c r="U25" s="66">
        <f>RANK(T25,T$8:T$37,0)</f>
        <v>14</v>
      </c>
      <c r="V25" s="65"/>
      <c r="W25" s="66"/>
      <c r="X25" s="65"/>
      <c r="Y25" s="66"/>
      <c r="Z25" s="65">
        <f>VLOOKUP($A25,'Return Data'!$B$7:$R$1700,16,0)</f>
        <v>4.8849</v>
      </c>
      <c r="AA25" s="67">
        <f t="shared" si="6"/>
        <v>11</v>
      </c>
    </row>
    <row r="26" spans="1:27" x14ac:dyDescent="0.3">
      <c r="A26" s="63" t="s">
        <v>1409</v>
      </c>
      <c r="B26" s="64">
        <f>VLOOKUP($A26,'Return Data'!$B$7:$R$1700,3,0)</f>
        <v>44040</v>
      </c>
      <c r="C26" s="65">
        <f>VLOOKUP($A26,'Return Data'!$B$7:$R$1700,4,0)</f>
        <v>2622.3339999999998</v>
      </c>
      <c r="D26" s="65">
        <f>VLOOKUP($A26,'Return Data'!$B$7:$R$1700,5,0)</f>
        <v>3.0253000000000001</v>
      </c>
      <c r="E26" s="66">
        <f t="shared" si="0"/>
        <v>19</v>
      </c>
      <c r="F26" s="65">
        <f>VLOOKUP($A26,'Return Data'!$B$7:$R$1700,6,0)</f>
        <v>3.0482</v>
      </c>
      <c r="G26" s="66">
        <f t="shared" si="1"/>
        <v>19</v>
      </c>
      <c r="H26" s="65">
        <f>VLOOKUP($A26,'Return Data'!$B$7:$R$1700,7,0)</f>
        <v>3.0577000000000001</v>
      </c>
      <c r="I26" s="66">
        <f t="shared" si="2"/>
        <v>21</v>
      </c>
      <c r="J26" s="65">
        <f>VLOOKUP($A26,'Return Data'!$B$7:$R$1700,8,0)</f>
        <v>3.0510999999999999</v>
      </c>
      <c r="K26" s="66">
        <f t="shared" si="3"/>
        <v>24</v>
      </c>
      <c r="L26" s="65">
        <f>VLOOKUP($A26,'Return Data'!$B$7:$R$1700,9,0)</f>
        <v>3.0396999999999998</v>
      </c>
      <c r="M26" s="66">
        <f t="shared" si="4"/>
        <v>18</v>
      </c>
      <c r="N26" s="65">
        <f>VLOOKUP($A26,'Return Data'!$B$7:$R$1700,10,0)</f>
        <v>3.0057</v>
      </c>
      <c r="O26" s="66">
        <f t="shared" si="5"/>
        <v>18</v>
      </c>
      <c r="P26" s="65">
        <f>VLOOKUP($A26,'Return Data'!$B$7:$R$1700,11,0)</f>
        <v>3.4649000000000001</v>
      </c>
      <c r="Q26" s="66">
        <f t="shared" si="9"/>
        <v>14</v>
      </c>
      <c r="R26" s="65">
        <f>VLOOKUP($A26,'Return Data'!$B$7:$R$1700,12,0)</f>
        <v>3.9466000000000001</v>
      </c>
      <c r="S26" s="66">
        <f>RANK(R26,R$8:R$37,0)</f>
        <v>12</v>
      </c>
      <c r="T26" s="65">
        <f>VLOOKUP($A26,'Return Data'!$B$7:$R$1700,13,0)</f>
        <v>4.2881999999999998</v>
      </c>
      <c r="U26" s="66">
        <f>RANK(T26,T$8:T$37,0)</f>
        <v>8</v>
      </c>
      <c r="V26" s="65">
        <f>VLOOKUP($A26,'Return Data'!$B$7:$R$1700,17,0)</f>
        <v>5.2662000000000004</v>
      </c>
      <c r="W26" s="66">
        <f t="shared" ref="W26:W36" si="10">RANK(V26,V$8:V$37,0)</f>
        <v>2</v>
      </c>
      <c r="X26" s="65">
        <f>VLOOKUP($A26,'Return Data'!$B$7:$R$1700,14,0)</f>
        <v>5.6018999999999997</v>
      </c>
      <c r="Y26" s="66">
        <f t="shared" ref="Y26:Y36" si="11">RANK(X26,X$8:X$37,0)</f>
        <v>1</v>
      </c>
      <c r="Z26" s="65">
        <f>VLOOKUP($A26,'Return Data'!$B$7:$R$1700,16,0)</f>
        <v>7.0739999999999998</v>
      </c>
      <c r="AA26" s="67">
        <f t="shared" si="6"/>
        <v>1</v>
      </c>
    </row>
    <row r="27" spans="1:27" x14ac:dyDescent="0.3">
      <c r="A27" s="63" t="s">
        <v>1411</v>
      </c>
      <c r="B27" s="64">
        <f>VLOOKUP($A27,'Return Data'!$B$7:$R$1700,3,0)</f>
        <v>44040</v>
      </c>
      <c r="C27" s="65">
        <f>VLOOKUP($A27,'Return Data'!$B$7:$R$1700,4,0)</f>
        <v>1045.2026000000001</v>
      </c>
      <c r="D27" s="65">
        <f>VLOOKUP($A27,'Return Data'!$B$7:$R$1700,5,0)</f>
        <v>3.0524</v>
      </c>
      <c r="E27" s="66">
        <f t="shared" si="0"/>
        <v>16</v>
      </c>
      <c r="F27" s="65">
        <f>VLOOKUP($A27,'Return Data'!$B$7:$R$1700,6,0)</f>
        <v>3.0295999999999998</v>
      </c>
      <c r="G27" s="66">
        <f t="shared" si="1"/>
        <v>24</v>
      </c>
      <c r="H27" s="65">
        <f>VLOOKUP($A27,'Return Data'!$B$7:$R$1700,7,0)</f>
        <v>3.0684</v>
      </c>
      <c r="I27" s="66">
        <f t="shared" si="2"/>
        <v>18</v>
      </c>
      <c r="J27" s="65">
        <f>VLOOKUP($A27,'Return Data'!$B$7:$R$1700,8,0)</f>
        <v>3.0697000000000001</v>
      </c>
      <c r="K27" s="66">
        <f t="shared" si="3"/>
        <v>16</v>
      </c>
      <c r="L27" s="65">
        <f>VLOOKUP($A27,'Return Data'!$B$7:$R$1700,9,0)</f>
        <v>3.0230999999999999</v>
      </c>
      <c r="M27" s="66">
        <f t="shared" si="4"/>
        <v>24</v>
      </c>
      <c r="N27" s="65">
        <f>VLOOKUP($A27,'Return Data'!$B$7:$R$1700,10,0)</f>
        <v>2.9891999999999999</v>
      </c>
      <c r="O27" s="66">
        <f t="shared" si="5"/>
        <v>23</v>
      </c>
      <c r="P27" s="65">
        <f>VLOOKUP($A27,'Return Data'!$B$7:$R$1700,11,0)</f>
        <v>3.4544000000000001</v>
      </c>
      <c r="Q27" s="66">
        <f t="shared" si="9"/>
        <v>15</v>
      </c>
      <c r="R27" s="65">
        <f>VLOOKUP($A27,'Return Data'!$B$7:$R$1700,12,0)</f>
        <v>3.9554</v>
      </c>
      <c r="S27" s="66">
        <f>RANK(R27,R$8:R$37,0)</f>
        <v>11</v>
      </c>
      <c r="T27" s="65"/>
      <c r="U27" s="66"/>
      <c r="V27" s="65"/>
      <c r="W27" s="66"/>
      <c r="X27" s="65"/>
      <c r="Y27" s="66"/>
      <c r="Z27" s="65">
        <f>VLOOKUP($A27,'Return Data'!$B$7:$R$1700,16,0)</f>
        <v>4.3292000000000002</v>
      </c>
      <c r="AA27" s="67">
        <f t="shared" si="6"/>
        <v>23</v>
      </c>
    </row>
    <row r="28" spans="1:27" x14ac:dyDescent="0.3">
      <c r="A28" s="63" t="s">
        <v>1413</v>
      </c>
      <c r="B28" s="64">
        <f>VLOOKUP($A28,'Return Data'!$B$7:$R$1700,3,0)</f>
        <v>44040</v>
      </c>
      <c r="C28" s="65">
        <f>VLOOKUP($A28,'Return Data'!$B$7:$R$1700,4,0)</f>
        <v>1043.2460000000001</v>
      </c>
      <c r="D28" s="65">
        <f>VLOOKUP($A28,'Return Data'!$B$7:$R$1700,5,0)</f>
        <v>3.1351</v>
      </c>
      <c r="E28" s="66">
        <f t="shared" si="0"/>
        <v>3</v>
      </c>
      <c r="F28" s="65">
        <f>VLOOKUP($A28,'Return Data'!$B$7:$R$1700,6,0)</f>
        <v>3.1695000000000002</v>
      </c>
      <c r="G28" s="66">
        <f t="shared" si="1"/>
        <v>3</v>
      </c>
      <c r="H28" s="65">
        <f>VLOOKUP($A28,'Return Data'!$B$7:$R$1700,7,0)</f>
        <v>3.1903000000000001</v>
      </c>
      <c r="I28" s="66">
        <f t="shared" si="2"/>
        <v>2</v>
      </c>
      <c r="J28" s="65">
        <f>VLOOKUP($A28,'Return Data'!$B$7:$R$1700,8,0)</f>
        <v>3.1915</v>
      </c>
      <c r="K28" s="66">
        <f t="shared" si="3"/>
        <v>2</v>
      </c>
      <c r="L28" s="65">
        <f>VLOOKUP($A28,'Return Data'!$B$7:$R$1700,9,0)</f>
        <v>3.1551</v>
      </c>
      <c r="M28" s="66">
        <f t="shared" si="4"/>
        <v>2</v>
      </c>
      <c r="N28" s="65">
        <f>VLOOKUP($A28,'Return Data'!$B$7:$R$1700,10,0)</f>
        <v>3.0642</v>
      </c>
      <c r="O28" s="66">
        <f t="shared" si="5"/>
        <v>9</v>
      </c>
      <c r="P28" s="65">
        <f>VLOOKUP($A28,'Return Data'!$B$7:$R$1700,11,0)</f>
        <v>3.4331</v>
      </c>
      <c r="Q28" s="66">
        <f t="shared" si="9"/>
        <v>18</v>
      </c>
      <c r="R28" s="65">
        <f>VLOOKUP($A28,'Return Data'!$B$7:$R$1700,12,0)</f>
        <v>3.8765999999999998</v>
      </c>
      <c r="S28" s="66">
        <f>RANK(R28,R$8:R$37,0)</f>
        <v>19</v>
      </c>
      <c r="T28" s="65"/>
      <c r="U28" s="66"/>
      <c r="V28" s="65"/>
      <c r="W28" s="66"/>
      <c r="X28" s="65"/>
      <c r="Y28" s="66"/>
      <c r="Z28" s="65">
        <f>VLOOKUP($A28,'Return Data'!$B$7:$R$1700,16,0)</f>
        <v>4.2531999999999996</v>
      </c>
      <c r="AA28" s="67">
        <f t="shared" si="6"/>
        <v>24</v>
      </c>
    </row>
    <row r="29" spans="1:27" x14ac:dyDescent="0.3">
      <c r="A29" s="63" t="s">
        <v>1415</v>
      </c>
      <c r="B29" s="64">
        <f>VLOOKUP($A29,'Return Data'!$B$7:$R$1700,3,0)</f>
        <v>44040</v>
      </c>
      <c r="C29" s="65">
        <f>VLOOKUP($A29,'Return Data'!$B$7:$R$1700,4,0)</f>
        <v>1032.5391999999999</v>
      </c>
      <c r="D29" s="65">
        <f>VLOOKUP($A29,'Return Data'!$B$7:$R$1700,5,0)</f>
        <v>3.0969000000000002</v>
      </c>
      <c r="E29" s="66">
        <f t="shared" si="0"/>
        <v>6</v>
      </c>
      <c r="F29" s="65">
        <f>VLOOKUP($A29,'Return Data'!$B$7:$R$1700,6,0)</f>
        <v>3.1720000000000002</v>
      </c>
      <c r="G29" s="66">
        <f t="shared" si="1"/>
        <v>2</v>
      </c>
      <c r="H29" s="65">
        <f>VLOOKUP($A29,'Return Data'!$B$7:$R$1700,7,0)</f>
        <v>3.1833999999999998</v>
      </c>
      <c r="I29" s="66">
        <f t="shared" si="2"/>
        <v>3</v>
      </c>
      <c r="J29" s="65">
        <f>VLOOKUP($A29,'Return Data'!$B$7:$R$1700,8,0)</f>
        <v>3.1644000000000001</v>
      </c>
      <c r="K29" s="66">
        <f t="shared" si="3"/>
        <v>3</v>
      </c>
      <c r="L29" s="65">
        <f>VLOOKUP($A29,'Return Data'!$B$7:$R$1700,9,0)</f>
        <v>3.1432000000000002</v>
      </c>
      <c r="M29" s="66">
        <f t="shared" si="4"/>
        <v>3</v>
      </c>
      <c r="N29" s="65">
        <f>VLOOKUP($A29,'Return Data'!$B$7:$R$1700,10,0)</f>
        <v>3.1419999999999999</v>
      </c>
      <c r="O29" s="66">
        <f t="shared" si="5"/>
        <v>4</v>
      </c>
      <c r="P29" s="65">
        <f>VLOOKUP($A29,'Return Data'!$B$7:$R$1700,11,0)</f>
        <v>3.6459000000000001</v>
      </c>
      <c r="Q29" s="66">
        <f t="shared" si="9"/>
        <v>4</v>
      </c>
      <c r="R29" s="65"/>
      <c r="S29" s="66"/>
      <c r="T29" s="65"/>
      <c r="U29" s="66"/>
      <c r="V29" s="65"/>
      <c r="W29" s="66"/>
      <c r="X29" s="65"/>
      <c r="Y29" s="66"/>
      <c r="Z29" s="65">
        <f>VLOOKUP($A29,'Return Data'!$B$7:$R$1700,16,0)</f>
        <v>4.1383000000000001</v>
      </c>
      <c r="AA29" s="67">
        <f t="shared" si="6"/>
        <v>26</v>
      </c>
    </row>
    <row r="30" spans="1:27" x14ac:dyDescent="0.3">
      <c r="A30" s="63" t="s">
        <v>1417</v>
      </c>
      <c r="B30" s="64">
        <f>VLOOKUP($A30,'Return Data'!$B$7:$R$1700,3,0)</f>
        <v>44040</v>
      </c>
      <c r="C30" s="65">
        <f>VLOOKUP($A30,'Return Data'!$B$7:$R$1700,4,0)</f>
        <v>108.2543</v>
      </c>
      <c r="D30" s="65">
        <f>VLOOKUP($A30,'Return Data'!$B$7:$R$1700,5,0)</f>
        <v>3.0684999999999998</v>
      </c>
      <c r="E30" s="66">
        <f t="shared" si="0"/>
        <v>10</v>
      </c>
      <c r="F30" s="65">
        <f>VLOOKUP($A30,'Return Data'!$B$7:$R$1700,6,0)</f>
        <v>3.1114000000000002</v>
      </c>
      <c r="G30" s="66">
        <f t="shared" si="1"/>
        <v>7</v>
      </c>
      <c r="H30" s="65">
        <f>VLOOKUP($A30,'Return Data'!$B$7:$R$1700,7,0)</f>
        <v>3.1133999999999999</v>
      </c>
      <c r="I30" s="66">
        <f t="shared" si="2"/>
        <v>8</v>
      </c>
      <c r="J30" s="65">
        <f>VLOOKUP($A30,'Return Data'!$B$7:$R$1700,8,0)</f>
        <v>3.1080999999999999</v>
      </c>
      <c r="K30" s="66">
        <f t="shared" si="3"/>
        <v>8</v>
      </c>
      <c r="L30" s="65">
        <f>VLOOKUP($A30,'Return Data'!$B$7:$R$1700,9,0)</f>
        <v>3.0941000000000001</v>
      </c>
      <c r="M30" s="66">
        <f t="shared" si="4"/>
        <v>7</v>
      </c>
      <c r="N30" s="65">
        <f>VLOOKUP($A30,'Return Data'!$B$7:$R$1700,10,0)</f>
        <v>3.0579999999999998</v>
      </c>
      <c r="O30" s="66">
        <f t="shared" si="5"/>
        <v>10</v>
      </c>
      <c r="P30" s="65">
        <f>VLOOKUP($A30,'Return Data'!$B$7:$R$1700,11,0)</f>
        <v>3.5148999999999999</v>
      </c>
      <c r="Q30" s="66">
        <f t="shared" si="9"/>
        <v>9</v>
      </c>
      <c r="R30" s="65">
        <f>VLOOKUP($A30,'Return Data'!$B$7:$R$1700,12,0)</f>
        <v>3.9876999999999998</v>
      </c>
      <c r="S30" s="66">
        <f t="shared" ref="S30:S37" si="12">RANK(R30,R$8:R$37,0)</f>
        <v>7</v>
      </c>
      <c r="T30" s="65">
        <f>VLOOKUP($A30,'Return Data'!$B$7:$R$1700,13,0)</f>
        <v>4.3272000000000004</v>
      </c>
      <c r="U30" s="66">
        <f>RANK(T30,T$8:T$37,0)</f>
        <v>3</v>
      </c>
      <c r="V30" s="65"/>
      <c r="W30" s="66"/>
      <c r="X30" s="65"/>
      <c r="Y30" s="66"/>
      <c r="Z30" s="65">
        <f>VLOOKUP($A30,'Return Data'!$B$7:$R$1700,16,0)</f>
        <v>5.0465</v>
      </c>
      <c r="AA30" s="67">
        <f t="shared" si="6"/>
        <v>9</v>
      </c>
    </row>
    <row r="31" spans="1:27" x14ac:dyDescent="0.3">
      <c r="A31" s="63" t="s">
        <v>1419</v>
      </c>
      <c r="B31" s="64">
        <f>VLOOKUP($A31,'Return Data'!$B$7:$R$1700,3,0)</f>
        <v>44040</v>
      </c>
      <c r="C31" s="65">
        <f>VLOOKUP($A31,'Return Data'!$B$7:$R$1700,4,0)</f>
        <v>1040.2946999999999</v>
      </c>
      <c r="D31" s="65">
        <f>VLOOKUP($A31,'Return Data'!$B$7:$R$1700,5,0)</f>
        <v>3.137</v>
      </c>
      <c r="E31" s="66">
        <f t="shared" si="0"/>
        <v>2</v>
      </c>
      <c r="F31" s="65">
        <f>VLOOKUP($A31,'Return Data'!$B$7:$R$1700,6,0)</f>
        <v>3.1316999999999999</v>
      </c>
      <c r="G31" s="66">
        <f t="shared" si="1"/>
        <v>6</v>
      </c>
      <c r="H31" s="65">
        <f>VLOOKUP($A31,'Return Data'!$B$7:$R$1700,7,0)</f>
        <v>3.1291000000000002</v>
      </c>
      <c r="I31" s="66">
        <f t="shared" si="2"/>
        <v>5</v>
      </c>
      <c r="J31" s="65">
        <f>VLOOKUP($A31,'Return Data'!$B$7:$R$1700,8,0)</f>
        <v>3.1215999999999999</v>
      </c>
      <c r="K31" s="66">
        <f t="shared" si="3"/>
        <v>5</v>
      </c>
      <c r="L31" s="65">
        <f>VLOOKUP($A31,'Return Data'!$B$7:$R$1700,9,0)</f>
        <v>3.0863999999999998</v>
      </c>
      <c r="M31" s="66">
        <f t="shared" si="4"/>
        <v>8</v>
      </c>
      <c r="N31" s="65">
        <f>VLOOKUP($A31,'Return Data'!$B$7:$R$1700,10,0)</f>
        <v>3.1797</v>
      </c>
      <c r="O31" s="66">
        <f t="shared" si="5"/>
        <v>2</v>
      </c>
      <c r="P31" s="65">
        <f>VLOOKUP($A31,'Return Data'!$B$7:$R$1700,11,0)</f>
        <v>3.7250999999999999</v>
      </c>
      <c r="Q31" s="66">
        <f t="shared" si="9"/>
        <v>1</v>
      </c>
      <c r="R31" s="65">
        <f>VLOOKUP($A31,'Return Data'!$B$7:$R$1700,12,0)</f>
        <v>4.1452999999999998</v>
      </c>
      <c r="S31" s="66">
        <f t="shared" si="12"/>
        <v>2</v>
      </c>
      <c r="T31" s="65"/>
      <c r="U31" s="66"/>
      <c r="V31" s="65"/>
      <c r="W31" s="66"/>
      <c r="X31" s="65"/>
      <c r="Y31" s="66"/>
      <c r="Z31" s="65">
        <f>VLOOKUP($A31,'Return Data'!$B$7:$R$1700,16,0)</f>
        <v>4.3773</v>
      </c>
      <c r="AA31" s="67">
        <f t="shared" si="6"/>
        <v>20</v>
      </c>
    </row>
    <row r="32" spans="1:27" x14ac:dyDescent="0.3">
      <c r="A32" s="63" t="s">
        <v>1421</v>
      </c>
      <c r="B32" s="64">
        <f>VLOOKUP($A32,'Return Data'!$B$7:$R$1700,3,0)</f>
        <v>44040</v>
      </c>
      <c r="C32" s="65">
        <f>VLOOKUP($A32,'Return Data'!$B$7:$R$1700,4,0)</f>
        <v>3284.8355000000001</v>
      </c>
      <c r="D32" s="65">
        <f>VLOOKUP($A32,'Return Data'!$B$7:$R$1700,5,0)</f>
        <v>2.9925999999999999</v>
      </c>
      <c r="E32" s="66">
        <f t="shared" si="0"/>
        <v>25</v>
      </c>
      <c r="F32" s="65">
        <f>VLOOKUP($A32,'Return Data'!$B$7:$R$1700,6,0)</f>
        <v>3.0472000000000001</v>
      </c>
      <c r="G32" s="66">
        <f t="shared" si="1"/>
        <v>20</v>
      </c>
      <c r="H32" s="65">
        <f>VLOOKUP($A32,'Return Data'!$B$7:$R$1700,7,0)</f>
        <v>3.0649999999999999</v>
      </c>
      <c r="I32" s="66">
        <f t="shared" si="2"/>
        <v>19</v>
      </c>
      <c r="J32" s="65">
        <f>VLOOKUP($A32,'Return Data'!$B$7:$R$1700,8,0)</f>
        <v>3.0657000000000001</v>
      </c>
      <c r="K32" s="66">
        <f t="shared" si="3"/>
        <v>19</v>
      </c>
      <c r="L32" s="65">
        <f>VLOOKUP($A32,'Return Data'!$B$7:$R$1700,9,0)</f>
        <v>3.0541999999999998</v>
      </c>
      <c r="M32" s="66">
        <f t="shared" si="4"/>
        <v>14</v>
      </c>
      <c r="N32" s="65">
        <f>VLOOKUP($A32,'Return Data'!$B$7:$R$1700,10,0)</f>
        <v>3.0200999999999998</v>
      </c>
      <c r="O32" s="66">
        <f t="shared" si="5"/>
        <v>16</v>
      </c>
      <c r="P32" s="65">
        <f>VLOOKUP($A32,'Return Data'!$B$7:$R$1700,11,0)</f>
        <v>3.4289999999999998</v>
      </c>
      <c r="Q32" s="66">
        <f t="shared" si="9"/>
        <v>19</v>
      </c>
      <c r="R32" s="65">
        <f>VLOOKUP($A32,'Return Data'!$B$7:$R$1700,12,0)</f>
        <v>3.9047999999999998</v>
      </c>
      <c r="S32" s="66">
        <f t="shared" si="12"/>
        <v>16</v>
      </c>
      <c r="T32" s="65">
        <f>VLOOKUP($A32,'Return Data'!$B$7:$R$1700,13,0)</f>
        <v>4.2500999999999998</v>
      </c>
      <c r="U32" s="66">
        <f>RANK(T32,T$8:T$37,0)</f>
        <v>13</v>
      </c>
      <c r="V32" s="65">
        <f>VLOOKUP($A32,'Return Data'!$B$7:$R$1700,17,0)</f>
        <v>5.2436999999999996</v>
      </c>
      <c r="W32" s="66">
        <f t="shared" si="10"/>
        <v>3</v>
      </c>
      <c r="X32" s="65">
        <f>VLOOKUP($A32,'Return Data'!$B$7:$R$1700,14,0)</f>
        <v>5.5016999999999996</v>
      </c>
      <c r="Y32" s="66">
        <f t="shared" si="11"/>
        <v>2</v>
      </c>
      <c r="Z32" s="65">
        <f>VLOOKUP($A32,'Return Data'!$B$7:$R$1700,16,0)</f>
        <v>6.9516999999999998</v>
      </c>
      <c r="AA32" s="67">
        <f t="shared" si="6"/>
        <v>3</v>
      </c>
    </row>
    <row r="33" spans="1:27" x14ac:dyDescent="0.3">
      <c r="A33" s="63" t="s">
        <v>1423</v>
      </c>
      <c r="B33" s="64">
        <f>VLOOKUP($A33,'Return Data'!$B$7:$R$1700,3,0)</f>
        <v>44040</v>
      </c>
      <c r="C33" s="65">
        <f>VLOOKUP($A33,'Return Data'!$B$7:$R$1700,4,0)</f>
        <v>1072.694</v>
      </c>
      <c r="D33" s="65">
        <f>VLOOKUP($A33,'Return Data'!$B$7:$R$1700,5,0)</f>
        <v>3.0116000000000001</v>
      </c>
      <c r="E33" s="66">
        <f t="shared" si="0"/>
        <v>21</v>
      </c>
      <c r="F33" s="65">
        <f>VLOOKUP($A33,'Return Data'!$B$7:$R$1700,6,0)</f>
        <v>3.02</v>
      </c>
      <c r="G33" s="66">
        <f t="shared" si="1"/>
        <v>27</v>
      </c>
      <c r="H33" s="65">
        <f>VLOOKUP($A33,'Return Data'!$B$7:$R$1700,7,0)</f>
        <v>3.0266999999999999</v>
      </c>
      <c r="I33" s="66">
        <f t="shared" si="2"/>
        <v>28</v>
      </c>
      <c r="J33" s="65">
        <f>VLOOKUP($A33,'Return Data'!$B$7:$R$1700,8,0)</f>
        <v>3.0108999999999999</v>
      </c>
      <c r="K33" s="66">
        <f t="shared" si="3"/>
        <v>29</v>
      </c>
      <c r="L33" s="65">
        <f>VLOOKUP($A33,'Return Data'!$B$7:$R$1700,9,0)</f>
        <v>3.0103</v>
      </c>
      <c r="M33" s="66">
        <f t="shared" si="4"/>
        <v>28</v>
      </c>
      <c r="N33" s="65">
        <f>VLOOKUP($A33,'Return Data'!$B$7:$R$1700,10,0)</f>
        <v>3.0116000000000001</v>
      </c>
      <c r="O33" s="66">
        <f t="shared" si="5"/>
        <v>17</v>
      </c>
      <c r="P33" s="65">
        <f>VLOOKUP($A33,'Return Data'!$B$7:$R$1700,11,0)</f>
        <v>3.5206</v>
      </c>
      <c r="Q33" s="66">
        <f t="shared" si="9"/>
        <v>7</v>
      </c>
      <c r="R33" s="65">
        <f>VLOOKUP($A33,'Return Data'!$B$7:$R$1700,12,0)</f>
        <v>4.0045999999999999</v>
      </c>
      <c r="S33" s="66">
        <f t="shared" si="12"/>
        <v>5</v>
      </c>
      <c r="T33" s="65">
        <f>VLOOKUP($A33,'Return Data'!$B$7:$R$1700,13,0)</f>
        <v>4.3794000000000004</v>
      </c>
      <c r="U33" s="66">
        <f>RANK(T33,T$8:T$37,0)</f>
        <v>2</v>
      </c>
      <c r="V33" s="65"/>
      <c r="W33" s="66"/>
      <c r="X33" s="65"/>
      <c r="Y33" s="66"/>
      <c r="Z33" s="65">
        <f>VLOOKUP($A33,'Return Data'!$B$7:$R$1700,16,0)</f>
        <v>5.2995999999999999</v>
      </c>
      <c r="AA33" s="67">
        <f t="shared" si="6"/>
        <v>5</v>
      </c>
    </row>
    <row r="34" spans="1:27" x14ac:dyDescent="0.3">
      <c r="A34" s="63" t="s">
        <v>1425</v>
      </c>
      <c r="B34" s="64">
        <f>VLOOKUP($A34,'Return Data'!$B$7:$R$1700,3,0)</f>
        <v>44040</v>
      </c>
      <c r="C34" s="65">
        <f>VLOOKUP($A34,'Return Data'!$B$7:$R$1700,4,0)</f>
        <v>1063.8648000000001</v>
      </c>
      <c r="D34" s="65">
        <f>VLOOKUP($A34,'Return Data'!$B$7:$R$1700,5,0)</f>
        <v>3.0571999999999999</v>
      </c>
      <c r="E34" s="66">
        <f t="shared" si="0"/>
        <v>14</v>
      </c>
      <c r="F34" s="65">
        <f>VLOOKUP($A34,'Return Data'!$B$7:$R$1700,6,0)</f>
        <v>3.0989</v>
      </c>
      <c r="G34" s="66">
        <f t="shared" si="1"/>
        <v>9</v>
      </c>
      <c r="H34" s="65">
        <f>VLOOKUP($A34,'Return Data'!$B$7:$R$1700,7,0)</f>
        <v>3.1156000000000001</v>
      </c>
      <c r="I34" s="66">
        <f t="shared" si="2"/>
        <v>7</v>
      </c>
      <c r="J34" s="65">
        <f>VLOOKUP($A34,'Return Data'!$B$7:$R$1700,8,0)</f>
        <v>3.1137999999999999</v>
      </c>
      <c r="K34" s="66">
        <f t="shared" si="3"/>
        <v>7</v>
      </c>
      <c r="L34" s="65">
        <f>VLOOKUP($A34,'Return Data'!$B$7:$R$1700,9,0)</f>
        <v>3.0783</v>
      </c>
      <c r="M34" s="66">
        <f t="shared" si="4"/>
        <v>10</v>
      </c>
      <c r="N34" s="65">
        <f>VLOOKUP($A34,'Return Data'!$B$7:$R$1700,10,0)</f>
        <v>3.0299</v>
      </c>
      <c r="O34" s="66">
        <f t="shared" si="5"/>
        <v>15</v>
      </c>
      <c r="P34" s="65">
        <f>VLOOKUP($A34,'Return Data'!$B$7:$R$1700,11,0)</f>
        <v>3.4430999999999998</v>
      </c>
      <c r="Q34" s="66">
        <f t="shared" si="9"/>
        <v>17</v>
      </c>
      <c r="R34" s="65">
        <f>VLOOKUP($A34,'Return Data'!$B$7:$R$1700,12,0)</f>
        <v>3.9274</v>
      </c>
      <c r="S34" s="66">
        <f t="shared" si="12"/>
        <v>14</v>
      </c>
      <c r="T34" s="65">
        <f>VLOOKUP($A34,'Return Data'!$B$7:$R$1700,13,0)</f>
        <v>4.2805</v>
      </c>
      <c r="U34" s="66">
        <f>RANK(T34,T$8:T$37,0)</f>
        <v>10</v>
      </c>
      <c r="V34" s="65"/>
      <c r="W34" s="66"/>
      <c r="X34" s="65"/>
      <c r="Y34" s="66"/>
      <c r="Z34" s="65">
        <f>VLOOKUP($A34,'Return Data'!$B$7:$R$1700,16,0)</f>
        <v>4.7031999999999998</v>
      </c>
      <c r="AA34" s="67">
        <f t="shared" si="6"/>
        <v>13</v>
      </c>
    </row>
    <row r="35" spans="1:27" x14ac:dyDescent="0.3">
      <c r="A35" s="63" t="s">
        <v>1427</v>
      </c>
      <c r="B35" s="64">
        <f>VLOOKUP($A35,'Return Data'!$B$7:$R$1700,3,0)</f>
        <v>44040</v>
      </c>
      <c r="C35" s="65">
        <f>VLOOKUP($A35,'Return Data'!$B$7:$R$1700,4,0)</f>
        <v>1062.0744999999999</v>
      </c>
      <c r="D35" s="65">
        <f>VLOOKUP($A35,'Return Data'!$B$7:$R$1700,5,0)</f>
        <v>3.0038999999999998</v>
      </c>
      <c r="E35" s="66">
        <f t="shared" si="0"/>
        <v>22</v>
      </c>
      <c r="F35" s="65">
        <f>VLOOKUP($A35,'Return Data'!$B$7:$R$1700,6,0)</f>
        <v>3.0445000000000002</v>
      </c>
      <c r="G35" s="66">
        <f t="shared" si="1"/>
        <v>22</v>
      </c>
      <c r="H35" s="65">
        <f>VLOOKUP($A35,'Return Data'!$B$7:$R$1700,7,0)</f>
        <v>3.0569999999999999</v>
      </c>
      <c r="I35" s="66">
        <f t="shared" si="2"/>
        <v>22</v>
      </c>
      <c r="J35" s="65">
        <f>VLOOKUP($A35,'Return Data'!$B$7:$R$1700,8,0)</f>
        <v>3.0838999999999999</v>
      </c>
      <c r="K35" s="66">
        <f t="shared" si="3"/>
        <v>13</v>
      </c>
      <c r="L35" s="65">
        <f>VLOOKUP($A35,'Return Data'!$B$7:$R$1700,9,0)</f>
        <v>3.0608</v>
      </c>
      <c r="M35" s="66">
        <f t="shared" si="4"/>
        <v>13</v>
      </c>
      <c r="N35" s="65">
        <f>VLOOKUP($A35,'Return Data'!$B$7:$R$1700,10,0)</f>
        <v>2.9632000000000001</v>
      </c>
      <c r="O35" s="66">
        <f t="shared" si="5"/>
        <v>27</v>
      </c>
      <c r="P35" s="65">
        <f>VLOOKUP($A35,'Return Data'!$B$7:$R$1700,11,0)</f>
        <v>3.3365999999999998</v>
      </c>
      <c r="Q35" s="66">
        <f t="shared" si="9"/>
        <v>26</v>
      </c>
      <c r="R35" s="65">
        <f>VLOOKUP($A35,'Return Data'!$B$7:$R$1700,12,0)</f>
        <v>3.8447</v>
      </c>
      <c r="S35" s="66">
        <f t="shared" si="12"/>
        <v>23</v>
      </c>
      <c r="T35" s="65">
        <f>VLOOKUP($A35,'Return Data'!$B$7:$R$1700,13,0)</f>
        <v>4.1635999999999997</v>
      </c>
      <c r="U35" s="66">
        <f>RANK(T35,T$8:T$37,0)</f>
        <v>17</v>
      </c>
      <c r="V35" s="65"/>
      <c r="W35" s="66"/>
      <c r="X35" s="65"/>
      <c r="Y35" s="66"/>
      <c r="Z35" s="65">
        <f>VLOOKUP($A35,'Return Data'!$B$7:$R$1700,16,0)</f>
        <v>4.5850999999999997</v>
      </c>
      <c r="AA35" s="67">
        <f t="shared" si="6"/>
        <v>16</v>
      </c>
    </row>
    <row r="36" spans="1:27" x14ac:dyDescent="0.3">
      <c r="A36" s="63" t="s">
        <v>1429</v>
      </c>
      <c r="B36" s="64">
        <f>VLOOKUP($A36,'Return Data'!$B$7:$R$1700,3,0)</f>
        <v>44040</v>
      </c>
      <c r="C36" s="65">
        <f>VLOOKUP($A36,'Return Data'!$B$7:$R$1700,4,0)</f>
        <v>2760.9069</v>
      </c>
      <c r="D36" s="65">
        <f>VLOOKUP($A36,'Return Data'!$B$7:$R$1700,5,0)</f>
        <v>3.0449000000000002</v>
      </c>
      <c r="E36" s="66">
        <f t="shared" si="0"/>
        <v>18</v>
      </c>
      <c r="F36" s="65">
        <f>VLOOKUP($A36,'Return Data'!$B$7:$R$1700,6,0)</f>
        <v>3.089</v>
      </c>
      <c r="G36" s="66">
        <f t="shared" si="1"/>
        <v>12</v>
      </c>
      <c r="H36" s="65">
        <f>VLOOKUP($A36,'Return Data'!$B$7:$R$1700,7,0)</f>
        <v>3.1042999999999998</v>
      </c>
      <c r="I36" s="66">
        <f t="shared" si="2"/>
        <v>9</v>
      </c>
      <c r="J36" s="65">
        <f>VLOOKUP($A36,'Return Data'!$B$7:$R$1700,8,0)</f>
        <v>3.1025</v>
      </c>
      <c r="K36" s="66">
        <f t="shared" si="3"/>
        <v>10</v>
      </c>
      <c r="L36" s="65">
        <f>VLOOKUP($A36,'Return Data'!$B$7:$R$1700,9,0)</f>
        <v>3.0680000000000001</v>
      </c>
      <c r="M36" s="66">
        <f t="shared" si="4"/>
        <v>12</v>
      </c>
      <c r="N36" s="65">
        <f>VLOOKUP($A36,'Return Data'!$B$7:$R$1700,10,0)</f>
        <v>3.0415000000000001</v>
      </c>
      <c r="O36" s="66">
        <f t="shared" si="5"/>
        <v>13</v>
      </c>
      <c r="P36" s="65">
        <f>VLOOKUP($A36,'Return Data'!$B$7:$R$1700,11,0)</f>
        <v>3.4931999999999999</v>
      </c>
      <c r="Q36" s="66">
        <f t="shared" si="9"/>
        <v>11</v>
      </c>
      <c r="R36" s="65">
        <f>VLOOKUP($A36,'Return Data'!$B$7:$R$1700,12,0)</f>
        <v>3.9596</v>
      </c>
      <c r="S36" s="66">
        <f t="shared" si="12"/>
        <v>10</v>
      </c>
      <c r="T36" s="65">
        <f>VLOOKUP($A36,'Return Data'!$B$7:$R$1700,13,0)</f>
        <v>4.3101000000000003</v>
      </c>
      <c r="U36" s="66">
        <f>RANK(T36,T$8:T$37,0)</f>
        <v>6</v>
      </c>
      <c r="V36" s="65">
        <f>VLOOKUP($A36,'Return Data'!$B$7:$R$1700,17,0)</f>
        <v>5.2948000000000004</v>
      </c>
      <c r="W36" s="66">
        <f t="shared" si="10"/>
        <v>1</v>
      </c>
      <c r="X36" s="65">
        <f>VLOOKUP($A36,'Return Data'!$B$7:$R$1700,14,0)</f>
        <v>5.1715999999999998</v>
      </c>
      <c r="Y36" s="66">
        <f t="shared" si="11"/>
        <v>4</v>
      </c>
      <c r="Z36" s="65">
        <f>VLOOKUP($A36,'Return Data'!$B$7:$R$1700,16,0)</f>
        <v>7.0651999999999999</v>
      </c>
      <c r="AA36" s="67">
        <f t="shared" si="6"/>
        <v>2</v>
      </c>
    </row>
    <row r="37" spans="1:27" x14ac:dyDescent="0.3">
      <c r="A37" s="63" t="s">
        <v>1431</v>
      </c>
      <c r="B37" s="64">
        <f>VLOOKUP($A37,'Return Data'!$B$7:$R$1700,3,0)</f>
        <v>44040</v>
      </c>
      <c r="C37" s="65">
        <f>VLOOKUP($A37,'Return Data'!$B$7:$R$1700,4,0)</f>
        <v>1038.5853999999999</v>
      </c>
      <c r="D37" s="65">
        <f>VLOOKUP($A37,'Return Data'!$B$7:$R$1700,5,0)</f>
        <v>2.9453</v>
      </c>
      <c r="E37" s="66">
        <f t="shared" si="0"/>
        <v>29</v>
      </c>
      <c r="F37" s="65">
        <f>VLOOKUP($A37,'Return Data'!$B$7:$R$1700,6,0)</f>
        <v>2.9723999999999999</v>
      </c>
      <c r="G37" s="66">
        <f t="shared" si="1"/>
        <v>30</v>
      </c>
      <c r="H37" s="65">
        <f>VLOOKUP($A37,'Return Data'!$B$7:$R$1700,7,0)</f>
        <v>2.9754</v>
      </c>
      <c r="I37" s="66">
        <f t="shared" si="2"/>
        <v>30</v>
      </c>
      <c r="J37" s="65">
        <f>VLOOKUP($A37,'Return Data'!$B$7:$R$1700,8,0)</f>
        <v>2.9750999999999999</v>
      </c>
      <c r="K37" s="66">
        <f t="shared" si="3"/>
        <v>30</v>
      </c>
      <c r="L37" s="65">
        <f>VLOOKUP($A37,'Return Data'!$B$7:$R$1700,9,0)</f>
        <v>2.9102000000000001</v>
      </c>
      <c r="M37" s="66">
        <f t="shared" si="4"/>
        <v>30</v>
      </c>
      <c r="N37" s="65">
        <f>VLOOKUP($A37,'Return Data'!$B$7:$R$1700,10,0)</f>
        <v>2.8334000000000001</v>
      </c>
      <c r="O37" s="66">
        <f t="shared" si="5"/>
        <v>30</v>
      </c>
      <c r="P37" s="65">
        <f>VLOOKUP($A37,'Return Data'!$B$7:$R$1700,11,0)</f>
        <v>3.2948</v>
      </c>
      <c r="Q37" s="66">
        <f t="shared" si="9"/>
        <v>27</v>
      </c>
      <c r="R37" s="65">
        <f>VLOOKUP($A37,'Return Data'!$B$7:$R$1700,12,0)</f>
        <v>3.7679</v>
      </c>
      <c r="S37" s="66">
        <f t="shared" si="12"/>
        <v>24</v>
      </c>
      <c r="T37" s="65"/>
      <c r="U37" s="66"/>
      <c r="V37" s="65"/>
      <c r="W37" s="66"/>
      <c r="X37" s="65"/>
      <c r="Y37" s="66"/>
      <c r="Z37" s="65">
        <f>VLOOKUP($A37,'Return Data'!$B$7:$R$1700,16,0)</f>
        <v>4.1422999999999996</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3.0446999999999997</v>
      </c>
      <c r="E39" s="74"/>
      <c r="F39" s="75">
        <f>AVERAGE(F8:F37)</f>
        <v>3.0789633333333333</v>
      </c>
      <c r="G39" s="74"/>
      <c r="H39" s="75">
        <f>AVERAGE(H8:H37)</f>
        <v>3.0881033333333323</v>
      </c>
      <c r="I39" s="74"/>
      <c r="J39" s="75">
        <f>AVERAGE(J8:J37)</f>
        <v>3.0833233333333339</v>
      </c>
      <c r="K39" s="74"/>
      <c r="L39" s="75">
        <f>AVERAGE(L8:L37)</f>
        <v>3.0595966666666663</v>
      </c>
      <c r="M39" s="74"/>
      <c r="N39" s="75">
        <f>AVERAGE(N8:N37)</f>
        <v>3.036753333333333</v>
      </c>
      <c r="O39" s="74"/>
      <c r="P39" s="75">
        <f>AVERAGE(P8:P37)</f>
        <v>3.4733499999999999</v>
      </c>
      <c r="Q39" s="74"/>
      <c r="R39" s="75">
        <f>AVERAGE(R8:R37)</f>
        <v>3.9416639999999994</v>
      </c>
      <c r="S39" s="74"/>
      <c r="T39" s="75">
        <f>AVERAGE(T8:T37)</f>
        <v>4.27705</v>
      </c>
      <c r="U39" s="74"/>
      <c r="V39" s="75">
        <f>AVERAGE(V8:V37)</f>
        <v>5.2548250000000003</v>
      </c>
      <c r="W39" s="74"/>
      <c r="X39" s="75">
        <f>AVERAGE(X8:X37)</f>
        <v>5.4355250000000002</v>
      </c>
      <c r="Y39" s="74"/>
      <c r="Z39" s="75">
        <f>AVERAGE(Z8:Z37)</f>
        <v>4.8315666666666681</v>
      </c>
      <c r="AA39" s="76"/>
    </row>
    <row r="40" spans="1:27" x14ac:dyDescent="0.3">
      <c r="A40" s="73" t="s">
        <v>28</v>
      </c>
      <c r="B40" s="74"/>
      <c r="C40" s="74"/>
      <c r="D40" s="75">
        <f>MIN(D8:D37)</f>
        <v>2.8849999999999998</v>
      </c>
      <c r="E40" s="74"/>
      <c r="F40" s="75">
        <f>MIN(F8:F37)</f>
        <v>2.9723999999999999</v>
      </c>
      <c r="G40" s="74"/>
      <c r="H40" s="75">
        <f>MIN(H8:H37)</f>
        <v>2.9754</v>
      </c>
      <c r="I40" s="74"/>
      <c r="J40" s="75">
        <f>MIN(J8:J37)</f>
        <v>2.9750999999999999</v>
      </c>
      <c r="K40" s="74"/>
      <c r="L40" s="75">
        <f>MIN(L8:L37)</f>
        <v>2.9102000000000001</v>
      </c>
      <c r="M40" s="74"/>
      <c r="N40" s="75">
        <f>MIN(N8:N37)</f>
        <v>2.8334000000000001</v>
      </c>
      <c r="O40" s="74"/>
      <c r="P40" s="75">
        <f>MIN(P8:P37)</f>
        <v>3.2496</v>
      </c>
      <c r="Q40" s="74"/>
      <c r="R40" s="75">
        <f>MIN(R8:R37)</f>
        <v>3.7572000000000001</v>
      </c>
      <c r="S40" s="74"/>
      <c r="T40" s="75">
        <f>MIN(T8:T37)</f>
        <v>4.1178999999999997</v>
      </c>
      <c r="U40" s="74"/>
      <c r="V40" s="75">
        <f>MIN(V8:V37)</f>
        <v>5.2145999999999999</v>
      </c>
      <c r="W40" s="74"/>
      <c r="X40" s="75">
        <f>MIN(X8:X37)</f>
        <v>5.1715999999999998</v>
      </c>
      <c r="Y40" s="74"/>
      <c r="Z40" s="75">
        <f>MIN(Z8:Z37)</f>
        <v>3.5535000000000001</v>
      </c>
      <c r="AA40" s="76"/>
    </row>
    <row r="41" spans="1:27" ht="15" thickBot="1" x14ac:dyDescent="0.35">
      <c r="A41" s="77" t="s">
        <v>29</v>
      </c>
      <c r="B41" s="78"/>
      <c r="C41" s="78"/>
      <c r="D41" s="79">
        <f>MAX(D8:D37)</f>
        <v>3.1587999999999998</v>
      </c>
      <c r="E41" s="78"/>
      <c r="F41" s="79">
        <f>MAX(F8:F37)</f>
        <v>3.2442000000000002</v>
      </c>
      <c r="G41" s="78"/>
      <c r="H41" s="79">
        <f>MAX(H8:H37)</f>
        <v>3.2532000000000001</v>
      </c>
      <c r="I41" s="78"/>
      <c r="J41" s="79">
        <f>MAX(J8:J37)</f>
        <v>3.2374999999999998</v>
      </c>
      <c r="K41" s="78"/>
      <c r="L41" s="79">
        <f>MAX(L8:L37)</f>
        <v>3.2157</v>
      </c>
      <c r="M41" s="78"/>
      <c r="N41" s="79">
        <f>MAX(N8:N37)</f>
        <v>3.2646000000000002</v>
      </c>
      <c r="O41" s="78"/>
      <c r="P41" s="79">
        <f>MAX(P8:P37)</f>
        <v>3.7250999999999999</v>
      </c>
      <c r="Q41" s="78"/>
      <c r="R41" s="79">
        <f>MAX(R8:R37)</f>
        <v>4.1673999999999998</v>
      </c>
      <c r="S41" s="78"/>
      <c r="T41" s="79">
        <f>MAX(T8:T37)</f>
        <v>4.4336000000000002</v>
      </c>
      <c r="U41" s="78"/>
      <c r="V41" s="79">
        <f>MAX(V8:V37)</f>
        <v>5.2948000000000004</v>
      </c>
      <c r="W41" s="78"/>
      <c r="X41" s="79">
        <f>MAX(X8:X37)</f>
        <v>5.6018999999999997</v>
      </c>
      <c r="Y41" s="78"/>
      <c r="Z41" s="79">
        <f>MAX(Z8:Z37)</f>
        <v>7.0739999999999998</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1676</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44040</v>
      </c>
      <c r="C8" s="65">
        <f>VLOOKUP($A8,'Return Data'!$B$7:$R$1700,4,0)</f>
        <v>1088.0989999999999</v>
      </c>
      <c r="D8" s="65">
        <f>VLOOKUP($A8,'Return Data'!$B$7:$R$1700,5,0)</f>
        <v>2.9287000000000001</v>
      </c>
      <c r="E8" s="66">
        <f t="shared" ref="E8:E37" si="0">RANK(D8,D$8:D$37,0)</f>
        <v>20</v>
      </c>
      <c r="F8" s="65">
        <f>VLOOKUP($A8,'Return Data'!$B$7:$R$1700,6,0)</f>
        <v>2.9470999999999998</v>
      </c>
      <c r="G8" s="66">
        <f t="shared" ref="G8:G37" si="1">RANK(F8,F$8:F$37,0)</f>
        <v>23</v>
      </c>
      <c r="H8" s="65">
        <f>VLOOKUP($A8,'Return Data'!$B$7:$R$1700,7,0)</f>
        <v>2.9594</v>
      </c>
      <c r="I8" s="66">
        <f t="shared" ref="I8:I37" si="2">RANK(H8,H$8:H$37,0)</f>
        <v>22</v>
      </c>
      <c r="J8" s="65">
        <f>VLOOKUP($A8,'Return Data'!$B$7:$R$1700,8,0)</f>
        <v>2.9384999999999999</v>
      </c>
      <c r="K8" s="66">
        <f t="shared" ref="K8:K37" si="3">RANK(J8,J$8:J$37,0)</f>
        <v>26</v>
      </c>
      <c r="L8" s="65">
        <f>VLOOKUP($A8,'Return Data'!$B$7:$R$1700,9,0)</f>
        <v>2.9361999999999999</v>
      </c>
      <c r="M8" s="66">
        <f t="shared" ref="M8:M37" si="4">RANK(L8,L$8:L$37,0)</f>
        <v>22</v>
      </c>
      <c r="N8" s="65">
        <f>VLOOKUP($A8,'Return Data'!$B$7:$R$1700,10,0)</f>
        <v>2.8826000000000001</v>
      </c>
      <c r="O8" s="66">
        <f t="shared" ref="O8:O37" si="5">RANK(N8,N$8:N$37,0)</f>
        <v>22</v>
      </c>
      <c r="P8" s="65">
        <f>VLOOKUP($A8,'Return Data'!$B$7:$R$1700,11,0)</f>
        <v>3.3235999999999999</v>
      </c>
      <c r="Q8" s="66">
        <f>RANK(P8,P$8:P$37,0)</f>
        <v>17</v>
      </c>
      <c r="R8" s="65">
        <f>VLOOKUP($A8,'Return Data'!$B$7:$R$1700,12,0)</f>
        <v>3.7934999999999999</v>
      </c>
      <c r="S8" s="66">
        <f>RANK(R8,R$8:R$37,0)</f>
        <v>16</v>
      </c>
      <c r="T8" s="65">
        <f>VLOOKUP($A8,'Return Data'!$B$7:$R$1700,13,0)</f>
        <v>4.1436000000000002</v>
      </c>
      <c r="U8" s="66">
        <f>RANK(T8,T$8:T$37,0)</f>
        <v>11</v>
      </c>
      <c r="V8" s="65"/>
      <c r="W8" s="66"/>
      <c r="X8" s="65"/>
      <c r="Y8" s="66"/>
      <c r="Z8" s="65">
        <f>VLOOKUP($A8,'Return Data'!$B$7:$R$1700,16,0)</f>
        <v>4.9729000000000001</v>
      </c>
      <c r="AA8" s="67">
        <f t="shared" ref="AA8:AA37" si="6">RANK(Z8,Z$8:Z$37,0)</f>
        <v>6</v>
      </c>
    </row>
    <row r="9" spans="1:27" x14ac:dyDescent="0.3">
      <c r="A9" s="63" t="s">
        <v>1376</v>
      </c>
      <c r="B9" s="64">
        <f>VLOOKUP($A9,'Return Data'!$B$7:$R$1700,3,0)</f>
        <v>44040</v>
      </c>
      <c r="C9" s="65">
        <f>VLOOKUP($A9,'Return Data'!$B$7:$R$1700,4,0)</f>
        <v>1064.9883</v>
      </c>
      <c r="D9" s="65">
        <f>VLOOKUP($A9,'Return Data'!$B$7:$R$1700,5,0)</f>
        <v>3.0265</v>
      </c>
      <c r="E9" s="66">
        <f t="shared" si="0"/>
        <v>6</v>
      </c>
      <c r="F9" s="65">
        <f>VLOOKUP($A9,'Return Data'!$B$7:$R$1700,6,0)</f>
        <v>3.0442</v>
      </c>
      <c r="G9" s="66">
        <f t="shared" si="1"/>
        <v>6</v>
      </c>
      <c r="H9" s="65">
        <f>VLOOKUP($A9,'Return Data'!$B$7:$R$1700,7,0)</f>
        <v>3.0529999999999999</v>
      </c>
      <c r="I9" s="66">
        <f t="shared" si="2"/>
        <v>7</v>
      </c>
      <c r="J9" s="65">
        <f>VLOOKUP($A9,'Return Data'!$B$7:$R$1700,8,0)</f>
        <v>3.0552999999999999</v>
      </c>
      <c r="K9" s="66">
        <f t="shared" si="3"/>
        <v>4</v>
      </c>
      <c r="L9" s="65">
        <f>VLOOKUP($A9,'Return Data'!$B$7:$R$1700,9,0)</f>
        <v>3.0259999999999998</v>
      </c>
      <c r="M9" s="66">
        <f t="shared" si="4"/>
        <v>7</v>
      </c>
      <c r="N9" s="65">
        <f>VLOOKUP($A9,'Return Data'!$B$7:$R$1700,10,0)</f>
        <v>3.0466000000000002</v>
      </c>
      <c r="O9" s="66">
        <f t="shared" si="5"/>
        <v>7</v>
      </c>
      <c r="P9" s="65">
        <f>VLOOKUP($A9,'Return Data'!$B$7:$R$1700,11,0)</f>
        <v>3.4226999999999999</v>
      </c>
      <c r="Q9" s="66">
        <f>RANK(P9,P$8:P$37,0)</f>
        <v>7</v>
      </c>
      <c r="R9" s="65">
        <f>VLOOKUP($A9,'Return Data'!$B$7:$R$1700,12,0)</f>
        <v>3.8929</v>
      </c>
      <c r="S9" s="66">
        <f>RANK(R9,R$8:R$37,0)</f>
        <v>7</v>
      </c>
      <c r="T9" s="65">
        <f>VLOOKUP($A9,'Return Data'!$B$7:$R$1700,13,0)</f>
        <v>4.2319000000000004</v>
      </c>
      <c r="U9" s="66">
        <f>RANK(T9,T$8:T$37,0)</f>
        <v>4</v>
      </c>
      <c r="V9" s="65"/>
      <c r="W9" s="66"/>
      <c r="X9" s="65"/>
      <c r="Y9" s="66"/>
      <c r="Z9" s="65">
        <f>VLOOKUP($A9,'Return Data'!$B$7:$R$1700,16,0)</f>
        <v>4.694</v>
      </c>
      <c r="AA9" s="67">
        <f t="shared" si="6"/>
        <v>12</v>
      </c>
    </row>
    <row r="10" spans="1:27" x14ac:dyDescent="0.3">
      <c r="A10" s="63" t="s">
        <v>1378</v>
      </c>
      <c r="B10" s="64">
        <f>VLOOKUP($A10,'Return Data'!$B$7:$R$1700,3,0)</f>
        <v>44040</v>
      </c>
      <c r="C10" s="65">
        <f>VLOOKUP($A10,'Return Data'!$B$7:$R$1700,4,0)</f>
        <v>1058.2601999999999</v>
      </c>
      <c r="D10" s="65">
        <f>VLOOKUP($A10,'Return Data'!$B$7:$R$1700,5,0)</f>
        <v>3.0215999999999998</v>
      </c>
      <c r="E10" s="66">
        <f t="shared" si="0"/>
        <v>7</v>
      </c>
      <c r="F10" s="65">
        <f>VLOOKUP($A10,'Return Data'!$B$7:$R$1700,6,0)</f>
        <v>3.0301999999999998</v>
      </c>
      <c r="G10" s="66">
        <f t="shared" si="1"/>
        <v>9</v>
      </c>
      <c r="H10" s="65">
        <f>VLOOKUP($A10,'Return Data'!$B$7:$R$1700,7,0)</f>
        <v>3.0305</v>
      </c>
      <c r="I10" s="66">
        <f t="shared" si="2"/>
        <v>8</v>
      </c>
      <c r="J10" s="65">
        <f>VLOOKUP($A10,'Return Data'!$B$7:$R$1700,8,0)</f>
        <v>2.9933000000000001</v>
      </c>
      <c r="K10" s="66">
        <f t="shared" si="3"/>
        <v>16</v>
      </c>
      <c r="L10" s="65">
        <f>VLOOKUP($A10,'Return Data'!$B$7:$R$1700,9,0)</f>
        <v>2.9649999999999999</v>
      </c>
      <c r="M10" s="66">
        <f t="shared" si="4"/>
        <v>16</v>
      </c>
      <c r="N10" s="65">
        <f>VLOOKUP($A10,'Return Data'!$B$7:$R$1700,10,0)</f>
        <v>2.9929000000000001</v>
      </c>
      <c r="O10" s="66">
        <f t="shared" si="5"/>
        <v>8</v>
      </c>
      <c r="P10" s="65">
        <f>VLOOKUP($A10,'Return Data'!$B$7:$R$1700,11,0)</f>
        <v>3.4756</v>
      </c>
      <c r="Q10" s="66">
        <f>RANK(P10,P$8:P$37,0)</f>
        <v>6</v>
      </c>
      <c r="R10" s="65">
        <f>VLOOKUP($A10,'Return Data'!$B$7:$R$1700,12,0)</f>
        <v>3.9422000000000001</v>
      </c>
      <c r="S10" s="66">
        <f>RANK(R10,R$8:R$37,0)</f>
        <v>5</v>
      </c>
      <c r="T10" s="65">
        <f>VLOOKUP($A10,'Return Data'!$B$7:$R$1700,13,0)</f>
        <v>4.2662000000000004</v>
      </c>
      <c r="U10" s="66">
        <f>RANK(T10,T$8:T$37,0)</f>
        <v>3</v>
      </c>
      <c r="V10" s="65"/>
      <c r="W10" s="66"/>
      <c r="X10" s="65"/>
      <c r="Y10" s="66"/>
      <c r="Z10" s="65">
        <f>VLOOKUP($A10,'Return Data'!$B$7:$R$1700,16,0)</f>
        <v>4.5815999999999999</v>
      </c>
      <c r="AA10" s="67">
        <f t="shared" si="6"/>
        <v>14</v>
      </c>
    </row>
    <row r="11" spans="1:27" x14ac:dyDescent="0.3">
      <c r="A11" s="63" t="s">
        <v>1380</v>
      </c>
      <c r="B11" s="64">
        <f>VLOOKUP($A11,'Return Data'!$B$7:$R$1700,3,0)</f>
        <v>44040</v>
      </c>
      <c r="C11" s="65">
        <f>VLOOKUP($A11,'Return Data'!$B$7:$R$1700,4,0)</f>
        <v>1059.7503999999999</v>
      </c>
      <c r="D11" s="65">
        <f>VLOOKUP($A11,'Return Data'!$B$7:$R$1700,5,0)</f>
        <v>2.9554</v>
      </c>
      <c r="E11" s="66">
        <f t="shared" si="0"/>
        <v>15</v>
      </c>
      <c r="F11" s="65">
        <f>VLOOKUP($A11,'Return Data'!$B$7:$R$1700,6,0)</f>
        <v>2.9819</v>
      </c>
      <c r="G11" s="66">
        <f t="shared" si="1"/>
        <v>15</v>
      </c>
      <c r="H11" s="65">
        <f>VLOOKUP($A11,'Return Data'!$B$7:$R$1700,7,0)</f>
        <v>2.98</v>
      </c>
      <c r="I11" s="66">
        <f t="shared" si="2"/>
        <v>17</v>
      </c>
      <c r="J11" s="65">
        <f>VLOOKUP($A11,'Return Data'!$B$7:$R$1700,8,0)</f>
        <v>2.9693000000000001</v>
      </c>
      <c r="K11" s="66">
        <f t="shared" si="3"/>
        <v>20</v>
      </c>
      <c r="L11" s="65">
        <f>VLOOKUP($A11,'Return Data'!$B$7:$R$1700,9,0)</f>
        <v>2.9447000000000001</v>
      </c>
      <c r="M11" s="66">
        <f t="shared" si="4"/>
        <v>19</v>
      </c>
      <c r="N11" s="65">
        <f>VLOOKUP($A11,'Return Data'!$B$7:$R$1700,10,0)</f>
        <v>2.9523999999999999</v>
      </c>
      <c r="O11" s="66">
        <f t="shared" si="5"/>
        <v>13</v>
      </c>
      <c r="P11" s="65">
        <f>VLOOKUP($A11,'Return Data'!$B$7:$R$1700,11,0)</f>
        <v>3.4161999999999999</v>
      </c>
      <c r="Q11" s="66">
        <f>RANK(P11,P$8:P$37,0)</f>
        <v>9</v>
      </c>
      <c r="R11" s="65">
        <f>VLOOKUP($A11,'Return Data'!$B$7:$R$1700,12,0)</f>
        <v>3.8649</v>
      </c>
      <c r="S11" s="66">
        <f>RANK(R11,R$8:R$37,0)</f>
        <v>10</v>
      </c>
      <c r="T11" s="65">
        <f>VLOOKUP($A11,'Return Data'!$B$7:$R$1700,13,0)</f>
        <v>4.1971999999999996</v>
      </c>
      <c r="U11" s="66">
        <f>RANK(T11,T$8:T$37,0)</f>
        <v>7</v>
      </c>
      <c r="V11" s="65"/>
      <c r="W11" s="66"/>
      <c r="X11" s="65"/>
      <c r="Y11" s="66"/>
      <c r="Z11" s="65">
        <f>VLOOKUP($A11,'Return Data'!$B$7:$R$1700,16,0)</f>
        <v>4.5627000000000004</v>
      </c>
      <c r="AA11" s="67">
        <f t="shared" si="6"/>
        <v>15</v>
      </c>
    </row>
    <row r="12" spans="1:27" x14ac:dyDescent="0.3">
      <c r="A12" s="63" t="s">
        <v>1382</v>
      </c>
      <c r="B12" s="64">
        <f>VLOOKUP($A12,'Return Data'!$B$7:$R$1700,3,0)</f>
        <v>44040</v>
      </c>
      <c r="C12" s="65">
        <f>VLOOKUP($A12,'Return Data'!$B$7:$R$1700,4,0)</f>
        <v>1018.7406999999999</v>
      </c>
      <c r="D12" s="65">
        <f>VLOOKUP($A12,'Return Data'!$B$7:$R$1700,5,0)</f>
        <v>3.0672000000000001</v>
      </c>
      <c r="E12" s="66">
        <f t="shared" si="0"/>
        <v>1</v>
      </c>
      <c r="F12" s="65">
        <f>VLOOKUP($A12,'Return Data'!$B$7:$R$1700,6,0)</f>
        <v>3.1537000000000002</v>
      </c>
      <c r="G12" s="66">
        <f t="shared" si="1"/>
        <v>1</v>
      </c>
      <c r="H12" s="65">
        <f>VLOOKUP($A12,'Return Data'!$B$7:$R$1700,7,0)</f>
        <v>3.1615000000000002</v>
      </c>
      <c r="I12" s="66">
        <f t="shared" si="2"/>
        <v>1</v>
      </c>
      <c r="J12" s="65">
        <f>VLOOKUP($A12,'Return Data'!$B$7:$R$1700,8,0)</f>
        <v>3.1452</v>
      </c>
      <c r="K12" s="66">
        <f t="shared" si="3"/>
        <v>1</v>
      </c>
      <c r="L12" s="65">
        <f>VLOOKUP($A12,'Return Data'!$B$7:$R$1700,9,0)</f>
        <v>3.1227999999999998</v>
      </c>
      <c r="M12" s="66">
        <f t="shared" si="4"/>
        <v>1</v>
      </c>
      <c r="N12" s="65">
        <f>VLOOKUP($A12,'Return Data'!$B$7:$R$1700,10,0)</f>
        <v>3.1678000000000002</v>
      </c>
      <c r="O12" s="66">
        <f t="shared" si="5"/>
        <v>1</v>
      </c>
      <c r="P12" s="65"/>
      <c r="Q12" s="66"/>
      <c r="R12" s="65"/>
      <c r="S12" s="66"/>
      <c r="T12" s="65"/>
      <c r="U12" s="66"/>
      <c r="V12" s="65"/>
      <c r="W12" s="66"/>
      <c r="X12" s="65"/>
      <c r="Y12" s="66"/>
      <c r="Z12" s="65">
        <f>VLOOKUP($A12,'Return Data'!$B$7:$R$1700,16,0)</f>
        <v>3.7328999999999999</v>
      </c>
      <c r="AA12" s="67">
        <f t="shared" si="6"/>
        <v>28</v>
      </c>
    </row>
    <row r="13" spans="1:27" x14ac:dyDescent="0.3">
      <c r="A13" s="63" t="s">
        <v>1384</v>
      </c>
      <c r="B13" s="64">
        <f>VLOOKUP($A13,'Return Data'!$B$7:$R$1700,3,0)</f>
        <v>44040</v>
      </c>
      <c r="C13" s="65">
        <f>VLOOKUP($A13,'Return Data'!$B$7:$R$1700,4,0)</f>
        <v>1044.0042000000001</v>
      </c>
      <c r="D13" s="65">
        <f>VLOOKUP($A13,'Return Data'!$B$7:$R$1700,5,0)</f>
        <v>3.0419</v>
      </c>
      <c r="E13" s="66">
        <f t="shared" si="0"/>
        <v>3</v>
      </c>
      <c r="F13" s="65">
        <f>VLOOKUP($A13,'Return Data'!$B$7:$R$1700,6,0)</f>
        <v>3.0552000000000001</v>
      </c>
      <c r="G13" s="66">
        <f t="shared" si="1"/>
        <v>5</v>
      </c>
      <c r="H13" s="65">
        <f>VLOOKUP($A13,'Return Data'!$B$7:$R$1700,7,0)</f>
        <v>3.0594000000000001</v>
      </c>
      <c r="I13" s="66">
        <f t="shared" si="2"/>
        <v>4</v>
      </c>
      <c r="J13" s="65">
        <f>VLOOKUP($A13,'Return Data'!$B$7:$R$1700,8,0)</f>
        <v>3.0550000000000002</v>
      </c>
      <c r="K13" s="66">
        <f t="shared" si="3"/>
        <v>5</v>
      </c>
      <c r="L13" s="65">
        <f>VLOOKUP($A13,'Return Data'!$B$7:$R$1700,9,0)</f>
        <v>3.0642</v>
      </c>
      <c r="M13" s="66">
        <f t="shared" si="4"/>
        <v>3</v>
      </c>
      <c r="N13" s="65">
        <f>VLOOKUP($A13,'Return Data'!$B$7:$R$1700,10,0)</f>
        <v>3.0821000000000001</v>
      </c>
      <c r="O13" s="66">
        <f t="shared" si="5"/>
        <v>3</v>
      </c>
      <c r="P13" s="65">
        <f>VLOOKUP($A13,'Return Data'!$B$7:$R$1700,11,0)</f>
        <v>3.5581999999999998</v>
      </c>
      <c r="Q13" s="66">
        <f t="shared" ref="Q13:Q21" si="7">RANK(P13,P$8:P$37,0)</f>
        <v>4</v>
      </c>
      <c r="R13" s="65">
        <f>VLOOKUP($A13,'Return Data'!$B$7:$R$1700,12,0)</f>
        <v>3.9876</v>
      </c>
      <c r="S13" s="66">
        <f t="shared" ref="S13:S21" si="8">RANK(R13,R$8:R$37,0)</f>
        <v>4</v>
      </c>
      <c r="T13" s="65"/>
      <c r="U13" s="66"/>
      <c r="V13" s="65"/>
      <c r="W13" s="66"/>
      <c r="X13" s="65"/>
      <c r="Y13" s="66"/>
      <c r="Z13" s="65">
        <f>VLOOKUP($A13,'Return Data'!$B$7:$R$1700,16,0)</f>
        <v>4.3277000000000001</v>
      </c>
      <c r="AA13" s="67">
        <f t="shared" si="6"/>
        <v>20</v>
      </c>
    </row>
    <row r="14" spans="1:27" x14ac:dyDescent="0.3">
      <c r="A14" s="63" t="s">
        <v>1386</v>
      </c>
      <c r="B14" s="64">
        <f>VLOOKUP($A14,'Return Data'!$B$7:$R$1700,3,0)</f>
        <v>44040</v>
      </c>
      <c r="C14" s="65">
        <f>VLOOKUP($A14,'Return Data'!$B$7:$R$1700,4,0)</f>
        <v>1078.3434</v>
      </c>
      <c r="D14" s="65">
        <f>VLOOKUP($A14,'Return Data'!$B$7:$R$1700,5,0)</f>
        <v>2.9857</v>
      </c>
      <c r="E14" s="66">
        <f t="shared" si="0"/>
        <v>10</v>
      </c>
      <c r="F14" s="65">
        <f>VLOOKUP($A14,'Return Data'!$B$7:$R$1700,6,0)</f>
        <v>3.0735999999999999</v>
      </c>
      <c r="G14" s="66">
        <f t="shared" si="1"/>
        <v>2</v>
      </c>
      <c r="H14" s="65">
        <f>VLOOKUP($A14,'Return Data'!$B$7:$R$1700,7,0)</f>
        <v>3.0568</v>
      </c>
      <c r="I14" s="66">
        <f t="shared" si="2"/>
        <v>5</v>
      </c>
      <c r="J14" s="65">
        <f>VLOOKUP($A14,'Return Data'!$B$7:$R$1700,8,0)</f>
        <v>3.0440999999999998</v>
      </c>
      <c r="K14" s="66">
        <f t="shared" si="3"/>
        <v>8</v>
      </c>
      <c r="L14" s="65">
        <f>VLOOKUP($A14,'Return Data'!$B$7:$R$1700,9,0)</f>
        <v>3.0287000000000002</v>
      </c>
      <c r="M14" s="66">
        <f t="shared" si="4"/>
        <v>6</v>
      </c>
      <c r="N14" s="65">
        <f>VLOOKUP($A14,'Return Data'!$B$7:$R$1700,10,0)</f>
        <v>3.0686</v>
      </c>
      <c r="O14" s="66">
        <f t="shared" si="5"/>
        <v>5</v>
      </c>
      <c r="P14" s="65">
        <f>VLOOKUP($A14,'Return Data'!$B$7:$R$1700,11,0)</f>
        <v>3.6122000000000001</v>
      </c>
      <c r="Q14" s="66">
        <f t="shared" si="7"/>
        <v>3</v>
      </c>
      <c r="R14" s="65">
        <f>VLOOKUP($A14,'Return Data'!$B$7:$R$1700,12,0)</f>
        <v>4.0225</v>
      </c>
      <c r="S14" s="66">
        <f t="shared" si="8"/>
        <v>3</v>
      </c>
      <c r="T14" s="65">
        <f>VLOOKUP($A14,'Return Data'!$B$7:$R$1700,13,0)</f>
        <v>4.34</v>
      </c>
      <c r="U14" s="66">
        <f>RANK(T14,T$8:T$37,0)</f>
        <v>1</v>
      </c>
      <c r="V14" s="65"/>
      <c r="W14" s="66"/>
      <c r="X14" s="65"/>
      <c r="Y14" s="66"/>
      <c r="Z14" s="65">
        <f>VLOOKUP($A14,'Return Data'!$B$7:$R$1700,16,0)</f>
        <v>4.9724000000000004</v>
      </c>
      <c r="AA14" s="67">
        <f t="shared" si="6"/>
        <v>7</v>
      </c>
    </row>
    <row r="15" spans="1:27" x14ac:dyDescent="0.3">
      <c r="A15" s="63" t="s">
        <v>1388</v>
      </c>
      <c r="B15" s="64">
        <f>VLOOKUP($A15,'Return Data'!$B$7:$R$1700,3,0)</f>
        <v>44040</v>
      </c>
      <c r="C15" s="65">
        <f>VLOOKUP($A15,'Return Data'!$B$7:$R$1700,4,0)</f>
        <v>1044.8529000000001</v>
      </c>
      <c r="D15" s="65">
        <f>VLOOKUP($A15,'Return Data'!$B$7:$R$1700,5,0)</f>
        <v>2.9731000000000001</v>
      </c>
      <c r="E15" s="66">
        <f t="shared" si="0"/>
        <v>11</v>
      </c>
      <c r="F15" s="65">
        <f>VLOOKUP($A15,'Return Data'!$B$7:$R$1700,6,0)</f>
        <v>2.9769999999999999</v>
      </c>
      <c r="G15" s="66">
        <f t="shared" si="1"/>
        <v>17</v>
      </c>
      <c r="H15" s="65">
        <f>VLOOKUP($A15,'Return Data'!$B$7:$R$1700,7,0)</f>
        <v>3.0049999999999999</v>
      </c>
      <c r="I15" s="66">
        <f t="shared" si="2"/>
        <v>14</v>
      </c>
      <c r="J15" s="65">
        <f>VLOOKUP($A15,'Return Data'!$B$7:$R$1700,8,0)</f>
        <v>3.048</v>
      </c>
      <c r="K15" s="66">
        <f t="shared" si="3"/>
        <v>7</v>
      </c>
      <c r="L15" s="65">
        <f>VLOOKUP($A15,'Return Data'!$B$7:$R$1700,9,0)</f>
        <v>3.0686</v>
      </c>
      <c r="M15" s="66">
        <f t="shared" si="4"/>
        <v>2</v>
      </c>
      <c r="N15" s="65">
        <f>VLOOKUP($A15,'Return Data'!$B$7:$R$1700,10,0)</f>
        <v>3.1259000000000001</v>
      </c>
      <c r="O15" s="66">
        <f t="shared" si="5"/>
        <v>2</v>
      </c>
      <c r="P15" s="65">
        <f>VLOOKUP($A15,'Return Data'!$B$7:$R$1700,11,0)</f>
        <v>3.6520000000000001</v>
      </c>
      <c r="Q15" s="66">
        <f t="shared" si="7"/>
        <v>1</v>
      </c>
      <c r="R15" s="65">
        <f>VLOOKUP($A15,'Return Data'!$B$7:$R$1700,12,0)</f>
        <v>4.0902000000000003</v>
      </c>
      <c r="S15" s="66">
        <f t="shared" si="8"/>
        <v>1</v>
      </c>
      <c r="T15" s="65"/>
      <c r="U15" s="66"/>
      <c r="V15" s="65"/>
      <c r="W15" s="66"/>
      <c r="X15" s="65"/>
      <c r="Y15" s="66"/>
      <c r="Z15" s="65">
        <f>VLOOKUP($A15,'Return Data'!$B$7:$R$1700,16,0)</f>
        <v>4.4112</v>
      </c>
      <c r="AA15" s="67">
        <f t="shared" si="6"/>
        <v>17</v>
      </c>
    </row>
    <row r="16" spans="1:27" x14ac:dyDescent="0.3">
      <c r="A16" s="63" t="s">
        <v>1389</v>
      </c>
      <c r="B16" s="64">
        <f>VLOOKUP($A16,'Return Data'!$B$7:$R$1700,3,0)</f>
        <v>44040</v>
      </c>
      <c r="C16" s="65">
        <f>VLOOKUP($A16,'Return Data'!$B$7:$R$1700,4,0)</f>
        <v>1053.4946</v>
      </c>
      <c r="D16" s="65">
        <f>VLOOKUP($A16,'Return Data'!$B$7:$R$1700,5,0)</f>
        <v>2.9417</v>
      </c>
      <c r="E16" s="66">
        <f t="shared" si="0"/>
        <v>18</v>
      </c>
      <c r="F16" s="65">
        <f>VLOOKUP($A16,'Return Data'!$B$7:$R$1700,6,0)</f>
        <v>2.9710000000000001</v>
      </c>
      <c r="G16" s="66">
        <f t="shared" si="1"/>
        <v>19</v>
      </c>
      <c r="H16" s="65">
        <f>VLOOKUP($A16,'Return Data'!$B$7:$R$1700,7,0)</f>
        <v>2.9782999999999999</v>
      </c>
      <c r="I16" s="66">
        <f t="shared" si="2"/>
        <v>18</v>
      </c>
      <c r="J16" s="65">
        <f>VLOOKUP($A16,'Return Data'!$B$7:$R$1700,8,0)</f>
        <v>2.9828000000000001</v>
      </c>
      <c r="K16" s="66">
        <f t="shared" si="3"/>
        <v>18</v>
      </c>
      <c r="L16" s="65">
        <f>VLOOKUP($A16,'Return Data'!$B$7:$R$1700,9,0)</f>
        <v>2.9874000000000001</v>
      </c>
      <c r="M16" s="66">
        <f t="shared" si="4"/>
        <v>10</v>
      </c>
      <c r="N16" s="65">
        <f>VLOOKUP($A16,'Return Data'!$B$7:$R$1700,10,0)</f>
        <v>2.8147000000000002</v>
      </c>
      <c r="O16" s="66">
        <f t="shared" si="5"/>
        <v>29</v>
      </c>
      <c r="P16" s="65">
        <f>VLOOKUP($A16,'Return Data'!$B$7:$R$1700,11,0)</f>
        <v>3.1732</v>
      </c>
      <c r="Q16" s="66">
        <f t="shared" si="7"/>
        <v>27</v>
      </c>
      <c r="R16" s="65">
        <f>VLOOKUP($A16,'Return Data'!$B$7:$R$1700,12,0)</f>
        <v>3.6882999999999999</v>
      </c>
      <c r="S16" s="66">
        <f t="shared" si="8"/>
        <v>24</v>
      </c>
      <c r="T16" s="65">
        <f>VLOOKUP($A16,'Return Data'!$B$7:$R$1700,13,0)</f>
        <v>4.0522</v>
      </c>
      <c r="U16" s="66">
        <f>RANK(T16,T$8:T$37,0)</f>
        <v>17</v>
      </c>
      <c r="V16" s="65"/>
      <c r="W16" s="66"/>
      <c r="X16" s="65"/>
      <c r="Y16" s="66"/>
      <c r="Z16" s="65">
        <f>VLOOKUP($A16,'Return Data'!$B$7:$R$1700,16,0)</f>
        <v>4.3471000000000002</v>
      </c>
      <c r="AA16" s="67">
        <f t="shared" si="6"/>
        <v>19</v>
      </c>
    </row>
    <row r="17" spans="1:27" x14ac:dyDescent="0.3">
      <c r="A17" s="63" t="s">
        <v>1391</v>
      </c>
      <c r="B17" s="64">
        <f>VLOOKUP($A17,'Return Data'!$B$7:$R$1700,3,0)</f>
        <v>44040</v>
      </c>
      <c r="C17" s="65">
        <f>VLOOKUP($A17,'Return Data'!$B$7:$R$1700,4,0)</f>
        <v>2981.7606999999998</v>
      </c>
      <c r="D17" s="65">
        <f>VLOOKUP($A17,'Return Data'!$B$7:$R$1700,5,0)</f>
        <v>2.9638</v>
      </c>
      <c r="E17" s="66">
        <f t="shared" si="0"/>
        <v>14</v>
      </c>
      <c r="F17" s="65">
        <f>VLOOKUP($A17,'Return Data'!$B$7:$R$1700,6,0)</f>
        <v>2.9914999999999998</v>
      </c>
      <c r="G17" s="66">
        <f t="shared" si="1"/>
        <v>14</v>
      </c>
      <c r="H17" s="65">
        <f>VLOOKUP($A17,'Return Data'!$B$7:$R$1700,7,0)</f>
        <v>2.9714</v>
      </c>
      <c r="I17" s="66">
        <f t="shared" si="2"/>
        <v>20</v>
      </c>
      <c r="J17" s="65">
        <f>VLOOKUP($A17,'Return Data'!$B$7:$R$1700,8,0)</f>
        <v>2.9666000000000001</v>
      </c>
      <c r="K17" s="66">
        <f t="shared" si="3"/>
        <v>21</v>
      </c>
      <c r="L17" s="65">
        <f>VLOOKUP($A17,'Return Data'!$B$7:$R$1700,9,0)</f>
        <v>2.9386000000000001</v>
      </c>
      <c r="M17" s="66">
        <f t="shared" si="4"/>
        <v>21</v>
      </c>
      <c r="N17" s="65">
        <f>VLOOKUP($A17,'Return Data'!$B$7:$R$1700,10,0)</f>
        <v>2.8693</v>
      </c>
      <c r="O17" s="66">
        <f t="shared" si="5"/>
        <v>24</v>
      </c>
      <c r="P17" s="65">
        <f>VLOOKUP($A17,'Return Data'!$B$7:$R$1700,11,0)</f>
        <v>3.2763</v>
      </c>
      <c r="Q17" s="66">
        <f t="shared" si="7"/>
        <v>22</v>
      </c>
      <c r="R17" s="65">
        <f>VLOOKUP($A17,'Return Data'!$B$7:$R$1700,12,0)</f>
        <v>3.7612999999999999</v>
      </c>
      <c r="S17" s="66">
        <f t="shared" si="8"/>
        <v>19</v>
      </c>
      <c r="T17" s="65">
        <f>VLOOKUP($A17,'Return Data'!$B$7:$R$1700,13,0)</f>
        <v>4.1150000000000002</v>
      </c>
      <c r="U17" s="66">
        <f>RANK(T17,T$8:T$37,0)</f>
        <v>14</v>
      </c>
      <c r="V17" s="65">
        <f>VLOOKUP($A17,'Return Data'!$B$7:$R$1700,17,0)</f>
        <v>5.1106999999999996</v>
      </c>
      <c r="W17" s="66">
        <f>RANK(V17,V$8:V$37,0)</f>
        <v>3</v>
      </c>
      <c r="X17" s="65">
        <f>VLOOKUP($A17,'Return Data'!$B$7:$R$1700,14,0)</f>
        <v>5.3803000000000001</v>
      </c>
      <c r="Y17" s="66">
        <f>RANK(X17,X$8:X$37,0)</f>
        <v>2</v>
      </c>
      <c r="Z17" s="65">
        <f>VLOOKUP($A17,'Return Data'!$B$7:$R$1700,16,0)</f>
        <v>6.0884</v>
      </c>
      <c r="AA17" s="67">
        <f t="shared" si="6"/>
        <v>4</v>
      </c>
    </row>
    <row r="18" spans="1:27" x14ac:dyDescent="0.3">
      <c r="A18" s="63" t="s">
        <v>1394</v>
      </c>
      <c r="B18" s="64">
        <f>VLOOKUP($A18,'Return Data'!$B$7:$R$1700,3,0)</f>
        <v>44040</v>
      </c>
      <c r="C18" s="65">
        <f>VLOOKUP($A18,'Return Data'!$B$7:$R$1700,4,0)</f>
        <v>1052.1806999999999</v>
      </c>
      <c r="D18" s="65">
        <f>VLOOKUP($A18,'Return Data'!$B$7:$R$1700,5,0)</f>
        <v>2.9453999999999998</v>
      </c>
      <c r="E18" s="66">
        <f t="shared" si="0"/>
        <v>17</v>
      </c>
      <c r="F18" s="65">
        <f>VLOOKUP($A18,'Return Data'!$B$7:$R$1700,6,0)</f>
        <v>3.0112000000000001</v>
      </c>
      <c r="G18" s="66">
        <f t="shared" si="1"/>
        <v>12</v>
      </c>
      <c r="H18" s="65">
        <f>VLOOKUP($A18,'Return Data'!$B$7:$R$1700,7,0)</f>
        <v>3.0188000000000001</v>
      </c>
      <c r="I18" s="66">
        <f t="shared" si="2"/>
        <v>10</v>
      </c>
      <c r="J18" s="65">
        <f>VLOOKUP($A18,'Return Data'!$B$7:$R$1700,8,0)</f>
        <v>2.9958999999999998</v>
      </c>
      <c r="K18" s="66">
        <f t="shared" si="3"/>
        <v>14</v>
      </c>
      <c r="L18" s="65">
        <f>VLOOKUP($A18,'Return Data'!$B$7:$R$1700,9,0)</f>
        <v>2.9601000000000002</v>
      </c>
      <c r="M18" s="66">
        <f t="shared" si="4"/>
        <v>18</v>
      </c>
      <c r="N18" s="65">
        <f>VLOOKUP($A18,'Return Data'!$B$7:$R$1700,10,0)</f>
        <v>2.9337</v>
      </c>
      <c r="O18" s="66">
        <f t="shared" si="5"/>
        <v>15</v>
      </c>
      <c r="P18" s="65">
        <f>VLOOKUP($A18,'Return Data'!$B$7:$R$1700,11,0)</f>
        <v>3.3464999999999998</v>
      </c>
      <c r="Q18" s="66">
        <f t="shared" si="7"/>
        <v>14</v>
      </c>
      <c r="R18" s="65">
        <f>VLOOKUP($A18,'Return Data'!$B$7:$R$1700,12,0)</f>
        <v>3.8109000000000002</v>
      </c>
      <c r="S18" s="66">
        <f t="shared" si="8"/>
        <v>15</v>
      </c>
      <c r="T18" s="65">
        <f>VLOOKUP($A18,'Return Data'!$B$7:$R$1700,13,0)</f>
        <v>4.1421999999999999</v>
      </c>
      <c r="U18" s="66">
        <f>RANK(T18,T$8:T$37,0)</f>
        <v>12</v>
      </c>
      <c r="V18" s="65"/>
      <c r="W18" s="66"/>
      <c r="X18" s="65"/>
      <c r="Y18" s="66"/>
      <c r="Z18" s="65">
        <f>VLOOKUP($A18,'Return Data'!$B$7:$R$1700,16,0)</f>
        <v>4.3672000000000004</v>
      </c>
      <c r="AA18" s="67">
        <f t="shared" si="6"/>
        <v>18</v>
      </c>
    </row>
    <row r="19" spans="1:27" x14ac:dyDescent="0.3">
      <c r="A19" s="63" t="s">
        <v>1395</v>
      </c>
      <c r="B19" s="64">
        <f>VLOOKUP($A19,'Return Data'!$B$7:$R$1700,3,0)</f>
        <v>44040</v>
      </c>
      <c r="C19" s="65">
        <f>VLOOKUP($A19,'Return Data'!$B$7:$R$1700,4,0)</f>
        <v>108.5761</v>
      </c>
      <c r="D19" s="65">
        <f>VLOOKUP($A19,'Return Data'!$B$7:$R$1700,5,0)</f>
        <v>2.8913000000000002</v>
      </c>
      <c r="E19" s="66">
        <f t="shared" si="0"/>
        <v>26</v>
      </c>
      <c r="F19" s="65">
        <f>VLOOKUP($A19,'Return Data'!$B$7:$R$1700,6,0)</f>
        <v>2.9592999999999998</v>
      </c>
      <c r="G19" s="66">
        <f t="shared" si="1"/>
        <v>20</v>
      </c>
      <c r="H19" s="65">
        <f>VLOOKUP($A19,'Return Data'!$B$7:$R$1700,7,0)</f>
        <v>2.96</v>
      </c>
      <c r="I19" s="66">
        <f t="shared" si="2"/>
        <v>21</v>
      </c>
      <c r="J19" s="65">
        <f>VLOOKUP($A19,'Return Data'!$B$7:$R$1700,8,0)</f>
        <v>2.9544000000000001</v>
      </c>
      <c r="K19" s="66">
        <f t="shared" si="3"/>
        <v>22</v>
      </c>
      <c r="L19" s="65">
        <f>VLOOKUP($A19,'Return Data'!$B$7:$R$1700,9,0)</f>
        <v>2.9283000000000001</v>
      </c>
      <c r="M19" s="66">
        <f t="shared" si="4"/>
        <v>23</v>
      </c>
      <c r="N19" s="65">
        <f>VLOOKUP($A19,'Return Data'!$B$7:$R$1700,10,0)</f>
        <v>2.8761000000000001</v>
      </c>
      <c r="O19" s="66">
        <f t="shared" si="5"/>
        <v>23</v>
      </c>
      <c r="P19" s="65">
        <f>VLOOKUP($A19,'Return Data'!$B$7:$R$1700,11,0)</f>
        <v>3.2924000000000002</v>
      </c>
      <c r="Q19" s="66">
        <f t="shared" si="7"/>
        <v>21</v>
      </c>
      <c r="R19" s="65">
        <f>VLOOKUP($A19,'Return Data'!$B$7:$R$1700,12,0)</f>
        <v>3.7728000000000002</v>
      </c>
      <c r="S19" s="66">
        <f t="shared" si="8"/>
        <v>17</v>
      </c>
      <c r="T19" s="65">
        <f>VLOOKUP($A19,'Return Data'!$B$7:$R$1700,13,0)</f>
        <v>4.1288999999999998</v>
      </c>
      <c r="U19" s="66">
        <f>RANK(T19,T$8:T$37,0)</f>
        <v>13</v>
      </c>
      <c r="V19" s="65"/>
      <c r="W19" s="66"/>
      <c r="X19" s="65"/>
      <c r="Y19" s="66"/>
      <c r="Z19" s="65">
        <f>VLOOKUP($A19,'Return Data'!$B$7:$R$1700,16,0)</f>
        <v>4.9454000000000002</v>
      </c>
      <c r="AA19" s="67">
        <f t="shared" si="6"/>
        <v>8</v>
      </c>
    </row>
    <row r="20" spans="1:27" x14ac:dyDescent="0.3">
      <c r="A20" s="63" t="s">
        <v>1398</v>
      </c>
      <c r="B20" s="64">
        <f>VLOOKUP($A20,'Return Data'!$B$7:$R$1700,3,0)</f>
        <v>44040</v>
      </c>
      <c r="C20" s="65">
        <f>VLOOKUP($A20,'Return Data'!$B$7:$R$1700,4,0)</f>
        <v>1073.8306</v>
      </c>
      <c r="D20" s="65">
        <f>VLOOKUP($A20,'Return Data'!$B$7:$R$1700,5,0)</f>
        <v>2.9676</v>
      </c>
      <c r="E20" s="66">
        <f t="shared" si="0"/>
        <v>13</v>
      </c>
      <c r="F20" s="65">
        <f>VLOOKUP($A20,'Return Data'!$B$7:$R$1700,6,0)</f>
        <v>2.9579</v>
      </c>
      <c r="G20" s="66">
        <f t="shared" si="1"/>
        <v>21</v>
      </c>
      <c r="H20" s="65">
        <f>VLOOKUP($A20,'Return Data'!$B$7:$R$1700,7,0)</f>
        <v>2.9714999999999998</v>
      </c>
      <c r="I20" s="66">
        <f t="shared" si="2"/>
        <v>19</v>
      </c>
      <c r="J20" s="65">
        <f>VLOOKUP($A20,'Return Data'!$B$7:$R$1700,8,0)</f>
        <v>2.972</v>
      </c>
      <c r="K20" s="66">
        <f t="shared" si="3"/>
        <v>19</v>
      </c>
      <c r="L20" s="65">
        <f>VLOOKUP($A20,'Return Data'!$B$7:$R$1700,9,0)</f>
        <v>2.9076</v>
      </c>
      <c r="M20" s="66">
        <f t="shared" si="4"/>
        <v>27</v>
      </c>
      <c r="N20" s="65">
        <f>VLOOKUP($A20,'Return Data'!$B$7:$R$1700,10,0)</f>
        <v>2.8690000000000002</v>
      </c>
      <c r="O20" s="66">
        <f t="shared" si="5"/>
        <v>25</v>
      </c>
      <c r="P20" s="65">
        <f>VLOOKUP($A20,'Return Data'!$B$7:$R$1700,11,0)</f>
        <v>3.2431999999999999</v>
      </c>
      <c r="Q20" s="66">
        <f t="shared" si="7"/>
        <v>24</v>
      </c>
      <c r="R20" s="65">
        <f>VLOOKUP($A20,'Return Data'!$B$7:$R$1700,12,0)</f>
        <v>3.7477999999999998</v>
      </c>
      <c r="S20" s="66">
        <f t="shared" si="8"/>
        <v>21</v>
      </c>
      <c r="T20" s="65">
        <f>VLOOKUP($A20,'Return Data'!$B$7:$R$1700,13,0)</f>
        <v>4.1120000000000001</v>
      </c>
      <c r="U20" s="66">
        <f>RANK(T20,T$8:T$37,0)</f>
        <v>15</v>
      </c>
      <c r="V20" s="65"/>
      <c r="W20" s="66"/>
      <c r="X20" s="65"/>
      <c r="Y20" s="66"/>
      <c r="Z20" s="65">
        <f>VLOOKUP($A20,'Return Data'!$B$7:$R$1700,16,0)</f>
        <v>4.7785000000000002</v>
      </c>
      <c r="AA20" s="67">
        <f t="shared" si="6"/>
        <v>11</v>
      </c>
    </row>
    <row r="21" spans="1:27" x14ac:dyDescent="0.3">
      <c r="A21" s="63" t="s">
        <v>1400</v>
      </c>
      <c r="B21" s="64">
        <f>VLOOKUP($A21,'Return Data'!$B$7:$R$1700,3,0)</f>
        <v>44040</v>
      </c>
      <c r="C21" s="65">
        <f>VLOOKUP($A21,'Return Data'!$B$7:$R$1700,4,0)</f>
        <v>1045.0627999999999</v>
      </c>
      <c r="D21" s="65">
        <f>VLOOKUP($A21,'Return Data'!$B$7:$R$1700,5,0)</f>
        <v>2.8780999999999999</v>
      </c>
      <c r="E21" s="66">
        <f t="shared" si="0"/>
        <v>29</v>
      </c>
      <c r="F21" s="65">
        <f>VLOOKUP($A21,'Return Data'!$B$7:$R$1700,6,0)</f>
        <v>2.9112</v>
      </c>
      <c r="G21" s="66">
        <f t="shared" si="1"/>
        <v>28</v>
      </c>
      <c r="H21" s="65">
        <f>VLOOKUP($A21,'Return Data'!$B$7:$R$1700,7,0)</f>
        <v>2.9224999999999999</v>
      </c>
      <c r="I21" s="66">
        <f t="shared" si="2"/>
        <v>29</v>
      </c>
      <c r="J21" s="65">
        <f>VLOOKUP($A21,'Return Data'!$B$7:$R$1700,8,0)</f>
        <v>2.9127999999999998</v>
      </c>
      <c r="K21" s="66">
        <f t="shared" si="3"/>
        <v>28</v>
      </c>
      <c r="L21" s="65">
        <f>VLOOKUP($A21,'Return Data'!$B$7:$R$1700,9,0)</f>
        <v>2.8786999999999998</v>
      </c>
      <c r="M21" s="66">
        <f t="shared" si="4"/>
        <v>29</v>
      </c>
      <c r="N21" s="65">
        <f>VLOOKUP($A21,'Return Data'!$B$7:$R$1700,10,0)</f>
        <v>2.8538999999999999</v>
      </c>
      <c r="O21" s="66">
        <f t="shared" si="5"/>
        <v>28</v>
      </c>
      <c r="P21" s="65">
        <f>VLOOKUP($A21,'Return Data'!$B$7:$R$1700,11,0)</f>
        <v>3.2654000000000001</v>
      </c>
      <c r="Q21" s="66">
        <f t="shared" si="7"/>
        <v>23</v>
      </c>
      <c r="R21" s="65">
        <f>VLOOKUP($A21,'Return Data'!$B$7:$R$1700,12,0)</f>
        <v>3.7498</v>
      </c>
      <c r="S21" s="66">
        <f t="shared" si="8"/>
        <v>20</v>
      </c>
      <c r="T21" s="65"/>
      <c r="U21" s="66"/>
      <c r="V21" s="65"/>
      <c r="W21" s="66"/>
      <c r="X21" s="65"/>
      <c r="Y21" s="66"/>
      <c r="Z21" s="65">
        <f>VLOOKUP($A21,'Return Data'!$B$7:$R$1700,16,0)</f>
        <v>4.2560000000000002</v>
      </c>
      <c r="AA21" s="67">
        <f t="shared" si="6"/>
        <v>22</v>
      </c>
    </row>
    <row r="22" spans="1:27" x14ac:dyDescent="0.3">
      <c r="A22" s="63" t="s">
        <v>1402</v>
      </c>
      <c r="B22" s="64">
        <f>VLOOKUP($A22,'Return Data'!$B$7:$R$1700,3,0)</f>
        <v>44040</v>
      </c>
      <c r="C22" s="65">
        <f>VLOOKUP($A22,'Return Data'!$B$7:$R$1700,4,0)</f>
        <v>1019.3244999999999</v>
      </c>
      <c r="D22" s="65">
        <f>VLOOKUP($A22,'Return Data'!$B$7:$R$1700,5,0)</f>
        <v>2.9293</v>
      </c>
      <c r="E22" s="66">
        <f t="shared" si="0"/>
        <v>19</v>
      </c>
      <c r="F22" s="65">
        <f>VLOOKUP($A22,'Return Data'!$B$7:$R$1700,6,0)</f>
        <v>2.98</v>
      </c>
      <c r="G22" s="66">
        <f t="shared" si="1"/>
        <v>16</v>
      </c>
      <c r="H22" s="65">
        <f>VLOOKUP($A22,'Return Data'!$B$7:$R$1700,7,0)</f>
        <v>3.0004</v>
      </c>
      <c r="I22" s="66">
        <f t="shared" si="2"/>
        <v>15</v>
      </c>
      <c r="J22" s="65">
        <f>VLOOKUP($A22,'Return Data'!$B$7:$R$1700,8,0)</f>
        <v>2.9969999999999999</v>
      </c>
      <c r="K22" s="66">
        <f t="shared" si="3"/>
        <v>13</v>
      </c>
      <c r="L22" s="65">
        <f>VLOOKUP($A22,'Return Data'!$B$7:$R$1700,9,0)</f>
        <v>2.9702000000000002</v>
      </c>
      <c r="M22" s="66">
        <f t="shared" si="4"/>
        <v>15</v>
      </c>
      <c r="N22" s="65">
        <f>VLOOKUP($A22,'Return Data'!$B$7:$R$1700,10,0)</f>
        <v>2.9289000000000001</v>
      </c>
      <c r="O22" s="66">
        <f t="shared" si="5"/>
        <v>16</v>
      </c>
      <c r="P22" s="65"/>
      <c r="Q22" s="66"/>
      <c r="R22" s="65"/>
      <c r="S22" s="66"/>
      <c r="T22" s="65"/>
      <c r="U22" s="66"/>
      <c r="V22" s="65"/>
      <c r="W22" s="66"/>
      <c r="X22" s="65"/>
      <c r="Y22" s="66"/>
      <c r="Z22" s="65">
        <f>VLOOKUP($A22,'Return Data'!$B$7:$R$1700,16,0)</f>
        <v>3.4918</v>
      </c>
      <c r="AA22" s="67">
        <f t="shared" si="6"/>
        <v>30</v>
      </c>
    </row>
    <row r="23" spans="1:27" x14ac:dyDescent="0.3">
      <c r="A23" s="63" t="s">
        <v>1404</v>
      </c>
      <c r="B23" s="64">
        <f>VLOOKUP($A23,'Return Data'!$B$7:$R$1700,3,0)</f>
        <v>44040</v>
      </c>
      <c r="C23" s="65">
        <f>VLOOKUP($A23,'Return Data'!$B$7:$R$1700,4,0)</f>
        <v>1029.1331</v>
      </c>
      <c r="D23" s="65">
        <f>VLOOKUP($A23,'Return Data'!$B$7:$R$1700,5,0)</f>
        <v>2.7844000000000002</v>
      </c>
      <c r="E23" s="66">
        <f t="shared" si="0"/>
        <v>30</v>
      </c>
      <c r="F23" s="65">
        <f>VLOOKUP($A23,'Return Data'!$B$7:$R$1700,6,0)</f>
        <v>2.8936000000000002</v>
      </c>
      <c r="G23" s="66">
        <f t="shared" si="1"/>
        <v>30</v>
      </c>
      <c r="H23" s="65">
        <f>VLOOKUP($A23,'Return Data'!$B$7:$R$1700,7,0)</f>
        <v>2.9270999999999998</v>
      </c>
      <c r="I23" s="66">
        <f t="shared" si="2"/>
        <v>28</v>
      </c>
      <c r="J23" s="65">
        <f>VLOOKUP($A23,'Return Data'!$B$7:$R$1700,8,0)</f>
        <v>2.9289999999999998</v>
      </c>
      <c r="K23" s="66">
        <f t="shared" si="3"/>
        <v>27</v>
      </c>
      <c r="L23" s="65">
        <f>VLOOKUP($A23,'Return Data'!$B$7:$R$1700,9,0)</f>
        <v>2.9171</v>
      </c>
      <c r="M23" s="66">
        <f t="shared" si="4"/>
        <v>25</v>
      </c>
      <c r="N23" s="65">
        <f>VLOOKUP($A23,'Return Data'!$B$7:$R$1700,10,0)</f>
        <v>2.8982999999999999</v>
      </c>
      <c r="O23" s="66">
        <f t="shared" si="5"/>
        <v>20</v>
      </c>
      <c r="P23" s="65">
        <f>VLOOKUP($A23,'Return Data'!$B$7:$R$1700,11,0)</f>
        <v>3.2982999999999998</v>
      </c>
      <c r="Q23" s="66">
        <f t="shared" ref="Q23:Q37" si="9">RANK(P23,P$8:P$37,0)</f>
        <v>20</v>
      </c>
      <c r="R23" s="65"/>
      <c r="S23" s="66"/>
      <c r="T23" s="65"/>
      <c r="U23" s="66"/>
      <c r="V23" s="65"/>
      <c r="W23" s="66"/>
      <c r="X23" s="65"/>
      <c r="Y23" s="66"/>
      <c r="Z23" s="65">
        <f>VLOOKUP($A23,'Return Data'!$B$7:$R$1700,16,0)</f>
        <v>3.8250000000000002</v>
      </c>
      <c r="AA23" s="67">
        <f t="shared" si="6"/>
        <v>27</v>
      </c>
    </row>
    <row r="24" spans="1:27" x14ac:dyDescent="0.3">
      <c r="A24" s="63" t="s">
        <v>1406</v>
      </c>
      <c r="B24" s="64">
        <f>VLOOKUP($A24,'Return Data'!$B$7:$R$1700,3,0)</f>
        <v>44040</v>
      </c>
      <c r="C24" s="65">
        <f>VLOOKUP($A24,'Return Data'!$B$7:$R$1700,4,0)</f>
        <v>1024.3045999999999</v>
      </c>
      <c r="D24" s="65">
        <f>VLOOKUP($A24,'Return Data'!$B$7:$R$1700,5,0)</f>
        <v>3.0434000000000001</v>
      </c>
      <c r="E24" s="66">
        <f t="shared" si="0"/>
        <v>2</v>
      </c>
      <c r="F24" s="65">
        <f>VLOOKUP($A24,'Return Data'!$B$7:$R$1700,6,0)</f>
        <v>3.0118</v>
      </c>
      <c r="G24" s="66">
        <f t="shared" si="1"/>
        <v>11</v>
      </c>
      <c r="H24" s="65">
        <f>VLOOKUP($A24,'Return Data'!$B$7:$R$1700,7,0)</f>
        <v>3.0179</v>
      </c>
      <c r="I24" s="66">
        <f t="shared" si="2"/>
        <v>11</v>
      </c>
      <c r="J24" s="65">
        <f>VLOOKUP($A24,'Return Data'!$B$7:$R$1700,8,0)</f>
        <v>3.0123000000000002</v>
      </c>
      <c r="K24" s="66">
        <f t="shared" si="3"/>
        <v>10</v>
      </c>
      <c r="L24" s="65">
        <f>VLOOKUP($A24,'Return Data'!$B$7:$R$1700,9,0)</f>
        <v>2.9824999999999999</v>
      </c>
      <c r="M24" s="66">
        <f t="shared" si="4"/>
        <v>13</v>
      </c>
      <c r="N24" s="65">
        <f>VLOOKUP($A24,'Return Data'!$B$7:$R$1700,10,0)</f>
        <v>2.9653999999999998</v>
      </c>
      <c r="O24" s="66">
        <f t="shared" si="5"/>
        <v>10</v>
      </c>
      <c r="P24" s="65">
        <f>VLOOKUP($A24,'Return Data'!$B$7:$R$1700,11,0)</f>
        <v>3.4144000000000001</v>
      </c>
      <c r="Q24" s="66">
        <f t="shared" si="9"/>
        <v>11</v>
      </c>
      <c r="R24" s="65"/>
      <c r="S24" s="66"/>
      <c r="T24" s="65"/>
      <c r="U24" s="66"/>
      <c r="V24" s="65"/>
      <c r="W24" s="66"/>
      <c r="X24" s="65"/>
      <c r="Y24" s="66"/>
      <c r="Z24" s="65">
        <f>VLOOKUP($A24,'Return Data'!$B$7:$R$1700,16,0)</f>
        <v>3.7273999999999998</v>
      </c>
      <c r="AA24" s="67">
        <f t="shared" si="6"/>
        <v>29</v>
      </c>
    </row>
    <row r="25" spans="1:27" x14ac:dyDescent="0.3">
      <c r="A25" s="63" t="s">
        <v>1408</v>
      </c>
      <c r="B25" s="64">
        <f>VLOOKUP($A25,'Return Data'!$B$7:$R$1700,3,0)</f>
        <v>44040</v>
      </c>
      <c r="C25" s="65">
        <f>VLOOKUP($A25,'Return Data'!$B$7:$R$1700,4,0)</f>
        <v>1074.9259</v>
      </c>
      <c r="D25" s="65">
        <f>VLOOKUP($A25,'Return Data'!$B$7:$R$1700,5,0)</f>
        <v>2.8797000000000001</v>
      </c>
      <c r="E25" s="66">
        <f t="shared" si="0"/>
        <v>28</v>
      </c>
      <c r="F25" s="65">
        <f>VLOOKUP($A25,'Return Data'!$B$7:$R$1700,6,0)</f>
        <v>2.9458000000000002</v>
      </c>
      <c r="G25" s="66">
        <f t="shared" si="1"/>
        <v>24</v>
      </c>
      <c r="H25" s="65">
        <f>VLOOKUP($A25,'Return Data'!$B$7:$R$1700,7,0)</f>
        <v>2.9544000000000001</v>
      </c>
      <c r="I25" s="66">
        <f t="shared" si="2"/>
        <v>25</v>
      </c>
      <c r="J25" s="65">
        <f>VLOOKUP($A25,'Return Data'!$B$7:$R$1700,8,0)</f>
        <v>2.9445999999999999</v>
      </c>
      <c r="K25" s="66">
        <f t="shared" si="3"/>
        <v>24</v>
      </c>
      <c r="L25" s="65">
        <f>VLOOKUP($A25,'Return Data'!$B$7:$R$1700,9,0)</f>
        <v>2.9184999999999999</v>
      </c>
      <c r="M25" s="66">
        <f t="shared" si="4"/>
        <v>24</v>
      </c>
      <c r="N25" s="65">
        <f>VLOOKUP($A25,'Return Data'!$B$7:$R$1700,10,0)</f>
        <v>2.8828</v>
      </c>
      <c r="O25" s="66">
        <f t="shared" si="5"/>
        <v>21</v>
      </c>
      <c r="P25" s="65">
        <f>VLOOKUP($A25,'Return Data'!$B$7:$R$1700,11,0)</f>
        <v>3.3115999999999999</v>
      </c>
      <c r="Q25" s="66">
        <f t="shared" si="9"/>
        <v>19</v>
      </c>
      <c r="R25" s="65">
        <f>VLOOKUP($A25,'Return Data'!$B$7:$R$1700,12,0)</f>
        <v>3.8201000000000001</v>
      </c>
      <c r="S25" s="66">
        <f>RANK(R25,R$8:R$37,0)</f>
        <v>14</v>
      </c>
      <c r="T25" s="65">
        <f>VLOOKUP($A25,'Return Data'!$B$7:$R$1700,13,0)</f>
        <v>4.1755000000000004</v>
      </c>
      <c r="U25" s="66">
        <f>RANK(T25,T$8:T$37,0)</f>
        <v>9</v>
      </c>
      <c r="V25" s="65"/>
      <c r="W25" s="66"/>
      <c r="X25" s="65"/>
      <c r="Y25" s="66"/>
      <c r="Z25" s="65">
        <f>VLOOKUP($A25,'Return Data'!$B$7:$R$1700,16,0)</f>
        <v>4.8219000000000003</v>
      </c>
      <c r="AA25" s="67">
        <f t="shared" si="6"/>
        <v>10</v>
      </c>
    </row>
    <row r="26" spans="1:27" x14ac:dyDescent="0.3">
      <c r="A26" s="63" t="s">
        <v>1410</v>
      </c>
      <c r="B26" s="64">
        <f>VLOOKUP($A26,'Return Data'!$B$7:$R$1700,3,0)</f>
        <v>44040</v>
      </c>
      <c r="C26" s="65">
        <f>VLOOKUP($A26,'Return Data'!$B$7:$R$1700,4,0)</f>
        <v>2499.1025</v>
      </c>
      <c r="D26" s="65">
        <f>VLOOKUP($A26,'Return Data'!$B$7:$R$1700,5,0)</f>
        <v>2.9262000000000001</v>
      </c>
      <c r="E26" s="66">
        <f t="shared" si="0"/>
        <v>21</v>
      </c>
      <c r="F26" s="65">
        <f>VLOOKUP($A26,'Return Data'!$B$7:$R$1700,6,0)</f>
        <v>2.9485000000000001</v>
      </c>
      <c r="G26" s="66">
        <f t="shared" si="1"/>
        <v>22</v>
      </c>
      <c r="H26" s="65">
        <f>VLOOKUP($A26,'Return Data'!$B$7:$R$1700,7,0)</f>
        <v>2.9575</v>
      </c>
      <c r="I26" s="66">
        <f t="shared" si="2"/>
        <v>23</v>
      </c>
      <c r="J26" s="65">
        <f>VLOOKUP($A26,'Return Data'!$B$7:$R$1700,8,0)</f>
        <v>2.9510000000000001</v>
      </c>
      <c r="K26" s="66">
        <f t="shared" si="3"/>
        <v>23</v>
      </c>
      <c r="L26" s="65">
        <f>VLOOKUP($A26,'Return Data'!$B$7:$R$1700,9,0)</f>
        <v>2.9397000000000002</v>
      </c>
      <c r="M26" s="66">
        <f t="shared" si="4"/>
        <v>20</v>
      </c>
      <c r="N26" s="65">
        <f>VLOOKUP($A26,'Return Data'!$B$7:$R$1700,10,0)</f>
        <v>2.9049999999999998</v>
      </c>
      <c r="O26" s="66">
        <f t="shared" si="5"/>
        <v>19</v>
      </c>
      <c r="P26" s="65">
        <f>VLOOKUP($A26,'Return Data'!$B$7:$R$1700,11,0)</f>
        <v>3.1185999999999998</v>
      </c>
      <c r="Q26" s="66">
        <f t="shared" si="9"/>
        <v>28</v>
      </c>
      <c r="R26" s="65">
        <f>VLOOKUP($A26,'Return Data'!$B$7:$R$1700,12,0)</f>
        <v>3.4622000000000002</v>
      </c>
      <c r="S26" s="66">
        <f>RANK(R26,R$8:R$37,0)</f>
        <v>25</v>
      </c>
      <c r="T26" s="65">
        <f>VLOOKUP($A26,'Return Data'!$B$7:$R$1700,13,0)</f>
        <v>3.7305999999999999</v>
      </c>
      <c r="U26" s="66">
        <f>RANK(T26,T$8:T$37,0)</f>
        <v>18</v>
      </c>
      <c r="V26" s="65">
        <f>VLOOKUP($A26,'Return Data'!$B$7:$R$1700,17,0)</f>
        <v>4.5960999999999999</v>
      </c>
      <c r="W26" s="66">
        <f t="shared" ref="W26:W36" si="10">RANK(V26,V$8:V$37,0)</f>
        <v>4</v>
      </c>
      <c r="X26" s="65">
        <f>VLOOKUP($A26,'Return Data'!$B$7:$R$1700,14,0)</f>
        <v>4.8711000000000002</v>
      </c>
      <c r="Y26" s="66">
        <f t="shared" ref="Y26:Y36" si="11">RANK(X26,X$8:X$37,0)</f>
        <v>4</v>
      </c>
      <c r="Z26" s="65">
        <f>VLOOKUP($A26,'Return Data'!$B$7:$R$1700,16,0)</f>
        <v>6.9264000000000001</v>
      </c>
      <c r="AA26" s="67">
        <f t="shared" si="6"/>
        <v>1</v>
      </c>
    </row>
    <row r="27" spans="1:27" x14ac:dyDescent="0.3">
      <c r="A27" s="63" t="s">
        <v>1412</v>
      </c>
      <c r="B27" s="64">
        <f>VLOOKUP($A27,'Return Data'!$B$7:$R$1700,3,0)</f>
        <v>44040</v>
      </c>
      <c r="C27" s="65">
        <f>VLOOKUP($A27,'Return Data'!$B$7:$R$1700,4,0)</f>
        <v>1043.8012000000001</v>
      </c>
      <c r="D27" s="65">
        <f>VLOOKUP($A27,'Return Data'!$B$7:$R$1700,5,0)</f>
        <v>2.9236</v>
      </c>
      <c r="E27" s="66">
        <f t="shared" si="0"/>
        <v>22</v>
      </c>
      <c r="F27" s="65">
        <f>VLOOKUP($A27,'Return Data'!$B$7:$R$1700,6,0)</f>
        <v>2.8996</v>
      </c>
      <c r="G27" s="66">
        <f t="shared" si="1"/>
        <v>29</v>
      </c>
      <c r="H27" s="65">
        <f>VLOOKUP($A27,'Return Data'!$B$7:$R$1700,7,0)</f>
        <v>2.9380000000000002</v>
      </c>
      <c r="I27" s="66">
        <f t="shared" si="2"/>
        <v>26</v>
      </c>
      <c r="J27" s="65">
        <f>VLOOKUP($A27,'Return Data'!$B$7:$R$1700,8,0)</f>
        <v>2.9397000000000002</v>
      </c>
      <c r="K27" s="66">
        <f t="shared" si="3"/>
        <v>25</v>
      </c>
      <c r="L27" s="65">
        <f>VLOOKUP($A27,'Return Data'!$B$7:$R$1700,9,0)</f>
        <v>2.8923999999999999</v>
      </c>
      <c r="M27" s="66">
        <f t="shared" si="4"/>
        <v>28</v>
      </c>
      <c r="N27" s="65">
        <f>VLOOKUP($A27,'Return Data'!$B$7:$R$1700,10,0)</f>
        <v>2.8580999999999999</v>
      </c>
      <c r="O27" s="66">
        <f t="shared" si="5"/>
        <v>27</v>
      </c>
      <c r="P27" s="65">
        <f>VLOOKUP($A27,'Return Data'!$B$7:$R$1700,11,0)</f>
        <v>3.3220999999999998</v>
      </c>
      <c r="Q27" s="66">
        <f t="shared" si="9"/>
        <v>18</v>
      </c>
      <c r="R27" s="65">
        <f>VLOOKUP($A27,'Return Data'!$B$7:$R$1700,12,0)</f>
        <v>3.8216999999999999</v>
      </c>
      <c r="S27" s="66">
        <f>RANK(R27,R$8:R$37,0)</f>
        <v>13</v>
      </c>
      <c r="T27" s="65"/>
      <c r="U27" s="66"/>
      <c r="V27" s="65"/>
      <c r="W27" s="66"/>
      <c r="X27" s="65"/>
      <c r="Y27" s="66"/>
      <c r="Z27" s="65">
        <f>VLOOKUP($A27,'Return Data'!$B$7:$R$1700,16,0)</f>
        <v>4.1936999999999998</v>
      </c>
      <c r="AA27" s="67">
        <f t="shared" si="6"/>
        <v>23</v>
      </c>
    </row>
    <row r="28" spans="1:27" x14ac:dyDescent="0.3">
      <c r="A28" s="63" t="s">
        <v>1414</v>
      </c>
      <c r="B28" s="64">
        <f>VLOOKUP($A28,'Return Data'!$B$7:$R$1700,3,0)</f>
        <v>44040</v>
      </c>
      <c r="C28" s="65">
        <f>VLOOKUP($A28,'Return Data'!$B$7:$R$1700,4,0)</f>
        <v>1042.1619000000001</v>
      </c>
      <c r="D28" s="65">
        <f>VLOOKUP($A28,'Return Data'!$B$7:$R$1700,5,0)</f>
        <v>3.0367999999999999</v>
      </c>
      <c r="E28" s="66">
        <f t="shared" si="0"/>
        <v>4</v>
      </c>
      <c r="F28" s="65">
        <f>VLOOKUP($A28,'Return Data'!$B$7:$R$1700,6,0)</f>
        <v>3.07</v>
      </c>
      <c r="G28" s="66">
        <f t="shared" si="1"/>
        <v>4</v>
      </c>
      <c r="H28" s="65">
        <f>VLOOKUP($A28,'Return Data'!$B$7:$R$1700,7,0)</f>
        <v>3.0903999999999998</v>
      </c>
      <c r="I28" s="66">
        <f t="shared" si="2"/>
        <v>2</v>
      </c>
      <c r="J28" s="65">
        <f>VLOOKUP($A28,'Return Data'!$B$7:$R$1700,8,0)</f>
        <v>3.0914999999999999</v>
      </c>
      <c r="K28" s="66">
        <f t="shared" si="3"/>
        <v>2</v>
      </c>
      <c r="L28" s="65">
        <f>VLOOKUP($A28,'Return Data'!$B$7:$R$1700,9,0)</f>
        <v>3.0550000000000002</v>
      </c>
      <c r="M28" s="66">
        <f t="shared" si="4"/>
        <v>4</v>
      </c>
      <c r="N28" s="65">
        <f>VLOOKUP($A28,'Return Data'!$B$7:$R$1700,10,0)</f>
        <v>2.9634999999999998</v>
      </c>
      <c r="O28" s="66">
        <f t="shared" si="5"/>
        <v>11</v>
      </c>
      <c r="P28" s="65">
        <f>VLOOKUP($A28,'Return Data'!$B$7:$R$1700,11,0)</f>
        <v>3.3260000000000001</v>
      </c>
      <c r="Q28" s="66">
        <f t="shared" si="9"/>
        <v>16</v>
      </c>
      <c r="R28" s="65">
        <f>VLOOKUP($A28,'Return Data'!$B$7:$R$1700,12,0)</f>
        <v>3.7707000000000002</v>
      </c>
      <c r="S28" s="66">
        <f>RANK(R28,R$8:R$37,0)</f>
        <v>18</v>
      </c>
      <c r="T28" s="65"/>
      <c r="U28" s="66"/>
      <c r="V28" s="65"/>
      <c r="W28" s="66"/>
      <c r="X28" s="65"/>
      <c r="Y28" s="66"/>
      <c r="Z28" s="65">
        <f>VLOOKUP($A28,'Return Data'!$B$7:$R$1700,16,0)</f>
        <v>4.1466000000000003</v>
      </c>
      <c r="AA28" s="67">
        <f t="shared" si="6"/>
        <v>24</v>
      </c>
    </row>
    <row r="29" spans="1:27" x14ac:dyDescent="0.3">
      <c r="A29" s="63" t="s">
        <v>1416</v>
      </c>
      <c r="B29" s="64">
        <f>VLOOKUP($A29,'Return Data'!$B$7:$R$1700,3,0)</f>
        <v>44040</v>
      </c>
      <c r="C29" s="65">
        <f>VLOOKUP($A29,'Return Data'!$B$7:$R$1700,4,0)</f>
        <v>1031.6964</v>
      </c>
      <c r="D29" s="65">
        <f>VLOOKUP($A29,'Return Data'!$B$7:$R$1700,5,0)</f>
        <v>2.9967999999999999</v>
      </c>
      <c r="E29" s="66">
        <f t="shared" si="0"/>
        <v>9</v>
      </c>
      <c r="F29" s="65">
        <f>VLOOKUP($A29,'Return Data'!$B$7:$R$1700,6,0)</f>
        <v>3.0718999999999999</v>
      </c>
      <c r="G29" s="66">
        <f t="shared" si="1"/>
        <v>3</v>
      </c>
      <c r="H29" s="65">
        <f>VLOOKUP($A29,'Return Data'!$B$7:$R$1700,7,0)</f>
        <v>3.0832999999999999</v>
      </c>
      <c r="I29" s="66">
        <f t="shared" si="2"/>
        <v>3</v>
      </c>
      <c r="J29" s="65">
        <f>VLOOKUP($A29,'Return Data'!$B$7:$R$1700,8,0)</f>
        <v>3.0640999999999998</v>
      </c>
      <c r="K29" s="66">
        <f t="shared" si="3"/>
        <v>3</v>
      </c>
      <c r="L29" s="65">
        <f>VLOOKUP($A29,'Return Data'!$B$7:$R$1700,9,0)</f>
        <v>3.0455999999999999</v>
      </c>
      <c r="M29" s="66">
        <f t="shared" si="4"/>
        <v>5</v>
      </c>
      <c r="N29" s="65">
        <f>VLOOKUP($A29,'Return Data'!$B$7:$R$1700,10,0)</f>
        <v>3.0476000000000001</v>
      </c>
      <c r="O29" s="66">
        <f t="shared" si="5"/>
        <v>6</v>
      </c>
      <c r="P29" s="65">
        <f>VLOOKUP($A29,'Return Data'!$B$7:$R$1700,11,0)</f>
        <v>3.5438000000000001</v>
      </c>
      <c r="Q29" s="66">
        <f t="shared" si="9"/>
        <v>5</v>
      </c>
      <c r="R29" s="65"/>
      <c r="S29" s="66"/>
      <c r="T29" s="65"/>
      <c r="U29" s="66"/>
      <c r="V29" s="65"/>
      <c r="W29" s="66"/>
      <c r="X29" s="65"/>
      <c r="Y29" s="66"/>
      <c r="Z29" s="65">
        <f>VLOOKUP($A29,'Return Data'!$B$7:$R$1700,16,0)</f>
        <v>4.0311000000000003</v>
      </c>
      <c r="AA29" s="67">
        <f t="shared" si="6"/>
        <v>26</v>
      </c>
    </row>
    <row r="30" spans="1:27" x14ac:dyDescent="0.3">
      <c r="A30" s="63" t="s">
        <v>1418</v>
      </c>
      <c r="B30" s="64">
        <f>VLOOKUP($A30,'Return Data'!$B$7:$R$1700,3,0)</f>
        <v>44040</v>
      </c>
      <c r="C30" s="65">
        <f>VLOOKUP($A30,'Return Data'!$B$7:$R$1700,4,0)</f>
        <v>108.07989999999999</v>
      </c>
      <c r="D30" s="65">
        <f>VLOOKUP($A30,'Return Data'!$B$7:$R$1700,5,0)</f>
        <v>2.9721000000000002</v>
      </c>
      <c r="E30" s="66">
        <f t="shared" si="0"/>
        <v>12</v>
      </c>
      <c r="F30" s="65">
        <f>VLOOKUP($A30,'Return Data'!$B$7:$R$1700,6,0)</f>
        <v>3.0150999999999999</v>
      </c>
      <c r="G30" s="66">
        <f t="shared" si="1"/>
        <v>10</v>
      </c>
      <c r="H30" s="65">
        <f>VLOOKUP($A30,'Return Data'!$B$7:$R$1700,7,0)</f>
        <v>3.0169999999999999</v>
      </c>
      <c r="I30" s="66">
        <f t="shared" si="2"/>
        <v>12</v>
      </c>
      <c r="J30" s="65">
        <f>VLOOKUP($A30,'Return Data'!$B$7:$R$1700,8,0)</f>
        <v>3.0091000000000001</v>
      </c>
      <c r="K30" s="66">
        <f t="shared" si="3"/>
        <v>11</v>
      </c>
      <c r="L30" s="65">
        <f>VLOOKUP($A30,'Return Data'!$B$7:$R$1700,9,0)</f>
        <v>2.9939</v>
      </c>
      <c r="M30" s="66">
        <f t="shared" si="4"/>
        <v>9</v>
      </c>
      <c r="N30" s="65">
        <f>VLOOKUP($A30,'Return Data'!$B$7:$R$1700,10,0)</f>
        <v>2.9575</v>
      </c>
      <c r="O30" s="66">
        <f t="shared" si="5"/>
        <v>12</v>
      </c>
      <c r="P30" s="65">
        <f>VLOOKUP($A30,'Return Data'!$B$7:$R$1700,11,0)</f>
        <v>3.4135</v>
      </c>
      <c r="Q30" s="66">
        <f t="shared" si="9"/>
        <v>12</v>
      </c>
      <c r="R30" s="65">
        <f>VLOOKUP($A30,'Return Data'!$B$7:$R$1700,12,0)</f>
        <v>3.8849999999999998</v>
      </c>
      <c r="S30" s="66">
        <f t="shared" ref="S30:S37" si="12">RANK(R30,R$8:R$37,0)</f>
        <v>9</v>
      </c>
      <c r="T30" s="65">
        <f>VLOOKUP($A30,'Return Data'!$B$7:$R$1700,13,0)</f>
        <v>4.2233999999999998</v>
      </c>
      <c r="U30" s="66">
        <f>RANK(T30,T$8:T$37,0)</f>
        <v>5</v>
      </c>
      <c r="V30" s="65"/>
      <c r="W30" s="66"/>
      <c r="X30" s="65"/>
      <c r="Y30" s="66"/>
      <c r="Z30" s="65">
        <f>VLOOKUP($A30,'Return Data'!$B$7:$R$1700,16,0)</f>
        <v>4.9414999999999996</v>
      </c>
      <c r="AA30" s="67">
        <f t="shared" si="6"/>
        <v>9</v>
      </c>
    </row>
    <row r="31" spans="1:27" x14ac:dyDescent="0.3">
      <c r="A31" s="63" t="s">
        <v>1420</v>
      </c>
      <c r="B31" s="64">
        <f>VLOOKUP($A31,'Return Data'!$B$7:$R$1700,3,0)</f>
        <v>44040</v>
      </c>
      <c r="C31" s="65">
        <f>VLOOKUP($A31,'Return Data'!$B$7:$R$1700,4,0)</f>
        <v>1039.2298000000001</v>
      </c>
      <c r="D31" s="65">
        <f>VLOOKUP($A31,'Return Data'!$B$7:$R$1700,5,0)</f>
        <v>3.0348000000000002</v>
      </c>
      <c r="E31" s="66">
        <f t="shared" si="0"/>
        <v>5</v>
      </c>
      <c r="F31" s="65">
        <f>VLOOKUP($A31,'Return Data'!$B$7:$R$1700,6,0)</f>
        <v>3.0306000000000002</v>
      </c>
      <c r="G31" s="66">
        <f t="shared" si="1"/>
        <v>8</v>
      </c>
      <c r="H31" s="65">
        <f>VLOOKUP($A31,'Return Data'!$B$7:$R$1700,7,0)</f>
        <v>3.0283000000000002</v>
      </c>
      <c r="I31" s="66">
        <f t="shared" si="2"/>
        <v>9</v>
      </c>
      <c r="J31" s="65">
        <f>VLOOKUP($A31,'Return Data'!$B$7:$R$1700,8,0)</f>
        <v>3.0209999999999999</v>
      </c>
      <c r="K31" s="66">
        <f t="shared" si="3"/>
        <v>9</v>
      </c>
      <c r="L31" s="65">
        <f>VLOOKUP($A31,'Return Data'!$B$7:$R$1700,9,0)</f>
        <v>2.9851000000000001</v>
      </c>
      <c r="M31" s="66">
        <f t="shared" si="4"/>
        <v>11</v>
      </c>
      <c r="N31" s="65">
        <f>VLOOKUP($A31,'Return Data'!$B$7:$R$1700,10,0)</f>
        <v>3.0718999999999999</v>
      </c>
      <c r="O31" s="66">
        <f t="shared" si="5"/>
        <v>4</v>
      </c>
      <c r="P31" s="65">
        <f>VLOOKUP($A31,'Return Data'!$B$7:$R$1700,11,0)</f>
        <v>3.6147</v>
      </c>
      <c r="Q31" s="66">
        <f t="shared" si="9"/>
        <v>2</v>
      </c>
      <c r="R31" s="65">
        <f>VLOOKUP($A31,'Return Data'!$B$7:$R$1700,12,0)</f>
        <v>4.0324999999999998</v>
      </c>
      <c r="S31" s="66">
        <f t="shared" si="12"/>
        <v>2</v>
      </c>
      <c r="T31" s="65"/>
      <c r="U31" s="66"/>
      <c r="V31" s="65"/>
      <c r="W31" s="66"/>
      <c r="X31" s="65"/>
      <c r="Y31" s="66"/>
      <c r="Z31" s="65">
        <f>VLOOKUP($A31,'Return Data'!$B$7:$R$1700,16,0)</f>
        <v>4.2615999999999996</v>
      </c>
      <c r="AA31" s="67">
        <f t="shared" si="6"/>
        <v>21</v>
      </c>
    </row>
    <row r="32" spans="1:27" x14ac:dyDescent="0.3">
      <c r="A32" s="63" t="s">
        <v>1422</v>
      </c>
      <c r="B32" s="64">
        <f>VLOOKUP($A32,'Return Data'!$B$7:$R$1700,3,0)</f>
        <v>44040</v>
      </c>
      <c r="C32" s="65">
        <f>VLOOKUP($A32,'Return Data'!$B$7:$R$1700,4,0)</f>
        <v>3254.6133</v>
      </c>
      <c r="D32" s="65">
        <f>VLOOKUP($A32,'Return Data'!$B$7:$R$1700,5,0)</f>
        <v>2.9217</v>
      </c>
      <c r="E32" s="66">
        <f t="shared" si="0"/>
        <v>23</v>
      </c>
      <c r="F32" s="65">
        <f>VLOOKUP($A32,'Return Data'!$B$7:$R$1700,6,0)</f>
        <v>2.9767999999999999</v>
      </c>
      <c r="G32" s="66">
        <f t="shared" si="1"/>
        <v>18</v>
      </c>
      <c r="H32" s="65">
        <f>VLOOKUP($A32,'Return Data'!$B$7:$R$1700,7,0)</f>
        <v>2.9948000000000001</v>
      </c>
      <c r="I32" s="66">
        <f t="shared" si="2"/>
        <v>16</v>
      </c>
      <c r="J32" s="65">
        <f>VLOOKUP($A32,'Return Data'!$B$7:$R$1700,8,0)</f>
        <v>2.9956</v>
      </c>
      <c r="K32" s="66">
        <f t="shared" si="3"/>
        <v>15</v>
      </c>
      <c r="L32" s="65">
        <f>VLOOKUP($A32,'Return Data'!$B$7:$R$1700,9,0)</f>
        <v>2.984</v>
      </c>
      <c r="M32" s="66">
        <f t="shared" si="4"/>
        <v>12</v>
      </c>
      <c r="N32" s="65">
        <f>VLOOKUP($A32,'Return Data'!$B$7:$R$1700,10,0)</f>
        <v>2.9496000000000002</v>
      </c>
      <c r="O32" s="66">
        <f t="shared" si="5"/>
        <v>14</v>
      </c>
      <c r="P32" s="65">
        <f>VLOOKUP($A32,'Return Data'!$B$7:$R$1700,11,0)</f>
        <v>3.3576000000000001</v>
      </c>
      <c r="Q32" s="66">
        <f t="shared" si="9"/>
        <v>13</v>
      </c>
      <c r="R32" s="65">
        <f>VLOOKUP($A32,'Return Data'!$B$7:$R$1700,12,0)</f>
        <v>3.8325999999999998</v>
      </c>
      <c r="S32" s="66">
        <f t="shared" si="12"/>
        <v>11</v>
      </c>
      <c r="T32" s="65">
        <f>VLOOKUP($A32,'Return Data'!$B$7:$R$1700,13,0)</f>
        <v>4.1769999999999996</v>
      </c>
      <c r="U32" s="66">
        <f>RANK(T32,T$8:T$37,0)</f>
        <v>8</v>
      </c>
      <c r="V32" s="65">
        <f>VLOOKUP($A32,'Return Data'!$B$7:$R$1700,17,0)</f>
        <v>5.1749999999999998</v>
      </c>
      <c r="W32" s="66">
        <f t="shared" si="10"/>
        <v>2</v>
      </c>
      <c r="X32" s="65">
        <f>VLOOKUP($A32,'Return Data'!$B$7:$R$1700,14,0)</f>
        <v>5.4256000000000002</v>
      </c>
      <c r="Y32" s="66">
        <f t="shared" si="11"/>
        <v>1</v>
      </c>
      <c r="Z32" s="65">
        <f>VLOOKUP($A32,'Return Data'!$B$7:$R$1700,16,0)</f>
        <v>6.8326000000000002</v>
      </c>
      <c r="AA32" s="67">
        <f t="shared" si="6"/>
        <v>2</v>
      </c>
    </row>
    <row r="33" spans="1:27" x14ac:dyDescent="0.3">
      <c r="A33" s="63" t="s">
        <v>1424</v>
      </c>
      <c r="B33" s="64">
        <f>VLOOKUP($A33,'Return Data'!$B$7:$R$1700,3,0)</f>
        <v>44040</v>
      </c>
      <c r="C33" s="65">
        <f>VLOOKUP($A33,'Return Data'!$B$7:$R$1700,4,0)</f>
        <v>1071.1883</v>
      </c>
      <c r="D33" s="65">
        <f>VLOOKUP($A33,'Return Data'!$B$7:$R$1700,5,0)</f>
        <v>2.9136000000000002</v>
      </c>
      <c r="E33" s="66">
        <f t="shared" si="0"/>
        <v>24</v>
      </c>
      <c r="F33" s="65">
        <f>VLOOKUP($A33,'Return Data'!$B$7:$R$1700,6,0)</f>
        <v>2.9209000000000001</v>
      </c>
      <c r="G33" s="66">
        <f t="shared" si="1"/>
        <v>26</v>
      </c>
      <c r="H33" s="65">
        <f>VLOOKUP($A33,'Return Data'!$B$7:$R$1700,7,0)</f>
        <v>2.9272</v>
      </c>
      <c r="I33" s="66">
        <f t="shared" si="2"/>
        <v>27</v>
      </c>
      <c r="J33" s="65">
        <f>VLOOKUP($A33,'Return Data'!$B$7:$R$1700,8,0)</f>
        <v>2.911</v>
      </c>
      <c r="K33" s="66">
        <f t="shared" si="3"/>
        <v>30</v>
      </c>
      <c r="L33" s="65">
        <f>VLOOKUP($A33,'Return Data'!$B$7:$R$1700,9,0)</f>
        <v>2.9098000000000002</v>
      </c>
      <c r="M33" s="66">
        <f t="shared" si="4"/>
        <v>26</v>
      </c>
      <c r="N33" s="65">
        <f>VLOOKUP($A33,'Return Data'!$B$7:$R$1700,10,0)</f>
        <v>2.9068000000000001</v>
      </c>
      <c r="O33" s="66">
        <f t="shared" si="5"/>
        <v>18</v>
      </c>
      <c r="P33" s="65">
        <f>VLOOKUP($A33,'Return Data'!$B$7:$R$1700,11,0)</f>
        <v>3.4144999999999999</v>
      </c>
      <c r="Q33" s="66">
        <f t="shared" si="9"/>
        <v>10</v>
      </c>
      <c r="R33" s="65">
        <f>VLOOKUP($A33,'Return Data'!$B$7:$R$1700,12,0)</f>
        <v>3.8967999999999998</v>
      </c>
      <c r="S33" s="66">
        <f t="shared" si="12"/>
        <v>6</v>
      </c>
      <c r="T33" s="65">
        <f>VLOOKUP($A33,'Return Data'!$B$7:$R$1700,13,0)</f>
        <v>4.2701000000000002</v>
      </c>
      <c r="U33" s="66">
        <f>RANK(T33,T$8:T$37,0)</f>
        <v>2</v>
      </c>
      <c r="V33" s="65"/>
      <c r="W33" s="66"/>
      <c r="X33" s="65"/>
      <c r="Y33" s="66"/>
      <c r="Z33" s="65">
        <f>VLOOKUP($A33,'Return Data'!$B$7:$R$1700,16,0)</f>
        <v>5.1908000000000003</v>
      </c>
      <c r="AA33" s="67">
        <f t="shared" si="6"/>
        <v>5</v>
      </c>
    </row>
    <row r="34" spans="1:27" x14ac:dyDescent="0.3">
      <c r="A34" s="63" t="s">
        <v>1426</v>
      </c>
      <c r="B34" s="64">
        <f>VLOOKUP($A34,'Return Data'!$B$7:$R$1700,3,0)</f>
        <v>44040</v>
      </c>
      <c r="C34" s="65">
        <f>VLOOKUP($A34,'Return Data'!$B$7:$R$1700,4,0)</f>
        <v>1062.4021</v>
      </c>
      <c r="D34" s="65">
        <f>VLOOKUP($A34,'Return Data'!$B$7:$R$1700,5,0)</f>
        <v>2.9548999999999999</v>
      </c>
      <c r="E34" s="66">
        <f t="shared" si="0"/>
        <v>16</v>
      </c>
      <c r="F34" s="65">
        <f>VLOOKUP($A34,'Return Data'!$B$7:$R$1700,6,0)</f>
        <v>2.9931999999999999</v>
      </c>
      <c r="G34" s="66">
        <f t="shared" si="1"/>
        <v>13</v>
      </c>
      <c r="H34" s="65">
        <f>VLOOKUP($A34,'Return Data'!$B$7:$R$1700,7,0)</f>
        <v>3.0099</v>
      </c>
      <c r="I34" s="66">
        <f t="shared" si="2"/>
        <v>13</v>
      </c>
      <c r="J34" s="65">
        <f>VLOOKUP($A34,'Return Data'!$B$7:$R$1700,8,0)</f>
        <v>3.0085999999999999</v>
      </c>
      <c r="K34" s="66">
        <f t="shared" si="3"/>
        <v>12</v>
      </c>
      <c r="L34" s="65">
        <f>VLOOKUP($A34,'Return Data'!$B$7:$R$1700,9,0)</f>
        <v>2.9756</v>
      </c>
      <c r="M34" s="66">
        <f t="shared" si="4"/>
        <v>14</v>
      </c>
      <c r="N34" s="65">
        <f>VLOOKUP($A34,'Return Data'!$B$7:$R$1700,10,0)</f>
        <v>2.9281000000000001</v>
      </c>
      <c r="O34" s="66">
        <f t="shared" si="5"/>
        <v>17</v>
      </c>
      <c r="P34" s="65">
        <f>VLOOKUP($A34,'Return Data'!$B$7:$R$1700,11,0)</f>
        <v>3.3376000000000001</v>
      </c>
      <c r="Q34" s="66">
        <f t="shared" si="9"/>
        <v>15</v>
      </c>
      <c r="R34" s="65">
        <f>VLOOKUP($A34,'Return Data'!$B$7:$R$1700,12,0)</f>
        <v>3.8224999999999998</v>
      </c>
      <c r="S34" s="66">
        <f t="shared" si="12"/>
        <v>12</v>
      </c>
      <c r="T34" s="65">
        <f>VLOOKUP($A34,'Return Data'!$B$7:$R$1700,13,0)</f>
        <v>4.1738999999999997</v>
      </c>
      <c r="U34" s="66">
        <f>RANK(T34,T$8:T$37,0)</f>
        <v>10</v>
      </c>
      <c r="V34" s="65"/>
      <c r="W34" s="66"/>
      <c r="X34" s="65"/>
      <c r="Y34" s="66"/>
      <c r="Z34" s="65">
        <f>VLOOKUP($A34,'Return Data'!$B$7:$R$1700,16,0)</f>
        <v>4.5960000000000001</v>
      </c>
      <c r="AA34" s="67">
        <f t="shared" si="6"/>
        <v>13</v>
      </c>
    </row>
    <row r="35" spans="1:27" x14ac:dyDescent="0.3">
      <c r="A35" s="63" t="s">
        <v>1428</v>
      </c>
      <c r="B35" s="64">
        <f>VLOOKUP($A35,'Return Data'!$B$7:$R$1700,3,0)</f>
        <v>44040</v>
      </c>
      <c r="C35" s="65">
        <f>VLOOKUP($A35,'Return Data'!$B$7:$R$1700,4,0)</f>
        <v>1060.6513</v>
      </c>
      <c r="D35" s="65">
        <f>VLOOKUP($A35,'Return Data'!$B$7:$R$1700,5,0)</f>
        <v>2.9047000000000001</v>
      </c>
      <c r="E35" s="66">
        <f t="shared" si="0"/>
        <v>25</v>
      </c>
      <c r="F35" s="65">
        <f>VLOOKUP($A35,'Return Data'!$B$7:$R$1700,6,0)</f>
        <v>2.9441999999999999</v>
      </c>
      <c r="G35" s="66">
        <f t="shared" si="1"/>
        <v>25</v>
      </c>
      <c r="H35" s="65">
        <f>VLOOKUP($A35,'Return Data'!$B$7:$R$1700,7,0)</f>
        <v>2.9567999999999999</v>
      </c>
      <c r="I35" s="66">
        <f t="shared" si="2"/>
        <v>24</v>
      </c>
      <c r="J35" s="65">
        <f>VLOOKUP($A35,'Return Data'!$B$7:$R$1700,8,0)</f>
        <v>2.9836</v>
      </c>
      <c r="K35" s="66">
        <f t="shared" si="3"/>
        <v>17</v>
      </c>
      <c r="L35" s="65">
        <f>VLOOKUP($A35,'Return Data'!$B$7:$R$1700,9,0)</f>
        <v>2.9603999999999999</v>
      </c>
      <c r="M35" s="66">
        <f t="shared" si="4"/>
        <v>17</v>
      </c>
      <c r="N35" s="65">
        <f>VLOOKUP($A35,'Return Data'!$B$7:$R$1700,10,0)</f>
        <v>2.8607999999999998</v>
      </c>
      <c r="O35" s="66">
        <f t="shared" si="5"/>
        <v>26</v>
      </c>
      <c r="P35" s="65">
        <f>VLOOKUP($A35,'Return Data'!$B$7:$R$1700,11,0)</f>
        <v>3.2342</v>
      </c>
      <c r="Q35" s="66">
        <f t="shared" si="9"/>
        <v>25</v>
      </c>
      <c r="R35" s="65">
        <f>VLOOKUP($A35,'Return Data'!$B$7:$R$1700,12,0)</f>
        <v>3.7414000000000001</v>
      </c>
      <c r="S35" s="66">
        <f t="shared" si="12"/>
        <v>22</v>
      </c>
      <c r="T35" s="65">
        <f>VLOOKUP($A35,'Return Data'!$B$7:$R$1700,13,0)</f>
        <v>4.0591999999999997</v>
      </c>
      <c r="U35" s="66">
        <f>RANK(T35,T$8:T$37,0)</f>
        <v>16</v>
      </c>
      <c r="V35" s="65"/>
      <c r="W35" s="66"/>
      <c r="X35" s="65"/>
      <c r="Y35" s="66"/>
      <c r="Z35" s="65">
        <f>VLOOKUP($A35,'Return Data'!$B$7:$R$1700,16,0)</f>
        <v>4.4806999999999997</v>
      </c>
      <c r="AA35" s="67">
        <f t="shared" si="6"/>
        <v>16</v>
      </c>
    </row>
    <row r="36" spans="1:27" x14ac:dyDescent="0.3">
      <c r="A36" s="63" t="s">
        <v>1430</v>
      </c>
      <c r="B36" s="64">
        <f>VLOOKUP($A36,'Return Data'!$B$7:$R$1700,3,0)</f>
        <v>44040</v>
      </c>
      <c r="C36" s="65">
        <f>VLOOKUP($A36,'Return Data'!$B$7:$R$1700,4,0)</f>
        <v>2738.4735000000001</v>
      </c>
      <c r="D36" s="65">
        <f>VLOOKUP($A36,'Return Data'!$B$7:$R$1700,5,0)</f>
        <v>2.9977999999999998</v>
      </c>
      <c r="E36" s="66">
        <f t="shared" si="0"/>
        <v>8</v>
      </c>
      <c r="F36" s="65">
        <f>VLOOKUP($A36,'Return Data'!$B$7:$R$1700,6,0)</f>
        <v>3.0400999999999998</v>
      </c>
      <c r="G36" s="66">
        <f t="shared" si="1"/>
        <v>7</v>
      </c>
      <c r="H36" s="65">
        <f>VLOOKUP($A36,'Return Data'!$B$7:$R$1700,7,0)</f>
        <v>3.0548000000000002</v>
      </c>
      <c r="I36" s="66">
        <f t="shared" si="2"/>
        <v>6</v>
      </c>
      <c r="J36" s="65">
        <f>VLOOKUP($A36,'Return Data'!$B$7:$R$1700,8,0)</f>
        <v>3.0529000000000002</v>
      </c>
      <c r="K36" s="66">
        <f t="shared" si="3"/>
        <v>6</v>
      </c>
      <c r="L36" s="65">
        <f>VLOOKUP($A36,'Return Data'!$B$7:$R$1700,9,0)</f>
        <v>3.0127000000000002</v>
      </c>
      <c r="M36" s="66">
        <f t="shared" si="4"/>
        <v>8</v>
      </c>
      <c r="N36" s="65">
        <f>VLOOKUP($A36,'Return Data'!$B$7:$R$1700,10,0)</f>
        <v>2.9759000000000002</v>
      </c>
      <c r="O36" s="66">
        <f t="shared" si="5"/>
        <v>9</v>
      </c>
      <c r="P36" s="65">
        <f>VLOOKUP($A36,'Return Data'!$B$7:$R$1700,11,0)</f>
        <v>3.4201000000000001</v>
      </c>
      <c r="Q36" s="66">
        <f t="shared" si="9"/>
        <v>8</v>
      </c>
      <c r="R36" s="65">
        <f>VLOOKUP($A36,'Return Data'!$B$7:$R$1700,12,0)</f>
        <v>3.8858000000000001</v>
      </c>
      <c r="S36" s="66">
        <f t="shared" si="12"/>
        <v>8</v>
      </c>
      <c r="T36" s="65">
        <f>VLOOKUP($A36,'Return Data'!$B$7:$R$1700,13,0)</f>
        <v>4.2225999999999999</v>
      </c>
      <c r="U36" s="66">
        <f>RANK(T36,T$8:T$37,0)</f>
        <v>6</v>
      </c>
      <c r="V36" s="65">
        <f>VLOOKUP($A36,'Return Data'!$B$7:$R$1700,17,0)</f>
        <v>5.2203999999999997</v>
      </c>
      <c r="W36" s="66">
        <f t="shared" si="10"/>
        <v>1</v>
      </c>
      <c r="X36" s="65">
        <f>VLOOKUP($A36,'Return Data'!$B$7:$R$1700,14,0)</f>
        <v>5.0773999999999999</v>
      </c>
      <c r="Y36" s="66">
        <f t="shared" si="11"/>
        <v>3</v>
      </c>
      <c r="Z36" s="65">
        <f>VLOOKUP($A36,'Return Data'!$B$7:$R$1700,16,0)</f>
        <v>6.2385999999999999</v>
      </c>
      <c r="AA36" s="67">
        <f t="shared" si="6"/>
        <v>3</v>
      </c>
    </row>
    <row r="37" spans="1:27" x14ac:dyDescent="0.3">
      <c r="A37" s="63" t="s">
        <v>1432</v>
      </c>
      <c r="B37" s="64">
        <f>VLOOKUP($A37,'Return Data'!$B$7:$R$1700,3,0)</f>
        <v>44040</v>
      </c>
      <c r="C37" s="65">
        <f>VLOOKUP($A37,'Return Data'!$B$7:$R$1700,4,0)</f>
        <v>1038.0033000000001</v>
      </c>
      <c r="D37" s="65">
        <f>VLOOKUP($A37,'Return Data'!$B$7:$R$1700,5,0)</f>
        <v>2.8872</v>
      </c>
      <c r="E37" s="66">
        <f t="shared" si="0"/>
        <v>27</v>
      </c>
      <c r="F37" s="65">
        <f>VLOOKUP($A37,'Return Data'!$B$7:$R$1700,6,0)</f>
        <v>2.9150999999999998</v>
      </c>
      <c r="G37" s="66">
        <f t="shared" si="1"/>
        <v>27</v>
      </c>
      <c r="H37" s="65">
        <f>VLOOKUP($A37,'Return Data'!$B$7:$R$1700,7,0)</f>
        <v>2.9197000000000002</v>
      </c>
      <c r="I37" s="66">
        <f t="shared" si="2"/>
        <v>30</v>
      </c>
      <c r="J37" s="65">
        <f>VLOOKUP($A37,'Return Data'!$B$7:$R$1700,8,0)</f>
        <v>2.9123000000000001</v>
      </c>
      <c r="K37" s="66">
        <f t="shared" si="3"/>
        <v>29</v>
      </c>
      <c r="L37" s="65">
        <f>VLOOKUP($A37,'Return Data'!$B$7:$R$1700,9,0)</f>
        <v>2.8355999999999999</v>
      </c>
      <c r="M37" s="66">
        <f t="shared" si="4"/>
        <v>30</v>
      </c>
      <c r="N37" s="65">
        <f>VLOOKUP($A37,'Return Data'!$B$7:$R$1700,10,0)</f>
        <v>2.7682000000000002</v>
      </c>
      <c r="O37" s="66">
        <f t="shared" si="5"/>
        <v>30</v>
      </c>
      <c r="P37" s="65">
        <f>VLOOKUP($A37,'Return Data'!$B$7:$R$1700,11,0)</f>
        <v>3.2294</v>
      </c>
      <c r="Q37" s="66">
        <f t="shared" si="9"/>
        <v>26</v>
      </c>
      <c r="R37" s="65">
        <f>VLOOKUP($A37,'Return Data'!$B$7:$R$1700,12,0)</f>
        <v>3.7052999999999998</v>
      </c>
      <c r="S37" s="66">
        <f t="shared" si="12"/>
        <v>23</v>
      </c>
      <c r="T37" s="65"/>
      <c r="U37" s="66"/>
      <c r="V37" s="65"/>
      <c r="W37" s="66"/>
      <c r="X37" s="65"/>
      <c r="Y37" s="66"/>
      <c r="Z37" s="65">
        <f>VLOOKUP($A37,'Return Data'!$B$7:$R$1700,16,0)</f>
        <v>4.0797999999999996</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2.9564999999999997</v>
      </c>
      <c r="E39" s="74"/>
      <c r="F39" s="75">
        <f>AVERAGE(F8:F37)</f>
        <v>2.9907400000000002</v>
      </c>
      <c r="G39" s="74"/>
      <c r="H39" s="75">
        <f>AVERAGE(H8:H37)</f>
        <v>3.0001866666666666</v>
      </c>
      <c r="I39" s="74"/>
      <c r="J39" s="75">
        <f>AVERAGE(J8:J37)</f>
        <v>2.9952166666666664</v>
      </c>
      <c r="K39" s="74"/>
      <c r="L39" s="75">
        <f>AVERAGE(L8:L37)</f>
        <v>2.9711666666666665</v>
      </c>
      <c r="M39" s="74"/>
      <c r="N39" s="75">
        <f>AVERAGE(N8:N37)</f>
        <v>2.9468000000000001</v>
      </c>
      <c r="O39" s="74"/>
      <c r="P39" s="75">
        <f>AVERAGE(P8:P37)</f>
        <v>3.3719250000000005</v>
      </c>
      <c r="Q39" s="74"/>
      <c r="R39" s="75">
        <f>AVERAGE(R8:R37)</f>
        <v>3.8320520000000005</v>
      </c>
      <c r="S39" s="74"/>
      <c r="T39" s="75">
        <f>AVERAGE(T8:T37)</f>
        <v>4.1534166666666676</v>
      </c>
      <c r="U39" s="74"/>
      <c r="V39" s="75">
        <f>AVERAGE(V8:V37)</f>
        <v>5.0255499999999991</v>
      </c>
      <c r="W39" s="74"/>
      <c r="X39" s="75">
        <f>AVERAGE(X8:X37)</f>
        <v>5.1886000000000001</v>
      </c>
      <c r="Y39" s="74"/>
      <c r="Z39" s="75">
        <f>AVERAGE(Z8:Z37)</f>
        <v>4.6941166666666678</v>
      </c>
      <c r="AA39" s="76"/>
    </row>
    <row r="40" spans="1:27" x14ac:dyDescent="0.3">
      <c r="A40" s="73" t="s">
        <v>28</v>
      </c>
      <c r="B40" s="74"/>
      <c r="C40" s="74"/>
      <c r="D40" s="75">
        <f>MIN(D8:D37)</f>
        <v>2.7844000000000002</v>
      </c>
      <c r="E40" s="74"/>
      <c r="F40" s="75">
        <f>MIN(F8:F37)</f>
        <v>2.8936000000000002</v>
      </c>
      <c r="G40" s="74"/>
      <c r="H40" s="75">
        <f>MIN(H8:H37)</f>
        <v>2.9197000000000002</v>
      </c>
      <c r="I40" s="74"/>
      <c r="J40" s="75">
        <f>MIN(J8:J37)</f>
        <v>2.911</v>
      </c>
      <c r="K40" s="74"/>
      <c r="L40" s="75">
        <f>MIN(L8:L37)</f>
        <v>2.8355999999999999</v>
      </c>
      <c r="M40" s="74"/>
      <c r="N40" s="75">
        <f>MIN(N8:N37)</f>
        <v>2.7682000000000002</v>
      </c>
      <c r="O40" s="74"/>
      <c r="P40" s="75">
        <f>MIN(P8:P37)</f>
        <v>3.1185999999999998</v>
      </c>
      <c r="Q40" s="74"/>
      <c r="R40" s="75">
        <f>MIN(R8:R37)</f>
        <v>3.4622000000000002</v>
      </c>
      <c r="S40" s="74"/>
      <c r="T40" s="75">
        <f>MIN(T8:T37)</f>
        <v>3.7305999999999999</v>
      </c>
      <c r="U40" s="74"/>
      <c r="V40" s="75">
        <f>MIN(V8:V37)</f>
        <v>4.5960999999999999</v>
      </c>
      <c r="W40" s="74"/>
      <c r="X40" s="75">
        <f>MIN(X8:X37)</f>
        <v>4.8711000000000002</v>
      </c>
      <c r="Y40" s="74"/>
      <c r="Z40" s="75">
        <f>MIN(Z8:Z37)</f>
        <v>3.4918</v>
      </c>
      <c r="AA40" s="76"/>
    </row>
    <row r="41" spans="1:27" ht="15" thickBot="1" x14ac:dyDescent="0.35">
      <c r="A41" s="77" t="s">
        <v>29</v>
      </c>
      <c r="B41" s="78"/>
      <c r="C41" s="78"/>
      <c r="D41" s="79">
        <f>MAX(D8:D37)</f>
        <v>3.0672000000000001</v>
      </c>
      <c r="E41" s="78"/>
      <c r="F41" s="79">
        <f>MAX(F8:F37)</f>
        <v>3.1537000000000002</v>
      </c>
      <c r="G41" s="78"/>
      <c r="H41" s="79">
        <f>MAX(H8:H37)</f>
        <v>3.1615000000000002</v>
      </c>
      <c r="I41" s="78"/>
      <c r="J41" s="79">
        <f>MAX(J8:J37)</f>
        <v>3.1452</v>
      </c>
      <c r="K41" s="78"/>
      <c r="L41" s="79">
        <f>MAX(L8:L37)</f>
        <v>3.1227999999999998</v>
      </c>
      <c r="M41" s="78"/>
      <c r="N41" s="79">
        <f>MAX(N8:N37)</f>
        <v>3.1678000000000002</v>
      </c>
      <c r="O41" s="78"/>
      <c r="P41" s="79">
        <f>MAX(P8:P37)</f>
        <v>3.6520000000000001</v>
      </c>
      <c r="Q41" s="78"/>
      <c r="R41" s="79">
        <f>MAX(R8:R37)</f>
        <v>4.0902000000000003</v>
      </c>
      <c r="S41" s="78"/>
      <c r="T41" s="79">
        <f>MAX(T8:T37)</f>
        <v>4.34</v>
      </c>
      <c r="U41" s="78"/>
      <c r="V41" s="79">
        <f>MAX(V8:V37)</f>
        <v>5.2203999999999997</v>
      </c>
      <c r="W41" s="78"/>
      <c r="X41" s="79">
        <f>MAX(X8:X37)</f>
        <v>5.4256000000000002</v>
      </c>
      <c r="Y41" s="78"/>
      <c r="Z41" s="79">
        <f>MAX(Z8:Z37)</f>
        <v>6.9264000000000001</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1679</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44040</v>
      </c>
      <c r="C8" s="65">
        <f>VLOOKUP($A8,'Return Data'!$B$7:$R$1700,4,0)</f>
        <v>532.50930000000005</v>
      </c>
      <c r="D8" s="65">
        <f>VLOOKUP($A8,'Return Data'!$B$7:$R$1700,5,0)</f>
        <v>-7.915</v>
      </c>
      <c r="E8" s="66">
        <f t="shared" ref="E8:E34" si="0">RANK(D8,D$8:D$34,0)</f>
        <v>18</v>
      </c>
      <c r="F8" s="65">
        <f>VLOOKUP($A8,'Return Data'!$B$7:$R$1700,6,0)</f>
        <v>-2.0489999999999999</v>
      </c>
      <c r="G8" s="66">
        <f t="shared" ref="G8:G34" si="1">RANK(F8,F$8:F$34,0)</f>
        <v>17</v>
      </c>
      <c r="H8" s="65">
        <f>VLOOKUP($A8,'Return Data'!$B$7:$R$1700,7,0)</f>
        <v>0.74429999999999996</v>
      </c>
      <c r="I8" s="66">
        <f t="shared" ref="I8:I34" si="2">RANK(H8,H$8:H$34,0)</f>
        <v>11</v>
      </c>
      <c r="J8" s="65">
        <f>VLOOKUP($A8,'Return Data'!$B$7:$R$1700,8,0)</f>
        <v>4.2413999999999996</v>
      </c>
      <c r="K8" s="66">
        <f t="shared" ref="K8:K34" si="3">RANK(J8,J$8:J$34,0)</f>
        <v>6</v>
      </c>
      <c r="L8" s="65">
        <f>VLOOKUP($A8,'Return Data'!$B$7:$R$1700,9,0)</f>
        <v>8.6981999999999999</v>
      </c>
      <c r="M8" s="66">
        <f t="shared" ref="M8:M34" si="4">RANK(L8,L$8:L$34,0)</f>
        <v>11</v>
      </c>
      <c r="N8" s="65">
        <f>VLOOKUP($A8,'Return Data'!$B$7:$R$1700,10,0)</f>
        <v>13.917999999999999</v>
      </c>
      <c r="O8" s="66">
        <f t="shared" ref="O8:O34" si="5">RANK(N8,N$8:N$34,0)</f>
        <v>8</v>
      </c>
      <c r="P8" s="65">
        <f>VLOOKUP($A8,'Return Data'!$B$7:$R$1700,11,0)</f>
        <v>9.9673999999999996</v>
      </c>
      <c r="Q8" s="66">
        <f t="shared" ref="Q8:Q34" si="6">RANK(P8,P$8:P$34,0)</f>
        <v>4</v>
      </c>
      <c r="R8" s="65">
        <f>VLOOKUP($A8,'Return Data'!$B$7:$R$1700,12,0)</f>
        <v>9.0424000000000007</v>
      </c>
      <c r="S8" s="66">
        <f t="shared" ref="S8:S34" si="7">RANK(R8,R$8:R$34,0)</f>
        <v>4</v>
      </c>
      <c r="T8" s="65">
        <f>VLOOKUP($A8,'Return Data'!$B$7:$R$1700,13,0)</f>
        <v>9.4479000000000006</v>
      </c>
      <c r="U8" s="66">
        <f t="shared" ref="U8:U34" si="8">RANK(T8,T$8:T$34,0)</f>
        <v>4</v>
      </c>
      <c r="V8" s="65">
        <f>VLOOKUP($A8,'Return Data'!$B$7:$R$1700,17,0)</f>
        <v>9.2802000000000007</v>
      </c>
      <c r="W8" s="66">
        <f t="shared" ref="W8:W32" si="9">RANK(V8,V$8:V$34,0)</f>
        <v>2</v>
      </c>
      <c r="X8" s="65">
        <f>VLOOKUP($A8,'Return Data'!$B$7:$R$1700,14,0)</f>
        <v>8.4610000000000003</v>
      </c>
      <c r="Y8" s="66">
        <f t="shared" ref="Y8:Y32" si="10">RANK(X8,X$8:X$34,0)</f>
        <v>2</v>
      </c>
      <c r="Z8" s="65">
        <f>VLOOKUP($A8,'Return Data'!$B$7:$R$1700,16,0)</f>
        <v>8.9867000000000008</v>
      </c>
      <c r="AA8" s="67">
        <f t="shared" ref="AA8:AA34" si="11">RANK(Z8,Z$8:Z$34,0)</f>
        <v>2</v>
      </c>
    </row>
    <row r="9" spans="1:27" x14ac:dyDescent="0.3">
      <c r="A9" s="63" t="s">
        <v>1047</v>
      </c>
      <c r="B9" s="64">
        <f>VLOOKUP($A9,'Return Data'!$B$7:$R$1700,3,0)</f>
        <v>44040</v>
      </c>
      <c r="C9" s="65">
        <f>VLOOKUP($A9,'Return Data'!$B$7:$R$1700,4,0)</f>
        <v>2405.7824999999998</v>
      </c>
      <c r="D9" s="65">
        <f>VLOOKUP($A9,'Return Data'!$B$7:$R$1700,5,0)</f>
        <v>-8.3516999999999992</v>
      </c>
      <c r="E9" s="66">
        <f t="shared" si="0"/>
        <v>20</v>
      </c>
      <c r="F9" s="65">
        <f>VLOOKUP($A9,'Return Data'!$B$7:$R$1700,6,0)</f>
        <v>-2.3067000000000002</v>
      </c>
      <c r="G9" s="66">
        <f t="shared" si="1"/>
        <v>18</v>
      </c>
      <c r="H9" s="65">
        <f>VLOOKUP($A9,'Return Data'!$B$7:$R$1700,7,0)</f>
        <v>0.85780000000000001</v>
      </c>
      <c r="I9" s="66">
        <f t="shared" si="2"/>
        <v>10</v>
      </c>
      <c r="J9" s="65">
        <f>VLOOKUP($A9,'Return Data'!$B$7:$R$1700,8,0)</f>
        <v>3.7126999999999999</v>
      </c>
      <c r="K9" s="66">
        <f t="shared" si="3"/>
        <v>11</v>
      </c>
      <c r="L9" s="65">
        <f>VLOOKUP($A9,'Return Data'!$B$7:$R$1700,9,0)</f>
        <v>8.2294999999999998</v>
      </c>
      <c r="M9" s="66">
        <f t="shared" si="4"/>
        <v>15</v>
      </c>
      <c r="N9" s="65">
        <f>VLOOKUP($A9,'Return Data'!$B$7:$R$1700,10,0)</f>
        <v>12.543799999999999</v>
      </c>
      <c r="O9" s="66">
        <f t="shared" si="5"/>
        <v>11</v>
      </c>
      <c r="P9" s="65">
        <f>VLOOKUP($A9,'Return Data'!$B$7:$R$1700,11,0)</f>
        <v>9.2864000000000004</v>
      </c>
      <c r="Q9" s="66">
        <f t="shared" si="6"/>
        <v>9</v>
      </c>
      <c r="R9" s="65">
        <f>VLOOKUP($A9,'Return Data'!$B$7:$R$1700,12,0)</f>
        <v>8.5493000000000006</v>
      </c>
      <c r="S9" s="66">
        <f t="shared" si="7"/>
        <v>8</v>
      </c>
      <c r="T9" s="65">
        <f>VLOOKUP($A9,'Return Data'!$B$7:$R$1700,13,0)</f>
        <v>8.9190000000000005</v>
      </c>
      <c r="U9" s="66">
        <f t="shared" si="8"/>
        <v>10</v>
      </c>
      <c r="V9" s="65">
        <f>VLOOKUP($A9,'Return Data'!$B$7:$R$1700,17,0)</f>
        <v>8.9967000000000006</v>
      </c>
      <c r="W9" s="66">
        <f t="shared" si="9"/>
        <v>4</v>
      </c>
      <c r="X9" s="65">
        <f>VLOOKUP($A9,'Return Data'!$B$7:$R$1700,14,0)</f>
        <v>8.3390000000000004</v>
      </c>
      <c r="Y9" s="66">
        <f t="shared" si="10"/>
        <v>3</v>
      </c>
      <c r="Z9" s="65">
        <f>VLOOKUP($A9,'Return Data'!$B$7:$R$1700,16,0)</f>
        <v>8.7119</v>
      </c>
      <c r="AA9" s="67">
        <f t="shared" si="11"/>
        <v>4</v>
      </c>
    </row>
    <row r="10" spans="1:27" x14ac:dyDescent="0.3">
      <c r="A10" s="63" t="s">
        <v>1050</v>
      </c>
      <c r="B10" s="64">
        <f>VLOOKUP($A10,'Return Data'!$B$7:$R$1700,3,0)</f>
        <v>44040</v>
      </c>
      <c r="C10" s="65">
        <f>VLOOKUP($A10,'Return Data'!$B$7:$R$1700,4,0)</f>
        <v>1491.7988</v>
      </c>
      <c r="D10" s="65">
        <f>VLOOKUP($A10,'Return Data'!$B$7:$R$1700,5,0)</f>
        <v>14.4878</v>
      </c>
      <c r="E10" s="66">
        <f t="shared" si="0"/>
        <v>1</v>
      </c>
      <c r="F10" s="65">
        <f>VLOOKUP($A10,'Return Data'!$B$7:$R$1700,6,0)</f>
        <v>7.5880000000000001</v>
      </c>
      <c r="G10" s="66">
        <f t="shared" si="1"/>
        <v>1</v>
      </c>
      <c r="H10" s="65">
        <f>VLOOKUP($A10,'Return Data'!$B$7:$R$1700,7,0)</f>
        <v>4.7835000000000001</v>
      </c>
      <c r="I10" s="66">
        <f t="shared" si="2"/>
        <v>2</v>
      </c>
      <c r="J10" s="65">
        <f>VLOOKUP($A10,'Return Data'!$B$7:$R$1700,8,0)</f>
        <v>670.00199999999995</v>
      </c>
      <c r="K10" s="66">
        <f t="shared" si="3"/>
        <v>1</v>
      </c>
      <c r="L10" s="65">
        <f>VLOOKUP($A10,'Return Data'!$B$7:$R$1700,9,0)</f>
        <v>300.60599999999999</v>
      </c>
      <c r="M10" s="66">
        <f t="shared" si="4"/>
        <v>1</v>
      </c>
      <c r="N10" s="65">
        <f>VLOOKUP($A10,'Return Data'!$B$7:$R$1700,10,0)</f>
        <v>77.138800000000003</v>
      </c>
      <c r="O10" s="66">
        <f t="shared" si="5"/>
        <v>2</v>
      </c>
      <c r="P10" s="65">
        <f>VLOOKUP($A10,'Return Data'!$B$7:$R$1700,11,0)</f>
        <v>-31.8611</v>
      </c>
      <c r="Q10" s="66">
        <f t="shared" si="6"/>
        <v>26</v>
      </c>
      <c r="R10" s="65">
        <f>VLOOKUP($A10,'Return Data'!$B$7:$R$1700,12,0)</f>
        <v>-22.157699999999998</v>
      </c>
      <c r="S10" s="66">
        <f t="shared" si="7"/>
        <v>26</v>
      </c>
      <c r="T10" s="65">
        <f>VLOOKUP($A10,'Return Data'!$B$7:$R$1700,13,0)</f>
        <v>-18.908000000000001</v>
      </c>
      <c r="U10" s="66">
        <f t="shared" si="8"/>
        <v>26</v>
      </c>
      <c r="V10" s="65">
        <f>VLOOKUP($A10,'Return Data'!$B$7:$R$1700,17,0)</f>
        <v>-15.8925</v>
      </c>
      <c r="W10" s="66">
        <f t="shared" si="9"/>
        <v>26</v>
      </c>
      <c r="X10" s="65">
        <f>VLOOKUP($A10,'Return Data'!$B$7:$R$1700,14,0)</f>
        <v>-8.8998000000000008</v>
      </c>
      <c r="Y10" s="66">
        <f t="shared" si="10"/>
        <v>26</v>
      </c>
      <c r="Z10" s="65">
        <f>VLOOKUP($A10,'Return Data'!$B$7:$R$1700,16,0)</f>
        <v>1.7943</v>
      </c>
      <c r="AA10" s="67">
        <f t="shared" si="11"/>
        <v>26</v>
      </c>
    </row>
    <row r="11" spans="1:27" x14ac:dyDescent="0.3">
      <c r="A11" s="63" t="s">
        <v>1054</v>
      </c>
      <c r="B11" s="64">
        <f>VLOOKUP($A11,'Return Data'!$B$7:$R$1700,3,0)</f>
        <v>44040</v>
      </c>
      <c r="C11" s="65">
        <f>VLOOKUP($A11,'Return Data'!$B$7:$R$1700,4,0)</f>
        <v>32.576000000000001</v>
      </c>
      <c r="D11" s="65">
        <f>VLOOKUP($A11,'Return Data'!$B$7:$R$1700,5,0)</f>
        <v>-19.037800000000001</v>
      </c>
      <c r="E11" s="66">
        <f t="shared" si="0"/>
        <v>27</v>
      </c>
      <c r="F11" s="65">
        <f>VLOOKUP($A11,'Return Data'!$B$7:$R$1700,6,0)</f>
        <v>-5.7667000000000002</v>
      </c>
      <c r="G11" s="66">
        <f t="shared" si="1"/>
        <v>27</v>
      </c>
      <c r="H11" s="65">
        <f>VLOOKUP($A11,'Return Data'!$B$7:$R$1700,7,0)</f>
        <v>-3.1034000000000002</v>
      </c>
      <c r="I11" s="66">
        <f t="shared" si="2"/>
        <v>27</v>
      </c>
      <c r="J11" s="65">
        <f>VLOOKUP($A11,'Return Data'!$B$7:$R$1700,8,0)</f>
        <v>3.0207000000000002</v>
      </c>
      <c r="K11" s="66">
        <f t="shared" si="3"/>
        <v>18</v>
      </c>
      <c r="L11" s="65">
        <f>VLOOKUP($A11,'Return Data'!$B$7:$R$1700,9,0)</f>
        <v>7.2766000000000002</v>
      </c>
      <c r="M11" s="66">
        <f t="shared" si="4"/>
        <v>19</v>
      </c>
      <c r="N11" s="65">
        <f>VLOOKUP($A11,'Return Data'!$B$7:$R$1700,10,0)</f>
        <v>11.9009</v>
      </c>
      <c r="O11" s="66">
        <f t="shared" si="5"/>
        <v>15</v>
      </c>
      <c r="P11" s="65">
        <f>VLOOKUP($A11,'Return Data'!$B$7:$R$1700,11,0)</f>
        <v>10.084899999999999</v>
      </c>
      <c r="Q11" s="66">
        <f t="shared" si="6"/>
        <v>2</v>
      </c>
      <c r="R11" s="65">
        <f>VLOOKUP($A11,'Return Data'!$B$7:$R$1700,12,0)</f>
        <v>9.1399000000000008</v>
      </c>
      <c r="S11" s="66">
        <f t="shared" si="7"/>
        <v>3</v>
      </c>
      <c r="T11" s="65">
        <f>VLOOKUP($A11,'Return Data'!$B$7:$R$1700,13,0)</f>
        <v>9.3745999999999992</v>
      </c>
      <c r="U11" s="66">
        <f t="shared" si="8"/>
        <v>5</v>
      </c>
      <c r="V11" s="65">
        <f>VLOOKUP($A11,'Return Data'!$B$7:$R$1700,17,0)</f>
        <v>8.6343999999999994</v>
      </c>
      <c r="W11" s="66">
        <f t="shared" si="9"/>
        <v>9</v>
      </c>
      <c r="X11" s="65">
        <f>VLOOKUP($A11,'Return Data'!$B$7:$R$1700,14,0)</f>
        <v>8.0326000000000004</v>
      </c>
      <c r="Y11" s="66">
        <f t="shared" si="10"/>
        <v>6</v>
      </c>
      <c r="Z11" s="65">
        <f>VLOOKUP($A11,'Return Data'!$B$7:$R$1700,16,0)</f>
        <v>8.5876000000000001</v>
      </c>
      <c r="AA11" s="67">
        <f t="shared" si="11"/>
        <v>6</v>
      </c>
    </row>
    <row r="12" spans="1:27" x14ac:dyDescent="0.3">
      <c r="A12" s="63" t="s">
        <v>1055</v>
      </c>
      <c r="B12" s="64">
        <f>VLOOKUP($A12,'Return Data'!$B$7:$R$1700,3,0)</f>
        <v>44040</v>
      </c>
      <c r="C12" s="65">
        <f>VLOOKUP($A12,'Return Data'!$B$7:$R$1700,4,0)</f>
        <v>32.7624</v>
      </c>
      <c r="D12" s="65">
        <f>VLOOKUP($A12,'Return Data'!$B$7:$R$1700,5,0)</f>
        <v>-4.3444000000000003</v>
      </c>
      <c r="E12" s="66">
        <f t="shared" si="0"/>
        <v>9</v>
      </c>
      <c r="F12" s="65">
        <f>VLOOKUP($A12,'Return Data'!$B$7:$R$1700,6,0)</f>
        <v>-3.0070000000000001</v>
      </c>
      <c r="G12" s="66">
        <f t="shared" si="1"/>
        <v>23</v>
      </c>
      <c r="H12" s="65">
        <f>VLOOKUP($A12,'Return Data'!$B$7:$R$1700,7,0)</f>
        <v>-0.77969999999999995</v>
      </c>
      <c r="I12" s="66">
        <f t="shared" si="2"/>
        <v>24</v>
      </c>
      <c r="J12" s="65">
        <f>VLOOKUP($A12,'Return Data'!$B$7:$R$1700,8,0)</f>
        <v>2.1901999999999999</v>
      </c>
      <c r="K12" s="66">
        <f t="shared" si="3"/>
        <v>24</v>
      </c>
      <c r="L12" s="65">
        <f>VLOOKUP($A12,'Return Data'!$B$7:$R$1700,9,0)</f>
        <v>5.9177999999999997</v>
      </c>
      <c r="M12" s="66">
        <f t="shared" si="4"/>
        <v>23</v>
      </c>
      <c r="N12" s="65">
        <f>VLOOKUP($A12,'Return Data'!$B$7:$R$1700,10,0)</f>
        <v>10.391999999999999</v>
      </c>
      <c r="O12" s="66">
        <f t="shared" si="5"/>
        <v>22</v>
      </c>
      <c r="P12" s="65">
        <f>VLOOKUP($A12,'Return Data'!$B$7:$R$1700,11,0)</f>
        <v>8.2698999999999998</v>
      </c>
      <c r="Q12" s="66">
        <f t="shared" si="6"/>
        <v>18</v>
      </c>
      <c r="R12" s="65">
        <f>VLOOKUP($A12,'Return Data'!$B$7:$R$1700,12,0)</f>
        <v>7.6455000000000002</v>
      </c>
      <c r="S12" s="66">
        <f t="shared" si="7"/>
        <v>19</v>
      </c>
      <c r="T12" s="65">
        <f>VLOOKUP($A12,'Return Data'!$B$7:$R$1700,13,0)</f>
        <v>7.9032</v>
      </c>
      <c r="U12" s="66">
        <f t="shared" si="8"/>
        <v>18</v>
      </c>
      <c r="V12" s="65">
        <f>VLOOKUP($A12,'Return Data'!$B$7:$R$1700,17,0)</f>
        <v>8.1456</v>
      </c>
      <c r="W12" s="66">
        <f t="shared" si="9"/>
        <v>12</v>
      </c>
      <c r="X12" s="65">
        <f>VLOOKUP($A12,'Return Data'!$B$7:$R$1700,14,0)</f>
        <v>7.5743</v>
      </c>
      <c r="Y12" s="66">
        <f t="shared" si="10"/>
        <v>12</v>
      </c>
      <c r="Z12" s="65">
        <f>VLOOKUP($A12,'Return Data'!$B$7:$R$1700,16,0)</f>
        <v>8.2795000000000005</v>
      </c>
      <c r="AA12" s="67">
        <f t="shared" si="11"/>
        <v>13</v>
      </c>
    </row>
    <row r="13" spans="1:27" x14ac:dyDescent="0.3">
      <c r="A13" s="63" t="s">
        <v>1057</v>
      </c>
      <c r="B13" s="64">
        <f>VLOOKUP($A13,'Return Data'!$B$7:$R$1700,3,0)</f>
        <v>44040</v>
      </c>
      <c r="C13" s="65">
        <f>VLOOKUP($A13,'Return Data'!$B$7:$R$1700,4,0)</f>
        <v>15.378399999999999</v>
      </c>
      <c r="D13" s="65">
        <f>VLOOKUP($A13,'Return Data'!$B$7:$R$1700,5,0)</f>
        <v>-4.5090000000000003</v>
      </c>
      <c r="E13" s="66">
        <f t="shared" si="0"/>
        <v>11</v>
      </c>
      <c r="F13" s="65">
        <f>VLOOKUP($A13,'Return Data'!$B$7:$R$1700,6,0)</f>
        <v>-1.8984000000000001</v>
      </c>
      <c r="G13" s="66">
        <f t="shared" si="1"/>
        <v>16</v>
      </c>
      <c r="H13" s="65">
        <f>VLOOKUP($A13,'Return Data'!$B$7:$R$1700,7,0)</f>
        <v>0.88170000000000004</v>
      </c>
      <c r="I13" s="66">
        <f t="shared" si="2"/>
        <v>9</v>
      </c>
      <c r="J13" s="65">
        <f>VLOOKUP($A13,'Return Data'!$B$7:$R$1700,8,0)</f>
        <v>3.0722</v>
      </c>
      <c r="K13" s="66">
        <f t="shared" si="3"/>
        <v>16</v>
      </c>
      <c r="L13" s="65">
        <f>VLOOKUP($A13,'Return Data'!$B$7:$R$1700,9,0)</f>
        <v>5.7549000000000001</v>
      </c>
      <c r="M13" s="66">
        <f t="shared" si="4"/>
        <v>24</v>
      </c>
      <c r="N13" s="65">
        <f>VLOOKUP($A13,'Return Data'!$B$7:$R$1700,10,0)</f>
        <v>11.0664</v>
      </c>
      <c r="O13" s="66">
        <f t="shared" si="5"/>
        <v>19</v>
      </c>
      <c r="P13" s="65">
        <f>VLOOKUP($A13,'Return Data'!$B$7:$R$1700,11,0)</f>
        <v>8.3826000000000001</v>
      </c>
      <c r="Q13" s="66">
        <f t="shared" si="6"/>
        <v>17</v>
      </c>
      <c r="R13" s="65">
        <f>VLOOKUP($A13,'Return Data'!$B$7:$R$1700,12,0)</f>
        <v>7.8852000000000002</v>
      </c>
      <c r="S13" s="66">
        <f t="shared" si="7"/>
        <v>17</v>
      </c>
      <c r="T13" s="65">
        <f>VLOOKUP($A13,'Return Data'!$B$7:$R$1700,13,0)</f>
        <v>9.6387</v>
      </c>
      <c r="U13" s="66">
        <f t="shared" si="8"/>
        <v>3</v>
      </c>
      <c r="V13" s="65">
        <f>VLOOKUP($A13,'Return Data'!$B$7:$R$1700,17,0)</f>
        <v>8.7262000000000004</v>
      </c>
      <c r="W13" s="66">
        <f t="shared" si="9"/>
        <v>7</v>
      </c>
      <c r="X13" s="65">
        <f>VLOOKUP($A13,'Return Data'!$B$7:$R$1700,14,0)</f>
        <v>7.9976000000000003</v>
      </c>
      <c r="Y13" s="66">
        <f t="shared" si="10"/>
        <v>7</v>
      </c>
      <c r="Z13" s="65">
        <f>VLOOKUP($A13,'Return Data'!$B$7:$R$1700,16,0)</f>
        <v>8.3137000000000008</v>
      </c>
      <c r="AA13" s="67">
        <f t="shared" si="11"/>
        <v>12</v>
      </c>
    </row>
    <row r="14" spans="1:27" x14ac:dyDescent="0.3">
      <c r="A14" s="63" t="s">
        <v>1059</v>
      </c>
      <c r="B14" s="64">
        <f>VLOOKUP($A14,'Return Data'!$B$7:$R$1700,3,0)</f>
        <v>44040</v>
      </c>
      <c r="C14" s="65">
        <f>VLOOKUP($A14,'Return Data'!$B$7:$R$1700,4,0)</f>
        <v>2018.373</v>
      </c>
      <c r="D14" s="65">
        <f>VLOOKUP($A14,'Return Data'!$B$7:$R$1700,5,0)</f>
        <v>0.76319999999999999</v>
      </c>
      <c r="E14" s="66">
        <f t="shared" si="0"/>
        <v>3</v>
      </c>
      <c r="F14" s="65">
        <f>VLOOKUP($A14,'Return Data'!$B$7:$R$1700,6,0)</f>
        <v>3.9413</v>
      </c>
      <c r="G14" s="66">
        <f t="shared" si="1"/>
        <v>3</v>
      </c>
      <c r="H14" s="65">
        <f>VLOOKUP($A14,'Return Data'!$B$7:$R$1700,7,0)</f>
        <v>5.0701999999999998</v>
      </c>
      <c r="I14" s="66">
        <f t="shared" si="2"/>
        <v>1</v>
      </c>
      <c r="J14" s="65">
        <f>VLOOKUP($A14,'Return Data'!$B$7:$R$1700,8,0)</f>
        <v>-18.568899999999999</v>
      </c>
      <c r="K14" s="66">
        <f t="shared" si="3"/>
        <v>27</v>
      </c>
      <c r="L14" s="65">
        <f>VLOOKUP($A14,'Return Data'!$B$7:$R$1700,9,0)</f>
        <v>-78.366100000000003</v>
      </c>
      <c r="M14" s="66">
        <f t="shared" si="4"/>
        <v>27</v>
      </c>
      <c r="N14" s="65">
        <f>VLOOKUP($A14,'Return Data'!$B$7:$R$1700,10,0)</f>
        <v>-27.071000000000002</v>
      </c>
      <c r="O14" s="66">
        <f t="shared" si="5"/>
        <v>26</v>
      </c>
      <c r="P14" s="65">
        <f>VLOOKUP($A14,'Return Data'!$B$7:$R$1700,11,0)</f>
        <v>-11.1129</v>
      </c>
      <c r="Q14" s="66">
        <f t="shared" si="6"/>
        <v>25</v>
      </c>
      <c r="R14" s="65">
        <f>VLOOKUP($A14,'Return Data'!$B$7:$R$1700,12,0)</f>
        <v>-5.0420999999999996</v>
      </c>
      <c r="S14" s="66">
        <f t="shared" si="7"/>
        <v>24</v>
      </c>
      <c r="T14" s="65">
        <f>VLOOKUP($A14,'Return Data'!$B$7:$R$1700,13,0)</f>
        <v>-1.7925</v>
      </c>
      <c r="U14" s="66">
        <f t="shared" si="8"/>
        <v>24</v>
      </c>
      <c r="V14" s="65">
        <f>VLOOKUP($A14,'Return Data'!$B$7:$R$1700,17,0)</f>
        <v>-3.1295000000000002</v>
      </c>
      <c r="W14" s="66">
        <f t="shared" si="9"/>
        <v>25</v>
      </c>
      <c r="X14" s="65">
        <f>VLOOKUP($A14,'Return Data'!$B$7:$R$1700,14,0)</f>
        <v>0.2475</v>
      </c>
      <c r="Y14" s="66">
        <f t="shared" si="10"/>
        <v>25</v>
      </c>
      <c r="Z14" s="65">
        <f>VLOOKUP($A14,'Return Data'!$B$7:$R$1700,16,0)</f>
        <v>3.94</v>
      </c>
      <c r="AA14" s="67">
        <f t="shared" si="11"/>
        <v>25</v>
      </c>
    </row>
    <row r="15" spans="1:27" x14ac:dyDescent="0.3">
      <c r="A15" s="63" t="s">
        <v>1062</v>
      </c>
      <c r="B15" s="64">
        <f>VLOOKUP($A15,'Return Data'!$B$7:$R$1700,3,0)</f>
        <v>44040</v>
      </c>
      <c r="C15" s="65">
        <f>VLOOKUP($A15,'Return Data'!$B$7:$R$1700,4,0)</f>
        <v>15.4941221946128</v>
      </c>
      <c r="D15" s="65">
        <f>VLOOKUP($A15,'Return Data'!$B$7:$R$1700,5,0)</f>
        <v>-6.1586999999999996</v>
      </c>
      <c r="E15" s="66">
        <f t="shared" si="0"/>
        <v>14</v>
      </c>
      <c r="F15" s="65">
        <f>VLOOKUP($A15,'Return Data'!$B$7:$R$1700,6,0)</f>
        <v>4.2594000000000003</v>
      </c>
      <c r="G15" s="66">
        <f t="shared" si="1"/>
        <v>2</v>
      </c>
      <c r="H15" s="65">
        <f>VLOOKUP($A15,'Return Data'!$B$7:$R$1700,7,0)</f>
        <v>0.10349999999999999</v>
      </c>
      <c r="I15" s="66">
        <f t="shared" si="2"/>
        <v>14</v>
      </c>
      <c r="J15" s="65">
        <f>VLOOKUP($A15,'Return Data'!$B$7:$R$1700,8,0)</f>
        <v>-1.6812</v>
      </c>
      <c r="K15" s="66">
        <f t="shared" si="3"/>
        <v>26</v>
      </c>
      <c r="L15" s="65">
        <f>VLOOKUP($A15,'Return Data'!$B$7:$R$1700,9,0)</f>
        <v>8.2802000000000007</v>
      </c>
      <c r="M15" s="66">
        <f t="shared" si="4"/>
        <v>13</v>
      </c>
      <c r="N15" s="65">
        <f>VLOOKUP($A15,'Return Data'!$B$7:$R$1700,10,0)</f>
        <v>12.0624</v>
      </c>
      <c r="O15" s="66">
        <f t="shared" si="5"/>
        <v>14</v>
      </c>
      <c r="P15" s="65">
        <f>VLOOKUP($A15,'Return Data'!$B$7:$R$1700,11,0)</f>
        <v>1.8789</v>
      </c>
      <c r="Q15" s="66">
        <f t="shared" si="6"/>
        <v>23</v>
      </c>
      <c r="R15" s="65">
        <f>VLOOKUP($A15,'Return Data'!$B$7:$R$1700,12,0)</f>
        <v>-7.7737999999999996</v>
      </c>
      <c r="S15" s="66">
        <f t="shared" si="7"/>
        <v>25</v>
      </c>
      <c r="T15" s="65">
        <f>VLOOKUP($A15,'Return Data'!$B$7:$R$1700,13,0)</f>
        <v>-4.8398000000000003</v>
      </c>
      <c r="U15" s="66">
        <f t="shared" si="8"/>
        <v>25</v>
      </c>
      <c r="V15" s="65">
        <f>VLOOKUP($A15,'Return Data'!$B$7:$R$1700,17,0)</f>
        <v>0.5716</v>
      </c>
      <c r="W15" s="66">
        <f t="shared" si="9"/>
        <v>22</v>
      </c>
      <c r="X15" s="65">
        <f>VLOOKUP($A15,'Return Data'!$B$7:$R$1700,14,0)</f>
        <v>2.1576</v>
      </c>
      <c r="Y15" s="66">
        <f t="shared" si="10"/>
        <v>22</v>
      </c>
      <c r="Z15" s="65">
        <f>VLOOKUP($A15,'Return Data'!$B$7:$R$1700,16,0)</f>
        <v>5.4492000000000003</v>
      </c>
      <c r="AA15" s="67">
        <f t="shared" si="11"/>
        <v>24</v>
      </c>
    </row>
    <row r="16" spans="1:27" x14ac:dyDescent="0.3">
      <c r="A16" s="63" t="s">
        <v>1068</v>
      </c>
      <c r="B16" s="64">
        <f>VLOOKUP($A16,'Return Data'!$B$7:$R$1700,3,0)</f>
        <v>44040</v>
      </c>
      <c r="C16" s="65">
        <f>VLOOKUP($A16,'Return Data'!$B$7:$R$1700,4,0)</f>
        <v>45.760100000000001</v>
      </c>
      <c r="D16" s="65">
        <f>VLOOKUP($A16,'Return Data'!$B$7:$R$1700,5,0)</f>
        <v>-10.2866</v>
      </c>
      <c r="E16" s="66">
        <f t="shared" si="0"/>
        <v>23</v>
      </c>
      <c r="F16" s="65">
        <f>VLOOKUP($A16,'Return Data'!$B$7:$R$1700,6,0)</f>
        <v>-1.3956999999999999</v>
      </c>
      <c r="G16" s="66">
        <f t="shared" si="1"/>
        <v>9</v>
      </c>
      <c r="H16" s="65">
        <f>VLOOKUP($A16,'Return Data'!$B$7:$R$1700,7,0)</f>
        <v>2.2686000000000002</v>
      </c>
      <c r="I16" s="66">
        <f t="shared" si="2"/>
        <v>5</v>
      </c>
      <c r="J16" s="65">
        <f>VLOOKUP($A16,'Return Data'!$B$7:$R$1700,8,0)</f>
        <v>5.6468999999999996</v>
      </c>
      <c r="K16" s="66">
        <f t="shared" si="3"/>
        <v>2</v>
      </c>
      <c r="L16" s="65">
        <f>VLOOKUP($A16,'Return Data'!$B$7:$R$1700,9,0)</f>
        <v>11.2468</v>
      </c>
      <c r="M16" s="66">
        <f t="shared" si="4"/>
        <v>9</v>
      </c>
      <c r="N16" s="65">
        <f>VLOOKUP($A16,'Return Data'!$B$7:$R$1700,10,0)</f>
        <v>15.284000000000001</v>
      </c>
      <c r="O16" s="66">
        <f t="shared" si="5"/>
        <v>6</v>
      </c>
      <c r="P16" s="65">
        <f>VLOOKUP($A16,'Return Data'!$B$7:$R$1700,11,0)</f>
        <v>9.6582000000000008</v>
      </c>
      <c r="Q16" s="66">
        <f t="shared" si="6"/>
        <v>7</v>
      </c>
      <c r="R16" s="65">
        <f>VLOOKUP($A16,'Return Data'!$B$7:$R$1700,12,0)</f>
        <v>8.8179999999999996</v>
      </c>
      <c r="S16" s="66">
        <f t="shared" si="7"/>
        <v>6</v>
      </c>
      <c r="T16" s="65">
        <f>VLOOKUP($A16,'Return Data'!$B$7:$R$1700,13,0)</f>
        <v>8.9234000000000009</v>
      </c>
      <c r="U16" s="66">
        <f t="shared" si="8"/>
        <v>9</v>
      </c>
      <c r="V16" s="65">
        <f>VLOOKUP($A16,'Return Data'!$B$7:$R$1700,17,0)</f>
        <v>8.7344000000000008</v>
      </c>
      <c r="W16" s="66">
        <f t="shared" si="9"/>
        <v>6</v>
      </c>
      <c r="X16" s="65">
        <f>VLOOKUP($A16,'Return Data'!$B$7:$R$1700,14,0)</f>
        <v>7.9222999999999999</v>
      </c>
      <c r="Y16" s="66">
        <f t="shared" si="10"/>
        <v>10</v>
      </c>
      <c r="Z16" s="65">
        <f>VLOOKUP($A16,'Return Data'!$B$7:$R$1700,16,0)</f>
        <v>8.5070999999999994</v>
      </c>
      <c r="AA16" s="67">
        <f t="shared" si="11"/>
        <v>8</v>
      </c>
    </row>
    <row r="17" spans="1:27" x14ac:dyDescent="0.3">
      <c r="A17" s="63" t="s">
        <v>1070</v>
      </c>
      <c r="B17" s="64">
        <f>VLOOKUP($A17,'Return Data'!$B$7:$R$1700,3,0)</f>
        <v>44040</v>
      </c>
      <c r="C17" s="65">
        <f>VLOOKUP($A17,'Return Data'!$B$7:$R$1700,4,0)</f>
        <v>16.6846</v>
      </c>
      <c r="D17" s="65">
        <f>VLOOKUP($A17,'Return Data'!$B$7:$R$1700,5,0)</f>
        <v>-8.3111999999999995</v>
      </c>
      <c r="E17" s="66">
        <f t="shared" si="0"/>
        <v>19</v>
      </c>
      <c r="F17" s="65">
        <f>VLOOKUP($A17,'Return Data'!$B$7:$R$1700,6,0)</f>
        <v>-3.0070000000000001</v>
      </c>
      <c r="G17" s="66">
        <f t="shared" si="1"/>
        <v>23</v>
      </c>
      <c r="H17" s="65">
        <f>VLOOKUP($A17,'Return Data'!$B$7:$R$1700,7,0)</f>
        <v>-0.40620000000000001</v>
      </c>
      <c r="I17" s="66">
        <f t="shared" si="2"/>
        <v>20</v>
      </c>
      <c r="J17" s="65">
        <f>VLOOKUP($A17,'Return Data'!$B$7:$R$1700,8,0)</f>
        <v>3.2385999999999999</v>
      </c>
      <c r="K17" s="66">
        <f t="shared" si="3"/>
        <v>15</v>
      </c>
      <c r="L17" s="65">
        <f>VLOOKUP($A17,'Return Data'!$B$7:$R$1700,9,0)</f>
        <v>94.271900000000002</v>
      </c>
      <c r="M17" s="66">
        <f t="shared" si="4"/>
        <v>3</v>
      </c>
      <c r="N17" s="65">
        <f>VLOOKUP($A17,'Return Data'!$B$7:$R$1700,10,0)</f>
        <v>0.69110000000000005</v>
      </c>
      <c r="O17" s="66">
        <f t="shared" si="5"/>
        <v>24</v>
      </c>
      <c r="P17" s="65">
        <f>VLOOKUP($A17,'Return Data'!$B$7:$R$1700,11,0)</f>
        <v>2.6032000000000002</v>
      </c>
      <c r="Q17" s="66">
        <f t="shared" si="6"/>
        <v>22</v>
      </c>
      <c r="R17" s="65">
        <f>VLOOKUP($A17,'Return Data'!$B$7:$R$1700,12,0)</f>
        <v>3.7852000000000001</v>
      </c>
      <c r="S17" s="66">
        <f t="shared" si="7"/>
        <v>22</v>
      </c>
      <c r="T17" s="65">
        <f>VLOOKUP($A17,'Return Data'!$B$7:$R$1700,13,0)</f>
        <v>4.9840999999999998</v>
      </c>
      <c r="U17" s="66">
        <f t="shared" si="8"/>
        <v>21</v>
      </c>
      <c r="V17" s="65">
        <f>VLOOKUP($A17,'Return Data'!$B$7:$R$1700,17,0)</f>
        <v>1.6116999999999999</v>
      </c>
      <c r="W17" s="66">
        <f t="shared" si="9"/>
        <v>21</v>
      </c>
      <c r="X17" s="65">
        <f>VLOOKUP($A17,'Return Data'!$B$7:$R$1700,14,0)</f>
        <v>3.2593000000000001</v>
      </c>
      <c r="Y17" s="66">
        <f t="shared" si="10"/>
        <v>21</v>
      </c>
      <c r="Z17" s="65">
        <f>VLOOKUP($A17,'Return Data'!$B$7:$R$1700,16,0)</f>
        <v>6.6706000000000003</v>
      </c>
      <c r="AA17" s="67">
        <f t="shared" si="11"/>
        <v>21</v>
      </c>
    </row>
    <row r="18" spans="1:27" x14ac:dyDescent="0.3">
      <c r="A18" s="63" t="s">
        <v>1072</v>
      </c>
      <c r="B18" s="64">
        <f>VLOOKUP($A18,'Return Data'!$B$7:$R$1700,3,0)</f>
        <v>44040</v>
      </c>
      <c r="C18" s="65">
        <f>VLOOKUP($A18,'Return Data'!$B$7:$R$1700,4,0)</f>
        <v>405.53480000000002</v>
      </c>
      <c r="D18" s="65">
        <f>VLOOKUP($A18,'Return Data'!$B$7:$R$1700,5,0)</f>
        <v>-7.6668000000000003</v>
      </c>
      <c r="E18" s="66">
        <f t="shared" si="0"/>
        <v>17</v>
      </c>
      <c r="F18" s="65">
        <f>VLOOKUP($A18,'Return Data'!$B$7:$R$1700,6,0)</f>
        <v>-1.8740000000000001</v>
      </c>
      <c r="G18" s="66">
        <f t="shared" si="1"/>
        <v>15</v>
      </c>
      <c r="H18" s="65">
        <f>VLOOKUP($A18,'Return Data'!$B$7:$R$1700,7,0)</f>
        <v>-0.41139999999999999</v>
      </c>
      <c r="I18" s="66">
        <f t="shared" si="2"/>
        <v>21</v>
      </c>
      <c r="J18" s="65">
        <f>VLOOKUP($A18,'Return Data'!$B$7:$R$1700,8,0)</f>
        <v>4.4306000000000001</v>
      </c>
      <c r="K18" s="66">
        <f t="shared" si="3"/>
        <v>4</v>
      </c>
      <c r="L18" s="65">
        <f>VLOOKUP($A18,'Return Data'!$B$7:$R$1700,9,0)</f>
        <v>11.248799999999999</v>
      </c>
      <c r="M18" s="66">
        <f t="shared" si="4"/>
        <v>8</v>
      </c>
      <c r="N18" s="65">
        <f>VLOOKUP($A18,'Return Data'!$B$7:$R$1700,10,0)</f>
        <v>15.446400000000001</v>
      </c>
      <c r="O18" s="66">
        <f t="shared" si="5"/>
        <v>5</v>
      </c>
      <c r="P18" s="65">
        <f>VLOOKUP($A18,'Return Data'!$B$7:$R$1700,11,0)</f>
        <v>9.6719000000000008</v>
      </c>
      <c r="Q18" s="66">
        <f t="shared" si="6"/>
        <v>6</v>
      </c>
      <c r="R18" s="65">
        <f>VLOOKUP($A18,'Return Data'!$B$7:$R$1700,12,0)</f>
        <v>9.0106999999999999</v>
      </c>
      <c r="S18" s="66">
        <f t="shared" si="7"/>
        <v>5</v>
      </c>
      <c r="T18" s="65">
        <f>VLOOKUP($A18,'Return Data'!$B$7:$R$1700,13,0)</f>
        <v>9.1450999999999993</v>
      </c>
      <c r="U18" s="66">
        <f t="shared" si="8"/>
        <v>6</v>
      </c>
      <c r="V18" s="65">
        <f>VLOOKUP($A18,'Return Data'!$B$7:$R$1700,17,0)</f>
        <v>8.9297000000000004</v>
      </c>
      <c r="W18" s="66">
        <f t="shared" si="9"/>
        <v>5</v>
      </c>
      <c r="X18" s="65">
        <f>VLOOKUP($A18,'Return Data'!$B$7:$R$1700,14,0)</f>
        <v>8.1097999999999999</v>
      </c>
      <c r="Y18" s="66">
        <f t="shared" si="10"/>
        <v>5</v>
      </c>
      <c r="Z18" s="65">
        <f>VLOOKUP($A18,'Return Data'!$B$7:$R$1700,16,0)</f>
        <v>8.7720000000000002</v>
      </c>
      <c r="AA18" s="67">
        <f t="shared" si="11"/>
        <v>3</v>
      </c>
    </row>
    <row r="19" spans="1:27" x14ac:dyDescent="0.3">
      <c r="A19" s="63" t="s">
        <v>1073</v>
      </c>
      <c r="B19" s="64">
        <f>VLOOKUP($A19,'Return Data'!$B$7:$R$1700,3,0)</f>
        <v>44040</v>
      </c>
      <c r="C19" s="65">
        <f>VLOOKUP($A19,'Return Data'!$B$7:$R$1700,4,0)</f>
        <v>29.82</v>
      </c>
      <c r="D19" s="65">
        <f>VLOOKUP($A19,'Return Data'!$B$7:$R$1700,5,0)</f>
        <v>-6.6085000000000003</v>
      </c>
      <c r="E19" s="66">
        <f t="shared" si="0"/>
        <v>15</v>
      </c>
      <c r="F19" s="65">
        <f>VLOOKUP($A19,'Return Data'!$B$7:$R$1700,6,0)</f>
        <v>-2.3555999999999999</v>
      </c>
      <c r="G19" s="66">
        <f t="shared" si="1"/>
        <v>20</v>
      </c>
      <c r="H19" s="65">
        <f>VLOOKUP($A19,'Return Data'!$B$7:$R$1700,7,0)</f>
        <v>5.2499999999999998E-2</v>
      </c>
      <c r="I19" s="66">
        <f t="shared" si="2"/>
        <v>16</v>
      </c>
      <c r="J19" s="65">
        <f>VLOOKUP($A19,'Return Data'!$B$7:$R$1700,8,0)</f>
        <v>2.7568999999999999</v>
      </c>
      <c r="K19" s="66">
        <f t="shared" si="3"/>
        <v>22</v>
      </c>
      <c r="L19" s="65">
        <f>VLOOKUP($A19,'Return Data'!$B$7:$R$1700,9,0)</f>
        <v>6.7332999999999998</v>
      </c>
      <c r="M19" s="66">
        <f t="shared" si="4"/>
        <v>21</v>
      </c>
      <c r="N19" s="65">
        <f>VLOOKUP($A19,'Return Data'!$B$7:$R$1700,10,0)</f>
        <v>11.2746</v>
      </c>
      <c r="O19" s="66">
        <f t="shared" si="5"/>
        <v>17</v>
      </c>
      <c r="P19" s="65">
        <f>VLOOKUP($A19,'Return Data'!$B$7:$R$1700,11,0)</f>
        <v>8.9549000000000003</v>
      </c>
      <c r="Q19" s="66">
        <f t="shared" si="6"/>
        <v>13</v>
      </c>
      <c r="R19" s="65">
        <f>VLOOKUP($A19,'Return Data'!$B$7:$R$1700,12,0)</f>
        <v>8.2349999999999994</v>
      </c>
      <c r="S19" s="66">
        <f t="shared" si="7"/>
        <v>15</v>
      </c>
      <c r="T19" s="65">
        <f>VLOOKUP($A19,'Return Data'!$B$7:$R$1700,13,0)</f>
        <v>8.5383999999999993</v>
      </c>
      <c r="U19" s="66">
        <f t="shared" si="8"/>
        <v>15</v>
      </c>
      <c r="V19" s="65">
        <f>VLOOKUP($A19,'Return Data'!$B$7:$R$1700,17,0)</f>
        <v>8.6121999999999996</v>
      </c>
      <c r="W19" s="66">
        <f t="shared" si="9"/>
        <v>10</v>
      </c>
      <c r="X19" s="65">
        <f>VLOOKUP($A19,'Return Data'!$B$7:$R$1700,14,0)</f>
        <v>7.8814000000000002</v>
      </c>
      <c r="Y19" s="66">
        <f t="shared" si="10"/>
        <v>11</v>
      </c>
      <c r="Z19" s="65">
        <f>VLOOKUP($A19,'Return Data'!$B$7:$R$1700,16,0)</f>
        <v>8.6008999999999993</v>
      </c>
      <c r="AA19" s="67">
        <f t="shared" si="11"/>
        <v>5</v>
      </c>
    </row>
    <row r="20" spans="1:27" x14ac:dyDescent="0.3">
      <c r="A20" s="63" t="s">
        <v>1076</v>
      </c>
      <c r="B20" s="64">
        <f>VLOOKUP($A20,'Return Data'!$B$7:$R$1700,3,0)</f>
        <v>44040</v>
      </c>
      <c r="C20" s="65">
        <f>VLOOKUP($A20,'Return Data'!$B$7:$R$1700,4,0)</f>
        <v>2962.8651</v>
      </c>
      <c r="D20" s="65">
        <f>VLOOKUP($A20,'Return Data'!$B$7:$R$1700,5,0)</f>
        <v>-8.5561000000000007</v>
      </c>
      <c r="E20" s="66">
        <f t="shared" si="0"/>
        <v>21</v>
      </c>
      <c r="F20" s="65">
        <f>VLOOKUP($A20,'Return Data'!$B$7:$R$1700,6,0)</f>
        <v>-2.3108</v>
      </c>
      <c r="G20" s="66">
        <f t="shared" si="1"/>
        <v>19</v>
      </c>
      <c r="H20" s="65">
        <f>VLOOKUP($A20,'Return Data'!$B$7:$R$1700,7,0)</f>
        <v>0.61439999999999995</v>
      </c>
      <c r="I20" s="66">
        <f t="shared" si="2"/>
        <v>13</v>
      </c>
      <c r="J20" s="65">
        <f>VLOOKUP($A20,'Return Data'!$B$7:$R$1700,8,0)</f>
        <v>4.4577999999999998</v>
      </c>
      <c r="K20" s="66">
        <f t="shared" si="3"/>
        <v>3</v>
      </c>
      <c r="L20" s="65">
        <f>VLOOKUP($A20,'Return Data'!$B$7:$R$1700,9,0)</f>
        <v>7.5609999999999999</v>
      </c>
      <c r="M20" s="66">
        <f t="shared" si="4"/>
        <v>17</v>
      </c>
      <c r="N20" s="65">
        <f>VLOOKUP($A20,'Return Data'!$B$7:$R$1700,10,0)</f>
        <v>12.6332</v>
      </c>
      <c r="O20" s="66">
        <f t="shared" si="5"/>
        <v>10</v>
      </c>
      <c r="P20" s="65">
        <f>VLOOKUP($A20,'Return Data'!$B$7:$R$1700,11,0)</f>
        <v>9.1730999999999998</v>
      </c>
      <c r="Q20" s="66">
        <f t="shared" si="6"/>
        <v>11</v>
      </c>
      <c r="R20" s="65">
        <f>VLOOKUP($A20,'Return Data'!$B$7:$R$1700,12,0)</f>
        <v>8.4976000000000003</v>
      </c>
      <c r="S20" s="66">
        <f t="shared" si="7"/>
        <v>10</v>
      </c>
      <c r="T20" s="65">
        <f>VLOOKUP($A20,'Return Data'!$B$7:$R$1700,13,0)</f>
        <v>8.9658999999999995</v>
      </c>
      <c r="U20" s="66">
        <f t="shared" si="8"/>
        <v>8</v>
      </c>
      <c r="V20" s="65">
        <f>VLOOKUP($A20,'Return Data'!$B$7:$R$1700,17,0)</f>
        <v>9.0121000000000002</v>
      </c>
      <c r="W20" s="66">
        <f t="shared" si="9"/>
        <v>3</v>
      </c>
      <c r="X20" s="65">
        <f>VLOOKUP($A20,'Return Data'!$B$7:$R$1700,14,0)</f>
        <v>8.1186000000000007</v>
      </c>
      <c r="Y20" s="66">
        <f t="shared" si="10"/>
        <v>4</v>
      </c>
      <c r="Z20" s="65">
        <f>VLOOKUP($A20,'Return Data'!$B$7:$R$1700,16,0)</f>
        <v>8.5707000000000004</v>
      </c>
      <c r="AA20" s="67">
        <f t="shared" si="11"/>
        <v>7</v>
      </c>
    </row>
    <row r="21" spans="1:27" x14ac:dyDescent="0.3">
      <c r="A21" s="63" t="s">
        <v>1078</v>
      </c>
      <c r="B21" s="64">
        <f>VLOOKUP($A21,'Return Data'!$B$7:$R$1700,3,0)</f>
        <v>44040</v>
      </c>
      <c r="C21" s="65">
        <f>VLOOKUP($A21,'Return Data'!$B$7:$R$1700,4,0)</f>
        <v>28.752700000000001</v>
      </c>
      <c r="D21" s="65">
        <f>VLOOKUP($A21,'Return Data'!$B$7:$R$1700,5,0)</f>
        <v>-10.6602</v>
      </c>
      <c r="E21" s="66">
        <f t="shared" si="0"/>
        <v>24</v>
      </c>
      <c r="F21" s="65">
        <f>VLOOKUP($A21,'Return Data'!$B$7:$R$1700,6,0)</f>
        <v>-3.2677</v>
      </c>
      <c r="G21" s="66">
        <f t="shared" si="1"/>
        <v>25</v>
      </c>
      <c r="H21" s="65">
        <f>VLOOKUP($A21,'Return Data'!$B$7:$R$1700,7,0)</f>
        <v>-2.6644999999999999</v>
      </c>
      <c r="I21" s="66">
        <f t="shared" si="2"/>
        <v>26</v>
      </c>
      <c r="J21" s="65">
        <f>VLOOKUP($A21,'Return Data'!$B$7:$R$1700,8,0)</f>
        <v>3.6410999999999998</v>
      </c>
      <c r="K21" s="66">
        <f t="shared" si="3"/>
        <v>12</v>
      </c>
      <c r="L21" s="65">
        <f>VLOOKUP($A21,'Return Data'!$B$7:$R$1700,9,0)</f>
        <v>232.89340000000001</v>
      </c>
      <c r="M21" s="66">
        <f t="shared" si="4"/>
        <v>2</v>
      </c>
      <c r="N21" s="65">
        <f>VLOOKUP($A21,'Return Data'!$B$7:$R$1700,10,0)</f>
        <v>90.970399999999998</v>
      </c>
      <c r="O21" s="66">
        <f t="shared" si="5"/>
        <v>1</v>
      </c>
      <c r="P21" s="65">
        <f>VLOOKUP($A21,'Return Data'!$B$7:$R$1700,11,0)</f>
        <v>48.287100000000002</v>
      </c>
      <c r="Q21" s="66">
        <f t="shared" si="6"/>
        <v>1</v>
      </c>
      <c r="R21" s="65">
        <f>VLOOKUP($A21,'Return Data'!$B$7:$R$1700,12,0)</f>
        <v>27.148900000000001</v>
      </c>
      <c r="S21" s="66">
        <f t="shared" si="7"/>
        <v>1</v>
      </c>
      <c r="T21" s="65">
        <f>VLOOKUP($A21,'Return Data'!$B$7:$R$1700,13,0)</f>
        <v>18.146999999999998</v>
      </c>
      <c r="U21" s="66">
        <f t="shared" si="8"/>
        <v>1</v>
      </c>
      <c r="V21" s="65">
        <f>VLOOKUP($A21,'Return Data'!$B$7:$R$1700,17,0)</f>
        <v>6.4352</v>
      </c>
      <c r="W21" s="66">
        <f t="shared" si="9"/>
        <v>17</v>
      </c>
      <c r="X21" s="65">
        <f>VLOOKUP($A21,'Return Data'!$B$7:$R$1700,14,0)</f>
        <v>6.3932000000000002</v>
      </c>
      <c r="Y21" s="66">
        <f t="shared" si="10"/>
        <v>17</v>
      </c>
      <c r="Z21" s="65">
        <f>VLOOKUP($A21,'Return Data'!$B$7:$R$1700,16,0)</f>
        <v>7.7942</v>
      </c>
      <c r="AA21" s="67">
        <f t="shared" si="11"/>
        <v>16</v>
      </c>
    </row>
    <row r="22" spans="1:27" x14ac:dyDescent="0.3">
      <c r="A22" s="63" t="s">
        <v>1080</v>
      </c>
      <c r="B22" s="64">
        <f>VLOOKUP($A22,'Return Data'!$B$7:$R$1700,3,0)</f>
        <v>44040</v>
      </c>
      <c r="C22" s="65">
        <f>VLOOKUP($A22,'Return Data'!$B$7:$R$1700,4,0)</f>
        <v>2677.8815</v>
      </c>
      <c r="D22" s="65">
        <f>VLOOKUP($A22,'Return Data'!$B$7:$R$1700,5,0)</f>
        <v>-4.3802000000000003</v>
      </c>
      <c r="E22" s="66">
        <f t="shared" si="0"/>
        <v>10</v>
      </c>
      <c r="F22" s="65">
        <f>VLOOKUP($A22,'Return Data'!$B$7:$R$1700,6,0)</f>
        <v>-0.44190000000000002</v>
      </c>
      <c r="G22" s="66">
        <f t="shared" si="1"/>
        <v>8</v>
      </c>
      <c r="H22" s="65">
        <f>VLOOKUP($A22,'Return Data'!$B$7:$R$1700,7,0)</f>
        <v>2.4590999999999998</v>
      </c>
      <c r="I22" s="66">
        <f t="shared" si="2"/>
        <v>4</v>
      </c>
      <c r="J22" s="65">
        <f>VLOOKUP($A22,'Return Data'!$B$7:$R$1700,8,0)</f>
        <v>4.0288000000000004</v>
      </c>
      <c r="K22" s="66">
        <f t="shared" si="3"/>
        <v>9</v>
      </c>
      <c r="L22" s="65">
        <f>VLOOKUP($A22,'Return Data'!$B$7:$R$1700,9,0)</f>
        <v>8.5900999999999996</v>
      </c>
      <c r="M22" s="66">
        <f t="shared" si="4"/>
        <v>12</v>
      </c>
      <c r="N22" s="65">
        <f>VLOOKUP($A22,'Return Data'!$B$7:$R$1700,10,0)</f>
        <v>16.747299999999999</v>
      </c>
      <c r="O22" s="66">
        <f t="shared" si="5"/>
        <v>4</v>
      </c>
      <c r="P22" s="65">
        <f>VLOOKUP($A22,'Return Data'!$B$7:$R$1700,11,0)</f>
        <v>10.079800000000001</v>
      </c>
      <c r="Q22" s="66">
        <f t="shared" si="6"/>
        <v>3</v>
      </c>
      <c r="R22" s="65">
        <f>VLOOKUP($A22,'Return Data'!$B$7:$R$1700,12,0)</f>
        <v>9.5830000000000002</v>
      </c>
      <c r="S22" s="66">
        <f t="shared" si="7"/>
        <v>2</v>
      </c>
      <c r="T22" s="65">
        <f>VLOOKUP($A22,'Return Data'!$B$7:$R$1700,13,0)</f>
        <v>9.9906000000000006</v>
      </c>
      <c r="U22" s="66">
        <f t="shared" si="8"/>
        <v>2</v>
      </c>
      <c r="V22" s="65">
        <f>VLOOKUP($A22,'Return Data'!$B$7:$R$1700,17,0)</f>
        <v>9.2901000000000007</v>
      </c>
      <c r="W22" s="66">
        <f t="shared" si="9"/>
        <v>1</v>
      </c>
      <c r="X22" s="65">
        <f>VLOOKUP($A22,'Return Data'!$B$7:$R$1700,14,0)</f>
        <v>8.6379000000000001</v>
      </c>
      <c r="Y22" s="66">
        <f t="shared" si="10"/>
        <v>1</v>
      </c>
      <c r="Z22" s="65">
        <f>VLOOKUP($A22,'Return Data'!$B$7:$R$1700,16,0)</f>
        <v>8.9885000000000002</v>
      </c>
      <c r="AA22" s="67">
        <f t="shared" si="11"/>
        <v>1</v>
      </c>
    </row>
    <row r="23" spans="1:27" x14ac:dyDescent="0.3">
      <c r="A23" s="63" t="s">
        <v>1081</v>
      </c>
      <c r="B23" s="64">
        <f>VLOOKUP($A23,'Return Data'!$B$7:$R$1700,3,0)</f>
        <v>44040</v>
      </c>
      <c r="C23" s="65">
        <f>VLOOKUP($A23,'Return Data'!$B$7:$R$1700,4,0)</f>
        <v>22.118099999999998</v>
      </c>
      <c r="D23" s="65">
        <f>VLOOKUP($A23,'Return Data'!$B$7:$R$1700,5,0)</f>
        <v>-16.494900000000001</v>
      </c>
      <c r="E23" s="66">
        <f t="shared" si="0"/>
        <v>26</v>
      </c>
      <c r="F23" s="65">
        <f>VLOOKUP($A23,'Return Data'!$B$7:$R$1700,6,0)</f>
        <v>-2.8045</v>
      </c>
      <c r="G23" s="66">
        <f t="shared" si="1"/>
        <v>22</v>
      </c>
      <c r="H23" s="65">
        <f>VLOOKUP($A23,'Return Data'!$B$7:$R$1700,7,0)</f>
        <v>1.3913</v>
      </c>
      <c r="I23" s="66">
        <f t="shared" si="2"/>
        <v>6</v>
      </c>
      <c r="J23" s="65">
        <f>VLOOKUP($A23,'Return Data'!$B$7:$R$1700,8,0)</f>
        <v>3.0682999999999998</v>
      </c>
      <c r="K23" s="66">
        <f t="shared" si="3"/>
        <v>17</v>
      </c>
      <c r="L23" s="65">
        <f>VLOOKUP($A23,'Return Data'!$B$7:$R$1700,9,0)</f>
        <v>30.444099999999999</v>
      </c>
      <c r="M23" s="66">
        <f t="shared" si="4"/>
        <v>5</v>
      </c>
      <c r="N23" s="65">
        <f>VLOOKUP($A23,'Return Data'!$B$7:$R$1700,10,0)</f>
        <v>19.407299999999999</v>
      </c>
      <c r="O23" s="66">
        <f t="shared" si="5"/>
        <v>3</v>
      </c>
      <c r="P23" s="65">
        <f>VLOOKUP($A23,'Return Data'!$B$7:$R$1700,11,0)</f>
        <v>8.1397999999999993</v>
      </c>
      <c r="Q23" s="66">
        <f t="shared" si="6"/>
        <v>19</v>
      </c>
      <c r="R23" s="65">
        <f>VLOOKUP($A23,'Return Data'!$B$7:$R$1700,12,0)</f>
        <v>8.3225999999999996</v>
      </c>
      <c r="S23" s="66">
        <f t="shared" si="7"/>
        <v>14</v>
      </c>
      <c r="T23" s="65">
        <f>VLOOKUP($A23,'Return Data'!$B$7:$R$1700,13,0)</f>
        <v>7.9494999999999996</v>
      </c>
      <c r="U23" s="66">
        <f t="shared" si="8"/>
        <v>17</v>
      </c>
      <c r="V23" s="65">
        <f>VLOOKUP($A23,'Return Data'!$B$7:$R$1700,17,0)</f>
        <v>6.9901999999999997</v>
      </c>
      <c r="W23" s="66">
        <f t="shared" si="9"/>
        <v>15</v>
      </c>
      <c r="X23" s="65">
        <f>VLOOKUP($A23,'Return Data'!$B$7:$R$1700,14,0)</f>
        <v>6.7663000000000002</v>
      </c>
      <c r="Y23" s="66">
        <f t="shared" si="10"/>
        <v>15</v>
      </c>
      <c r="Z23" s="65">
        <f>VLOOKUP($A23,'Return Data'!$B$7:$R$1700,16,0)</f>
        <v>8.4457000000000004</v>
      </c>
      <c r="AA23" s="67">
        <f t="shared" si="11"/>
        <v>10</v>
      </c>
    </row>
    <row r="24" spans="1:27" x14ac:dyDescent="0.3">
      <c r="A24" s="63" t="s">
        <v>1084</v>
      </c>
      <c r="B24" s="64">
        <f>VLOOKUP($A24,'Return Data'!$B$7:$R$1700,3,0)</f>
        <v>44040</v>
      </c>
      <c r="C24" s="65">
        <f>VLOOKUP($A24,'Return Data'!$B$7:$R$1700,4,0)</f>
        <v>32.028300000000002</v>
      </c>
      <c r="D24" s="65">
        <f>VLOOKUP($A24,'Return Data'!$B$7:$R$1700,5,0)</f>
        <v>-6.7225000000000001</v>
      </c>
      <c r="E24" s="66">
        <f t="shared" si="0"/>
        <v>16</v>
      </c>
      <c r="F24" s="65">
        <f>VLOOKUP($A24,'Return Data'!$B$7:$R$1700,6,0)</f>
        <v>-1.6236999999999999</v>
      </c>
      <c r="G24" s="66">
        <f t="shared" si="1"/>
        <v>11</v>
      </c>
      <c r="H24" s="65">
        <f>VLOOKUP($A24,'Return Data'!$B$7:$R$1700,7,0)</f>
        <v>-0.66739999999999999</v>
      </c>
      <c r="I24" s="66">
        <f t="shared" si="2"/>
        <v>22</v>
      </c>
      <c r="J24" s="65">
        <f>VLOOKUP($A24,'Return Data'!$B$7:$R$1700,8,0)</f>
        <v>4.3296000000000001</v>
      </c>
      <c r="K24" s="66">
        <f t="shared" si="3"/>
        <v>5</v>
      </c>
      <c r="L24" s="65">
        <f>VLOOKUP($A24,'Return Data'!$B$7:$R$1700,9,0)</f>
        <v>18.5411</v>
      </c>
      <c r="M24" s="66">
        <f t="shared" si="4"/>
        <v>6</v>
      </c>
      <c r="N24" s="65">
        <f>VLOOKUP($A24,'Return Data'!$B$7:$R$1700,10,0)</f>
        <v>14.79</v>
      </c>
      <c r="O24" s="66">
        <f t="shared" si="5"/>
        <v>7</v>
      </c>
      <c r="P24" s="65">
        <f>VLOOKUP($A24,'Return Data'!$B$7:$R$1700,11,0)</f>
        <v>9.7072000000000003</v>
      </c>
      <c r="Q24" s="66">
        <f t="shared" si="6"/>
        <v>5</v>
      </c>
      <c r="R24" s="65">
        <f>VLOOKUP($A24,'Return Data'!$B$7:$R$1700,12,0)</f>
        <v>8.7860999999999994</v>
      </c>
      <c r="S24" s="66">
        <f t="shared" si="7"/>
        <v>7</v>
      </c>
      <c r="T24" s="65">
        <f>VLOOKUP($A24,'Return Data'!$B$7:$R$1700,13,0)</f>
        <v>8.8712999999999997</v>
      </c>
      <c r="U24" s="66">
        <f t="shared" si="8"/>
        <v>11</v>
      </c>
      <c r="V24" s="65">
        <f>VLOOKUP($A24,'Return Data'!$B$7:$R$1700,17,0)</f>
        <v>6.4882999999999997</v>
      </c>
      <c r="W24" s="66">
        <f t="shared" si="9"/>
        <v>16</v>
      </c>
      <c r="X24" s="65">
        <f>VLOOKUP($A24,'Return Data'!$B$7:$R$1700,14,0)</f>
        <v>6.6787000000000001</v>
      </c>
      <c r="Y24" s="66">
        <f t="shared" si="10"/>
        <v>16</v>
      </c>
      <c r="Z24" s="65">
        <f>VLOOKUP($A24,'Return Data'!$B$7:$R$1700,16,0)</f>
        <v>7.9949000000000003</v>
      </c>
      <c r="AA24" s="67">
        <f t="shared" si="11"/>
        <v>14</v>
      </c>
    </row>
    <row r="25" spans="1:27" x14ac:dyDescent="0.3">
      <c r="A25" s="63" t="s">
        <v>1085</v>
      </c>
      <c r="B25" s="64">
        <f>VLOOKUP($A25,'Return Data'!$B$7:$R$1700,3,0)</f>
        <v>44040</v>
      </c>
      <c r="C25" s="65">
        <f>VLOOKUP($A25,'Return Data'!$B$7:$R$1700,4,0)</f>
        <v>1302.9149</v>
      </c>
      <c r="D25" s="65">
        <f>VLOOKUP($A25,'Return Data'!$B$7:$R$1700,5,0)</f>
        <v>-3.6863000000000001</v>
      </c>
      <c r="E25" s="66">
        <f t="shared" si="0"/>
        <v>7</v>
      </c>
      <c r="F25" s="65">
        <f>VLOOKUP($A25,'Return Data'!$B$7:$R$1700,6,0)</f>
        <v>-2.87E-2</v>
      </c>
      <c r="G25" s="66">
        <f t="shared" si="1"/>
        <v>6</v>
      </c>
      <c r="H25" s="65">
        <f>VLOOKUP($A25,'Return Data'!$B$7:$R$1700,7,0)</f>
        <v>2.5973999999999999</v>
      </c>
      <c r="I25" s="66">
        <f t="shared" si="2"/>
        <v>3</v>
      </c>
      <c r="J25" s="65">
        <f>VLOOKUP($A25,'Return Data'!$B$7:$R$1700,8,0)</f>
        <v>3.8637000000000001</v>
      </c>
      <c r="K25" s="66">
        <f t="shared" si="3"/>
        <v>10</v>
      </c>
      <c r="L25" s="65">
        <f>VLOOKUP($A25,'Return Data'!$B$7:$R$1700,9,0)</f>
        <v>7.2079000000000004</v>
      </c>
      <c r="M25" s="66">
        <f t="shared" si="4"/>
        <v>20</v>
      </c>
      <c r="N25" s="65">
        <f>VLOOKUP($A25,'Return Data'!$B$7:$R$1700,10,0)</f>
        <v>10.707100000000001</v>
      </c>
      <c r="O25" s="66">
        <f t="shared" si="5"/>
        <v>20</v>
      </c>
      <c r="P25" s="65">
        <f>VLOOKUP($A25,'Return Data'!$B$7:$R$1700,11,0)</f>
        <v>8.4617000000000004</v>
      </c>
      <c r="Q25" s="66">
        <f t="shared" si="6"/>
        <v>16</v>
      </c>
      <c r="R25" s="65">
        <f>VLOOKUP($A25,'Return Data'!$B$7:$R$1700,12,0)</f>
        <v>8.0696999999999992</v>
      </c>
      <c r="S25" s="66">
        <f t="shared" si="7"/>
        <v>16</v>
      </c>
      <c r="T25" s="65">
        <f>VLOOKUP($A25,'Return Data'!$B$7:$R$1700,13,0)</f>
        <v>8.3592999999999993</v>
      </c>
      <c r="U25" s="66">
        <f t="shared" si="8"/>
        <v>16</v>
      </c>
      <c r="V25" s="65">
        <f>VLOOKUP($A25,'Return Data'!$B$7:$R$1700,17,0)</f>
        <v>8.5617999999999999</v>
      </c>
      <c r="W25" s="66">
        <f t="shared" si="9"/>
        <v>11</v>
      </c>
      <c r="X25" s="65">
        <f>VLOOKUP($A25,'Return Data'!$B$7:$R$1700,14,0)</f>
        <v>7.9664000000000001</v>
      </c>
      <c r="Y25" s="66">
        <f t="shared" si="10"/>
        <v>9</v>
      </c>
      <c r="Z25" s="65">
        <f>VLOOKUP($A25,'Return Data'!$B$7:$R$1700,16,0)</f>
        <v>7.9730999999999996</v>
      </c>
      <c r="AA25" s="67">
        <f t="shared" si="11"/>
        <v>15</v>
      </c>
    </row>
    <row r="26" spans="1:27" x14ac:dyDescent="0.3">
      <c r="A26" s="63" t="s">
        <v>1087</v>
      </c>
      <c r="B26" s="64">
        <f>VLOOKUP($A26,'Return Data'!$B$7:$R$1700,3,0)</f>
        <v>44040</v>
      </c>
      <c r="C26" s="65">
        <f>VLOOKUP($A26,'Return Data'!$B$7:$R$1700,4,0)</f>
        <v>1834.4614999999999</v>
      </c>
      <c r="D26" s="65">
        <f>VLOOKUP($A26,'Return Data'!$B$7:$R$1700,5,0)</f>
        <v>-11.9839</v>
      </c>
      <c r="E26" s="66">
        <f t="shared" si="0"/>
        <v>25</v>
      </c>
      <c r="F26" s="65">
        <f>VLOOKUP($A26,'Return Data'!$B$7:$R$1700,6,0)</f>
        <v>-1.8048</v>
      </c>
      <c r="G26" s="66">
        <f t="shared" si="1"/>
        <v>14</v>
      </c>
      <c r="H26" s="65">
        <f>VLOOKUP($A26,'Return Data'!$B$7:$R$1700,7,0)</f>
        <v>0.72689999999999999</v>
      </c>
      <c r="I26" s="66">
        <f t="shared" si="2"/>
        <v>12</v>
      </c>
      <c r="J26" s="65">
        <f>VLOOKUP($A26,'Return Data'!$B$7:$R$1700,8,0)</f>
        <v>4.2271000000000001</v>
      </c>
      <c r="K26" s="66">
        <f t="shared" si="3"/>
        <v>7</v>
      </c>
      <c r="L26" s="65">
        <f>VLOOKUP($A26,'Return Data'!$B$7:$R$1700,9,0)</f>
        <v>13.1957</v>
      </c>
      <c r="M26" s="66">
        <f t="shared" si="4"/>
        <v>7</v>
      </c>
      <c r="N26" s="65">
        <f>VLOOKUP($A26,'Return Data'!$B$7:$R$1700,10,0)</f>
        <v>12.4391</v>
      </c>
      <c r="O26" s="66">
        <f t="shared" si="5"/>
        <v>12</v>
      </c>
      <c r="P26" s="65">
        <f>VLOOKUP($A26,'Return Data'!$B$7:$R$1700,11,0)</f>
        <v>8.6516000000000002</v>
      </c>
      <c r="Q26" s="66">
        <f t="shared" si="6"/>
        <v>15</v>
      </c>
      <c r="R26" s="65">
        <f>VLOOKUP($A26,'Return Data'!$B$7:$R$1700,12,0)</f>
        <v>7.3917000000000002</v>
      </c>
      <c r="S26" s="66">
        <f t="shared" si="7"/>
        <v>20</v>
      </c>
      <c r="T26" s="65">
        <f>VLOOKUP($A26,'Return Data'!$B$7:$R$1700,13,0)</f>
        <v>7.6318000000000001</v>
      </c>
      <c r="U26" s="66">
        <f t="shared" si="8"/>
        <v>19</v>
      </c>
      <c r="V26" s="65">
        <f>VLOOKUP($A26,'Return Data'!$B$7:$R$1700,17,0)</f>
        <v>7.4013</v>
      </c>
      <c r="W26" s="66">
        <f t="shared" si="9"/>
        <v>14</v>
      </c>
      <c r="X26" s="65">
        <f>VLOOKUP($A26,'Return Data'!$B$7:$R$1700,14,0)</f>
        <v>7.0480999999999998</v>
      </c>
      <c r="Y26" s="66">
        <f t="shared" si="10"/>
        <v>14</v>
      </c>
      <c r="Z26" s="65">
        <f>VLOOKUP($A26,'Return Data'!$B$7:$R$1700,16,0)</f>
        <v>7.7149000000000001</v>
      </c>
      <c r="AA26" s="67">
        <f t="shared" si="11"/>
        <v>18</v>
      </c>
    </row>
    <row r="27" spans="1:27" x14ac:dyDescent="0.3">
      <c r="A27" s="63" t="s">
        <v>1090</v>
      </c>
      <c r="B27" s="64">
        <f>VLOOKUP($A27,'Return Data'!$B$7:$R$1700,3,0)</f>
        <v>44040</v>
      </c>
      <c r="C27" s="65">
        <f>VLOOKUP($A27,'Return Data'!$B$7:$R$1700,4,0)</f>
        <v>2905.2743</v>
      </c>
      <c r="D27" s="65">
        <f>VLOOKUP($A27,'Return Data'!$B$7:$R$1700,5,0)</f>
        <v>-8.5925999999999991</v>
      </c>
      <c r="E27" s="66">
        <f t="shared" si="0"/>
        <v>22</v>
      </c>
      <c r="F27" s="65">
        <f>VLOOKUP($A27,'Return Data'!$B$7:$R$1700,6,0)</f>
        <v>-4.2309000000000001</v>
      </c>
      <c r="G27" s="66">
        <f t="shared" si="1"/>
        <v>26</v>
      </c>
      <c r="H27" s="65">
        <f>VLOOKUP($A27,'Return Data'!$B$7:$R$1700,7,0)</f>
        <v>-0.69410000000000005</v>
      </c>
      <c r="I27" s="66">
        <f t="shared" si="2"/>
        <v>23</v>
      </c>
      <c r="J27" s="65">
        <f>VLOOKUP($A27,'Return Data'!$B$7:$R$1700,8,0)</f>
        <v>2.9068999999999998</v>
      </c>
      <c r="K27" s="66">
        <f t="shared" si="3"/>
        <v>20</v>
      </c>
      <c r="L27" s="65">
        <f>VLOOKUP($A27,'Return Data'!$B$7:$R$1700,9,0)</f>
        <v>8.7367000000000008</v>
      </c>
      <c r="M27" s="66">
        <f t="shared" si="4"/>
        <v>10</v>
      </c>
      <c r="N27" s="65">
        <f>VLOOKUP($A27,'Return Data'!$B$7:$R$1700,10,0)</f>
        <v>12.908300000000001</v>
      </c>
      <c r="O27" s="66">
        <f t="shared" si="5"/>
        <v>9</v>
      </c>
      <c r="P27" s="65">
        <f>VLOOKUP($A27,'Return Data'!$B$7:$R$1700,11,0)</f>
        <v>8.7037999999999993</v>
      </c>
      <c r="Q27" s="66">
        <f t="shared" si="6"/>
        <v>14</v>
      </c>
      <c r="R27" s="65">
        <f>VLOOKUP($A27,'Return Data'!$B$7:$R$1700,12,0)</f>
        <v>8.5298999999999996</v>
      </c>
      <c r="S27" s="66">
        <f t="shared" si="7"/>
        <v>9</v>
      </c>
      <c r="T27" s="65">
        <f>VLOOKUP($A27,'Return Data'!$B$7:$R$1700,13,0)</f>
        <v>9.0756999999999994</v>
      </c>
      <c r="U27" s="66">
        <f t="shared" si="8"/>
        <v>7</v>
      </c>
      <c r="V27" s="65">
        <f>VLOOKUP($A27,'Return Data'!$B$7:$R$1700,17,0)</f>
        <v>8.0084999999999997</v>
      </c>
      <c r="W27" s="66">
        <f t="shared" si="9"/>
        <v>13</v>
      </c>
      <c r="X27" s="65">
        <f>VLOOKUP($A27,'Return Data'!$B$7:$R$1700,14,0)</f>
        <v>7.5571000000000002</v>
      </c>
      <c r="Y27" s="66">
        <f t="shared" si="10"/>
        <v>13</v>
      </c>
      <c r="Z27" s="65">
        <f>VLOOKUP($A27,'Return Data'!$B$7:$R$1700,16,0)</f>
        <v>8.4600000000000009</v>
      </c>
      <c r="AA27" s="67">
        <f t="shared" si="11"/>
        <v>9</v>
      </c>
    </row>
    <row r="28" spans="1:27" x14ac:dyDescent="0.3">
      <c r="A28" s="63" t="s">
        <v>1092</v>
      </c>
      <c r="B28" s="64">
        <f>VLOOKUP($A28,'Return Data'!$B$7:$R$1700,3,0)</f>
        <v>44040</v>
      </c>
      <c r="C28" s="65">
        <f>VLOOKUP($A28,'Return Data'!$B$7:$R$1700,4,0)</f>
        <v>23.676400000000001</v>
      </c>
      <c r="D28" s="65">
        <f>VLOOKUP($A28,'Return Data'!$B$7:$R$1700,5,0)</f>
        <v>-2.4664000000000001</v>
      </c>
      <c r="E28" s="66">
        <f t="shared" si="0"/>
        <v>6</v>
      </c>
      <c r="F28" s="65">
        <f>VLOOKUP($A28,'Return Data'!$B$7:$R$1700,6,0)</f>
        <v>-7.7100000000000002E-2</v>
      </c>
      <c r="G28" s="66">
        <f t="shared" si="1"/>
        <v>7</v>
      </c>
      <c r="H28" s="65">
        <f>VLOOKUP($A28,'Return Data'!$B$7:$R$1700,7,0)</f>
        <v>1.3438000000000001</v>
      </c>
      <c r="I28" s="66">
        <f t="shared" si="2"/>
        <v>7</v>
      </c>
      <c r="J28" s="65">
        <f>VLOOKUP($A28,'Return Data'!$B$7:$R$1700,8,0)</f>
        <v>4.0586000000000002</v>
      </c>
      <c r="K28" s="66">
        <f t="shared" si="3"/>
        <v>8</v>
      </c>
      <c r="L28" s="65">
        <f>VLOOKUP($A28,'Return Data'!$B$7:$R$1700,9,0)</f>
        <v>-20.986899999999999</v>
      </c>
      <c r="M28" s="66">
        <f t="shared" si="4"/>
        <v>25</v>
      </c>
      <c r="N28" s="65">
        <f>VLOOKUP($A28,'Return Data'!$B$7:$R$1700,10,0)</f>
        <v>-4.5274000000000001</v>
      </c>
      <c r="O28" s="66">
        <f t="shared" si="5"/>
        <v>25</v>
      </c>
      <c r="P28" s="65">
        <f>VLOOKUP($A28,'Return Data'!$B$7:$R$1700,11,0)</f>
        <v>-0.3669</v>
      </c>
      <c r="Q28" s="66">
        <f t="shared" si="6"/>
        <v>24</v>
      </c>
      <c r="R28" s="65">
        <f>VLOOKUP($A28,'Return Data'!$B$7:$R$1700,12,0)</f>
        <v>2.3589000000000002</v>
      </c>
      <c r="S28" s="66">
        <f t="shared" si="7"/>
        <v>23</v>
      </c>
      <c r="T28" s="65">
        <f>VLOOKUP($A28,'Return Data'!$B$7:$R$1700,13,0)</f>
        <v>4.4943</v>
      </c>
      <c r="U28" s="66">
        <f t="shared" si="8"/>
        <v>22</v>
      </c>
      <c r="V28" s="65">
        <f>VLOOKUP($A28,'Return Data'!$B$7:$R$1700,17,0)</f>
        <v>-2.5966999999999998</v>
      </c>
      <c r="W28" s="66">
        <f t="shared" si="9"/>
        <v>24</v>
      </c>
      <c r="X28" s="65">
        <f>VLOOKUP($A28,'Return Data'!$B$7:$R$1700,14,0)</f>
        <v>0.51290000000000002</v>
      </c>
      <c r="Y28" s="66">
        <f t="shared" si="10"/>
        <v>24</v>
      </c>
      <c r="Z28" s="65">
        <f>VLOOKUP($A28,'Return Data'!$B$7:$R$1700,16,0)</f>
        <v>5.9208999999999996</v>
      </c>
      <c r="AA28" s="67">
        <f t="shared" si="11"/>
        <v>22</v>
      </c>
    </row>
    <row r="29" spans="1:27" x14ac:dyDescent="0.3">
      <c r="A29" s="63" t="s">
        <v>1094</v>
      </c>
      <c r="B29" s="64">
        <f>VLOOKUP($A29,'Return Data'!$B$7:$R$1700,3,0)</f>
        <v>44040</v>
      </c>
      <c r="C29" s="65">
        <f>VLOOKUP($A29,'Return Data'!$B$7:$R$1700,4,0)</f>
        <v>2773.5329999999999</v>
      </c>
      <c r="D29" s="65">
        <f>VLOOKUP($A29,'Return Data'!$B$7:$R$1700,5,0)</f>
        <v>0.97650000000000003</v>
      </c>
      <c r="E29" s="66">
        <f t="shared" si="0"/>
        <v>2</v>
      </c>
      <c r="F29" s="65">
        <f>VLOOKUP($A29,'Return Data'!$B$7:$R$1700,6,0)</f>
        <v>-1.4227000000000001</v>
      </c>
      <c r="G29" s="66">
        <f t="shared" si="1"/>
        <v>10</v>
      </c>
      <c r="H29" s="65">
        <f>VLOOKUP($A29,'Return Data'!$B$7:$R$1700,7,0)</f>
        <v>7.5200000000000003E-2</v>
      </c>
      <c r="I29" s="66">
        <f t="shared" si="2"/>
        <v>15</v>
      </c>
      <c r="J29" s="65">
        <f>VLOOKUP($A29,'Return Data'!$B$7:$R$1700,8,0)</f>
        <v>2.5908000000000002</v>
      </c>
      <c r="K29" s="66">
        <f t="shared" si="3"/>
        <v>23</v>
      </c>
      <c r="L29" s="65">
        <f>VLOOKUP($A29,'Return Data'!$B$7:$R$1700,9,0)</f>
        <v>67.869100000000003</v>
      </c>
      <c r="M29" s="66">
        <f t="shared" si="4"/>
        <v>4</v>
      </c>
      <c r="N29" s="65">
        <f>VLOOKUP($A29,'Return Data'!$B$7:$R$1700,10,0)</f>
        <v>4.9801000000000002</v>
      </c>
      <c r="O29" s="66">
        <f t="shared" si="5"/>
        <v>23</v>
      </c>
      <c r="P29" s="65">
        <f>VLOOKUP($A29,'Return Data'!$B$7:$R$1700,11,0)</f>
        <v>5.6605999999999996</v>
      </c>
      <c r="Q29" s="66">
        <f t="shared" si="6"/>
        <v>21</v>
      </c>
      <c r="R29" s="65">
        <f>VLOOKUP($A29,'Return Data'!$B$7:$R$1700,12,0)</f>
        <v>6.0477999999999996</v>
      </c>
      <c r="S29" s="66">
        <f t="shared" si="7"/>
        <v>21</v>
      </c>
      <c r="T29" s="65">
        <f>VLOOKUP($A29,'Return Data'!$B$7:$R$1700,13,0)</f>
        <v>6.3929</v>
      </c>
      <c r="U29" s="66">
        <f t="shared" si="8"/>
        <v>20</v>
      </c>
      <c r="V29" s="65">
        <f>VLOOKUP($A29,'Return Data'!$B$7:$R$1700,17,0)</f>
        <v>-2.5577999999999999</v>
      </c>
      <c r="W29" s="66">
        <f t="shared" si="9"/>
        <v>23</v>
      </c>
      <c r="X29" s="65">
        <f>VLOOKUP($A29,'Return Data'!$B$7:$R$1700,14,0)</f>
        <v>0.53310000000000002</v>
      </c>
      <c r="Y29" s="66">
        <f t="shared" si="10"/>
        <v>23</v>
      </c>
      <c r="Z29" s="65">
        <f>VLOOKUP($A29,'Return Data'!$B$7:$R$1700,16,0)</f>
        <v>5.6833999999999998</v>
      </c>
      <c r="AA29" s="67">
        <f t="shared" si="11"/>
        <v>23</v>
      </c>
    </row>
    <row r="30" spans="1:27" x14ac:dyDescent="0.3">
      <c r="A30" s="63" t="s">
        <v>1096</v>
      </c>
      <c r="B30" s="64">
        <f>VLOOKUP($A30,'Return Data'!$B$7:$R$1700,3,0)</f>
        <v>44040</v>
      </c>
      <c r="C30" s="65">
        <f>VLOOKUP($A30,'Return Data'!$B$7:$R$1700,4,0)</f>
        <v>2717.0392999999999</v>
      </c>
      <c r="D30" s="65">
        <f>VLOOKUP($A30,'Return Data'!$B$7:$R$1700,5,0)</f>
        <v>-4.1935000000000002</v>
      </c>
      <c r="E30" s="66">
        <f t="shared" si="0"/>
        <v>8</v>
      </c>
      <c r="F30" s="65">
        <f>VLOOKUP($A30,'Return Data'!$B$7:$R$1700,6,0)</f>
        <v>0.15110000000000001</v>
      </c>
      <c r="G30" s="66">
        <f t="shared" si="1"/>
        <v>4</v>
      </c>
      <c r="H30" s="65">
        <f>VLOOKUP($A30,'Return Data'!$B$7:$R$1700,7,0)</f>
        <v>1.2514000000000001</v>
      </c>
      <c r="I30" s="66">
        <f t="shared" si="2"/>
        <v>8</v>
      </c>
      <c r="J30" s="65">
        <f>VLOOKUP($A30,'Return Data'!$B$7:$R$1700,8,0)</f>
        <v>3.4592000000000001</v>
      </c>
      <c r="K30" s="66">
        <f t="shared" si="3"/>
        <v>14</v>
      </c>
      <c r="L30" s="65">
        <f>VLOOKUP($A30,'Return Data'!$B$7:$R$1700,9,0)</f>
        <v>7.3384999999999998</v>
      </c>
      <c r="M30" s="66">
        <f t="shared" si="4"/>
        <v>18</v>
      </c>
      <c r="N30" s="65">
        <f>VLOOKUP($A30,'Return Data'!$B$7:$R$1700,10,0)</f>
        <v>11.250299999999999</v>
      </c>
      <c r="O30" s="66">
        <f t="shared" si="5"/>
        <v>18</v>
      </c>
      <c r="P30" s="65">
        <f>VLOOKUP($A30,'Return Data'!$B$7:$R$1700,11,0)</f>
        <v>9.0176999999999996</v>
      </c>
      <c r="Q30" s="66">
        <f t="shared" si="6"/>
        <v>12</v>
      </c>
      <c r="R30" s="65">
        <f>VLOOKUP($A30,'Return Data'!$B$7:$R$1700,12,0)</f>
        <v>8.4041999999999994</v>
      </c>
      <c r="S30" s="66">
        <f t="shared" si="7"/>
        <v>12</v>
      </c>
      <c r="T30" s="65">
        <f>VLOOKUP($A30,'Return Data'!$B$7:$R$1700,13,0)</f>
        <v>8.7474000000000007</v>
      </c>
      <c r="U30" s="66">
        <f t="shared" si="8"/>
        <v>12</v>
      </c>
      <c r="V30" s="65">
        <f>VLOOKUP($A30,'Return Data'!$B$7:$R$1700,17,0)</f>
        <v>8.6615000000000002</v>
      </c>
      <c r="W30" s="66">
        <f t="shared" si="9"/>
        <v>8</v>
      </c>
      <c r="X30" s="65">
        <f>VLOOKUP($A30,'Return Data'!$B$7:$R$1700,14,0)</f>
        <v>7.9752999999999998</v>
      </c>
      <c r="Y30" s="66">
        <f t="shared" si="10"/>
        <v>8</v>
      </c>
      <c r="Z30" s="65">
        <f>VLOOKUP($A30,'Return Data'!$B$7:$R$1700,16,0)</f>
        <v>8.3957999999999995</v>
      </c>
      <c r="AA30" s="67">
        <f t="shared" si="11"/>
        <v>11</v>
      </c>
    </row>
    <row r="31" spans="1:27" x14ac:dyDescent="0.3">
      <c r="A31" s="63" t="s">
        <v>1097</v>
      </c>
      <c r="B31" s="64">
        <f>VLOOKUP($A31,'Return Data'!$B$7:$R$1700,3,0)</f>
        <v>44040</v>
      </c>
      <c r="C31" s="65">
        <f>VLOOKUP($A31,'Return Data'!$B$7:$R$1700,4,0)</f>
        <v>26.389500000000002</v>
      </c>
      <c r="D31" s="65">
        <f>VLOOKUP($A31,'Return Data'!$B$7:$R$1700,5,0)</f>
        <v>-4.702</v>
      </c>
      <c r="E31" s="66">
        <f t="shared" si="0"/>
        <v>12</v>
      </c>
      <c r="F31" s="65">
        <f>VLOOKUP($A31,'Return Data'!$B$7:$R$1700,6,0)</f>
        <v>-1.694</v>
      </c>
      <c r="G31" s="66">
        <f t="shared" si="1"/>
        <v>12</v>
      </c>
      <c r="H31" s="65">
        <f>VLOOKUP($A31,'Return Data'!$B$7:$R$1700,7,0)</f>
        <v>-7.9000000000000001E-2</v>
      </c>
      <c r="I31" s="66">
        <f t="shared" si="2"/>
        <v>19</v>
      </c>
      <c r="J31" s="65">
        <f>VLOOKUP($A31,'Return Data'!$B$7:$R$1700,8,0)</f>
        <v>2.8483999999999998</v>
      </c>
      <c r="K31" s="66">
        <f t="shared" si="3"/>
        <v>21</v>
      </c>
      <c r="L31" s="65">
        <f>VLOOKUP($A31,'Return Data'!$B$7:$R$1700,9,0)</f>
        <v>6.6298000000000004</v>
      </c>
      <c r="M31" s="66">
        <f t="shared" si="4"/>
        <v>22</v>
      </c>
      <c r="N31" s="65">
        <f>VLOOKUP($A31,'Return Data'!$B$7:$R$1700,10,0)</f>
        <v>10.463100000000001</v>
      </c>
      <c r="O31" s="66">
        <f t="shared" si="5"/>
        <v>21</v>
      </c>
      <c r="P31" s="65">
        <f>VLOOKUP($A31,'Return Data'!$B$7:$R$1700,11,0)</f>
        <v>7.8940000000000001</v>
      </c>
      <c r="Q31" s="66">
        <f t="shared" si="6"/>
        <v>20</v>
      </c>
      <c r="R31" s="65">
        <f>VLOOKUP($A31,'Return Data'!$B$7:$R$1700,12,0)</f>
        <v>7.7327000000000004</v>
      </c>
      <c r="S31" s="66">
        <f t="shared" si="7"/>
        <v>18</v>
      </c>
      <c r="T31" s="65">
        <f>VLOOKUP($A31,'Return Data'!$B$7:$R$1700,13,0)</f>
        <v>3.5343</v>
      </c>
      <c r="U31" s="66">
        <f t="shared" si="8"/>
        <v>23</v>
      </c>
      <c r="V31" s="65">
        <f>VLOOKUP($A31,'Return Data'!$B$7:$R$1700,17,0)</f>
        <v>2.9738000000000002</v>
      </c>
      <c r="W31" s="66">
        <f t="shared" si="9"/>
        <v>19</v>
      </c>
      <c r="X31" s="65">
        <f>VLOOKUP($A31,'Return Data'!$B$7:$R$1700,14,0)</f>
        <v>4.2750000000000004</v>
      </c>
      <c r="Y31" s="66">
        <f t="shared" si="10"/>
        <v>19</v>
      </c>
      <c r="Z31" s="65">
        <f>VLOOKUP($A31,'Return Data'!$B$7:$R$1700,16,0)</f>
        <v>7.1455000000000002</v>
      </c>
      <c r="AA31" s="67">
        <f t="shared" si="11"/>
        <v>19</v>
      </c>
    </row>
    <row r="32" spans="1:27" x14ac:dyDescent="0.3">
      <c r="A32" s="63" t="s">
        <v>1101</v>
      </c>
      <c r="B32" s="64">
        <f>VLOOKUP($A32,'Return Data'!$B$7:$R$1700,3,0)</f>
        <v>44040</v>
      </c>
      <c r="C32" s="65">
        <f>VLOOKUP($A32,'Return Data'!$B$7:$R$1700,4,0)</f>
        <v>3023.7078999999999</v>
      </c>
      <c r="D32" s="65">
        <f>VLOOKUP($A32,'Return Data'!$B$7:$R$1700,5,0)</f>
        <v>-2.3102999999999998</v>
      </c>
      <c r="E32" s="66">
        <f t="shared" si="0"/>
        <v>5</v>
      </c>
      <c r="F32" s="65">
        <f>VLOOKUP($A32,'Return Data'!$B$7:$R$1700,6,0)</f>
        <v>-2.4510000000000001</v>
      </c>
      <c r="G32" s="66">
        <f t="shared" si="1"/>
        <v>21</v>
      </c>
      <c r="H32" s="65">
        <f>VLOOKUP($A32,'Return Data'!$B$7:$R$1700,7,0)</f>
        <v>-0.79</v>
      </c>
      <c r="I32" s="66">
        <f t="shared" si="2"/>
        <v>25</v>
      </c>
      <c r="J32" s="65">
        <f>VLOOKUP($A32,'Return Data'!$B$7:$R$1700,8,0)</f>
        <v>3.6111</v>
      </c>
      <c r="K32" s="66">
        <f t="shared" si="3"/>
        <v>13</v>
      </c>
      <c r="L32" s="65">
        <f>VLOOKUP($A32,'Return Data'!$B$7:$R$1700,9,0)</f>
        <v>7.7072000000000003</v>
      </c>
      <c r="M32" s="66">
        <f t="shared" si="4"/>
        <v>16</v>
      </c>
      <c r="N32" s="65">
        <f>VLOOKUP($A32,'Return Data'!$B$7:$R$1700,10,0)</f>
        <v>12.0725</v>
      </c>
      <c r="O32" s="66">
        <f t="shared" si="5"/>
        <v>13</v>
      </c>
      <c r="P32" s="65">
        <f>VLOOKUP($A32,'Return Data'!$B$7:$R$1700,11,0)</f>
        <v>9.1735000000000007</v>
      </c>
      <c r="Q32" s="66">
        <f t="shared" si="6"/>
        <v>10</v>
      </c>
      <c r="R32" s="65">
        <f>VLOOKUP($A32,'Return Data'!$B$7:$R$1700,12,0)</f>
        <v>8.3445999999999998</v>
      </c>
      <c r="S32" s="66">
        <f t="shared" si="7"/>
        <v>13</v>
      </c>
      <c r="T32" s="65">
        <f>VLOOKUP($A32,'Return Data'!$B$7:$R$1700,13,0)</f>
        <v>8.5471000000000004</v>
      </c>
      <c r="U32" s="66">
        <f t="shared" si="8"/>
        <v>14</v>
      </c>
      <c r="V32" s="65">
        <f>VLOOKUP($A32,'Return Data'!$B$7:$R$1700,17,0)</f>
        <v>5.4840999999999998</v>
      </c>
      <c r="W32" s="66">
        <f t="shared" si="9"/>
        <v>18</v>
      </c>
      <c r="X32" s="65">
        <f>VLOOKUP($A32,'Return Data'!$B$7:$R$1700,14,0)</f>
        <v>5.9242999999999997</v>
      </c>
      <c r="Y32" s="66">
        <f t="shared" si="10"/>
        <v>18</v>
      </c>
      <c r="Z32" s="65">
        <f>VLOOKUP($A32,'Return Data'!$B$7:$R$1700,16,0)</f>
        <v>7.7236000000000002</v>
      </c>
      <c r="AA32" s="67">
        <f t="shared" si="11"/>
        <v>17</v>
      </c>
    </row>
    <row r="33" spans="1:27" x14ac:dyDescent="0.3">
      <c r="A33" s="63" t="s">
        <v>1102</v>
      </c>
      <c r="B33" s="64">
        <f>VLOOKUP($A33,'Return Data'!$B$7:$R$1700,3,0)</f>
        <v>44040</v>
      </c>
      <c r="C33" s="65">
        <f>VLOOKUP($A33,'Return Data'!$B$7:$R$1700,4,0)</f>
        <v>31.5182</v>
      </c>
      <c r="D33" s="65">
        <f>VLOOKUP($A33,'Return Data'!$B$7:$R$1700,5,0)</f>
        <v>0</v>
      </c>
      <c r="E33" s="66">
        <f t="shared" si="0"/>
        <v>4</v>
      </c>
      <c r="F33" s="65">
        <f>VLOOKUP($A33,'Return Data'!$B$7:$R$1700,6,0)</f>
        <v>0</v>
      </c>
      <c r="G33" s="66">
        <f t="shared" si="1"/>
        <v>5</v>
      </c>
      <c r="H33" s="65">
        <f>VLOOKUP($A33,'Return Data'!$B$7:$R$1700,7,0)</f>
        <v>0</v>
      </c>
      <c r="I33" s="66">
        <f t="shared" si="2"/>
        <v>17</v>
      </c>
      <c r="J33" s="65">
        <f>VLOOKUP($A33,'Return Data'!$B$7:$R$1700,8,0)</f>
        <v>0</v>
      </c>
      <c r="K33" s="66">
        <f t="shared" si="3"/>
        <v>25</v>
      </c>
      <c r="L33" s="65">
        <f>VLOOKUP($A33,'Return Data'!$B$7:$R$1700,9,0)</f>
        <v>-78.3506</v>
      </c>
      <c r="M33" s="66">
        <f t="shared" si="4"/>
        <v>26</v>
      </c>
      <c r="N33" s="65">
        <f>VLOOKUP($A33,'Return Data'!$B$7:$R$1700,10,0)</f>
        <v>-82.118799999999993</v>
      </c>
      <c r="O33" s="66">
        <f t="shared" si="5"/>
        <v>27</v>
      </c>
      <c r="P33" s="65">
        <f>VLOOKUP($A33,'Return Data'!$B$7:$R$1700,11,0)</f>
        <v>-41.059399999999997</v>
      </c>
      <c r="Q33" s="66">
        <f t="shared" si="6"/>
        <v>27</v>
      </c>
      <c r="R33" s="65">
        <f>VLOOKUP($A33,'Return Data'!$B$7:$R$1700,12,0)</f>
        <v>-40.301400000000001</v>
      </c>
      <c r="S33" s="66">
        <f t="shared" si="7"/>
        <v>27</v>
      </c>
      <c r="T33" s="65">
        <f>VLOOKUP($A33,'Return Data'!$B$7:$R$1700,13,0)</f>
        <v>-32.790100000000002</v>
      </c>
      <c r="U33" s="66">
        <f t="shared" si="8"/>
        <v>27</v>
      </c>
      <c r="V33" s="65"/>
      <c r="W33" s="66"/>
      <c r="X33" s="65"/>
      <c r="Y33" s="66"/>
      <c r="Z33" s="65">
        <f>VLOOKUP($A33,'Return Data'!$B$7:$R$1700,16,0)</f>
        <v>-29.650500000000001</v>
      </c>
      <c r="AA33" s="67">
        <f t="shared" si="11"/>
        <v>27</v>
      </c>
    </row>
    <row r="34" spans="1:27" x14ac:dyDescent="0.3">
      <c r="A34" s="63" t="s">
        <v>1103</v>
      </c>
      <c r="B34" s="64">
        <f>VLOOKUP($A34,'Return Data'!$B$7:$R$1700,3,0)</f>
        <v>44040</v>
      </c>
      <c r="C34" s="65">
        <f>VLOOKUP($A34,'Return Data'!$B$7:$R$1700,4,0)</f>
        <v>2570.8611999999998</v>
      </c>
      <c r="D34" s="65">
        <f>VLOOKUP($A34,'Return Data'!$B$7:$R$1700,5,0)</f>
        <v>-6.0159000000000002</v>
      </c>
      <c r="E34" s="66">
        <f t="shared" si="0"/>
        <v>13</v>
      </c>
      <c r="F34" s="65">
        <f>VLOOKUP($A34,'Return Data'!$B$7:$R$1700,6,0)</f>
        <v>-1.7013</v>
      </c>
      <c r="G34" s="66">
        <f t="shared" si="1"/>
        <v>13</v>
      </c>
      <c r="H34" s="65">
        <f>VLOOKUP($A34,'Return Data'!$B$7:$R$1700,7,0)</f>
        <v>-6.4699999999999994E-2</v>
      </c>
      <c r="I34" s="66">
        <f t="shared" si="2"/>
        <v>18</v>
      </c>
      <c r="J34" s="65">
        <f>VLOOKUP($A34,'Return Data'!$B$7:$R$1700,8,0)</f>
        <v>2.9409000000000001</v>
      </c>
      <c r="K34" s="66">
        <f t="shared" si="3"/>
        <v>19</v>
      </c>
      <c r="L34" s="65">
        <f>VLOOKUP($A34,'Return Data'!$B$7:$R$1700,9,0)</f>
        <v>8.2487999999999992</v>
      </c>
      <c r="M34" s="66">
        <f t="shared" si="4"/>
        <v>14</v>
      </c>
      <c r="N34" s="65">
        <f>VLOOKUP($A34,'Return Data'!$B$7:$R$1700,10,0)</f>
        <v>11.8766</v>
      </c>
      <c r="O34" s="66">
        <f t="shared" si="5"/>
        <v>16</v>
      </c>
      <c r="P34" s="65">
        <f>VLOOKUP($A34,'Return Data'!$B$7:$R$1700,11,0)</f>
        <v>9.3081999999999994</v>
      </c>
      <c r="Q34" s="66">
        <f t="shared" si="6"/>
        <v>8</v>
      </c>
      <c r="R34" s="65">
        <f>VLOOKUP($A34,'Return Data'!$B$7:$R$1700,12,0)</f>
        <v>8.4895999999999994</v>
      </c>
      <c r="S34" s="66">
        <f t="shared" si="7"/>
        <v>11</v>
      </c>
      <c r="T34" s="65">
        <f>VLOOKUP($A34,'Return Data'!$B$7:$R$1700,13,0)</f>
        <v>8.6842000000000006</v>
      </c>
      <c r="U34" s="66">
        <f t="shared" si="8"/>
        <v>13</v>
      </c>
      <c r="V34" s="65">
        <f>VLOOKUP($A34,'Return Data'!$B$7:$R$1700,17,0)</f>
        <v>2.1135000000000002</v>
      </c>
      <c r="W34" s="66">
        <f>RANK(V34,V$8:V$34,0)</f>
        <v>20</v>
      </c>
      <c r="X34" s="65">
        <f>VLOOKUP($A34,'Return Data'!$B$7:$R$1700,14,0)</f>
        <v>3.61</v>
      </c>
      <c r="Y34" s="66">
        <f>RANK(X34,X$8:X$34,0)</f>
        <v>20</v>
      </c>
      <c r="Z34" s="65">
        <f>VLOOKUP($A34,'Return Data'!$B$7:$R$1700,16,0)</f>
        <v>6.8978000000000002</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-5.8417407407407422</v>
      </c>
      <c r="E36" s="74"/>
      <c r="F36" s="75">
        <f>AVERAGE(F8:F34)</f>
        <v>-1.1696074074074074</v>
      </c>
      <c r="G36" s="74"/>
      <c r="H36" s="75">
        <f>AVERAGE(H8:H34)</f>
        <v>0.57634074074074071</v>
      </c>
      <c r="I36" s="74"/>
      <c r="J36" s="75">
        <f>AVERAGE(J8:J34)</f>
        <v>27.114607407407405</v>
      </c>
      <c r="K36" s="74"/>
      <c r="L36" s="75">
        <f>AVERAGE(L8:L34)</f>
        <v>26.500881481481482</v>
      </c>
      <c r="M36" s="74"/>
      <c r="N36" s="75">
        <f>AVERAGE(N8:N34)</f>
        <v>11.823944444444445</v>
      </c>
      <c r="O36" s="74"/>
      <c r="P36" s="75">
        <f>AVERAGE(P8:P34)</f>
        <v>5.4302259259259262</v>
      </c>
      <c r="Q36" s="74"/>
      <c r="R36" s="75">
        <f>AVERAGE(R8:R34)</f>
        <v>4.6127222222222217</v>
      </c>
      <c r="S36" s="74"/>
      <c r="T36" s="75">
        <f>AVERAGE(T8:T34)</f>
        <v>5.1087148148148156</v>
      </c>
      <c r="U36" s="74"/>
      <c r="V36" s="75">
        <f>AVERAGE(V8:V34)</f>
        <v>4.980253846153845</v>
      </c>
      <c r="W36" s="74"/>
      <c r="X36" s="75">
        <f>AVERAGE(X8:X34)</f>
        <v>5.5030576923076939</v>
      </c>
      <c r="Y36" s="74"/>
      <c r="Z36" s="75">
        <f>AVERAGE(Z8:Z34)</f>
        <v>6.0989629629629629</v>
      </c>
      <c r="AA36" s="76"/>
    </row>
    <row r="37" spans="1:27" x14ac:dyDescent="0.3">
      <c r="A37" s="73" t="s">
        <v>28</v>
      </c>
      <c r="B37" s="74"/>
      <c r="C37" s="74"/>
      <c r="D37" s="75">
        <f>MIN(D8:D34)</f>
        <v>-19.037800000000001</v>
      </c>
      <c r="E37" s="74"/>
      <c r="F37" s="75">
        <f>MIN(F8:F34)</f>
        <v>-5.7667000000000002</v>
      </c>
      <c r="G37" s="74"/>
      <c r="H37" s="75">
        <f>MIN(H8:H34)</f>
        <v>-3.1034000000000002</v>
      </c>
      <c r="I37" s="74"/>
      <c r="J37" s="75">
        <f>MIN(J8:J34)</f>
        <v>-18.568899999999999</v>
      </c>
      <c r="K37" s="74"/>
      <c r="L37" s="75">
        <f>MIN(L8:L34)</f>
        <v>-78.366100000000003</v>
      </c>
      <c r="M37" s="74"/>
      <c r="N37" s="75">
        <f>MIN(N8:N34)</f>
        <v>-82.118799999999993</v>
      </c>
      <c r="O37" s="74"/>
      <c r="P37" s="75">
        <f>MIN(P8:P34)</f>
        <v>-41.059399999999997</v>
      </c>
      <c r="Q37" s="74"/>
      <c r="R37" s="75">
        <f>MIN(R8:R34)</f>
        <v>-40.301400000000001</v>
      </c>
      <c r="S37" s="74"/>
      <c r="T37" s="75">
        <f>MIN(T8:T34)</f>
        <v>-32.790100000000002</v>
      </c>
      <c r="U37" s="74"/>
      <c r="V37" s="75">
        <f>MIN(V8:V34)</f>
        <v>-15.8925</v>
      </c>
      <c r="W37" s="74"/>
      <c r="X37" s="75">
        <f>MIN(X8:X34)</f>
        <v>-8.8998000000000008</v>
      </c>
      <c r="Y37" s="74"/>
      <c r="Z37" s="75">
        <f>MIN(Z8:Z34)</f>
        <v>-29.650500000000001</v>
      </c>
      <c r="AA37" s="76"/>
    </row>
    <row r="38" spans="1:27" ht="15" thickBot="1" x14ac:dyDescent="0.35">
      <c r="A38" s="77" t="s">
        <v>29</v>
      </c>
      <c r="B38" s="78"/>
      <c r="C38" s="78"/>
      <c r="D38" s="79">
        <f>MAX(D8:D34)</f>
        <v>14.4878</v>
      </c>
      <c r="E38" s="78"/>
      <c r="F38" s="79">
        <f>MAX(F8:F34)</f>
        <v>7.5880000000000001</v>
      </c>
      <c r="G38" s="78"/>
      <c r="H38" s="79">
        <f>MAX(H8:H34)</f>
        <v>5.0701999999999998</v>
      </c>
      <c r="I38" s="78"/>
      <c r="J38" s="79">
        <f>MAX(J8:J34)</f>
        <v>670.00199999999995</v>
      </c>
      <c r="K38" s="78"/>
      <c r="L38" s="79">
        <f>MAX(L8:L34)</f>
        <v>300.60599999999999</v>
      </c>
      <c r="M38" s="78"/>
      <c r="N38" s="79">
        <f>MAX(N8:N34)</f>
        <v>90.970399999999998</v>
      </c>
      <c r="O38" s="78"/>
      <c r="P38" s="79">
        <f>MAX(P8:P34)</f>
        <v>48.287100000000002</v>
      </c>
      <c r="Q38" s="78"/>
      <c r="R38" s="79">
        <f>MAX(R8:R34)</f>
        <v>27.148900000000001</v>
      </c>
      <c r="S38" s="78"/>
      <c r="T38" s="79">
        <f>MAX(T8:T34)</f>
        <v>18.146999999999998</v>
      </c>
      <c r="U38" s="78"/>
      <c r="V38" s="79">
        <f>MAX(V8:V34)</f>
        <v>9.2901000000000007</v>
      </c>
      <c r="W38" s="78"/>
      <c r="X38" s="79">
        <f>MAX(X8:X34)</f>
        <v>8.6379000000000001</v>
      </c>
      <c r="Y38" s="78"/>
      <c r="Z38" s="79">
        <f>MAX(Z8:Z34)</f>
        <v>8.9885000000000002</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44040</v>
      </c>
      <c r="C8" s="65">
        <f>VLOOKUP($A8,'Return Data'!$B$7:$R$1700,4,0)</f>
        <v>500.16739999999999</v>
      </c>
      <c r="D8" s="65">
        <f>VLOOKUP($A8,'Return Data'!$B$7:$R$1700,5,0)</f>
        <v>-8.7331000000000003</v>
      </c>
      <c r="E8" s="66">
        <f t="shared" ref="E8:E34" si="0">RANK(D8,D$8:D$34,0)</f>
        <v>19</v>
      </c>
      <c r="F8" s="65">
        <f>VLOOKUP($A8,'Return Data'!$B$7:$R$1700,6,0)</f>
        <v>-2.867</v>
      </c>
      <c r="G8" s="66">
        <f t="shared" ref="G8:G34" si="1">RANK(F8,F$8:F$34,0)</f>
        <v>21</v>
      </c>
      <c r="H8" s="65">
        <f>VLOOKUP($A8,'Return Data'!$B$7:$R$1700,7,0)</f>
        <v>-7.51E-2</v>
      </c>
      <c r="I8" s="66">
        <f t="shared" ref="I8:I34" si="2">RANK(H8,H$8:H$34,0)</f>
        <v>14</v>
      </c>
      <c r="J8" s="65">
        <f>VLOOKUP($A8,'Return Data'!$B$7:$R$1700,8,0)</f>
        <v>3.4218000000000002</v>
      </c>
      <c r="K8" s="66">
        <f t="shared" ref="K8:K34" si="3">RANK(J8,J$8:J$34,0)</f>
        <v>9</v>
      </c>
      <c r="L8" s="65">
        <f>VLOOKUP($A8,'Return Data'!$B$7:$R$1700,9,0)</f>
        <v>7.8761000000000001</v>
      </c>
      <c r="M8" s="66">
        <f t="shared" ref="M8:M34" si="4">RANK(L8,L$8:L$34,0)</f>
        <v>14</v>
      </c>
      <c r="N8" s="65">
        <f>VLOOKUP($A8,'Return Data'!$B$7:$R$1700,10,0)</f>
        <v>13.071999999999999</v>
      </c>
      <c r="O8" s="66">
        <f t="shared" ref="O8:O34" si="5">RANK(N8,N$8:N$34,0)</f>
        <v>8</v>
      </c>
      <c r="P8" s="65">
        <f>VLOOKUP($A8,'Return Data'!$B$7:$R$1700,11,0)</f>
        <v>9.0950000000000006</v>
      </c>
      <c r="Q8" s="66">
        <f t="shared" ref="Q8:Q34" si="6">RANK(P8,P$8:P$34,0)</f>
        <v>7</v>
      </c>
      <c r="R8" s="65">
        <f>VLOOKUP($A8,'Return Data'!$B$7:$R$1700,12,0)</f>
        <v>8.1496999999999993</v>
      </c>
      <c r="S8" s="66">
        <f t="shared" ref="S8:S34" si="7">RANK(R8,R$8:R$34,0)</f>
        <v>11</v>
      </c>
      <c r="T8" s="65">
        <f>VLOOKUP($A8,'Return Data'!$B$7:$R$1700,13,0)</f>
        <v>8.5315999999999992</v>
      </c>
      <c r="U8" s="66">
        <f t="shared" ref="U8:U34" si="8">RANK(T8,T$8:T$34,0)</f>
        <v>8</v>
      </c>
      <c r="V8" s="65">
        <f>VLOOKUP($A8,'Return Data'!$B$7:$R$1700,17,0)</f>
        <v>8.3690999999999995</v>
      </c>
      <c r="W8" s="66">
        <f t="shared" ref="W8:W32" si="9">RANK(V8,V$8:V$34,0)</f>
        <v>7</v>
      </c>
      <c r="X8" s="65">
        <f>VLOOKUP($A8,'Return Data'!$B$7:$R$1700,14,0)</f>
        <v>7.5579000000000001</v>
      </c>
      <c r="Y8" s="66">
        <f t="shared" ref="Y8:Y32" si="10">RANK(X8,X$8:X$34,0)</f>
        <v>8</v>
      </c>
      <c r="Z8" s="65">
        <f>VLOOKUP($A8,'Return Data'!$B$7:$R$1700,16,0)</f>
        <v>7.5129000000000001</v>
      </c>
      <c r="AA8" s="67">
        <f t="shared" ref="AA8:AA34" si="11">RANK(Z8,Z$8:Z$34,0)</f>
        <v>14</v>
      </c>
    </row>
    <row r="9" spans="1:27" x14ac:dyDescent="0.3">
      <c r="A9" s="63" t="s">
        <v>1048</v>
      </c>
      <c r="B9" s="64">
        <f>VLOOKUP($A9,'Return Data'!$B$7:$R$1700,3,0)</f>
        <v>44040</v>
      </c>
      <c r="C9" s="65">
        <f>VLOOKUP($A9,'Return Data'!$B$7:$R$1700,4,0)</f>
        <v>2331.6298999999999</v>
      </c>
      <c r="D9" s="65">
        <f>VLOOKUP($A9,'Return Data'!$B$7:$R$1700,5,0)</f>
        <v>-8.6609999999999996</v>
      </c>
      <c r="E9" s="66">
        <f t="shared" si="0"/>
        <v>18</v>
      </c>
      <c r="F9" s="65">
        <f>VLOOKUP($A9,'Return Data'!$B$7:$R$1700,6,0)</f>
        <v>-2.6162999999999998</v>
      </c>
      <c r="G9" s="66">
        <f t="shared" si="1"/>
        <v>18</v>
      </c>
      <c r="H9" s="65">
        <f>VLOOKUP($A9,'Return Data'!$B$7:$R$1700,7,0)</f>
        <v>0.54800000000000004</v>
      </c>
      <c r="I9" s="66">
        <f t="shared" si="2"/>
        <v>10</v>
      </c>
      <c r="J9" s="65">
        <f>VLOOKUP($A9,'Return Data'!$B$7:$R$1700,8,0)</f>
        <v>3.4022999999999999</v>
      </c>
      <c r="K9" s="66">
        <f t="shared" si="3"/>
        <v>10</v>
      </c>
      <c r="L9" s="65">
        <f>VLOOKUP($A9,'Return Data'!$B$7:$R$1700,9,0)</f>
        <v>7.9172000000000002</v>
      </c>
      <c r="M9" s="66">
        <f t="shared" si="4"/>
        <v>12</v>
      </c>
      <c r="N9" s="65">
        <f>VLOOKUP($A9,'Return Data'!$B$7:$R$1700,10,0)</f>
        <v>12.228199999999999</v>
      </c>
      <c r="O9" s="66">
        <f t="shared" si="5"/>
        <v>10</v>
      </c>
      <c r="P9" s="65">
        <f>VLOOKUP($A9,'Return Data'!$B$7:$R$1700,11,0)</f>
        <v>8.9704999999999995</v>
      </c>
      <c r="Q9" s="66">
        <f t="shared" si="6"/>
        <v>10</v>
      </c>
      <c r="R9" s="65">
        <f>VLOOKUP($A9,'Return Data'!$B$7:$R$1700,12,0)</f>
        <v>8.2289999999999992</v>
      </c>
      <c r="S9" s="66">
        <f t="shared" si="7"/>
        <v>7</v>
      </c>
      <c r="T9" s="65">
        <f>VLOOKUP($A9,'Return Data'!$B$7:$R$1700,13,0)</f>
        <v>8.5922000000000001</v>
      </c>
      <c r="U9" s="66">
        <f t="shared" si="8"/>
        <v>6</v>
      </c>
      <c r="V9" s="65">
        <f>VLOOKUP($A9,'Return Data'!$B$7:$R$1700,17,0)</f>
        <v>8.6210000000000004</v>
      </c>
      <c r="W9" s="66">
        <f t="shared" si="9"/>
        <v>3</v>
      </c>
      <c r="X9" s="65">
        <f>VLOOKUP($A9,'Return Data'!$B$7:$R$1700,14,0)</f>
        <v>7.8913000000000002</v>
      </c>
      <c r="Y9" s="66">
        <f t="shared" si="10"/>
        <v>2</v>
      </c>
      <c r="Z9" s="65">
        <f>VLOOKUP($A9,'Return Data'!$B$7:$R$1700,16,0)</f>
        <v>8.1475000000000009</v>
      </c>
      <c r="AA9" s="67">
        <f t="shared" si="11"/>
        <v>2</v>
      </c>
    </row>
    <row r="10" spans="1:27" x14ac:dyDescent="0.3">
      <c r="A10" s="63" t="s">
        <v>1049</v>
      </c>
      <c r="B10" s="64">
        <f>VLOOKUP($A10,'Return Data'!$B$7:$R$1700,3,0)</f>
        <v>44040</v>
      </c>
      <c r="C10" s="65">
        <f>VLOOKUP($A10,'Return Data'!$B$7:$R$1700,4,0)</f>
        <v>1456.7772</v>
      </c>
      <c r="D10" s="65">
        <f>VLOOKUP($A10,'Return Data'!$B$7:$R$1700,5,0)</f>
        <v>14.2746</v>
      </c>
      <c r="E10" s="66">
        <f t="shared" si="0"/>
        <v>1</v>
      </c>
      <c r="F10" s="65">
        <f>VLOOKUP($A10,'Return Data'!$B$7:$R$1700,6,0)</f>
        <v>7.3765999999999998</v>
      </c>
      <c r="G10" s="66">
        <f t="shared" si="1"/>
        <v>1</v>
      </c>
      <c r="H10" s="65">
        <f>VLOOKUP($A10,'Return Data'!$B$7:$R$1700,7,0)</f>
        <v>4.5719000000000003</v>
      </c>
      <c r="I10" s="66">
        <f t="shared" si="2"/>
        <v>1</v>
      </c>
      <c r="J10" s="65">
        <f>VLOOKUP($A10,'Return Data'!$B$7:$R$1700,8,0)</f>
        <v>669.73810000000003</v>
      </c>
      <c r="K10" s="66">
        <f t="shared" si="3"/>
        <v>1</v>
      </c>
      <c r="L10" s="65">
        <f>VLOOKUP($A10,'Return Data'!$B$7:$R$1700,9,0)</f>
        <v>300.34019999999998</v>
      </c>
      <c r="M10" s="66">
        <f t="shared" si="4"/>
        <v>1</v>
      </c>
      <c r="N10" s="65">
        <f>VLOOKUP($A10,'Return Data'!$B$7:$R$1700,10,0)</f>
        <v>76.839600000000004</v>
      </c>
      <c r="O10" s="66">
        <f t="shared" si="5"/>
        <v>2</v>
      </c>
      <c r="P10" s="65">
        <f>VLOOKUP($A10,'Return Data'!$B$7:$R$1700,11,0)</f>
        <v>-32.096800000000002</v>
      </c>
      <c r="Q10" s="66">
        <f t="shared" si="6"/>
        <v>26</v>
      </c>
      <c r="R10" s="65">
        <f>VLOOKUP($A10,'Return Data'!$B$7:$R$1700,12,0)</f>
        <v>-22.398800000000001</v>
      </c>
      <c r="S10" s="66">
        <f t="shared" si="7"/>
        <v>26</v>
      </c>
      <c r="T10" s="65">
        <f>VLOOKUP($A10,'Return Data'!$B$7:$R$1700,13,0)</f>
        <v>-19.1463</v>
      </c>
      <c r="U10" s="66">
        <f t="shared" si="8"/>
        <v>26</v>
      </c>
      <c r="V10" s="65">
        <f>VLOOKUP($A10,'Return Data'!$B$7:$R$1700,17,0)</f>
        <v>-16.140899999999998</v>
      </c>
      <c r="W10" s="66">
        <f t="shared" si="9"/>
        <v>26</v>
      </c>
      <c r="X10" s="65">
        <f>VLOOKUP($A10,'Return Data'!$B$7:$R$1700,14,0)</f>
        <v>-9.1670999999999996</v>
      </c>
      <c r="Y10" s="66">
        <f t="shared" si="10"/>
        <v>26</v>
      </c>
      <c r="Z10" s="65">
        <f>VLOOKUP($A10,'Return Data'!$B$7:$R$1700,16,0)</f>
        <v>3.4470999999999998</v>
      </c>
      <c r="AA10" s="67">
        <f t="shared" si="11"/>
        <v>25</v>
      </c>
    </row>
    <row r="11" spans="1:27" x14ac:dyDescent="0.3">
      <c r="A11" s="63" t="s">
        <v>1053</v>
      </c>
      <c r="B11" s="64">
        <f>VLOOKUP($A11,'Return Data'!$B$7:$R$1700,3,0)</f>
        <v>44040</v>
      </c>
      <c r="C11" s="65">
        <f>VLOOKUP($A11,'Return Data'!$B$7:$R$1700,4,0)</f>
        <v>30.8933</v>
      </c>
      <c r="D11" s="65">
        <f>VLOOKUP($A11,'Return Data'!$B$7:$R$1700,5,0)</f>
        <v>-19.956199999999999</v>
      </c>
      <c r="E11" s="66">
        <f t="shared" si="0"/>
        <v>27</v>
      </c>
      <c r="F11" s="65">
        <f>VLOOKUP($A11,'Return Data'!$B$7:$R$1700,6,0)</f>
        <v>-6.641</v>
      </c>
      <c r="G11" s="66">
        <f t="shared" si="1"/>
        <v>27</v>
      </c>
      <c r="H11" s="65">
        <f>VLOOKUP($A11,'Return Data'!$B$7:$R$1700,7,0)</f>
        <v>-3.9634</v>
      </c>
      <c r="I11" s="66">
        <f t="shared" si="2"/>
        <v>27</v>
      </c>
      <c r="J11" s="65">
        <f>VLOOKUP($A11,'Return Data'!$B$7:$R$1700,8,0)</f>
        <v>2.1537999999999999</v>
      </c>
      <c r="K11" s="66">
        <f t="shared" si="3"/>
        <v>23</v>
      </c>
      <c r="L11" s="65">
        <f>VLOOKUP($A11,'Return Data'!$B$7:$R$1700,9,0)</f>
        <v>6.4009999999999998</v>
      </c>
      <c r="M11" s="66">
        <f t="shared" si="4"/>
        <v>20</v>
      </c>
      <c r="N11" s="65">
        <f>VLOOKUP($A11,'Return Data'!$B$7:$R$1700,10,0)</f>
        <v>11.013400000000001</v>
      </c>
      <c r="O11" s="66">
        <f t="shared" si="5"/>
        <v>17</v>
      </c>
      <c r="P11" s="65">
        <f>VLOOKUP($A11,'Return Data'!$B$7:$R$1700,11,0)</f>
        <v>9.2047000000000008</v>
      </c>
      <c r="Q11" s="66">
        <f t="shared" si="6"/>
        <v>5</v>
      </c>
      <c r="R11" s="65">
        <f>VLOOKUP($A11,'Return Data'!$B$7:$R$1700,12,0)</f>
        <v>8.2545999999999999</v>
      </c>
      <c r="S11" s="66">
        <f t="shared" si="7"/>
        <v>5</v>
      </c>
      <c r="T11" s="65">
        <f>VLOOKUP($A11,'Return Data'!$B$7:$R$1700,13,0)</f>
        <v>8.4665999999999997</v>
      </c>
      <c r="U11" s="66">
        <f t="shared" si="8"/>
        <v>10</v>
      </c>
      <c r="V11" s="65">
        <f>VLOOKUP($A11,'Return Data'!$B$7:$R$1700,17,0)</f>
        <v>7.7538</v>
      </c>
      <c r="W11" s="66">
        <f t="shared" si="9"/>
        <v>11</v>
      </c>
      <c r="X11" s="65">
        <f>VLOOKUP($A11,'Return Data'!$B$7:$R$1700,14,0)</f>
        <v>7.2313000000000001</v>
      </c>
      <c r="Y11" s="66">
        <f t="shared" si="10"/>
        <v>11</v>
      </c>
      <c r="Z11" s="65">
        <f>VLOOKUP($A11,'Return Data'!$B$7:$R$1700,16,0)</f>
        <v>7.9314999999999998</v>
      </c>
      <c r="AA11" s="67">
        <f t="shared" si="11"/>
        <v>7</v>
      </c>
    </row>
    <row r="12" spans="1:27" x14ac:dyDescent="0.3">
      <c r="A12" s="63" t="s">
        <v>1056</v>
      </c>
      <c r="B12" s="64">
        <f>VLOOKUP($A12,'Return Data'!$B$7:$R$1700,3,0)</f>
        <v>44040</v>
      </c>
      <c r="C12" s="65">
        <f>VLOOKUP($A12,'Return Data'!$B$7:$R$1700,4,0)</f>
        <v>32.311199999999999</v>
      </c>
      <c r="D12" s="65">
        <f>VLOOKUP($A12,'Return Data'!$B$7:$R$1700,5,0)</f>
        <v>-4.6308999999999996</v>
      </c>
      <c r="E12" s="66">
        <f t="shared" si="0"/>
        <v>8</v>
      </c>
      <c r="F12" s="65">
        <f>VLOOKUP($A12,'Return Data'!$B$7:$R$1700,6,0)</f>
        <v>-3.3029999999999999</v>
      </c>
      <c r="G12" s="66">
        <f t="shared" si="1"/>
        <v>22</v>
      </c>
      <c r="H12" s="65">
        <f>VLOOKUP($A12,'Return Data'!$B$7:$R$1700,7,0)</f>
        <v>-1.0487</v>
      </c>
      <c r="I12" s="66">
        <f t="shared" si="2"/>
        <v>22</v>
      </c>
      <c r="J12" s="65">
        <f>VLOOKUP($A12,'Return Data'!$B$7:$R$1700,8,0)</f>
        <v>1.9379999999999999</v>
      </c>
      <c r="K12" s="66">
        <f t="shared" si="3"/>
        <v>24</v>
      </c>
      <c r="L12" s="65">
        <f>VLOOKUP($A12,'Return Data'!$B$7:$R$1700,9,0)</f>
        <v>5.6763000000000003</v>
      </c>
      <c r="M12" s="66">
        <f t="shared" si="4"/>
        <v>23</v>
      </c>
      <c r="N12" s="65">
        <f>VLOOKUP($A12,'Return Data'!$B$7:$R$1700,10,0)</f>
        <v>10.1465</v>
      </c>
      <c r="O12" s="66">
        <f t="shared" si="5"/>
        <v>20</v>
      </c>
      <c r="P12" s="65">
        <f>VLOOKUP($A12,'Return Data'!$B$7:$R$1700,11,0)</f>
        <v>8.0385000000000009</v>
      </c>
      <c r="Q12" s="66">
        <f t="shared" si="6"/>
        <v>16</v>
      </c>
      <c r="R12" s="65">
        <f>VLOOKUP($A12,'Return Data'!$B$7:$R$1700,12,0)</f>
        <v>7.4065000000000003</v>
      </c>
      <c r="S12" s="66">
        <f t="shared" si="7"/>
        <v>17</v>
      </c>
      <c r="T12" s="65">
        <f>VLOOKUP($A12,'Return Data'!$B$7:$R$1700,13,0)</f>
        <v>7.6543999999999999</v>
      </c>
      <c r="U12" s="66">
        <f t="shared" si="8"/>
        <v>16</v>
      </c>
      <c r="V12" s="65">
        <f>VLOOKUP($A12,'Return Data'!$B$7:$R$1700,17,0)</f>
        <v>7.8906000000000001</v>
      </c>
      <c r="W12" s="66">
        <f t="shared" si="9"/>
        <v>10</v>
      </c>
      <c r="X12" s="65">
        <f>VLOOKUP($A12,'Return Data'!$B$7:$R$1700,14,0)</f>
        <v>7.3428000000000004</v>
      </c>
      <c r="Y12" s="66">
        <f t="shared" si="10"/>
        <v>9</v>
      </c>
      <c r="Z12" s="65">
        <f>VLOOKUP($A12,'Return Data'!$B$7:$R$1700,16,0)</f>
        <v>7.9074</v>
      </c>
      <c r="AA12" s="67">
        <f t="shared" si="11"/>
        <v>8</v>
      </c>
    </row>
    <row r="13" spans="1:27" x14ac:dyDescent="0.3">
      <c r="A13" s="63" t="s">
        <v>1058</v>
      </c>
      <c r="B13" s="64">
        <f>VLOOKUP($A13,'Return Data'!$B$7:$R$1700,3,0)</f>
        <v>44040</v>
      </c>
      <c r="C13" s="65">
        <f>VLOOKUP($A13,'Return Data'!$B$7:$R$1700,4,0)</f>
        <v>15.1143</v>
      </c>
      <c r="D13" s="65">
        <f>VLOOKUP($A13,'Return Data'!$B$7:$R$1700,5,0)</f>
        <v>-4.8292000000000002</v>
      </c>
      <c r="E13" s="66">
        <f t="shared" si="0"/>
        <v>9</v>
      </c>
      <c r="F13" s="65">
        <f>VLOOKUP($A13,'Return Data'!$B$7:$R$1700,6,0)</f>
        <v>-2.1728999999999998</v>
      </c>
      <c r="G13" s="66">
        <f t="shared" si="1"/>
        <v>13</v>
      </c>
      <c r="H13" s="65">
        <f>VLOOKUP($A13,'Return Data'!$B$7:$R$1700,7,0)</f>
        <v>0.58650000000000002</v>
      </c>
      <c r="I13" s="66">
        <f t="shared" si="2"/>
        <v>9</v>
      </c>
      <c r="J13" s="65">
        <f>VLOOKUP($A13,'Return Data'!$B$7:$R$1700,8,0)</f>
        <v>2.7974000000000001</v>
      </c>
      <c r="K13" s="66">
        <f t="shared" si="3"/>
        <v>16</v>
      </c>
      <c r="L13" s="65">
        <f>VLOOKUP($A13,'Return Data'!$B$7:$R$1700,9,0)</f>
        <v>5.4748000000000001</v>
      </c>
      <c r="M13" s="66">
        <f t="shared" si="4"/>
        <v>24</v>
      </c>
      <c r="N13" s="65">
        <f>VLOOKUP($A13,'Return Data'!$B$7:$R$1700,10,0)</f>
        <v>10.777699999999999</v>
      </c>
      <c r="O13" s="66">
        <f t="shared" si="5"/>
        <v>18</v>
      </c>
      <c r="P13" s="65">
        <f>VLOOKUP($A13,'Return Data'!$B$7:$R$1700,11,0)</f>
        <v>8.1021000000000001</v>
      </c>
      <c r="Q13" s="66">
        <f t="shared" si="6"/>
        <v>14</v>
      </c>
      <c r="R13" s="65">
        <f>VLOOKUP($A13,'Return Data'!$B$7:$R$1700,12,0)</f>
        <v>7.5804</v>
      </c>
      <c r="S13" s="66">
        <f t="shared" si="7"/>
        <v>16</v>
      </c>
      <c r="T13" s="65">
        <f>VLOOKUP($A13,'Return Data'!$B$7:$R$1700,13,0)</f>
        <v>9.3157999999999994</v>
      </c>
      <c r="U13" s="66">
        <f t="shared" si="8"/>
        <v>2</v>
      </c>
      <c r="V13" s="65">
        <f>VLOOKUP($A13,'Return Data'!$B$7:$R$1700,17,0)</f>
        <v>8.4034999999999993</v>
      </c>
      <c r="W13" s="66">
        <f t="shared" si="9"/>
        <v>5</v>
      </c>
      <c r="X13" s="65">
        <f>VLOOKUP($A13,'Return Data'!$B$7:$R$1700,14,0)</f>
        <v>7.6736000000000004</v>
      </c>
      <c r="Y13" s="66">
        <f t="shared" si="10"/>
        <v>5</v>
      </c>
      <c r="Z13" s="65">
        <f>VLOOKUP($A13,'Return Data'!$B$7:$R$1700,16,0)</f>
        <v>7.9661</v>
      </c>
      <c r="AA13" s="67">
        <f t="shared" si="11"/>
        <v>6</v>
      </c>
    </row>
    <row r="14" spans="1:27" x14ac:dyDescent="0.3">
      <c r="A14" s="63" t="s">
        <v>1060</v>
      </c>
      <c r="B14" s="64">
        <f>VLOOKUP($A14,'Return Data'!$B$7:$R$1700,3,0)</f>
        <v>44040</v>
      </c>
      <c r="C14" s="65">
        <f>VLOOKUP($A14,'Return Data'!$B$7:$R$1700,4,0)</f>
        <v>1957.2687000000001</v>
      </c>
      <c r="D14" s="65">
        <f>VLOOKUP($A14,'Return Data'!$B$7:$R$1700,5,0)</f>
        <v>-3.73E-2</v>
      </c>
      <c r="E14" s="66">
        <f t="shared" si="0"/>
        <v>4</v>
      </c>
      <c r="F14" s="65">
        <f>VLOOKUP($A14,'Return Data'!$B$7:$R$1700,6,0)</f>
        <v>3.141</v>
      </c>
      <c r="G14" s="66">
        <f t="shared" si="1"/>
        <v>3</v>
      </c>
      <c r="H14" s="65">
        <f>VLOOKUP($A14,'Return Data'!$B$7:$R$1700,7,0)</f>
        <v>4.2694999999999999</v>
      </c>
      <c r="I14" s="66">
        <f t="shared" si="2"/>
        <v>2</v>
      </c>
      <c r="J14" s="65">
        <f>VLOOKUP($A14,'Return Data'!$B$7:$R$1700,8,0)</f>
        <v>-19.363099999999999</v>
      </c>
      <c r="K14" s="66">
        <f t="shared" si="3"/>
        <v>27</v>
      </c>
      <c r="L14" s="65">
        <f>VLOOKUP($A14,'Return Data'!$B$7:$R$1700,9,0)</f>
        <v>-79.110799999999998</v>
      </c>
      <c r="M14" s="66">
        <f t="shared" si="4"/>
        <v>27</v>
      </c>
      <c r="N14" s="65">
        <f>VLOOKUP($A14,'Return Data'!$B$7:$R$1700,10,0)</f>
        <v>-27.816199999999998</v>
      </c>
      <c r="O14" s="66">
        <f t="shared" si="5"/>
        <v>26</v>
      </c>
      <c r="P14" s="65">
        <f>VLOOKUP($A14,'Return Data'!$B$7:$R$1700,11,0)</f>
        <v>-11.869</v>
      </c>
      <c r="Q14" s="66">
        <f t="shared" si="6"/>
        <v>25</v>
      </c>
      <c r="R14" s="65">
        <f>VLOOKUP($A14,'Return Data'!$B$7:$R$1700,12,0)</f>
        <v>-5.8097000000000003</v>
      </c>
      <c r="S14" s="66">
        <f t="shared" si="7"/>
        <v>24</v>
      </c>
      <c r="T14" s="65">
        <f>VLOOKUP($A14,'Return Data'!$B$7:$R$1700,13,0)</f>
        <v>-2.5748000000000002</v>
      </c>
      <c r="U14" s="66">
        <f t="shared" si="8"/>
        <v>24</v>
      </c>
      <c r="V14" s="65">
        <f>VLOOKUP($A14,'Return Data'!$B$7:$R$1700,17,0)</f>
        <v>-3.8953000000000002</v>
      </c>
      <c r="W14" s="66">
        <f t="shared" si="9"/>
        <v>25</v>
      </c>
      <c r="X14" s="65">
        <f>VLOOKUP($A14,'Return Data'!$B$7:$R$1700,14,0)</f>
        <v>-0.54220000000000002</v>
      </c>
      <c r="Y14" s="66">
        <f t="shared" si="10"/>
        <v>25</v>
      </c>
      <c r="Z14" s="65">
        <f>VLOOKUP($A14,'Return Data'!$B$7:$R$1700,16,0)</f>
        <v>5.0751999999999997</v>
      </c>
      <c r="AA14" s="67">
        <f t="shared" si="11"/>
        <v>23</v>
      </c>
    </row>
    <row r="15" spans="1:27" x14ac:dyDescent="0.3">
      <c r="A15" s="63" t="s">
        <v>1061</v>
      </c>
      <c r="B15" s="64">
        <f>VLOOKUP($A15,'Return Data'!$B$7:$R$1700,3,0)</f>
        <v>44040</v>
      </c>
      <c r="C15" s="65">
        <f>VLOOKUP($A15,'Return Data'!$B$7:$R$1700,4,0)</f>
        <v>39.237984894590298</v>
      </c>
      <c r="D15" s="65">
        <f>VLOOKUP($A15,'Return Data'!$B$7:$R$1700,5,0)</f>
        <v>-6.3609</v>
      </c>
      <c r="E15" s="66">
        <f t="shared" si="0"/>
        <v>14</v>
      </c>
      <c r="F15" s="65">
        <f>VLOOKUP($A15,'Return Data'!$B$7:$R$1700,6,0)</f>
        <v>3.8374999999999999</v>
      </c>
      <c r="G15" s="66">
        <f t="shared" si="1"/>
        <v>2</v>
      </c>
      <c r="H15" s="65">
        <f>VLOOKUP($A15,'Return Data'!$B$7:$R$1700,7,0)</f>
        <v>-0.21379999999999999</v>
      </c>
      <c r="I15" s="66">
        <f t="shared" si="2"/>
        <v>18</v>
      </c>
      <c r="J15" s="65">
        <f>VLOOKUP($A15,'Return Data'!$B$7:$R$1700,8,0)</f>
        <v>-2.0299999999999998</v>
      </c>
      <c r="K15" s="66">
        <f t="shared" si="3"/>
        <v>26</v>
      </c>
      <c r="L15" s="65">
        <f>VLOOKUP($A15,'Return Data'!$B$7:$R$1700,9,0)</f>
        <v>7.9135</v>
      </c>
      <c r="M15" s="66">
        <f t="shared" si="4"/>
        <v>13</v>
      </c>
      <c r="N15" s="65">
        <f>VLOOKUP($A15,'Return Data'!$B$7:$R$1700,10,0)</f>
        <v>11.6897</v>
      </c>
      <c r="O15" s="66">
        <f t="shared" si="5"/>
        <v>15</v>
      </c>
      <c r="P15" s="65">
        <f>VLOOKUP($A15,'Return Data'!$B$7:$R$1700,11,0)</f>
        <v>1.5248999999999999</v>
      </c>
      <c r="Q15" s="66">
        <f t="shared" si="6"/>
        <v>23</v>
      </c>
      <c r="R15" s="65">
        <f>VLOOKUP($A15,'Return Data'!$B$7:$R$1700,12,0)</f>
        <v>-8.1248000000000005</v>
      </c>
      <c r="S15" s="66">
        <f t="shared" si="7"/>
        <v>25</v>
      </c>
      <c r="T15" s="65">
        <f>VLOOKUP($A15,'Return Data'!$B$7:$R$1700,13,0)</f>
        <v>-5.2123999999999997</v>
      </c>
      <c r="U15" s="66">
        <f t="shared" si="8"/>
        <v>25</v>
      </c>
      <c r="V15" s="65">
        <f>VLOOKUP($A15,'Return Data'!$B$7:$R$1700,17,0)</f>
        <v>0.1648</v>
      </c>
      <c r="W15" s="66">
        <f t="shared" si="9"/>
        <v>22</v>
      </c>
      <c r="X15" s="65">
        <f>VLOOKUP($A15,'Return Data'!$B$7:$R$1700,14,0)</f>
        <v>1.7481</v>
      </c>
      <c r="Y15" s="66">
        <f t="shared" si="10"/>
        <v>22</v>
      </c>
      <c r="Z15" s="65">
        <f>VLOOKUP($A15,'Return Data'!$B$7:$R$1700,16,0)</f>
        <v>6.9012000000000002</v>
      </c>
      <c r="AA15" s="67">
        <f t="shared" si="11"/>
        <v>19</v>
      </c>
    </row>
    <row r="16" spans="1:27" x14ac:dyDescent="0.3">
      <c r="A16" s="63" t="s">
        <v>1067</v>
      </c>
      <c r="B16" s="64">
        <f>VLOOKUP($A16,'Return Data'!$B$7:$R$1700,3,0)</f>
        <v>44040</v>
      </c>
      <c r="C16" s="65">
        <f>VLOOKUP($A16,'Return Data'!$B$7:$R$1700,4,0)</f>
        <v>43.468699999999998</v>
      </c>
      <c r="D16" s="65">
        <f>VLOOKUP($A16,'Return Data'!$B$7:$R$1700,5,0)</f>
        <v>-10.912599999999999</v>
      </c>
      <c r="E16" s="66">
        <f t="shared" si="0"/>
        <v>24</v>
      </c>
      <c r="F16" s="65">
        <f>VLOOKUP($A16,'Return Data'!$B$7:$R$1700,6,0)</f>
        <v>-1.9938</v>
      </c>
      <c r="G16" s="66">
        <f t="shared" si="1"/>
        <v>12</v>
      </c>
      <c r="H16" s="65">
        <f>VLOOKUP($A16,'Return Data'!$B$7:$R$1700,7,0)</f>
        <v>1.6678999999999999</v>
      </c>
      <c r="I16" s="66">
        <f t="shared" si="2"/>
        <v>5</v>
      </c>
      <c r="J16" s="65">
        <f>VLOOKUP($A16,'Return Data'!$B$7:$R$1700,8,0)</f>
        <v>5.0418000000000003</v>
      </c>
      <c r="K16" s="66">
        <f t="shared" si="3"/>
        <v>2</v>
      </c>
      <c r="L16" s="65">
        <f>VLOOKUP($A16,'Return Data'!$B$7:$R$1700,9,0)</f>
        <v>10.638999999999999</v>
      </c>
      <c r="M16" s="66">
        <f t="shared" si="4"/>
        <v>9</v>
      </c>
      <c r="N16" s="65">
        <f>VLOOKUP($A16,'Return Data'!$B$7:$R$1700,10,0)</f>
        <v>14.6616</v>
      </c>
      <c r="O16" s="66">
        <f t="shared" si="5"/>
        <v>6</v>
      </c>
      <c r="P16" s="65">
        <f>VLOOKUP($A16,'Return Data'!$B$7:$R$1700,11,0)</f>
        <v>9.032</v>
      </c>
      <c r="Q16" s="66">
        <f t="shared" si="6"/>
        <v>8</v>
      </c>
      <c r="R16" s="65">
        <f>VLOOKUP($A16,'Return Data'!$B$7:$R$1700,12,0)</f>
        <v>8.1812000000000005</v>
      </c>
      <c r="S16" s="66">
        <f t="shared" si="7"/>
        <v>8</v>
      </c>
      <c r="T16" s="65">
        <f>VLOOKUP($A16,'Return Data'!$B$7:$R$1700,13,0)</f>
        <v>8.2733000000000008</v>
      </c>
      <c r="U16" s="66">
        <f t="shared" si="8"/>
        <v>14</v>
      </c>
      <c r="V16" s="65">
        <f>VLOOKUP($A16,'Return Data'!$B$7:$R$1700,17,0)</f>
        <v>8.0797000000000008</v>
      </c>
      <c r="W16" s="66">
        <f t="shared" si="9"/>
        <v>9</v>
      </c>
      <c r="X16" s="65">
        <f>VLOOKUP($A16,'Return Data'!$B$7:$R$1700,14,0)</f>
        <v>7.2563000000000004</v>
      </c>
      <c r="Y16" s="66">
        <f t="shared" si="10"/>
        <v>10</v>
      </c>
      <c r="Z16" s="65">
        <f>VLOOKUP($A16,'Return Data'!$B$7:$R$1700,16,0)</f>
        <v>7.3543000000000003</v>
      </c>
      <c r="AA16" s="67">
        <f t="shared" si="11"/>
        <v>15</v>
      </c>
    </row>
    <row r="17" spans="1:27" x14ac:dyDescent="0.3">
      <c r="A17" s="63" t="s">
        <v>1069</v>
      </c>
      <c r="B17" s="64">
        <f>VLOOKUP($A17,'Return Data'!$B$7:$R$1700,3,0)</f>
        <v>44040</v>
      </c>
      <c r="C17" s="65">
        <f>VLOOKUP($A17,'Return Data'!$B$7:$R$1700,4,0)</f>
        <v>15.7804</v>
      </c>
      <c r="D17" s="65">
        <f>VLOOKUP($A17,'Return Data'!$B$7:$R$1700,5,0)</f>
        <v>-9.2495999999999992</v>
      </c>
      <c r="E17" s="66">
        <f t="shared" si="0"/>
        <v>21</v>
      </c>
      <c r="F17" s="65">
        <f>VLOOKUP($A17,'Return Data'!$B$7:$R$1700,6,0)</f>
        <v>-3.8148</v>
      </c>
      <c r="G17" s="66">
        <f t="shared" si="1"/>
        <v>25</v>
      </c>
      <c r="H17" s="65">
        <f>VLOOKUP($A17,'Return Data'!$B$7:$R$1700,7,0)</f>
        <v>-1.2553000000000001</v>
      </c>
      <c r="I17" s="66">
        <f t="shared" si="2"/>
        <v>24</v>
      </c>
      <c r="J17" s="65">
        <f>VLOOKUP($A17,'Return Data'!$B$7:$R$1700,8,0)</f>
        <v>2.4144000000000001</v>
      </c>
      <c r="K17" s="66">
        <f t="shared" si="3"/>
        <v>19</v>
      </c>
      <c r="L17" s="65">
        <f>VLOOKUP($A17,'Return Data'!$B$7:$R$1700,9,0)</f>
        <v>93.385099999999994</v>
      </c>
      <c r="M17" s="66">
        <f t="shared" si="4"/>
        <v>3</v>
      </c>
      <c r="N17" s="65">
        <f>VLOOKUP($A17,'Return Data'!$B$7:$R$1700,10,0)</f>
        <v>-0.13719999999999999</v>
      </c>
      <c r="O17" s="66">
        <f t="shared" si="5"/>
        <v>24</v>
      </c>
      <c r="P17" s="65">
        <f>VLOOKUP($A17,'Return Data'!$B$7:$R$1700,11,0)</f>
        <v>1.7769999999999999</v>
      </c>
      <c r="Q17" s="66">
        <f t="shared" si="6"/>
        <v>22</v>
      </c>
      <c r="R17" s="65">
        <f>VLOOKUP($A17,'Return Data'!$B$7:$R$1700,12,0)</f>
        <v>2.9512999999999998</v>
      </c>
      <c r="S17" s="66">
        <f t="shared" si="7"/>
        <v>22</v>
      </c>
      <c r="T17" s="65">
        <f>VLOOKUP($A17,'Return Data'!$B$7:$R$1700,13,0)</f>
        <v>4.1367000000000003</v>
      </c>
      <c r="U17" s="66">
        <f t="shared" si="8"/>
        <v>21</v>
      </c>
      <c r="V17" s="65">
        <f>VLOOKUP($A17,'Return Data'!$B$7:$R$1700,17,0)</f>
        <v>0.79749999999999999</v>
      </c>
      <c r="W17" s="66">
        <f t="shared" si="9"/>
        <v>21</v>
      </c>
      <c r="X17" s="65">
        <f>VLOOKUP($A17,'Return Data'!$B$7:$R$1700,14,0)</f>
        <v>2.4308999999999998</v>
      </c>
      <c r="Y17" s="66">
        <f t="shared" si="10"/>
        <v>21</v>
      </c>
      <c r="Z17" s="65">
        <f>VLOOKUP($A17,'Return Data'!$B$7:$R$1700,16,0)</f>
        <v>3.3635999999999999</v>
      </c>
      <c r="AA17" s="67">
        <f t="shared" si="11"/>
        <v>26</v>
      </c>
    </row>
    <row r="18" spans="1:27" x14ac:dyDescent="0.3">
      <c r="A18" s="63" t="s">
        <v>1071</v>
      </c>
      <c r="B18" s="64">
        <f>VLOOKUP($A18,'Return Data'!$B$7:$R$1700,3,0)</f>
        <v>44040</v>
      </c>
      <c r="C18" s="65">
        <f>VLOOKUP($A18,'Return Data'!$B$7:$R$1700,4,0)</f>
        <v>402.27109999999999</v>
      </c>
      <c r="D18" s="65">
        <f>VLOOKUP($A18,'Return Data'!$B$7:$R$1700,5,0)</f>
        <v>-7.7743000000000002</v>
      </c>
      <c r="E18" s="66">
        <f t="shared" si="0"/>
        <v>17</v>
      </c>
      <c r="F18" s="65">
        <f>VLOOKUP($A18,'Return Data'!$B$7:$R$1700,6,0)</f>
        <v>-1.9843999999999999</v>
      </c>
      <c r="G18" s="66">
        <f t="shared" si="1"/>
        <v>11</v>
      </c>
      <c r="H18" s="65">
        <f>VLOOKUP($A18,'Return Data'!$B$7:$R$1700,7,0)</f>
        <v>-0.52100000000000002</v>
      </c>
      <c r="I18" s="66">
        <f t="shared" si="2"/>
        <v>19</v>
      </c>
      <c r="J18" s="65">
        <f>VLOOKUP($A18,'Return Data'!$B$7:$R$1700,8,0)</f>
        <v>4.3202999999999996</v>
      </c>
      <c r="K18" s="66">
        <f t="shared" si="3"/>
        <v>3</v>
      </c>
      <c r="L18" s="65">
        <f>VLOOKUP($A18,'Return Data'!$B$7:$R$1700,9,0)</f>
        <v>11.140499999999999</v>
      </c>
      <c r="M18" s="66">
        <f t="shared" si="4"/>
        <v>8</v>
      </c>
      <c r="N18" s="65">
        <f>VLOOKUP($A18,'Return Data'!$B$7:$R$1700,10,0)</f>
        <v>15.346399999999999</v>
      </c>
      <c r="O18" s="66">
        <f t="shared" si="5"/>
        <v>5</v>
      </c>
      <c r="P18" s="65">
        <f>VLOOKUP($A18,'Return Data'!$B$7:$R$1700,11,0)</f>
        <v>9.5745000000000005</v>
      </c>
      <c r="Q18" s="66">
        <f t="shared" si="6"/>
        <v>2</v>
      </c>
      <c r="R18" s="65">
        <f>VLOOKUP($A18,'Return Data'!$B$7:$R$1700,12,0)</f>
        <v>8.9124999999999996</v>
      </c>
      <c r="S18" s="66">
        <f t="shared" si="7"/>
        <v>2</v>
      </c>
      <c r="T18" s="65">
        <f>VLOOKUP($A18,'Return Data'!$B$7:$R$1700,13,0)</f>
        <v>9.0454000000000008</v>
      </c>
      <c r="U18" s="66">
        <f t="shared" si="8"/>
        <v>4</v>
      </c>
      <c r="V18" s="65">
        <f>VLOOKUP($A18,'Return Data'!$B$7:$R$1700,17,0)</f>
        <v>8.8039000000000005</v>
      </c>
      <c r="W18" s="66">
        <f t="shared" si="9"/>
        <v>1</v>
      </c>
      <c r="X18" s="65">
        <f>VLOOKUP($A18,'Return Data'!$B$7:$R$1700,14,0)</f>
        <v>7.9767000000000001</v>
      </c>
      <c r="Y18" s="66">
        <f t="shared" si="10"/>
        <v>1</v>
      </c>
      <c r="Z18" s="65">
        <f>VLOOKUP($A18,'Return Data'!$B$7:$R$1700,16,0)</f>
        <v>8.1118000000000006</v>
      </c>
      <c r="AA18" s="67">
        <f t="shared" si="11"/>
        <v>4</v>
      </c>
    </row>
    <row r="19" spans="1:27" x14ac:dyDescent="0.3">
      <c r="A19" s="63" t="s">
        <v>1074</v>
      </c>
      <c r="B19" s="64">
        <f>VLOOKUP($A19,'Return Data'!$B$7:$R$1700,3,0)</f>
        <v>44040</v>
      </c>
      <c r="C19" s="65">
        <f>VLOOKUP($A19,'Return Data'!$B$7:$R$1700,4,0)</f>
        <v>29.460899999999999</v>
      </c>
      <c r="D19" s="65">
        <f>VLOOKUP($A19,'Return Data'!$B$7:$R$1700,5,0)</f>
        <v>-6.8128000000000002</v>
      </c>
      <c r="E19" s="66">
        <f t="shared" si="0"/>
        <v>15</v>
      </c>
      <c r="F19" s="65">
        <f>VLOOKUP($A19,'Return Data'!$B$7:$R$1700,6,0)</f>
        <v>-2.5701000000000001</v>
      </c>
      <c r="G19" s="66">
        <f t="shared" si="1"/>
        <v>17</v>
      </c>
      <c r="H19" s="65">
        <f>VLOOKUP($A19,'Return Data'!$B$7:$R$1700,7,0)</f>
        <v>-0.1593</v>
      </c>
      <c r="I19" s="66">
        <f t="shared" si="2"/>
        <v>16</v>
      </c>
      <c r="J19" s="65">
        <f>VLOOKUP($A19,'Return Data'!$B$7:$R$1700,8,0)</f>
        <v>2.5423</v>
      </c>
      <c r="K19" s="66">
        <f t="shared" si="3"/>
        <v>17</v>
      </c>
      <c r="L19" s="65">
        <f>VLOOKUP($A19,'Return Data'!$B$7:$R$1700,9,0)</f>
        <v>6.5143000000000004</v>
      </c>
      <c r="M19" s="66">
        <f t="shared" si="4"/>
        <v>19</v>
      </c>
      <c r="N19" s="65">
        <f>VLOOKUP($A19,'Return Data'!$B$7:$R$1700,10,0)</f>
        <v>11.048999999999999</v>
      </c>
      <c r="O19" s="66">
        <f t="shared" si="5"/>
        <v>16</v>
      </c>
      <c r="P19" s="65">
        <f>VLOOKUP($A19,'Return Data'!$B$7:$R$1700,11,0)</f>
        <v>8.7258999999999993</v>
      </c>
      <c r="Q19" s="66">
        <f t="shared" si="6"/>
        <v>12</v>
      </c>
      <c r="R19" s="65">
        <f>VLOOKUP($A19,'Return Data'!$B$7:$R$1700,12,0)</f>
        <v>7.9996999999999998</v>
      </c>
      <c r="S19" s="66">
        <f t="shared" si="7"/>
        <v>12</v>
      </c>
      <c r="T19" s="65">
        <f>VLOOKUP($A19,'Return Data'!$B$7:$R$1700,13,0)</f>
        <v>8.3020999999999994</v>
      </c>
      <c r="U19" s="66">
        <f t="shared" si="8"/>
        <v>13</v>
      </c>
      <c r="V19" s="65">
        <f>VLOOKUP($A19,'Return Data'!$B$7:$R$1700,17,0)</f>
        <v>8.3772000000000002</v>
      </c>
      <c r="W19" s="66">
        <f t="shared" si="9"/>
        <v>6</v>
      </c>
      <c r="X19" s="65">
        <f>VLOOKUP($A19,'Return Data'!$B$7:$R$1700,14,0)</f>
        <v>7.6562000000000001</v>
      </c>
      <c r="Y19" s="66">
        <f t="shared" si="10"/>
        <v>7</v>
      </c>
      <c r="Z19" s="65">
        <f>VLOOKUP($A19,'Return Data'!$B$7:$R$1700,16,0)</f>
        <v>7.7157999999999998</v>
      </c>
      <c r="AA19" s="67">
        <f t="shared" si="11"/>
        <v>12</v>
      </c>
    </row>
    <row r="20" spans="1:27" x14ac:dyDescent="0.3">
      <c r="A20" s="63" t="s">
        <v>1075</v>
      </c>
      <c r="B20" s="64">
        <f>VLOOKUP($A20,'Return Data'!$B$7:$R$1700,3,0)</f>
        <v>44040</v>
      </c>
      <c r="C20" s="65">
        <f>VLOOKUP($A20,'Return Data'!$B$7:$R$1700,4,0)</f>
        <v>2885.3629999999998</v>
      </c>
      <c r="D20" s="65">
        <f>VLOOKUP($A20,'Return Data'!$B$7:$R$1700,5,0)</f>
        <v>-8.8756000000000004</v>
      </c>
      <c r="E20" s="66">
        <f t="shared" si="0"/>
        <v>20</v>
      </c>
      <c r="F20" s="65">
        <f>VLOOKUP($A20,'Return Data'!$B$7:$R$1700,6,0)</f>
        <v>-2.6305000000000001</v>
      </c>
      <c r="G20" s="66">
        <f t="shared" si="1"/>
        <v>20</v>
      </c>
      <c r="H20" s="65">
        <f>VLOOKUP($A20,'Return Data'!$B$7:$R$1700,7,0)</f>
        <v>0.29459999999999997</v>
      </c>
      <c r="I20" s="66">
        <f t="shared" si="2"/>
        <v>11</v>
      </c>
      <c r="J20" s="65">
        <f>VLOOKUP($A20,'Return Data'!$B$7:$R$1700,8,0)</f>
        <v>4.1383999999999999</v>
      </c>
      <c r="K20" s="66">
        <f t="shared" si="3"/>
        <v>4</v>
      </c>
      <c r="L20" s="65">
        <f>VLOOKUP($A20,'Return Data'!$B$7:$R$1700,9,0)</f>
        <v>7.2385000000000002</v>
      </c>
      <c r="M20" s="66">
        <f t="shared" si="4"/>
        <v>17</v>
      </c>
      <c r="N20" s="65">
        <f>VLOOKUP($A20,'Return Data'!$B$7:$R$1700,10,0)</f>
        <v>12.311</v>
      </c>
      <c r="O20" s="66">
        <f t="shared" si="5"/>
        <v>9</v>
      </c>
      <c r="P20" s="65">
        <f>VLOOKUP($A20,'Return Data'!$B$7:$R$1700,11,0)</f>
        <v>8.8559000000000001</v>
      </c>
      <c r="Q20" s="66">
        <f t="shared" si="6"/>
        <v>11</v>
      </c>
      <c r="R20" s="65">
        <f>VLOOKUP($A20,'Return Data'!$B$7:$R$1700,12,0)</f>
        <v>8.1770999999999994</v>
      </c>
      <c r="S20" s="66">
        <f t="shared" si="7"/>
        <v>10</v>
      </c>
      <c r="T20" s="65">
        <f>VLOOKUP($A20,'Return Data'!$B$7:$R$1700,13,0)</f>
        <v>8.6384000000000007</v>
      </c>
      <c r="U20" s="66">
        <f t="shared" si="8"/>
        <v>5</v>
      </c>
      <c r="V20" s="65">
        <f>VLOOKUP($A20,'Return Data'!$B$7:$R$1700,17,0)</f>
        <v>8.6853999999999996</v>
      </c>
      <c r="W20" s="66">
        <f t="shared" si="9"/>
        <v>2</v>
      </c>
      <c r="X20" s="65">
        <f>VLOOKUP($A20,'Return Data'!$B$7:$R$1700,14,0)</f>
        <v>7.7786999999999997</v>
      </c>
      <c r="Y20" s="66">
        <f t="shared" si="10"/>
        <v>4</v>
      </c>
      <c r="Z20" s="65">
        <f>VLOOKUP($A20,'Return Data'!$B$7:$R$1700,16,0)</f>
        <v>8.1425000000000001</v>
      </c>
      <c r="AA20" s="67">
        <f t="shared" si="11"/>
        <v>3</v>
      </c>
    </row>
    <row r="21" spans="1:27" x14ac:dyDescent="0.3">
      <c r="A21" s="63" t="s">
        <v>1077</v>
      </c>
      <c r="B21" s="64">
        <f>VLOOKUP($A21,'Return Data'!$B$7:$R$1700,3,0)</f>
        <v>44040</v>
      </c>
      <c r="C21" s="65">
        <f>VLOOKUP($A21,'Return Data'!$B$7:$R$1700,4,0)</f>
        <v>28.521100000000001</v>
      </c>
      <c r="D21" s="65">
        <f>VLOOKUP($A21,'Return Data'!$B$7:$R$1700,5,0)</f>
        <v>-10.874700000000001</v>
      </c>
      <c r="E21" s="66">
        <f t="shared" si="0"/>
        <v>23</v>
      </c>
      <c r="F21" s="65">
        <f>VLOOKUP($A21,'Return Data'!$B$7:$R$1700,6,0)</f>
        <v>-3.3900999999999999</v>
      </c>
      <c r="G21" s="66">
        <f t="shared" si="1"/>
        <v>23</v>
      </c>
      <c r="H21" s="65">
        <f>VLOOKUP($A21,'Return Data'!$B$7:$R$1700,7,0)</f>
        <v>-2.7774000000000001</v>
      </c>
      <c r="I21" s="66">
        <f t="shared" si="2"/>
        <v>26</v>
      </c>
      <c r="J21" s="65">
        <f>VLOOKUP($A21,'Return Data'!$B$7:$R$1700,8,0)</f>
        <v>3.5424000000000002</v>
      </c>
      <c r="K21" s="66">
        <f t="shared" si="3"/>
        <v>7</v>
      </c>
      <c r="L21" s="65">
        <f>VLOOKUP($A21,'Return Data'!$B$7:$R$1700,9,0)</f>
        <v>232.76410000000001</v>
      </c>
      <c r="M21" s="66">
        <f t="shared" si="4"/>
        <v>2</v>
      </c>
      <c r="N21" s="65">
        <f>VLOOKUP($A21,'Return Data'!$B$7:$R$1700,10,0)</f>
        <v>90.8459</v>
      </c>
      <c r="O21" s="66">
        <f t="shared" si="5"/>
        <v>1</v>
      </c>
      <c r="P21" s="65">
        <f>VLOOKUP($A21,'Return Data'!$B$7:$R$1700,11,0)</f>
        <v>48.1631</v>
      </c>
      <c r="Q21" s="66">
        <f t="shared" si="6"/>
        <v>1</v>
      </c>
      <c r="R21" s="65">
        <f>VLOOKUP($A21,'Return Data'!$B$7:$R$1700,12,0)</f>
        <v>27.027799999999999</v>
      </c>
      <c r="S21" s="66">
        <f t="shared" si="7"/>
        <v>1</v>
      </c>
      <c r="T21" s="65">
        <f>VLOOKUP($A21,'Return Data'!$B$7:$R$1700,13,0)</f>
        <v>18.028400000000001</v>
      </c>
      <c r="U21" s="66">
        <f t="shared" si="8"/>
        <v>1</v>
      </c>
      <c r="V21" s="65">
        <f>VLOOKUP($A21,'Return Data'!$B$7:$R$1700,17,0)</f>
        <v>6.3273999999999999</v>
      </c>
      <c r="W21" s="66">
        <f t="shared" si="9"/>
        <v>16</v>
      </c>
      <c r="X21" s="65">
        <f>VLOOKUP($A21,'Return Data'!$B$7:$R$1700,14,0)</f>
        <v>6.2857000000000003</v>
      </c>
      <c r="Y21" s="66">
        <f t="shared" si="10"/>
        <v>15</v>
      </c>
      <c r="Z21" s="65">
        <f>VLOOKUP($A21,'Return Data'!$B$7:$R$1700,16,0)</f>
        <v>7.8644999999999996</v>
      </c>
      <c r="AA21" s="67">
        <f t="shared" si="11"/>
        <v>10</v>
      </c>
    </row>
    <row r="22" spans="1:27" x14ac:dyDescent="0.3">
      <c r="A22" s="63" t="s">
        <v>1079</v>
      </c>
      <c r="B22" s="64">
        <f>VLOOKUP($A22,'Return Data'!$B$7:$R$1700,3,0)</f>
        <v>44040</v>
      </c>
      <c r="C22" s="65">
        <f>VLOOKUP($A22,'Return Data'!$B$7:$R$1700,4,0)</f>
        <v>2550.4396000000002</v>
      </c>
      <c r="D22" s="65">
        <f>VLOOKUP($A22,'Return Data'!$B$7:$R$1700,5,0)</f>
        <v>-5.1197999999999997</v>
      </c>
      <c r="E22" s="66">
        <f t="shared" si="0"/>
        <v>11</v>
      </c>
      <c r="F22" s="65">
        <f>VLOOKUP($A22,'Return Data'!$B$7:$R$1700,6,0)</f>
        <v>-1.1822999999999999</v>
      </c>
      <c r="G22" s="66">
        <f t="shared" si="1"/>
        <v>8</v>
      </c>
      <c r="H22" s="65">
        <f>VLOOKUP($A22,'Return Data'!$B$7:$R$1700,7,0)</f>
        <v>1.7182999999999999</v>
      </c>
      <c r="I22" s="66">
        <f t="shared" si="2"/>
        <v>4</v>
      </c>
      <c r="J22" s="65">
        <f>VLOOKUP($A22,'Return Data'!$B$7:$R$1700,8,0)</f>
        <v>3.2873999999999999</v>
      </c>
      <c r="K22" s="66">
        <f t="shared" si="3"/>
        <v>12</v>
      </c>
      <c r="L22" s="65">
        <f>VLOOKUP($A22,'Return Data'!$B$7:$R$1700,9,0)</f>
        <v>7.8445</v>
      </c>
      <c r="M22" s="66">
        <f t="shared" si="4"/>
        <v>15</v>
      </c>
      <c r="N22" s="65">
        <f>VLOOKUP($A22,'Return Data'!$B$7:$R$1700,10,0)</f>
        <v>15.9755</v>
      </c>
      <c r="O22" s="66">
        <f t="shared" si="5"/>
        <v>4</v>
      </c>
      <c r="P22" s="65">
        <f>VLOOKUP($A22,'Return Data'!$B$7:$R$1700,11,0)</f>
        <v>9.2951999999999995</v>
      </c>
      <c r="Q22" s="66">
        <f t="shared" si="6"/>
        <v>3</v>
      </c>
      <c r="R22" s="65">
        <f>VLOOKUP($A22,'Return Data'!$B$7:$R$1700,12,0)</f>
        <v>8.7789999999999999</v>
      </c>
      <c r="S22" s="66">
        <f t="shared" si="7"/>
        <v>3</v>
      </c>
      <c r="T22" s="65">
        <f>VLOOKUP($A22,'Return Data'!$B$7:$R$1700,13,0)</f>
        <v>9.17</v>
      </c>
      <c r="U22" s="66">
        <f t="shared" si="8"/>
        <v>3</v>
      </c>
      <c r="V22" s="65">
        <f>VLOOKUP($A22,'Return Data'!$B$7:$R$1700,17,0)</f>
        <v>8.4772999999999996</v>
      </c>
      <c r="W22" s="66">
        <f t="shared" si="9"/>
        <v>4</v>
      </c>
      <c r="X22" s="65">
        <f>VLOOKUP($A22,'Return Data'!$B$7:$R$1700,14,0)</f>
        <v>7.8327</v>
      </c>
      <c r="Y22" s="66">
        <f t="shared" si="10"/>
        <v>3</v>
      </c>
      <c r="Z22" s="65">
        <f>VLOOKUP($A22,'Return Data'!$B$7:$R$1700,16,0)</f>
        <v>7.8411</v>
      </c>
      <c r="AA22" s="67">
        <f t="shared" si="11"/>
        <v>11</v>
      </c>
    </row>
    <row r="23" spans="1:27" x14ac:dyDescent="0.3">
      <c r="A23" s="63" t="s">
        <v>1082</v>
      </c>
      <c r="B23" s="64">
        <f>VLOOKUP($A23,'Return Data'!$B$7:$R$1700,3,0)</f>
        <v>44040</v>
      </c>
      <c r="C23" s="65">
        <f>VLOOKUP($A23,'Return Data'!$B$7:$R$1700,4,0)</f>
        <v>21.5273</v>
      </c>
      <c r="D23" s="65">
        <f>VLOOKUP($A23,'Return Data'!$B$7:$R$1700,5,0)</f>
        <v>-16.947299999999998</v>
      </c>
      <c r="E23" s="66">
        <f t="shared" si="0"/>
        <v>26</v>
      </c>
      <c r="F23" s="65">
        <f>VLOOKUP($A23,'Return Data'!$B$7:$R$1700,6,0)</f>
        <v>-3.4321000000000002</v>
      </c>
      <c r="G23" s="66">
        <f t="shared" si="1"/>
        <v>24</v>
      </c>
      <c r="H23" s="65">
        <f>VLOOKUP($A23,'Return Data'!$B$7:$R$1700,7,0)</f>
        <v>0.7752</v>
      </c>
      <c r="I23" s="66">
        <f t="shared" si="2"/>
        <v>6</v>
      </c>
      <c r="J23" s="65">
        <f>VLOOKUP($A23,'Return Data'!$B$7:$R$1700,8,0)</f>
        <v>2.4365999999999999</v>
      </c>
      <c r="K23" s="66">
        <f t="shared" si="3"/>
        <v>18</v>
      </c>
      <c r="L23" s="65">
        <f>VLOOKUP($A23,'Return Data'!$B$7:$R$1700,9,0)</f>
        <v>29.866800000000001</v>
      </c>
      <c r="M23" s="66">
        <f t="shared" si="4"/>
        <v>5</v>
      </c>
      <c r="N23" s="65">
        <f>VLOOKUP($A23,'Return Data'!$B$7:$R$1700,10,0)</f>
        <v>18.860600000000002</v>
      </c>
      <c r="O23" s="66">
        <f t="shared" si="5"/>
        <v>3</v>
      </c>
      <c r="P23" s="65">
        <f>VLOOKUP($A23,'Return Data'!$B$7:$R$1700,11,0)</f>
        <v>7.5998999999999999</v>
      </c>
      <c r="Q23" s="66">
        <f t="shared" si="6"/>
        <v>19</v>
      </c>
      <c r="R23" s="65">
        <f>VLOOKUP($A23,'Return Data'!$B$7:$R$1700,12,0)</f>
        <v>7.7774999999999999</v>
      </c>
      <c r="S23" s="66">
        <f t="shared" si="7"/>
        <v>15</v>
      </c>
      <c r="T23" s="65">
        <f>VLOOKUP($A23,'Return Data'!$B$7:$R$1700,13,0)</f>
        <v>7.4005000000000001</v>
      </c>
      <c r="U23" s="66">
        <f t="shared" si="8"/>
        <v>18</v>
      </c>
      <c r="V23" s="65">
        <f>VLOOKUP($A23,'Return Data'!$B$7:$R$1700,17,0)</f>
        <v>6.4622000000000002</v>
      </c>
      <c r="W23" s="66">
        <f t="shared" si="9"/>
        <v>15</v>
      </c>
      <c r="X23" s="65">
        <f>VLOOKUP($A23,'Return Data'!$B$7:$R$1700,14,0)</f>
        <v>6.2625999999999999</v>
      </c>
      <c r="Y23" s="66">
        <f t="shared" si="10"/>
        <v>16</v>
      </c>
      <c r="Z23" s="65">
        <f>VLOOKUP($A23,'Return Data'!$B$7:$R$1700,16,0)</f>
        <v>8.2653999999999996</v>
      </c>
      <c r="AA23" s="67">
        <f t="shared" si="11"/>
        <v>1</v>
      </c>
    </row>
    <row r="24" spans="1:27" x14ac:dyDescent="0.3">
      <c r="A24" s="63" t="s">
        <v>1083</v>
      </c>
      <c r="B24" s="64">
        <f>VLOOKUP($A24,'Return Data'!$B$7:$R$1700,3,0)</f>
        <v>44040</v>
      </c>
      <c r="C24" s="65">
        <f>VLOOKUP($A24,'Return Data'!$B$7:$R$1700,4,0)</f>
        <v>30.431000000000001</v>
      </c>
      <c r="D24" s="65">
        <f>VLOOKUP($A24,'Return Data'!$B$7:$R$1700,5,0)</f>
        <v>-7.4349999999999996</v>
      </c>
      <c r="E24" s="66">
        <f t="shared" si="0"/>
        <v>16</v>
      </c>
      <c r="F24" s="65">
        <f>VLOOKUP($A24,'Return Data'!$B$7:$R$1700,6,0)</f>
        <v>-2.2183999999999999</v>
      </c>
      <c r="G24" s="66">
        <f t="shared" si="1"/>
        <v>15</v>
      </c>
      <c r="H24" s="65">
        <f>VLOOKUP($A24,'Return Data'!$B$7:$R$1700,7,0)</f>
        <v>-1.2334000000000001</v>
      </c>
      <c r="I24" s="66">
        <f t="shared" si="2"/>
        <v>23</v>
      </c>
      <c r="J24" s="65">
        <f>VLOOKUP($A24,'Return Data'!$B$7:$R$1700,8,0)</f>
        <v>3.7665000000000002</v>
      </c>
      <c r="K24" s="66">
        <f t="shared" si="3"/>
        <v>5</v>
      </c>
      <c r="L24" s="65">
        <f>VLOOKUP($A24,'Return Data'!$B$7:$R$1700,9,0)</f>
        <v>17.978100000000001</v>
      </c>
      <c r="M24" s="66">
        <f t="shared" si="4"/>
        <v>6</v>
      </c>
      <c r="N24" s="65">
        <f>VLOOKUP($A24,'Return Data'!$B$7:$R$1700,10,0)</f>
        <v>14.2197</v>
      </c>
      <c r="O24" s="66">
        <f t="shared" si="5"/>
        <v>7</v>
      </c>
      <c r="P24" s="65">
        <f>VLOOKUP($A24,'Return Data'!$B$7:$R$1700,11,0)</f>
        <v>9.1281999999999996</v>
      </c>
      <c r="Q24" s="66">
        <f t="shared" si="6"/>
        <v>6</v>
      </c>
      <c r="R24" s="65">
        <f>VLOOKUP($A24,'Return Data'!$B$7:$R$1700,12,0)</f>
        <v>8.2484999999999999</v>
      </c>
      <c r="S24" s="66">
        <f t="shared" si="7"/>
        <v>6</v>
      </c>
      <c r="T24" s="65">
        <f>VLOOKUP($A24,'Return Data'!$B$7:$R$1700,13,0)</f>
        <v>8.3123000000000005</v>
      </c>
      <c r="U24" s="66">
        <f t="shared" si="8"/>
        <v>12</v>
      </c>
      <c r="V24" s="65">
        <f>VLOOKUP($A24,'Return Data'!$B$7:$R$1700,17,0)</f>
        <v>5.9489999999999998</v>
      </c>
      <c r="W24" s="66">
        <f t="shared" si="9"/>
        <v>17</v>
      </c>
      <c r="X24" s="65">
        <f>VLOOKUP($A24,'Return Data'!$B$7:$R$1700,14,0)</f>
        <v>6.1139000000000001</v>
      </c>
      <c r="Y24" s="66">
        <f t="shared" si="10"/>
        <v>17</v>
      </c>
      <c r="Z24" s="65">
        <f>VLOOKUP($A24,'Return Data'!$B$7:$R$1700,16,0)</f>
        <v>6.6994999999999996</v>
      </c>
      <c r="AA24" s="67">
        <f t="shared" si="11"/>
        <v>20</v>
      </c>
    </row>
    <row r="25" spans="1:27" x14ac:dyDescent="0.3">
      <c r="A25" s="63" t="s">
        <v>1086</v>
      </c>
      <c r="B25" s="64">
        <f>VLOOKUP($A25,'Return Data'!$B$7:$R$1700,3,0)</f>
        <v>44040</v>
      </c>
      <c r="C25" s="65">
        <f>VLOOKUP($A25,'Return Data'!$B$7:$R$1700,4,0)</f>
        <v>1263.1781000000001</v>
      </c>
      <c r="D25" s="65">
        <f>VLOOKUP($A25,'Return Data'!$B$7:$R$1700,5,0)</f>
        <v>-4.5071000000000003</v>
      </c>
      <c r="E25" s="66">
        <f t="shared" si="0"/>
        <v>7</v>
      </c>
      <c r="F25" s="65">
        <f>VLOOKUP($A25,'Return Data'!$B$7:$R$1700,6,0)</f>
        <v>-0.84799999999999998</v>
      </c>
      <c r="G25" s="66">
        <f t="shared" si="1"/>
        <v>7</v>
      </c>
      <c r="H25" s="65">
        <f>VLOOKUP($A25,'Return Data'!$B$7:$R$1700,7,0)</f>
        <v>1.7785</v>
      </c>
      <c r="I25" s="66">
        <f t="shared" si="2"/>
        <v>3</v>
      </c>
      <c r="J25" s="65">
        <f>VLOOKUP($A25,'Return Data'!$B$7:$R$1700,8,0)</f>
        <v>3.0444</v>
      </c>
      <c r="K25" s="66">
        <f t="shared" si="3"/>
        <v>13</v>
      </c>
      <c r="L25" s="65">
        <f>VLOOKUP($A25,'Return Data'!$B$7:$R$1700,9,0)</f>
        <v>6.3842999999999996</v>
      </c>
      <c r="M25" s="66">
        <f t="shared" si="4"/>
        <v>21</v>
      </c>
      <c r="N25" s="65">
        <f>VLOOKUP($A25,'Return Data'!$B$7:$R$1700,10,0)</f>
        <v>9.8670000000000009</v>
      </c>
      <c r="O25" s="66">
        <f t="shared" si="5"/>
        <v>22</v>
      </c>
      <c r="P25" s="65">
        <f>VLOOKUP($A25,'Return Data'!$B$7:$R$1700,11,0)</f>
        <v>7.6101999999999999</v>
      </c>
      <c r="Q25" s="66">
        <f t="shared" si="6"/>
        <v>18</v>
      </c>
      <c r="R25" s="65">
        <f>VLOOKUP($A25,'Return Data'!$B$7:$R$1700,12,0)</f>
        <v>7.2041000000000004</v>
      </c>
      <c r="S25" s="66">
        <f t="shared" si="7"/>
        <v>19</v>
      </c>
      <c r="T25" s="65">
        <f>VLOOKUP($A25,'Return Data'!$B$7:$R$1700,13,0)</f>
        <v>7.4809000000000001</v>
      </c>
      <c r="U25" s="66">
        <f t="shared" si="8"/>
        <v>17</v>
      </c>
      <c r="V25" s="65">
        <f>VLOOKUP($A25,'Return Data'!$B$7:$R$1700,17,0)</f>
        <v>7.6637000000000004</v>
      </c>
      <c r="W25" s="66">
        <f t="shared" si="9"/>
        <v>12</v>
      </c>
      <c r="X25" s="65">
        <f>VLOOKUP($A25,'Return Data'!$B$7:$R$1700,14,0)</f>
        <v>7.0068000000000001</v>
      </c>
      <c r="Y25" s="66">
        <f t="shared" si="10"/>
        <v>13</v>
      </c>
      <c r="Z25" s="65">
        <f>VLOOKUP($A25,'Return Data'!$B$7:$R$1700,16,0)</f>
        <v>7.0079000000000002</v>
      </c>
      <c r="AA25" s="67">
        <f t="shared" si="11"/>
        <v>18</v>
      </c>
    </row>
    <row r="26" spans="1:27" x14ac:dyDescent="0.3">
      <c r="A26" s="63" t="s">
        <v>1088</v>
      </c>
      <c r="B26" s="64">
        <f>VLOOKUP($A26,'Return Data'!$B$7:$R$1700,3,0)</f>
        <v>44040</v>
      </c>
      <c r="C26" s="65">
        <f>VLOOKUP($A26,'Return Data'!$B$7:$R$1700,4,0)</f>
        <v>1737.3622</v>
      </c>
      <c r="D26" s="65">
        <f>VLOOKUP($A26,'Return Data'!$B$7:$R$1700,5,0)</f>
        <v>-12.5779</v>
      </c>
      <c r="E26" s="66">
        <f t="shared" si="0"/>
        <v>25</v>
      </c>
      <c r="F26" s="65">
        <f>VLOOKUP($A26,'Return Data'!$B$7:$R$1700,6,0)</f>
        <v>-2.4016999999999999</v>
      </c>
      <c r="G26" s="66">
        <f t="shared" si="1"/>
        <v>16</v>
      </c>
      <c r="H26" s="65">
        <f>VLOOKUP($A26,'Return Data'!$B$7:$R$1700,7,0)</f>
        <v>0.1333</v>
      </c>
      <c r="I26" s="66">
        <f t="shared" si="2"/>
        <v>12</v>
      </c>
      <c r="J26" s="65">
        <f>VLOOKUP($A26,'Return Data'!$B$7:$R$1700,8,0)</f>
        <v>3.6315</v>
      </c>
      <c r="K26" s="66">
        <f t="shared" si="3"/>
        <v>6</v>
      </c>
      <c r="L26" s="65">
        <f>VLOOKUP($A26,'Return Data'!$B$7:$R$1700,9,0)</f>
        <v>12.607200000000001</v>
      </c>
      <c r="M26" s="66">
        <f t="shared" si="4"/>
        <v>7</v>
      </c>
      <c r="N26" s="65">
        <f>VLOOKUP($A26,'Return Data'!$B$7:$R$1700,10,0)</f>
        <v>11.845499999999999</v>
      </c>
      <c r="O26" s="66">
        <f t="shared" si="5"/>
        <v>13</v>
      </c>
      <c r="P26" s="65">
        <f>VLOOKUP($A26,'Return Data'!$B$7:$R$1700,11,0)</f>
        <v>8.0633999999999997</v>
      </c>
      <c r="Q26" s="66">
        <f t="shared" si="6"/>
        <v>15</v>
      </c>
      <c r="R26" s="65">
        <f>VLOOKUP($A26,'Return Data'!$B$7:$R$1700,12,0)</f>
        <v>6.7717999999999998</v>
      </c>
      <c r="S26" s="66">
        <f t="shared" si="7"/>
        <v>20</v>
      </c>
      <c r="T26" s="65">
        <f>VLOOKUP($A26,'Return Data'!$B$7:$R$1700,13,0)</f>
        <v>6.9795999999999996</v>
      </c>
      <c r="U26" s="66">
        <f t="shared" si="8"/>
        <v>19</v>
      </c>
      <c r="V26" s="65">
        <f>VLOOKUP($A26,'Return Data'!$B$7:$R$1700,17,0)</f>
        <v>6.7098000000000004</v>
      </c>
      <c r="W26" s="66">
        <f t="shared" si="9"/>
        <v>14</v>
      </c>
      <c r="X26" s="65">
        <f>VLOOKUP($A26,'Return Data'!$B$7:$R$1700,14,0)</f>
        <v>6.3411</v>
      </c>
      <c r="Y26" s="66">
        <f t="shared" si="10"/>
        <v>14</v>
      </c>
      <c r="Z26" s="65">
        <f>VLOOKUP($A26,'Return Data'!$B$7:$R$1700,16,0)</f>
        <v>4.5532000000000004</v>
      </c>
      <c r="AA26" s="67">
        <f t="shared" si="11"/>
        <v>24</v>
      </c>
    </row>
    <row r="27" spans="1:27" x14ac:dyDescent="0.3">
      <c r="A27" s="63" t="s">
        <v>1089</v>
      </c>
      <c r="B27" s="64">
        <f>VLOOKUP($A27,'Return Data'!$B$7:$R$1700,3,0)</f>
        <v>44040</v>
      </c>
      <c r="C27" s="65">
        <f>VLOOKUP($A27,'Return Data'!$B$7:$R$1700,4,0)</f>
        <v>2825.5578999999998</v>
      </c>
      <c r="D27" s="65">
        <f>VLOOKUP($A27,'Return Data'!$B$7:$R$1700,5,0)</f>
        <v>-9.3035999999999994</v>
      </c>
      <c r="E27" s="66">
        <f t="shared" si="0"/>
        <v>22</v>
      </c>
      <c r="F27" s="65">
        <f>VLOOKUP($A27,'Return Data'!$B$7:$R$1700,6,0)</f>
        <v>-4.9405999999999999</v>
      </c>
      <c r="G27" s="66">
        <f t="shared" si="1"/>
        <v>26</v>
      </c>
      <c r="H27" s="65">
        <f>VLOOKUP($A27,'Return Data'!$B$7:$R$1700,7,0)</f>
        <v>-1.4032</v>
      </c>
      <c r="I27" s="66">
        <f t="shared" si="2"/>
        <v>25</v>
      </c>
      <c r="J27" s="65">
        <f>VLOOKUP($A27,'Return Data'!$B$7:$R$1700,8,0)</f>
        <v>2.1956000000000002</v>
      </c>
      <c r="K27" s="66">
        <f t="shared" si="3"/>
        <v>22</v>
      </c>
      <c r="L27" s="65">
        <f>VLOOKUP($A27,'Return Data'!$B$7:$R$1700,9,0)</f>
        <v>8.0213999999999999</v>
      </c>
      <c r="M27" s="66">
        <f t="shared" si="4"/>
        <v>11</v>
      </c>
      <c r="N27" s="65">
        <f>VLOOKUP($A27,'Return Data'!$B$7:$R$1700,10,0)</f>
        <v>12.176500000000001</v>
      </c>
      <c r="O27" s="66">
        <f t="shared" si="5"/>
        <v>11</v>
      </c>
      <c r="P27" s="65">
        <f>VLOOKUP($A27,'Return Data'!$B$7:$R$1700,11,0)</f>
        <v>7.9650999999999996</v>
      </c>
      <c r="Q27" s="66">
        <f t="shared" si="6"/>
        <v>17</v>
      </c>
      <c r="R27" s="65">
        <f>VLOOKUP($A27,'Return Data'!$B$7:$R$1700,12,0)</f>
        <v>7.8733000000000004</v>
      </c>
      <c r="S27" s="66">
        <f t="shared" si="7"/>
        <v>13</v>
      </c>
      <c r="T27" s="65">
        <f>VLOOKUP($A27,'Return Data'!$B$7:$R$1700,13,0)</f>
        <v>8.4861000000000004</v>
      </c>
      <c r="U27" s="66">
        <f t="shared" si="8"/>
        <v>9</v>
      </c>
      <c r="V27" s="65">
        <f>VLOOKUP($A27,'Return Data'!$B$7:$R$1700,17,0)</f>
        <v>7.5488</v>
      </c>
      <c r="W27" s="66">
        <f t="shared" si="9"/>
        <v>13</v>
      </c>
      <c r="X27" s="65">
        <f>VLOOKUP($A27,'Return Data'!$B$7:$R$1700,14,0)</f>
        <v>7.1372999999999998</v>
      </c>
      <c r="Y27" s="66">
        <f t="shared" si="10"/>
        <v>12</v>
      </c>
      <c r="Z27" s="65">
        <f>VLOOKUP($A27,'Return Data'!$B$7:$R$1700,16,0)</f>
        <v>8.0805000000000007</v>
      </c>
      <c r="AA27" s="67">
        <f t="shared" si="11"/>
        <v>5</v>
      </c>
    </row>
    <row r="28" spans="1:27" x14ac:dyDescent="0.3">
      <c r="A28" s="63" t="s">
        <v>1091</v>
      </c>
      <c r="B28" s="64">
        <f>VLOOKUP($A28,'Return Data'!$B$7:$R$1700,3,0)</f>
        <v>44040</v>
      </c>
      <c r="C28" s="65">
        <f>VLOOKUP($A28,'Return Data'!$B$7:$R$1700,4,0)</f>
        <v>22.615300000000001</v>
      </c>
      <c r="D28" s="65">
        <f>VLOOKUP($A28,'Return Data'!$B$7:$R$1700,5,0)</f>
        <v>-3.0663</v>
      </c>
      <c r="E28" s="66">
        <f t="shared" si="0"/>
        <v>6</v>
      </c>
      <c r="F28" s="65">
        <f>VLOOKUP($A28,'Return Data'!$B$7:$R$1700,6,0)</f>
        <v>-0.76659999999999995</v>
      </c>
      <c r="G28" s="66">
        <f t="shared" si="1"/>
        <v>6</v>
      </c>
      <c r="H28" s="65">
        <f>VLOOKUP($A28,'Return Data'!$B$7:$R$1700,7,0)</f>
        <v>0.66869999999999996</v>
      </c>
      <c r="I28" s="66">
        <f t="shared" si="2"/>
        <v>7</v>
      </c>
      <c r="J28" s="65">
        <f>VLOOKUP($A28,'Return Data'!$B$7:$R$1700,8,0)</f>
        <v>3.359</v>
      </c>
      <c r="K28" s="66">
        <f t="shared" si="3"/>
        <v>11</v>
      </c>
      <c r="L28" s="65">
        <f>VLOOKUP($A28,'Return Data'!$B$7:$R$1700,9,0)</f>
        <v>-21.681000000000001</v>
      </c>
      <c r="M28" s="66">
        <f t="shared" si="4"/>
        <v>25</v>
      </c>
      <c r="N28" s="65">
        <f>VLOOKUP($A28,'Return Data'!$B$7:$R$1700,10,0)</f>
        <v>-5.2770000000000001</v>
      </c>
      <c r="O28" s="66">
        <f t="shared" si="5"/>
        <v>25</v>
      </c>
      <c r="P28" s="65">
        <f>VLOOKUP($A28,'Return Data'!$B$7:$R$1700,11,0)</f>
        <v>-1.1243000000000001</v>
      </c>
      <c r="Q28" s="66">
        <f t="shared" si="6"/>
        <v>24</v>
      </c>
      <c r="R28" s="65">
        <f>VLOOKUP($A28,'Return Data'!$B$7:$R$1700,12,0)</f>
        <v>1.5880000000000001</v>
      </c>
      <c r="S28" s="66">
        <f t="shared" si="7"/>
        <v>23</v>
      </c>
      <c r="T28" s="65">
        <f>VLOOKUP($A28,'Return Data'!$B$7:$R$1700,13,0)</f>
        <v>3.7145000000000001</v>
      </c>
      <c r="U28" s="66">
        <f t="shared" si="8"/>
        <v>22</v>
      </c>
      <c r="V28" s="65">
        <f>VLOOKUP($A28,'Return Data'!$B$7:$R$1700,17,0)</f>
        <v>-3.2999000000000001</v>
      </c>
      <c r="W28" s="66">
        <f t="shared" si="9"/>
        <v>24</v>
      </c>
      <c r="X28" s="65">
        <f>VLOOKUP($A28,'Return Data'!$B$7:$R$1700,14,0)</f>
        <v>-0.18709999999999999</v>
      </c>
      <c r="Y28" s="66">
        <f t="shared" si="10"/>
        <v>24</v>
      </c>
      <c r="Z28" s="65">
        <f>VLOOKUP($A28,'Return Data'!$B$7:$R$1700,16,0)</f>
        <v>6.4226000000000001</v>
      </c>
      <c r="AA28" s="67">
        <f t="shared" si="11"/>
        <v>21</v>
      </c>
    </row>
    <row r="29" spans="1:27" x14ac:dyDescent="0.3">
      <c r="A29" s="63" t="s">
        <v>1093</v>
      </c>
      <c r="B29" s="64">
        <f>VLOOKUP($A29,'Return Data'!$B$7:$R$1700,3,0)</f>
        <v>44040</v>
      </c>
      <c r="C29" s="65">
        <f>VLOOKUP($A29,'Return Data'!$B$7:$R$1700,4,0)</f>
        <v>2666.9050000000002</v>
      </c>
      <c r="D29" s="65">
        <f>VLOOKUP($A29,'Return Data'!$B$7:$R$1700,5,0)</f>
        <v>0.73629999999999995</v>
      </c>
      <c r="E29" s="66">
        <f t="shared" si="0"/>
        <v>2</v>
      </c>
      <c r="F29" s="65">
        <f>VLOOKUP($A29,'Return Data'!$B$7:$R$1700,6,0)</f>
        <v>-1.6626000000000001</v>
      </c>
      <c r="G29" s="66">
        <f t="shared" si="1"/>
        <v>9</v>
      </c>
      <c r="H29" s="65">
        <f>VLOOKUP($A29,'Return Data'!$B$7:$R$1700,7,0)</f>
        <v>-0.1646</v>
      </c>
      <c r="I29" s="66">
        <f t="shared" si="2"/>
        <v>17</v>
      </c>
      <c r="J29" s="65">
        <f>VLOOKUP($A29,'Return Data'!$B$7:$R$1700,8,0)</f>
        <v>2.3506</v>
      </c>
      <c r="K29" s="66">
        <f t="shared" si="3"/>
        <v>20</v>
      </c>
      <c r="L29" s="65">
        <f>VLOOKUP($A29,'Return Data'!$B$7:$R$1700,9,0)</f>
        <v>67.614800000000002</v>
      </c>
      <c r="M29" s="66">
        <f t="shared" si="4"/>
        <v>4</v>
      </c>
      <c r="N29" s="65">
        <f>VLOOKUP($A29,'Return Data'!$B$7:$R$1700,10,0)</f>
        <v>4.7542999999999997</v>
      </c>
      <c r="O29" s="66">
        <f t="shared" si="5"/>
        <v>23</v>
      </c>
      <c r="P29" s="65">
        <f>VLOOKUP($A29,'Return Data'!$B$7:$R$1700,11,0)</f>
        <v>5.4305000000000003</v>
      </c>
      <c r="Q29" s="66">
        <f t="shared" si="6"/>
        <v>21</v>
      </c>
      <c r="R29" s="65">
        <f>VLOOKUP($A29,'Return Data'!$B$7:$R$1700,12,0)</f>
        <v>5.8665000000000003</v>
      </c>
      <c r="S29" s="66">
        <f t="shared" si="7"/>
        <v>21</v>
      </c>
      <c r="T29" s="65">
        <f>VLOOKUP($A29,'Return Data'!$B$7:$R$1700,13,0)</f>
        <v>6.2329999999999997</v>
      </c>
      <c r="U29" s="66">
        <f t="shared" si="8"/>
        <v>20</v>
      </c>
      <c r="V29" s="65">
        <f>VLOOKUP($A29,'Return Data'!$B$7:$R$1700,17,0)</f>
        <v>-2.8075999999999999</v>
      </c>
      <c r="W29" s="66">
        <f t="shared" si="9"/>
        <v>23</v>
      </c>
      <c r="X29" s="65">
        <f>VLOOKUP($A29,'Return Data'!$B$7:$R$1700,14,0)</f>
        <v>0.22750000000000001</v>
      </c>
      <c r="Y29" s="66">
        <f t="shared" si="10"/>
        <v>23</v>
      </c>
      <c r="Z29" s="65">
        <f>VLOOKUP($A29,'Return Data'!$B$7:$R$1700,16,0)</f>
        <v>6.3720999999999997</v>
      </c>
      <c r="AA29" s="67">
        <f t="shared" si="11"/>
        <v>22</v>
      </c>
    </row>
    <row r="30" spans="1:27" x14ac:dyDescent="0.3">
      <c r="A30" s="63" t="s">
        <v>1095</v>
      </c>
      <c r="B30" s="64">
        <f>VLOOKUP($A30,'Return Data'!$B$7:$R$1700,3,0)</f>
        <v>44040</v>
      </c>
      <c r="C30" s="65">
        <f>VLOOKUP($A30,'Return Data'!$B$7:$R$1700,4,0)</f>
        <v>2683.3058000000001</v>
      </c>
      <c r="D30" s="65">
        <f>VLOOKUP($A30,'Return Data'!$B$7:$R$1700,5,0)</f>
        <v>-4.8445999999999998</v>
      </c>
      <c r="E30" s="66">
        <f t="shared" si="0"/>
        <v>10</v>
      </c>
      <c r="F30" s="65">
        <f>VLOOKUP($A30,'Return Data'!$B$7:$R$1700,6,0)</f>
        <v>-0.4995</v>
      </c>
      <c r="G30" s="66">
        <f t="shared" si="1"/>
        <v>5</v>
      </c>
      <c r="H30" s="65">
        <f>VLOOKUP($A30,'Return Data'!$B$7:$R$1700,7,0)</f>
        <v>0.60070000000000001</v>
      </c>
      <c r="I30" s="66">
        <f t="shared" si="2"/>
        <v>8</v>
      </c>
      <c r="J30" s="65">
        <f>VLOOKUP($A30,'Return Data'!$B$7:$R$1700,8,0)</f>
        <v>2.8071000000000002</v>
      </c>
      <c r="K30" s="66">
        <f t="shared" si="3"/>
        <v>15</v>
      </c>
      <c r="L30" s="65">
        <f>VLOOKUP($A30,'Return Data'!$B$7:$R$1700,9,0)</f>
        <v>6.6829000000000001</v>
      </c>
      <c r="M30" s="66">
        <f t="shared" si="4"/>
        <v>18</v>
      </c>
      <c r="N30" s="65">
        <f>VLOOKUP($A30,'Return Data'!$B$7:$R$1700,10,0)</f>
        <v>10.582599999999999</v>
      </c>
      <c r="O30" s="66">
        <f t="shared" si="5"/>
        <v>19</v>
      </c>
      <c r="P30" s="65">
        <f>VLOOKUP($A30,'Return Data'!$B$7:$R$1700,11,0)</f>
        <v>8.4189000000000007</v>
      </c>
      <c r="Q30" s="66">
        <f t="shared" si="6"/>
        <v>13</v>
      </c>
      <c r="R30" s="65">
        <f>VLOOKUP($A30,'Return Data'!$B$7:$R$1700,12,0)</f>
        <v>7.7831999999999999</v>
      </c>
      <c r="S30" s="66">
        <f t="shared" si="7"/>
        <v>14</v>
      </c>
      <c r="T30" s="65">
        <f>VLOOKUP($A30,'Return Data'!$B$7:$R$1700,13,0)</f>
        <v>8.1219999999999999</v>
      </c>
      <c r="U30" s="66">
        <f t="shared" si="8"/>
        <v>15</v>
      </c>
      <c r="V30" s="65">
        <f>VLOOKUP($A30,'Return Data'!$B$7:$R$1700,17,0)</f>
        <v>8.2477</v>
      </c>
      <c r="W30" s="66">
        <f t="shared" si="9"/>
        <v>8</v>
      </c>
      <c r="X30" s="65">
        <f>VLOOKUP($A30,'Return Data'!$B$7:$R$1700,14,0)</f>
        <v>7.6649000000000003</v>
      </c>
      <c r="Y30" s="66">
        <f t="shared" si="10"/>
        <v>6</v>
      </c>
      <c r="Z30" s="65">
        <f>VLOOKUP($A30,'Return Data'!$B$7:$R$1700,16,0)</f>
        <v>7.8780000000000001</v>
      </c>
      <c r="AA30" s="67">
        <f t="shared" si="11"/>
        <v>9</v>
      </c>
    </row>
    <row r="31" spans="1:27" x14ac:dyDescent="0.3">
      <c r="A31" s="63" t="s">
        <v>1098</v>
      </c>
      <c r="B31" s="64">
        <f>VLOOKUP($A31,'Return Data'!$B$7:$R$1700,3,0)</f>
        <v>44040</v>
      </c>
      <c r="C31" s="65">
        <f>VLOOKUP($A31,'Return Data'!$B$7:$R$1700,4,0)</f>
        <v>25.380600000000001</v>
      </c>
      <c r="D31" s="65">
        <f>VLOOKUP($A31,'Return Data'!$B$7:$R$1700,5,0)</f>
        <v>-5.3201999999999998</v>
      </c>
      <c r="E31" s="66">
        <f t="shared" si="0"/>
        <v>12</v>
      </c>
      <c r="F31" s="65">
        <f>VLOOKUP($A31,'Return Data'!$B$7:$R$1700,6,0)</f>
        <v>-2.1926000000000001</v>
      </c>
      <c r="G31" s="66">
        <f t="shared" si="1"/>
        <v>14</v>
      </c>
      <c r="H31" s="65">
        <f>VLOOKUP($A31,'Return Data'!$B$7:$R$1700,7,0)</f>
        <v>-0.57520000000000004</v>
      </c>
      <c r="I31" s="66">
        <f t="shared" si="2"/>
        <v>20</v>
      </c>
      <c r="J31" s="65">
        <f>VLOOKUP($A31,'Return Data'!$B$7:$R$1700,8,0)</f>
        <v>2.3441999999999998</v>
      </c>
      <c r="K31" s="66">
        <f t="shared" si="3"/>
        <v>21</v>
      </c>
      <c r="L31" s="65">
        <f>VLOOKUP($A31,'Return Data'!$B$7:$R$1700,9,0)</f>
        <v>6.1266999999999996</v>
      </c>
      <c r="M31" s="66">
        <f t="shared" si="4"/>
        <v>22</v>
      </c>
      <c r="N31" s="65">
        <f>VLOOKUP($A31,'Return Data'!$B$7:$R$1700,10,0)</f>
        <v>9.9786999999999999</v>
      </c>
      <c r="O31" s="66">
        <f t="shared" si="5"/>
        <v>21</v>
      </c>
      <c r="P31" s="65">
        <f>VLOOKUP($A31,'Return Data'!$B$7:$R$1700,11,0)</f>
        <v>7.4588000000000001</v>
      </c>
      <c r="Q31" s="66">
        <f t="shared" si="6"/>
        <v>20</v>
      </c>
      <c r="R31" s="65">
        <f>VLOOKUP($A31,'Return Data'!$B$7:$R$1700,12,0)</f>
        <v>7.2706</v>
      </c>
      <c r="S31" s="66">
        <f t="shared" si="7"/>
        <v>18</v>
      </c>
      <c r="T31" s="65">
        <f>VLOOKUP($A31,'Return Data'!$B$7:$R$1700,13,0)</f>
        <v>3.07</v>
      </c>
      <c r="U31" s="66">
        <f t="shared" si="8"/>
        <v>23</v>
      </c>
      <c r="V31" s="65">
        <f>VLOOKUP($A31,'Return Data'!$B$7:$R$1700,17,0)</f>
        <v>2.4554999999999998</v>
      </c>
      <c r="W31" s="66">
        <f t="shared" si="9"/>
        <v>19</v>
      </c>
      <c r="X31" s="65">
        <f>VLOOKUP($A31,'Return Data'!$B$7:$R$1700,14,0)</f>
        <v>3.6957</v>
      </c>
      <c r="Y31" s="66">
        <f t="shared" si="10"/>
        <v>19</v>
      </c>
      <c r="Z31" s="65">
        <f>VLOOKUP($A31,'Return Data'!$B$7:$R$1700,16,0)</f>
        <v>7.2687999999999997</v>
      </c>
      <c r="AA31" s="67">
        <f t="shared" si="11"/>
        <v>17</v>
      </c>
    </row>
    <row r="32" spans="1:27" x14ac:dyDescent="0.3">
      <c r="A32" s="63" t="s">
        <v>1099</v>
      </c>
      <c r="B32" s="64">
        <f>VLOOKUP($A32,'Return Data'!$B$7:$R$1700,3,0)</f>
        <v>44040</v>
      </c>
      <c r="C32" s="65">
        <f>VLOOKUP($A32,'Return Data'!$B$7:$R$1700,4,0)</f>
        <v>2984.8123999999998</v>
      </c>
      <c r="D32" s="65">
        <f>VLOOKUP($A32,'Return Data'!$B$7:$R$1700,5,0)</f>
        <v>-2.4992999999999999</v>
      </c>
      <c r="E32" s="66">
        <f t="shared" si="0"/>
        <v>5</v>
      </c>
      <c r="F32" s="65">
        <f>VLOOKUP($A32,'Return Data'!$B$7:$R$1700,6,0)</f>
        <v>-2.6179999999999999</v>
      </c>
      <c r="G32" s="66">
        <f t="shared" si="1"/>
        <v>19</v>
      </c>
      <c r="H32" s="65">
        <f>VLOOKUP($A32,'Return Data'!$B$7:$R$1700,7,0)</f>
        <v>-0.96660000000000001</v>
      </c>
      <c r="I32" s="66">
        <f t="shared" si="2"/>
        <v>21</v>
      </c>
      <c r="J32" s="65">
        <f>VLOOKUP($A32,'Return Data'!$B$7:$R$1700,8,0)</f>
        <v>3.4289999999999998</v>
      </c>
      <c r="K32" s="66">
        <f t="shared" si="3"/>
        <v>8</v>
      </c>
      <c r="L32" s="65">
        <f>VLOOKUP($A32,'Return Data'!$B$7:$R$1700,9,0)</f>
        <v>7.5195999999999996</v>
      </c>
      <c r="M32" s="66">
        <f t="shared" si="4"/>
        <v>16</v>
      </c>
      <c r="N32" s="65">
        <f>VLOOKUP($A32,'Return Data'!$B$7:$R$1700,10,0)</f>
        <v>11.9131</v>
      </c>
      <c r="O32" s="66">
        <f t="shared" si="5"/>
        <v>12</v>
      </c>
      <c r="P32" s="65">
        <f>VLOOKUP($A32,'Return Data'!$B$7:$R$1700,11,0)</f>
        <v>9.0191999999999997</v>
      </c>
      <c r="Q32" s="66">
        <f t="shared" si="6"/>
        <v>9</v>
      </c>
      <c r="R32" s="65">
        <f>VLOOKUP($A32,'Return Data'!$B$7:$R$1700,12,0)</f>
        <v>8.1811000000000007</v>
      </c>
      <c r="S32" s="66">
        <f t="shared" si="7"/>
        <v>9</v>
      </c>
      <c r="T32" s="65">
        <f>VLOOKUP($A32,'Return Data'!$B$7:$R$1700,13,0)</f>
        <v>8.3726000000000003</v>
      </c>
      <c r="U32" s="66">
        <f t="shared" si="8"/>
        <v>11</v>
      </c>
      <c r="V32" s="65">
        <f>VLOOKUP($A32,'Return Data'!$B$7:$R$1700,17,0)</f>
        <v>5.2968000000000002</v>
      </c>
      <c r="W32" s="66">
        <f t="shared" si="9"/>
        <v>18</v>
      </c>
      <c r="X32" s="65">
        <f>VLOOKUP($A32,'Return Data'!$B$7:$R$1700,14,0)</f>
        <v>5.7252000000000001</v>
      </c>
      <c r="Y32" s="66">
        <f t="shared" si="10"/>
        <v>18</v>
      </c>
      <c r="Z32" s="65">
        <f>VLOOKUP($A32,'Return Data'!$B$7:$R$1700,16,0)</f>
        <v>7.6144999999999996</v>
      </c>
      <c r="AA32" s="67">
        <f t="shared" si="11"/>
        <v>13</v>
      </c>
    </row>
    <row r="33" spans="1:27" x14ac:dyDescent="0.3">
      <c r="A33" s="63" t="s">
        <v>1100</v>
      </c>
      <c r="B33" s="64">
        <f>VLOOKUP($A33,'Return Data'!$B$7:$R$1700,3,0)</f>
        <v>44040</v>
      </c>
      <c r="C33" s="65">
        <f>VLOOKUP($A33,'Return Data'!$B$7:$R$1700,4,0)</f>
        <v>31.1722</v>
      </c>
      <c r="D33" s="65">
        <f>VLOOKUP($A33,'Return Data'!$B$7:$R$1700,5,0)</f>
        <v>0</v>
      </c>
      <c r="E33" s="66">
        <f t="shared" si="0"/>
        <v>3</v>
      </c>
      <c r="F33" s="65">
        <f>VLOOKUP($A33,'Return Data'!$B$7:$R$1700,6,0)</f>
        <v>0</v>
      </c>
      <c r="G33" s="66">
        <f t="shared" si="1"/>
        <v>4</v>
      </c>
      <c r="H33" s="65">
        <f>VLOOKUP($A33,'Return Data'!$B$7:$R$1700,7,0)</f>
        <v>0</v>
      </c>
      <c r="I33" s="66">
        <f t="shared" si="2"/>
        <v>13</v>
      </c>
      <c r="J33" s="65">
        <f>VLOOKUP($A33,'Return Data'!$B$7:$R$1700,8,0)</f>
        <v>0</v>
      </c>
      <c r="K33" s="66">
        <f t="shared" si="3"/>
        <v>25</v>
      </c>
      <c r="L33" s="65">
        <f>VLOOKUP($A33,'Return Data'!$B$7:$R$1700,9,0)</f>
        <v>-78.351200000000006</v>
      </c>
      <c r="M33" s="66">
        <f t="shared" si="4"/>
        <v>26</v>
      </c>
      <c r="N33" s="65">
        <f>VLOOKUP($A33,'Return Data'!$B$7:$R$1700,10,0)</f>
        <v>-82.119399999999999</v>
      </c>
      <c r="O33" s="66">
        <f t="shared" si="5"/>
        <v>27</v>
      </c>
      <c r="P33" s="65">
        <f>VLOOKUP($A33,'Return Data'!$B$7:$R$1700,11,0)</f>
        <v>-41.059699999999999</v>
      </c>
      <c r="Q33" s="66">
        <f t="shared" si="6"/>
        <v>27</v>
      </c>
      <c r="R33" s="65">
        <f>VLOOKUP($A33,'Return Data'!$B$7:$R$1700,12,0)</f>
        <v>-40.301499999999997</v>
      </c>
      <c r="S33" s="66">
        <f t="shared" si="7"/>
        <v>27</v>
      </c>
      <c r="T33" s="65">
        <f>VLOOKUP($A33,'Return Data'!$B$7:$R$1700,13,0)</f>
        <v>-32.787700000000001</v>
      </c>
      <c r="U33" s="66">
        <f t="shared" si="8"/>
        <v>27</v>
      </c>
      <c r="V33" s="65"/>
      <c r="W33" s="66"/>
      <c r="X33" s="65"/>
      <c r="Y33" s="66"/>
      <c r="Z33" s="65">
        <f>VLOOKUP($A33,'Return Data'!$B$7:$R$1700,16,0)</f>
        <v>-29.648199999999999</v>
      </c>
      <c r="AA33" s="67">
        <f t="shared" si="11"/>
        <v>27</v>
      </c>
    </row>
    <row r="34" spans="1:27" x14ac:dyDescent="0.3">
      <c r="A34" s="63" t="s">
        <v>1104</v>
      </c>
      <c r="B34" s="64">
        <f>VLOOKUP($A34,'Return Data'!$B$7:$R$1700,3,0)</f>
        <v>44040</v>
      </c>
      <c r="C34" s="65">
        <f>VLOOKUP($A34,'Return Data'!$B$7:$R$1700,4,0)</f>
        <v>2543.5223999999998</v>
      </c>
      <c r="D34" s="65">
        <f>VLOOKUP($A34,'Return Data'!$B$7:$R$1700,5,0)</f>
        <v>-6.0862999999999996</v>
      </c>
      <c r="E34" s="66">
        <f t="shared" si="0"/>
        <v>13</v>
      </c>
      <c r="F34" s="65">
        <f>VLOOKUP($A34,'Return Data'!$B$7:$R$1700,6,0)</f>
        <v>-1.7715000000000001</v>
      </c>
      <c r="G34" s="66">
        <f t="shared" si="1"/>
        <v>10</v>
      </c>
      <c r="H34" s="65">
        <f>VLOOKUP($A34,'Return Data'!$B$7:$R$1700,7,0)</f>
        <v>-0.13469999999999999</v>
      </c>
      <c r="I34" s="66">
        <f t="shared" si="2"/>
        <v>15</v>
      </c>
      <c r="J34" s="65">
        <f>VLOOKUP($A34,'Return Data'!$B$7:$R$1700,8,0)</f>
        <v>2.8708</v>
      </c>
      <c r="K34" s="66">
        <f t="shared" si="3"/>
        <v>14</v>
      </c>
      <c r="L34" s="65">
        <f>VLOOKUP($A34,'Return Data'!$B$7:$R$1700,9,0)</f>
        <v>8.1720000000000006</v>
      </c>
      <c r="M34" s="66">
        <f t="shared" si="4"/>
        <v>10</v>
      </c>
      <c r="N34" s="65">
        <f>VLOOKUP($A34,'Return Data'!$B$7:$R$1700,10,0)</f>
        <v>11.7889</v>
      </c>
      <c r="O34" s="66">
        <f t="shared" si="5"/>
        <v>14</v>
      </c>
      <c r="P34" s="65">
        <f>VLOOKUP($A34,'Return Data'!$B$7:$R$1700,11,0)</f>
        <v>9.2120999999999995</v>
      </c>
      <c r="Q34" s="66">
        <f t="shared" si="6"/>
        <v>4</v>
      </c>
      <c r="R34" s="65">
        <f>VLOOKUP($A34,'Return Data'!$B$7:$R$1700,12,0)</f>
        <v>8.3888999999999996</v>
      </c>
      <c r="S34" s="66">
        <f t="shared" si="7"/>
        <v>4</v>
      </c>
      <c r="T34" s="65">
        <f>VLOOKUP($A34,'Return Data'!$B$7:$R$1700,13,0)</f>
        <v>8.5749999999999993</v>
      </c>
      <c r="U34" s="66">
        <f t="shared" si="8"/>
        <v>7</v>
      </c>
      <c r="V34" s="65">
        <f>VLOOKUP($A34,'Return Data'!$B$7:$R$1700,17,0)</f>
        <v>1.9843999999999999</v>
      </c>
      <c r="W34" s="66">
        <f>RANK(V34,V$8:V$34,0)</f>
        <v>20</v>
      </c>
      <c r="X34" s="65">
        <f>VLOOKUP($A34,'Return Data'!$B$7:$R$1700,14,0)</f>
        <v>3.4727000000000001</v>
      </c>
      <c r="Y34" s="66">
        <f>RANK(X34,X$8:X$34,0)</f>
        <v>20</v>
      </c>
      <c r="Z34" s="65">
        <f>VLOOKUP($A34,'Return Data'!$B$7:$R$1700,16,0)</f>
        <v>7.2861000000000002</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-6.3112851851851852</v>
      </c>
      <c r="E36" s="74"/>
      <c r="F36" s="75">
        <f>AVERAGE(F8:F34)</f>
        <v>-1.6356555555555554</v>
      </c>
      <c r="G36" s="74"/>
      <c r="H36" s="75">
        <f>AVERAGE(H8:H34)</f>
        <v>0.11560740740740742</v>
      </c>
      <c r="I36" s="74"/>
      <c r="J36" s="75">
        <f>AVERAGE(J8:J34)</f>
        <v>26.651133333333338</v>
      </c>
      <c r="K36" s="74"/>
      <c r="L36" s="75">
        <f>AVERAGE(L8:L34)</f>
        <v>26.035403703703711</v>
      </c>
      <c r="M36" s="74"/>
      <c r="N36" s="75">
        <f>AVERAGE(N8:N34)</f>
        <v>11.355318518518519</v>
      </c>
      <c r="O36" s="74"/>
      <c r="P36" s="75">
        <f>AVERAGE(P8:P34)</f>
        <v>4.9672518518518523</v>
      </c>
      <c r="Q36" s="74"/>
      <c r="R36" s="75">
        <f>AVERAGE(R8:R34)</f>
        <v>4.1469444444444434</v>
      </c>
      <c r="S36" s="74"/>
      <c r="T36" s="75">
        <f>AVERAGE(T8:T34)</f>
        <v>4.6363037037037049</v>
      </c>
      <c r="U36" s="74"/>
      <c r="V36" s="75">
        <f>AVERAGE(V8:V34)</f>
        <v>4.49713076923077</v>
      </c>
      <c r="W36" s="74"/>
      <c r="X36" s="75">
        <f>AVERAGE(X8:X34)</f>
        <v>5.0159038461538472</v>
      </c>
      <c r="Y36" s="74"/>
      <c r="Z36" s="75">
        <f>AVERAGE(Z8:Z34)</f>
        <v>5.6697370370370361</v>
      </c>
      <c r="AA36" s="76"/>
    </row>
    <row r="37" spans="1:27" x14ac:dyDescent="0.3">
      <c r="A37" s="73" t="s">
        <v>28</v>
      </c>
      <c r="B37" s="74"/>
      <c r="C37" s="74"/>
      <c r="D37" s="75">
        <f>MIN(D8:D34)</f>
        <v>-19.956199999999999</v>
      </c>
      <c r="E37" s="74"/>
      <c r="F37" s="75">
        <f>MIN(F8:F34)</f>
        <v>-6.641</v>
      </c>
      <c r="G37" s="74"/>
      <c r="H37" s="75">
        <f>MIN(H8:H34)</f>
        <v>-3.9634</v>
      </c>
      <c r="I37" s="74"/>
      <c r="J37" s="75">
        <f>MIN(J8:J34)</f>
        <v>-19.363099999999999</v>
      </c>
      <c r="K37" s="74"/>
      <c r="L37" s="75">
        <f>MIN(L8:L34)</f>
        <v>-79.110799999999998</v>
      </c>
      <c r="M37" s="74"/>
      <c r="N37" s="75">
        <f>MIN(N8:N34)</f>
        <v>-82.119399999999999</v>
      </c>
      <c r="O37" s="74"/>
      <c r="P37" s="75">
        <f>MIN(P8:P34)</f>
        <v>-41.059699999999999</v>
      </c>
      <c r="Q37" s="74"/>
      <c r="R37" s="75">
        <f>MIN(R8:R34)</f>
        <v>-40.301499999999997</v>
      </c>
      <c r="S37" s="74"/>
      <c r="T37" s="75">
        <f>MIN(T8:T34)</f>
        <v>-32.787700000000001</v>
      </c>
      <c r="U37" s="74"/>
      <c r="V37" s="75">
        <f>MIN(V8:V34)</f>
        <v>-16.140899999999998</v>
      </c>
      <c r="W37" s="74"/>
      <c r="X37" s="75">
        <f>MIN(X8:X34)</f>
        <v>-9.1670999999999996</v>
      </c>
      <c r="Y37" s="74"/>
      <c r="Z37" s="75">
        <f>MIN(Z8:Z34)</f>
        <v>-29.648199999999999</v>
      </c>
      <c r="AA37" s="76"/>
    </row>
    <row r="38" spans="1:27" ht="15" thickBot="1" x14ac:dyDescent="0.35">
      <c r="A38" s="77" t="s">
        <v>29</v>
      </c>
      <c r="B38" s="78"/>
      <c r="C38" s="78"/>
      <c r="D38" s="79">
        <f>MAX(D8:D34)</f>
        <v>14.2746</v>
      </c>
      <c r="E38" s="78"/>
      <c r="F38" s="79">
        <f>MAX(F8:F34)</f>
        <v>7.3765999999999998</v>
      </c>
      <c r="G38" s="78"/>
      <c r="H38" s="79">
        <f>MAX(H8:H34)</f>
        <v>4.5719000000000003</v>
      </c>
      <c r="I38" s="78"/>
      <c r="J38" s="79">
        <f>MAX(J8:J34)</f>
        <v>669.73810000000003</v>
      </c>
      <c r="K38" s="78"/>
      <c r="L38" s="79">
        <f>MAX(L8:L34)</f>
        <v>300.34019999999998</v>
      </c>
      <c r="M38" s="78"/>
      <c r="N38" s="79">
        <f>MAX(N8:N34)</f>
        <v>90.8459</v>
      </c>
      <c r="O38" s="78"/>
      <c r="P38" s="79">
        <f>MAX(P8:P34)</f>
        <v>48.1631</v>
      </c>
      <c r="Q38" s="78"/>
      <c r="R38" s="79">
        <f>MAX(R8:R34)</f>
        <v>27.027799999999999</v>
      </c>
      <c r="S38" s="78"/>
      <c r="T38" s="79">
        <f>MAX(T8:T34)</f>
        <v>18.028400000000001</v>
      </c>
      <c r="U38" s="78"/>
      <c r="V38" s="79">
        <f>MAX(V8:V34)</f>
        <v>8.8039000000000005</v>
      </c>
      <c r="W38" s="78"/>
      <c r="X38" s="79">
        <f>MAX(X8:X34)</f>
        <v>7.9767000000000001</v>
      </c>
      <c r="Y38" s="78"/>
      <c r="Z38" s="79">
        <f>MAX(Z8:Z34)</f>
        <v>8.2653999999999996</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44040</v>
      </c>
      <c r="C8" s="65">
        <f>VLOOKUP($A8,'Return Data'!$B$7:$R$1700,4,0)</f>
        <v>212.56</v>
      </c>
      <c r="D8" s="65">
        <f>VLOOKUP($A8,'Return Data'!$B$7:$R$1700,10,0)</f>
        <v>17.885899999999999</v>
      </c>
      <c r="E8" s="66">
        <f>RANK(D8,D$8:D$36,0)</f>
        <v>8</v>
      </c>
      <c r="F8" s="65">
        <f>VLOOKUP($A8,'Return Data'!$B$7:$R$1700,11,0)</f>
        <v>-8.6117000000000008</v>
      </c>
      <c r="G8" s="66">
        <f>RANK(F8,F$8:F$36,0)</f>
        <v>21</v>
      </c>
      <c r="H8" s="65">
        <f>VLOOKUP($A8,'Return Data'!$B$7:$R$1700,12,0)</f>
        <v>-4.2523</v>
      </c>
      <c r="I8" s="66">
        <f>RANK(H8,H$8:H$36,0)</f>
        <v>17</v>
      </c>
      <c r="J8" s="65">
        <f>VLOOKUP($A8,'Return Data'!$B$7:$R$1700,13,0)</f>
        <v>-2.9361999999999999</v>
      </c>
      <c r="K8" s="66">
        <f>RANK(J8,J$8:J$36,0)</f>
        <v>24</v>
      </c>
      <c r="L8" s="65">
        <f>VLOOKUP($A8,'Return Data'!$B$7:$R$1700,17,0)</f>
        <v>-2.4866999999999999</v>
      </c>
      <c r="M8" s="66">
        <f>RANK(L8,L$8:L$36,0)</f>
        <v>23</v>
      </c>
      <c r="N8" s="65">
        <f>VLOOKUP($A8,'Return Data'!$B$7:$R$1700,14,0)</f>
        <v>0.30580000000000002</v>
      </c>
      <c r="O8" s="66">
        <f>RANK(N8,N$8:N$36,0)</f>
        <v>24</v>
      </c>
      <c r="P8" s="65">
        <f>VLOOKUP($A8,'Return Data'!$B$7:$R$1700,15,0)</f>
        <v>5.2553000000000001</v>
      </c>
      <c r="Q8" s="66">
        <f>RANK(P8,P$8:P$36,0)</f>
        <v>14</v>
      </c>
      <c r="R8" s="65">
        <f>VLOOKUP($A8,'Return Data'!$B$7:$R$1700,16,0)</f>
        <v>18.5945</v>
      </c>
      <c r="S8" s="67">
        <f>RANK(R8,R$8:R$36,0)</f>
        <v>5</v>
      </c>
    </row>
    <row r="9" spans="1:20" x14ac:dyDescent="0.3">
      <c r="A9" s="63" t="s">
        <v>978</v>
      </c>
      <c r="B9" s="64">
        <f>VLOOKUP($A9,'Return Data'!$B$7:$R$1700,3,0)</f>
        <v>44040</v>
      </c>
      <c r="C9" s="65">
        <f>VLOOKUP($A9,'Return Data'!$B$7:$R$1700,4,0)</f>
        <v>30.52</v>
      </c>
      <c r="D9" s="65">
        <f>VLOOKUP($A9,'Return Data'!$B$7:$R$1700,10,0)</f>
        <v>11.5497</v>
      </c>
      <c r="E9" s="66">
        <f t="shared" ref="E9:E36" si="0">RANK(D9,D$8:D$36,0)</f>
        <v>29</v>
      </c>
      <c r="F9" s="65">
        <f>VLOOKUP($A9,'Return Data'!$B$7:$R$1700,11,0)</f>
        <v>-4.7737999999999996</v>
      </c>
      <c r="G9" s="66">
        <f t="shared" ref="G9:G36" si="1">RANK(F9,F$8:F$36,0)</f>
        <v>6</v>
      </c>
      <c r="H9" s="65">
        <f>VLOOKUP($A9,'Return Data'!$B$7:$R$1700,12,0)</f>
        <v>-1.7069000000000001</v>
      </c>
      <c r="I9" s="66">
        <f t="shared" ref="I9:I36" si="2">RANK(H9,H$8:H$36,0)</f>
        <v>9</v>
      </c>
      <c r="J9" s="65">
        <f>VLOOKUP($A9,'Return Data'!$B$7:$R$1700,13,0)</f>
        <v>5.5324999999999998</v>
      </c>
      <c r="K9" s="66">
        <f t="shared" ref="K9:K36" si="3">RANK(J9,J$8:J$36,0)</f>
        <v>3</v>
      </c>
      <c r="L9" s="65">
        <f>VLOOKUP($A9,'Return Data'!$B$7:$R$1700,17,0)</f>
        <v>3.4192</v>
      </c>
      <c r="M9" s="66">
        <f t="shared" ref="M9:M36" si="4">RANK(L9,L$8:L$36,0)</f>
        <v>3</v>
      </c>
      <c r="N9" s="65">
        <f>VLOOKUP($A9,'Return Data'!$B$7:$R$1700,14,0)</f>
        <v>9.2344000000000008</v>
      </c>
      <c r="O9" s="66">
        <f t="shared" ref="O9:O36" si="5">RANK(N9,N$8:N$36,0)</f>
        <v>1</v>
      </c>
      <c r="P9" s="65">
        <f>VLOOKUP($A9,'Return Data'!$B$7:$R$1700,15,0)</f>
        <v>9.2728000000000002</v>
      </c>
      <c r="Q9" s="66">
        <f t="shared" ref="Q9:Q36" si="6">RANK(P9,P$8:P$36,0)</f>
        <v>1</v>
      </c>
      <c r="R9" s="65">
        <f>VLOOKUP($A9,'Return Data'!$B$7:$R$1700,16,0)</f>
        <v>11.136799999999999</v>
      </c>
      <c r="S9" s="67">
        <f t="shared" ref="S9:S36" si="7">RANK(R9,R$8:R$36,0)</f>
        <v>15</v>
      </c>
    </row>
    <row r="10" spans="1:20" x14ac:dyDescent="0.3">
      <c r="A10" s="63" t="s">
        <v>979</v>
      </c>
      <c r="B10" s="64">
        <f>VLOOKUP($A10,'Return Data'!$B$7:$R$1700,3,0)</f>
        <v>44040</v>
      </c>
      <c r="C10" s="65">
        <f>VLOOKUP($A10,'Return Data'!$B$7:$R$1700,4,0)</f>
        <v>14.51</v>
      </c>
      <c r="D10" s="65">
        <f>VLOOKUP($A10,'Return Data'!$B$7:$R$1700,10,0)</f>
        <v>15.894600000000001</v>
      </c>
      <c r="E10" s="66">
        <f t="shared" si="0"/>
        <v>15</v>
      </c>
      <c r="F10" s="65">
        <f>VLOOKUP($A10,'Return Data'!$B$7:$R$1700,11,0)</f>
        <v>-5.9013999999999998</v>
      </c>
      <c r="G10" s="66">
        <f t="shared" si="1"/>
        <v>9</v>
      </c>
      <c r="H10" s="65">
        <f>VLOOKUP($A10,'Return Data'!$B$7:$R$1700,12,0)</f>
        <v>-2.0257000000000001</v>
      </c>
      <c r="I10" s="66">
        <f t="shared" si="2"/>
        <v>10</v>
      </c>
      <c r="J10" s="65">
        <f>VLOOKUP($A10,'Return Data'!$B$7:$R$1700,13,0)</f>
        <v>2.6166999999999998</v>
      </c>
      <c r="K10" s="66">
        <f t="shared" si="3"/>
        <v>10</v>
      </c>
      <c r="L10" s="65">
        <f>VLOOKUP($A10,'Return Data'!$B$7:$R$1700,17,0)</f>
        <v>0.48459999999999998</v>
      </c>
      <c r="M10" s="66">
        <f t="shared" si="4"/>
        <v>8</v>
      </c>
      <c r="N10" s="65">
        <f>VLOOKUP($A10,'Return Data'!$B$7:$R$1700,14,0)</f>
        <v>2.0306999999999999</v>
      </c>
      <c r="O10" s="66">
        <f t="shared" si="5"/>
        <v>15</v>
      </c>
      <c r="P10" s="65">
        <f>VLOOKUP($A10,'Return Data'!$B$7:$R$1700,15,0)</f>
        <v>3.9367000000000001</v>
      </c>
      <c r="Q10" s="66">
        <f t="shared" si="6"/>
        <v>25</v>
      </c>
      <c r="R10" s="65">
        <f>VLOOKUP($A10,'Return Data'!$B$7:$R$1700,16,0)</f>
        <v>3.7517999999999998</v>
      </c>
      <c r="S10" s="67">
        <f t="shared" si="7"/>
        <v>27</v>
      </c>
    </row>
    <row r="11" spans="1:20" x14ac:dyDescent="0.3">
      <c r="A11" s="63" t="s">
        <v>981</v>
      </c>
      <c r="B11" s="64">
        <f>VLOOKUP($A11,'Return Data'!$B$7:$R$1700,3,0)</f>
        <v>44040</v>
      </c>
      <c r="C11" s="65">
        <f>VLOOKUP($A11,'Return Data'!$B$7:$R$1700,4,0)</f>
        <v>93.88</v>
      </c>
      <c r="D11" s="65">
        <f>VLOOKUP($A11,'Return Data'!$B$7:$R$1700,10,0)</f>
        <v>15.958500000000001</v>
      </c>
      <c r="E11" s="66">
        <f t="shared" si="0"/>
        <v>14</v>
      </c>
      <c r="F11" s="65">
        <f>VLOOKUP($A11,'Return Data'!$B$7:$R$1700,11,0)</f>
        <v>-4.4964000000000004</v>
      </c>
      <c r="G11" s="66">
        <f t="shared" si="1"/>
        <v>4</v>
      </c>
      <c r="H11" s="65">
        <f>VLOOKUP($A11,'Return Data'!$B$7:$R$1700,12,0)</f>
        <v>-1.1165</v>
      </c>
      <c r="I11" s="66">
        <f t="shared" si="2"/>
        <v>5</v>
      </c>
      <c r="J11" s="65">
        <f>VLOOKUP($A11,'Return Data'!$B$7:$R$1700,13,0)</f>
        <v>5.4238999999999997</v>
      </c>
      <c r="K11" s="66">
        <f t="shared" si="3"/>
        <v>4</v>
      </c>
      <c r="L11" s="65">
        <f>VLOOKUP($A11,'Return Data'!$B$7:$R$1700,17,0)</f>
        <v>4.1069000000000004</v>
      </c>
      <c r="M11" s="66">
        <f t="shared" si="4"/>
        <v>2</v>
      </c>
      <c r="N11" s="65">
        <f>VLOOKUP($A11,'Return Data'!$B$7:$R$1700,14,0)</f>
        <v>4.8221999999999996</v>
      </c>
      <c r="O11" s="66">
        <f t="shared" si="5"/>
        <v>3</v>
      </c>
      <c r="P11" s="65">
        <f>VLOOKUP($A11,'Return Data'!$B$7:$R$1700,15,0)</f>
        <v>6.2004999999999999</v>
      </c>
      <c r="Q11" s="66">
        <f t="shared" si="6"/>
        <v>9</v>
      </c>
      <c r="R11" s="65">
        <f>VLOOKUP($A11,'Return Data'!$B$7:$R$1700,16,0)</f>
        <v>15.1708</v>
      </c>
      <c r="S11" s="67">
        <f t="shared" si="7"/>
        <v>9</v>
      </c>
    </row>
    <row r="12" spans="1:20" x14ac:dyDescent="0.3">
      <c r="A12" s="63" t="s">
        <v>984</v>
      </c>
      <c r="B12" s="64">
        <f>VLOOKUP($A12,'Return Data'!$B$7:$R$1700,3,0)</f>
        <v>44040</v>
      </c>
      <c r="C12" s="65">
        <f>VLOOKUP($A12,'Return Data'!$B$7:$R$1700,4,0)</f>
        <v>26.89</v>
      </c>
      <c r="D12" s="65">
        <f>VLOOKUP($A12,'Return Data'!$B$7:$R$1700,10,0)</f>
        <v>15.1113</v>
      </c>
      <c r="E12" s="66">
        <f t="shared" si="0"/>
        <v>21</v>
      </c>
      <c r="F12" s="65">
        <f>VLOOKUP($A12,'Return Data'!$B$7:$R$1700,11,0)</f>
        <v>-2.3601999999999999</v>
      </c>
      <c r="G12" s="66">
        <f t="shared" si="1"/>
        <v>2</v>
      </c>
      <c r="H12" s="65">
        <f>VLOOKUP($A12,'Return Data'!$B$7:$R$1700,12,0)</f>
        <v>3.0663</v>
      </c>
      <c r="I12" s="66">
        <f t="shared" si="2"/>
        <v>2</v>
      </c>
      <c r="J12" s="65">
        <f>VLOOKUP($A12,'Return Data'!$B$7:$R$1700,13,0)</f>
        <v>9.3534000000000006</v>
      </c>
      <c r="K12" s="66">
        <f t="shared" si="3"/>
        <v>1</v>
      </c>
      <c r="L12" s="65">
        <f>VLOOKUP($A12,'Return Data'!$B$7:$R$1700,17,0)</f>
        <v>4.8148</v>
      </c>
      <c r="M12" s="66">
        <f t="shared" si="4"/>
        <v>1</v>
      </c>
      <c r="N12" s="65">
        <f>VLOOKUP($A12,'Return Data'!$B$7:$R$1700,14,0)</f>
        <v>7.6013000000000002</v>
      </c>
      <c r="O12" s="66">
        <f t="shared" si="5"/>
        <v>2</v>
      </c>
      <c r="P12" s="65">
        <f>VLOOKUP($A12,'Return Data'!$B$7:$R$1700,15,0)</f>
        <v>8.3853000000000009</v>
      </c>
      <c r="Q12" s="66">
        <f t="shared" si="6"/>
        <v>3</v>
      </c>
      <c r="R12" s="65">
        <f>VLOOKUP($A12,'Return Data'!$B$7:$R$1700,16,0)</f>
        <v>10.457599999999999</v>
      </c>
      <c r="S12" s="67">
        <f t="shared" si="7"/>
        <v>16</v>
      </c>
    </row>
    <row r="13" spans="1:20" x14ac:dyDescent="0.3">
      <c r="A13" s="63" t="s">
        <v>986</v>
      </c>
      <c r="B13" s="64">
        <f>VLOOKUP($A13,'Return Data'!$B$7:$R$1700,3,0)</f>
        <v>44040</v>
      </c>
      <c r="C13" s="65">
        <f>VLOOKUP($A13,'Return Data'!$B$7:$R$1700,4,0)</f>
        <v>197.66</v>
      </c>
      <c r="D13" s="65">
        <f>VLOOKUP($A13,'Return Data'!$B$7:$R$1700,10,0)</f>
        <v>16.3979</v>
      </c>
      <c r="E13" s="66">
        <f t="shared" si="0"/>
        <v>13</v>
      </c>
      <c r="F13" s="65">
        <f>VLOOKUP($A13,'Return Data'!$B$7:$R$1700,11,0)</f>
        <v>-12.579700000000001</v>
      </c>
      <c r="G13" s="66">
        <f t="shared" si="1"/>
        <v>27</v>
      </c>
      <c r="H13" s="65">
        <f>VLOOKUP($A13,'Return Data'!$B$7:$R$1700,12,0)</f>
        <v>-8.7316000000000003</v>
      </c>
      <c r="I13" s="66">
        <f t="shared" si="2"/>
        <v>27</v>
      </c>
      <c r="J13" s="65">
        <f>VLOOKUP($A13,'Return Data'!$B$7:$R$1700,13,0)</f>
        <v>-1.5852999999999999</v>
      </c>
      <c r="K13" s="66">
        <f t="shared" si="3"/>
        <v>21</v>
      </c>
      <c r="L13" s="65">
        <f>VLOOKUP($A13,'Return Data'!$B$7:$R$1700,17,0)</f>
        <v>-2.9577</v>
      </c>
      <c r="M13" s="66">
        <f t="shared" si="4"/>
        <v>25</v>
      </c>
      <c r="N13" s="65">
        <f>VLOOKUP($A13,'Return Data'!$B$7:$R$1700,14,0)</f>
        <v>0.3634</v>
      </c>
      <c r="O13" s="66">
        <f t="shared" si="5"/>
        <v>23</v>
      </c>
      <c r="P13" s="65">
        <f>VLOOKUP($A13,'Return Data'!$B$7:$R$1700,15,0)</f>
        <v>4.1590999999999996</v>
      </c>
      <c r="Q13" s="66">
        <f t="shared" si="6"/>
        <v>23</v>
      </c>
      <c r="R13" s="65">
        <f>VLOOKUP($A13,'Return Data'!$B$7:$R$1700,16,0)</f>
        <v>18.710699999999999</v>
      </c>
      <c r="S13" s="67">
        <f t="shared" si="7"/>
        <v>4</v>
      </c>
    </row>
    <row r="14" spans="1:20" x14ac:dyDescent="0.3">
      <c r="A14" s="63" t="s">
        <v>987</v>
      </c>
      <c r="B14" s="64">
        <f>VLOOKUP($A14,'Return Data'!$B$7:$R$1700,3,0)</f>
        <v>44040</v>
      </c>
      <c r="C14" s="65">
        <f>VLOOKUP($A14,'Return Data'!$B$7:$R$1700,4,0)</f>
        <v>35.76</v>
      </c>
      <c r="D14" s="65">
        <f>VLOOKUP($A14,'Return Data'!$B$7:$R$1700,10,0)</f>
        <v>17.8642</v>
      </c>
      <c r="E14" s="66">
        <f t="shared" si="0"/>
        <v>9</v>
      </c>
      <c r="F14" s="65">
        <f>VLOOKUP($A14,'Return Data'!$B$7:$R$1700,11,0)</f>
        <v>-6.7535999999999996</v>
      </c>
      <c r="G14" s="66">
        <f t="shared" si="1"/>
        <v>11</v>
      </c>
      <c r="H14" s="65">
        <f>VLOOKUP($A14,'Return Data'!$B$7:$R$1700,12,0)</f>
        <v>-1.5960000000000001</v>
      </c>
      <c r="I14" s="66">
        <f t="shared" si="2"/>
        <v>7</v>
      </c>
      <c r="J14" s="65">
        <f>VLOOKUP($A14,'Return Data'!$B$7:$R$1700,13,0)</f>
        <v>3.0251000000000001</v>
      </c>
      <c r="K14" s="66">
        <f t="shared" si="3"/>
        <v>9</v>
      </c>
      <c r="L14" s="65">
        <f>VLOOKUP($A14,'Return Data'!$B$7:$R$1700,17,0)</f>
        <v>-0.36059999999999998</v>
      </c>
      <c r="M14" s="66">
        <f t="shared" si="4"/>
        <v>12</v>
      </c>
      <c r="N14" s="65">
        <f>VLOOKUP($A14,'Return Data'!$B$7:$R$1700,14,0)</f>
        <v>4.6477000000000004</v>
      </c>
      <c r="O14" s="66">
        <f t="shared" si="5"/>
        <v>4</v>
      </c>
      <c r="P14" s="65">
        <f>VLOOKUP($A14,'Return Data'!$B$7:$R$1700,15,0)</f>
        <v>6.3955000000000002</v>
      </c>
      <c r="Q14" s="66">
        <f t="shared" si="6"/>
        <v>7</v>
      </c>
      <c r="R14" s="65">
        <f>VLOOKUP($A14,'Return Data'!$B$7:$R$1700,16,0)</f>
        <v>12.0528</v>
      </c>
      <c r="S14" s="67">
        <f t="shared" si="7"/>
        <v>13</v>
      </c>
    </row>
    <row r="15" spans="1:20" x14ac:dyDescent="0.3">
      <c r="A15" s="63" t="s">
        <v>989</v>
      </c>
      <c r="B15" s="64">
        <f>VLOOKUP($A15,'Return Data'!$B$7:$R$1700,3,0)</f>
        <v>44040</v>
      </c>
      <c r="C15" s="65">
        <f>VLOOKUP($A15,'Return Data'!$B$7:$R$1700,4,0)</f>
        <v>22.503599999999999</v>
      </c>
      <c r="D15" s="65">
        <f>VLOOKUP($A15,'Return Data'!$B$7:$R$1700,10,0)</f>
        <v>18.971599999999999</v>
      </c>
      <c r="E15" s="66">
        <f t="shared" si="0"/>
        <v>3</v>
      </c>
      <c r="F15" s="65">
        <f>VLOOKUP($A15,'Return Data'!$B$7:$R$1700,11,0)</f>
        <v>-7.3456999999999999</v>
      </c>
      <c r="G15" s="66">
        <f t="shared" si="1"/>
        <v>14</v>
      </c>
      <c r="H15" s="65">
        <f>VLOOKUP($A15,'Return Data'!$B$7:$R$1700,12,0)</f>
        <v>-2.637</v>
      </c>
      <c r="I15" s="66">
        <f t="shared" si="2"/>
        <v>15</v>
      </c>
      <c r="J15" s="65">
        <f>VLOOKUP($A15,'Return Data'!$B$7:$R$1700,13,0)</f>
        <v>-0.18540000000000001</v>
      </c>
      <c r="K15" s="66">
        <f t="shared" si="3"/>
        <v>16</v>
      </c>
      <c r="L15" s="65">
        <f>VLOOKUP($A15,'Return Data'!$B$7:$R$1700,17,0)</f>
        <v>-1.3380000000000001</v>
      </c>
      <c r="M15" s="66">
        <f t="shared" si="4"/>
        <v>20</v>
      </c>
      <c r="N15" s="65">
        <f>VLOOKUP($A15,'Return Data'!$B$7:$R$1700,14,0)</f>
        <v>0.64910000000000001</v>
      </c>
      <c r="O15" s="66">
        <f t="shared" si="5"/>
        <v>22</v>
      </c>
      <c r="P15" s="65">
        <f>VLOOKUP($A15,'Return Data'!$B$7:$R$1700,15,0)</f>
        <v>5.8647999999999998</v>
      </c>
      <c r="Q15" s="66">
        <f t="shared" si="6"/>
        <v>11</v>
      </c>
      <c r="R15" s="65">
        <f>VLOOKUP($A15,'Return Data'!$B$7:$R$1700,16,0)</f>
        <v>9.6112000000000002</v>
      </c>
      <c r="S15" s="67">
        <f t="shared" si="7"/>
        <v>19</v>
      </c>
    </row>
    <row r="16" spans="1:20" x14ac:dyDescent="0.3">
      <c r="A16" s="63" t="s">
        <v>991</v>
      </c>
      <c r="B16" s="64">
        <f>VLOOKUP($A16,'Return Data'!$B$7:$R$1700,3,0)</f>
        <v>44040</v>
      </c>
      <c r="C16" s="65">
        <f>VLOOKUP($A16,'Return Data'!$B$7:$R$1700,4,0)</f>
        <v>1007.5090217347999</v>
      </c>
      <c r="D16" s="65">
        <f>VLOOKUP($A16,'Return Data'!$B$7:$R$1700,10,0)</f>
        <v>14.757199999999999</v>
      </c>
      <c r="E16" s="66">
        <f t="shared" si="0"/>
        <v>25</v>
      </c>
      <c r="F16" s="65">
        <f>VLOOKUP($A16,'Return Data'!$B$7:$R$1700,11,0)</f>
        <v>-11.7277</v>
      </c>
      <c r="G16" s="66">
        <f t="shared" si="1"/>
        <v>26</v>
      </c>
      <c r="H16" s="65">
        <f>VLOOKUP($A16,'Return Data'!$B$7:$R$1700,12,0)</f>
        <v>-5.7740999999999998</v>
      </c>
      <c r="I16" s="66">
        <f t="shared" si="2"/>
        <v>23</v>
      </c>
      <c r="J16" s="65">
        <f>VLOOKUP($A16,'Return Data'!$B$7:$R$1700,13,0)</f>
        <v>-5.8301999999999996</v>
      </c>
      <c r="K16" s="66">
        <f t="shared" si="3"/>
        <v>27</v>
      </c>
      <c r="L16" s="65">
        <f>VLOOKUP($A16,'Return Data'!$B$7:$R$1700,17,0)</f>
        <v>-4.4061000000000003</v>
      </c>
      <c r="M16" s="66">
        <f t="shared" si="4"/>
        <v>27</v>
      </c>
      <c r="N16" s="65">
        <f>VLOOKUP($A16,'Return Data'!$B$7:$R$1700,14,0)</f>
        <v>-1.7606999999999999</v>
      </c>
      <c r="O16" s="66">
        <f t="shared" si="5"/>
        <v>28</v>
      </c>
      <c r="P16" s="65">
        <f>VLOOKUP($A16,'Return Data'!$B$7:$R$1700,15,0)</f>
        <v>3.1863000000000001</v>
      </c>
      <c r="Q16" s="66">
        <f t="shared" si="6"/>
        <v>26</v>
      </c>
      <c r="R16" s="65">
        <f>VLOOKUP($A16,'Return Data'!$B$7:$R$1700,16,0)</f>
        <v>18.8779</v>
      </c>
      <c r="S16" s="67">
        <f t="shared" si="7"/>
        <v>1</v>
      </c>
    </row>
    <row r="17" spans="1:19" x14ac:dyDescent="0.3">
      <c r="A17" s="63" t="s">
        <v>993</v>
      </c>
      <c r="B17" s="64">
        <f>VLOOKUP($A17,'Return Data'!$B$7:$R$1700,3,0)</f>
        <v>44040</v>
      </c>
      <c r="C17" s="65">
        <f>VLOOKUP($A17,'Return Data'!$B$7:$R$1700,4,0)</f>
        <v>528.02749849076201</v>
      </c>
      <c r="D17" s="65">
        <f>VLOOKUP($A17,'Return Data'!$B$7:$R$1700,10,0)</f>
        <v>15.7364</v>
      </c>
      <c r="E17" s="66">
        <f t="shared" si="0"/>
        <v>16</v>
      </c>
      <c r="F17" s="65">
        <f>VLOOKUP($A17,'Return Data'!$B$7:$R$1700,11,0)</f>
        <v>-12.584</v>
      </c>
      <c r="G17" s="66">
        <f t="shared" si="1"/>
        <v>28</v>
      </c>
      <c r="H17" s="65">
        <f>VLOOKUP($A17,'Return Data'!$B$7:$R$1700,12,0)</f>
        <v>-10.400499999999999</v>
      </c>
      <c r="I17" s="66">
        <f t="shared" si="2"/>
        <v>28</v>
      </c>
      <c r="J17" s="65">
        <f>VLOOKUP($A17,'Return Data'!$B$7:$R$1700,13,0)</f>
        <v>-11.472</v>
      </c>
      <c r="K17" s="66">
        <f t="shared" si="3"/>
        <v>28</v>
      </c>
      <c r="L17" s="65">
        <f>VLOOKUP($A17,'Return Data'!$B$7:$R$1700,17,0)</f>
        <v>-3.1956000000000002</v>
      </c>
      <c r="M17" s="66">
        <f t="shared" si="4"/>
        <v>26</v>
      </c>
      <c r="N17" s="65">
        <f>VLOOKUP($A17,'Return Data'!$B$7:$R$1700,14,0)</f>
        <v>-0.63290000000000002</v>
      </c>
      <c r="O17" s="66">
        <f t="shared" si="5"/>
        <v>25</v>
      </c>
      <c r="P17" s="65">
        <f>VLOOKUP($A17,'Return Data'!$B$7:$R$1700,15,0)</f>
        <v>4.8916000000000004</v>
      </c>
      <c r="Q17" s="66">
        <f t="shared" si="6"/>
        <v>18</v>
      </c>
      <c r="R17" s="65">
        <f>VLOOKUP($A17,'Return Data'!$B$7:$R$1700,16,0)</f>
        <v>18.040800000000001</v>
      </c>
      <c r="S17" s="67">
        <f t="shared" si="7"/>
        <v>6</v>
      </c>
    </row>
    <row r="18" spans="1:19" x14ac:dyDescent="0.3">
      <c r="A18" s="63" t="s">
        <v>995</v>
      </c>
      <c r="B18" s="64">
        <f>VLOOKUP($A18,'Return Data'!$B$7:$R$1700,3,0)</f>
        <v>44040</v>
      </c>
      <c r="C18" s="65">
        <f>VLOOKUP($A18,'Return Data'!$B$7:$R$1700,4,0)</f>
        <v>210.69550000000001</v>
      </c>
      <c r="D18" s="65">
        <f>VLOOKUP($A18,'Return Data'!$B$7:$R$1700,10,0)</f>
        <v>17.344200000000001</v>
      </c>
      <c r="E18" s="66">
        <f t="shared" si="0"/>
        <v>12</v>
      </c>
      <c r="F18" s="65">
        <f>VLOOKUP($A18,'Return Data'!$B$7:$R$1700,11,0)</f>
        <v>-7.0088999999999997</v>
      </c>
      <c r="G18" s="66">
        <f t="shared" si="1"/>
        <v>12</v>
      </c>
      <c r="H18" s="65">
        <f>VLOOKUP($A18,'Return Data'!$B$7:$R$1700,12,0)</f>
        <v>-2.4912999999999998</v>
      </c>
      <c r="I18" s="66">
        <f t="shared" si="2"/>
        <v>12</v>
      </c>
      <c r="J18" s="65">
        <f>VLOOKUP($A18,'Return Data'!$B$7:$R$1700,13,0)</f>
        <v>0.76200000000000001</v>
      </c>
      <c r="K18" s="66">
        <f t="shared" si="3"/>
        <v>13</v>
      </c>
      <c r="L18" s="65">
        <f>VLOOKUP($A18,'Return Data'!$B$7:$R$1700,17,0)</f>
        <v>-0.21820000000000001</v>
      </c>
      <c r="M18" s="66">
        <f t="shared" si="4"/>
        <v>11</v>
      </c>
      <c r="N18" s="65">
        <f>VLOOKUP($A18,'Return Data'!$B$7:$R$1700,14,0)</f>
        <v>2.6821999999999999</v>
      </c>
      <c r="O18" s="66">
        <f t="shared" si="5"/>
        <v>13</v>
      </c>
      <c r="P18" s="65">
        <f>VLOOKUP($A18,'Return Data'!$B$7:$R$1700,15,0)</f>
        <v>6.9856999999999996</v>
      </c>
      <c r="Q18" s="66">
        <f t="shared" si="6"/>
        <v>4</v>
      </c>
      <c r="R18" s="65">
        <f>VLOOKUP($A18,'Return Data'!$B$7:$R$1700,16,0)</f>
        <v>18.855899999999998</v>
      </c>
      <c r="S18" s="67">
        <f t="shared" si="7"/>
        <v>2</v>
      </c>
    </row>
    <row r="19" spans="1:19" x14ac:dyDescent="0.3">
      <c r="A19" s="63" t="s">
        <v>997</v>
      </c>
      <c r="B19" s="64">
        <f>VLOOKUP($A19,'Return Data'!$B$7:$R$1700,3,0)</f>
        <v>44040</v>
      </c>
      <c r="C19" s="65">
        <f>VLOOKUP($A19,'Return Data'!$B$7:$R$1700,4,0)</f>
        <v>40.97</v>
      </c>
      <c r="D19" s="65">
        <f>VLOOKUP($A19,'Return Data'!$B$7:$R$1700,10,0)</f>
        <v>18.616099999999999</v>
      </c>
      <c r="E19" s="66">
        <f t="shared" si="0"/>
        <v>4</v>
      </c>
      <c r="F19" s="65">
        <f>VLOOKUP($A19,'Return Data'!$B$7:$R$1700,11,0)</f>
        <v>-7.5587</v>
      </c>
      <c r="G19" s="66">
        <f t="shared" si="1"/>
        <v>15</v>
      </c>
      <c r="H19" s="65">
        <f>VLOOKUP($A19,'Return Data'!$B$7:$R$1700,12,0)</f>
        <v>-3.6</v>
      </c>
      <c r="I19" s="66">
        <f t="shared" si="2"/>
        <v>16</v>
      </c>
      <c r="J19" s="65">
        <f>VLOOKUP($A19,'Return Data'!$B$7:$R$1700,13,0)</f>
        <v>-1.0864</v>
      </c>
      <c r="K19" s="66">
        <f t="shared" si="3"/>
        <v>19</v>
      </c>
      <c r="L19" s="65">
        <f>VLOOKUP($A19,'Return Data'!$B$7:$R$1700,17,0)</f>
        <v>-0.3992</v>
      </c>
      <c r="M19" s="66">
        <f t="shared" si="4"/>
        <v>13</v>
      </c>
      <c r="N19" s="65">
        <f>VLOOKUP($A19,'Return Data'!$B$7:$R$1700,14,0)</f>
        <v>2.9272</v>
      </c>
      <c r="O19" s="66">
        <f t="shared" si="5"/>
        <v>11</v>
      </c>
      <c r="P19" s="65">
        <f>VLOOKUP($A19,'Return Data'!$B$7:$R$1700,15,0)</f>
        <v>6.8398000000000003</v>
      </c>
      <c r="Q19" s="66">
        <f t="shared" si="6"/>
        <v>5</v>
      </c>
      <c r="R19" s="65">
        <f>VLOOKUP($A19,'Return Data'!$B$7:$R$1700,16,0)</f>
        <v>12.265700000000001</v>
      </c>
      <c r="S19" s="67">
        <f t="shared" si="7"/>
        <v>12</v>
      </c>
    </row>
    <row r="20" spans="1:19" x14ac:dyDescent="0.3">
      <c r="A20" s="63" t="s">
        <v>999</v>
      </c>
      <c r="B20" s="64">
        <f>VLOOKUP($A20,'Return Data'!$B$7:$R$1700,3,0)</f>
        <v>44040</v>
      </c>
      <c r="C20" s="65">
        <f>VLOOKUP($A20,'Return Data'!$B$7:$R$1700,4,0)</f>
        <v>24.39</v>
      </c>
      <c r="D20" s="65">
        <f>VLOOKUP($A20,'Return Data'!$B$7:$R$1700,10,0)</f>
        <v>14.884600000000001</v>
      </c>
      <c r="E20" s="66">
        <f t="shared" si="0"/>
        <v>24</v>
      </c>
      <c r="F20" s="65">
        <f>VLOOKUP($A20,'Return Data'!$B$7:$R$1700,11,0)</f>
        <v>-5.8665000000000003</v>
      </c>
      <c r="G20" s="66">
        <f t="shared" si="1"/>
        <v>8</v>
      </c>
      <c r="H20" s="65">
        <f>VLOOKUP($A20,'Return Data'!$B$7:$R$1700,12,0)</f>
        <v>-2.5958000000000001</v>
      </c>
      <c r="I20" s="66">
        <f t="shared" si="2"/>
        <v>14</v>
      </c>
      <c r="J20" s="65">
        <f>VLOOKUP($A20,'Return Data'!$B$7:$R$1700,13,0)</f>
        <v>4.0084999999999997</v>
      </c>
      <c r="K20" s="66">
        <f t="shared" si="3"/>
        <v>7</v>
      </c>
      <c r="L20" s="65">
        <f>VLOOKUP($A20,'Return Data'!$B$7:$R$1700,17,0)</f>
        <v>0</v>
      </c>
      <c r="M20" s="66">
        <f t="shared" si="4"/>
        <v>10</v>
      </c>
      <c r="N20" s="65">
        <f>VLOOKUP($A20,'Return Data'!$B$7:$R$1700,14,0)</f>
        <v>0.70620000000000005</v>
      </c>
      <c r="O20" s="66">
        <f t="shared" si="5"/>
        <v>21</v>
      </c>
      <c r="P20" s="65">
        <f>VLOOKUP($A20,'Return Data'!$B$7:$R$1700,15,0)</f>
        <v>4.3059000000000003</v>
      </c>
      <c r="Q20" s="66">
        <f t="shared" si="6"/>
        <v>22</v>
      </c>
      <c r="R20" s="65">
        <f>VLOOKUP($A20,'Return Data'!$B$7:$R$1700,16,0)</f>
        <v>11.474</v>
      </c>
      <c r="S20" s="67">
        <f t="shared" si="7"/>
        <v>14</v>
      </c>
    </row>
    <row r="21" spans="1:19" x14ac:dyDescent="0.3">
      <c r="A21" s="63" t="s">
        <v>1002</v>
      </c>
      <c r="B21" s="64">
        <f>VLOOKUP($A21,'Return Data'!$B$7:$R$1700,3,0)</f>
        <v>44040</v>
      </c>
      <c r="C21" s="65">
        <f>VLOOKUP($A21,'Return Data'!$B$7:$R$1700,4,0)</f>
        <v>33.08</v>
      </c>
      <c r="D21" s="65">
        <f>VLOOKUP($A21,'Return Data'!$B$7:$R$1700,10,0)</f>
        <v>19.078499999999998</v>
      </c>
      <c r="E21" s="66">
        <f t="shared" si="0"/>
        <v>2</v>
      </c>
      <c r="F21" s="65">
        <f>VLOOKUP($A21,'Return Data'!$B$7:$R$1700,11,0)</f>
        <v>-3.4723999999999999</v>
      </c>
      <c r="G21" s="66">
        <f t="shared" si="1"/>
        <v>3</v>
      </c>
      <c r="H21" s="65">
        <f>VLOOKUP($A21,'Return Data'!$B$7:$R$1700,12,0)</f>
        <v>0.70020000000000004</v>
      </c>
      <c r="I21" s="66">
        <f t="shared" si="2"/>
        <v>4</v>
      </c>
      <c r="J21" s="65">
        <f>VLOOKUP($A21,'Return Data'!$B$7:$R$1700,13,0)</f>
        <v>4.9824999999999999</v>
      </c>
      <c r="K21" s="66">
        <f t="shared" si="3"/>
        <v>5</v>
      </c>
      <c r="L21" s="65">
        <f>VLOOKUP($A21,'Return Data'!$B$7:$R$1700,17,0)</f>
        <v>0.22689999999999999</v>
      </c>
      <c r="M21" s="66">
        <f t="shared" si="4"/>
        <v>9</v>
      </c>
      <c r="N21" s="65">
        <f>VLOOKUP($A21,'Return Data'!$B$7:$R$1700,14,0)</f>
        <v>3.5720000000000001</v>
      </c>
      <c r="O21" s="66">
        <f t="shared" si="5"/>
        <v>8</v>
      </c>
      <c r="P21" s="65">
        <f>VLOOKUP($A21,'Return Data'!$B$7:$R$1700,15,0)</f>
        <v>6.5495999999999999</v>
      </c>
      <c r="Q21" s="66">
        <f t="shared" si="6"/>
        <v>6</v>
      </c>
      <c r="R21" s="65">
        <f>VLOOKUP($A21,'Return Data'!$B$7:$R$1700,16,0)</f>
        <v>8.8254999999999999</v>
      </c>
      <c r="S21" s="67">
        <f t="shared" si="7"/>
        <v>22</v>
      </c>
    </row>
    <row r="22" spans="1:19" x14ac:dyDescent="0.3">
      <c r="A22" s="63" t="s">
        <v>1003</v>
      </c>
      <c r="B22" s="64">
        <f>VLOOKUP($A22,'Return Data'!$B$7:$R$1700,3,0)</f>
        <v>44040</v>
      </c>
      <c r="C22" s="65">
        <f>VLOOKUP($A22,'Return Data'!$B$7:$R$1700,4,0)</f>
        <v>19.79</v>
      </c>
      <c r="D22" s="65">
        <f>VLOOKUP($A22,'Return Data'!$B$7:$R$1700,10,0)</f>
        <v>13.2151</v>
      </c>
      <c r="E22" s="66">
        <f t="shared" si="0"/>
        <v>26</v>
      </c>
      <c r="F22" s="65">
        <f>VLOOKUP($A22,'Return Data'!$B$7:$R$1700,11,0)</f>
        <v>-11.295400000000001</v>
      </c>
      <c r="G22" s="66">
        <f t="shared" si="1"/>
        <v>25</v>
      </c>
      <c r="H22" s="65">
        <f>VLOOKUP($A22,'Return Data'!$B$7:$R$1700,12,0)</f>
        <v>-8.6334</v>
      </c>
      <c r="I22" s="66">
        <f t="shared" si="2"/>
        <v>26</v>
      </c>
      <c r="J22" s="65">
        <f>VLOOKUP($A22,'Return Data'!$B$7:$R$1700,13,0)</f>
        <v>-4.1646000000000001</v>
      </c>
      <c r="K22" s="66">
        <f t="shared" si="3"/>
        <v>25</v>
      </c>
      <c r="L22" s="65">
        <f>VLOOKUP($A22,'Return Data'!$B$7:$R$1700,17,0)</f>
        <v>-2.2637999999999998</v>
      </c>
      <c r="M22" s="66">
        <f t="shared" si="4"/>
        <v>22</v>
      </c>
      <c r="N22" s="65">
        <f>VLOOKUP($A22,'Return Data'!$B$7:$R$1700,14,0)</f>
        <v>1.3836999999999999</v>
      </c>
      <c r="O22" s="66">
        <f t="shared" si="5"/>
        <v>19</v>
      </c>
      <c r="P22" s="65">
        <f>VLOOKUP($A22,'Return Data'!$B$7:$R$1700,15,0)</f>
        <v>5.6082999999999998</v>
      </c>
      <c r="Q22" s="66">
        <f t="shared" si="6"/>
        <v>13</v>
      </c>
      <c r="R22" s="65">
        <f>VLOOKUP($A22,'Return Data'!$B$7:$R$1700,16,0)</f>
        <v>8.3940999999999999</v>
      </c>
      <c r="S22" s="67">
        <f t="shared" si="7"/>
        <v>24</v>
      </c>
    </row>
    <row r="23" spans="1:19" x14ac:dyDescent="0.3">
      <c r="A23" s="63" t="s">
        <v>1005</v>
      </c>
      <c r="B23" s="64">
        <f>VLOOKUP($A23,'Return Data'!$B$7:$R$1700,3,0)</f>
        <v>44040</v>
      </c>
      <c r="C23" s="65">
        <f>VLOOKUP($A23,'Return Data'!$B$7:$R$1700,4,0)</f>
        <v>28.85</v>
      </c>
      <c r="D23" s="65">
        <f>VLOOKUP($A23,'Return Data'!$B$7:$R$1700,10,0)</f>
        <v>18.0442</v>
      </c>
      <c r="E23" s="66">
        <f t="shared" si="0"/>
        <v>7</v>
      </c>
      <c r="F23" s="65">
        <f>VLOOKUP($A23,'Return Data'!$B$7:$R$1700,11,0)</f>
        <v>-4.6596000000000002</v>
      </c>
      <c r="G23" s="66">
        <f t="shared" si="1"/>
        <v>5</v>
      </c>
      <c r="H23" s="65">
        <f>VLOOKUP($A23,'Return Data'!$B$7:$R$1700,12,0)</f>
        <v>1.0154000000000001</v>
      </c>
      <c r="I23" s="66">
        <f t="shared" si="2"/>
        <v>3</v>
      </c>
      <c r="J23" s="65">
        <f>VLOOKUP($A23,'Return Data'!$B$7:$R$1700,13,0)</f>
        <v>3.4792000000000001</v>
      </c>
      <c r="K23" s="66">
        <f t="shared" si="3"/>
        <v>8</v>
      </c>
      <c r="L23" s="65">
        <f>VLOOKUP($A23,'Return Data'!$B$7:$R$1700,17,0)</f>
        <v>-0.42930000000000001</v>
      </c>
      <c r="M23" s="66">
        <f t="shared" si="4"/>
        <v>14</v>
      </c>
      <c r="N23" s="65">
        <f>VLOOKUP($A23,'Return Data'!$B$7:$R$1700,14,0)</f>
        <v>3.7511000000000001</v>
      </c>
      <c r="O23" s="66">
        <f t="shared" si="5"/>
        <v>6</v>
      </c>
      <c r="P23" s="65">
        <f>VLOOKUP($A23,'Return Data'!$B$7:$R$1700,15,0)</f>
        <v>6.3188000000000004</v>
      </c>
      <c r="Q23" s="66">
        <f t="shared" si="6"/>
        <v>8</v>
      </c>
      <c r="R23" s="65">
        <f>VLOOKUP($A23,'Return Data'!$B$7:$R$1700,16,0)</f>
        <v>10.167</v>
      </c>
      <c r="S23" s="67">
        <f t="shared" si="7"/>
        <v>17</v>
      </c>
    </row>
    <row r="24" spans="1:19" x14ac:dyDescent="0.3">
      <c r="A24" s="63" t="s">
        <v>1007</v>
      </c>
      <c r="B24" s="64">
        <f>VLOOKUP($A24,'Return Data'!$B$7:$R$1700,3,0)</f>
        <v>44040</v>
      </c>
      <c r="C24" s="65">
        <f>VLOOKUP($A24,'Return Data'!$B$7:$R$1700,4,0)</f>
        <v>69.965500000000006</v>
      </c>
      <c r="D24" s="65">
        <f>VLOOKUP($A24,'Return Data'!$B$7:$R$1700,10,0)</f>
        <v>12.3718</v>
      </c>
      <c r="E24" s="66">
        <f t="shared" si="0"/>
        <v>28</v>
      </c>
      <c r="F24" s="65">
        <f>VLOOKUP($A24,'Return Data'!$B$7:$R$1700,11,0)</f>
        <v>2.8529</v>
      </c>
      <c r="G24" s="66">
        <f t="shared" si="1"/>
        <v>1</v>
      </c>
      <c r="H24" s="65">
        <f>VLOOKUP($A24,'Return Data'!$B$7:$R$1700,12,0)</f>
        <v>4.5846999999999998</v>
      </c>
      <c r="I24" s="66">
        <f t="shared" si="2"/>
        <v>1</v>
      </c>
      <c r="J24" s="65">
        <f>VLOOKUP($A24,'Return Data'!$B$7:$R$1700,13,0)</f>
        <v>6.3449</v>
      </c>
      <c r="K24" s="66">
        <f t="shared" si="3"/>
        <v>2</v>
      </c>
      <c r="L24" s="65">
        <f>VLOOKUP($A24,'Return Data'!$B$7:$R$1700,17,0)</f>
        <v>3.0571999999999999</v>
      </c>
      <c r="M24" s="66">
        <f t="shared" si="4"/>
        <v>4</v>
      </c>
      <c r="N24" s="65">
        <f>VLOOKUP($A24,'Return Data'!$B$7:$R$1700,14,0)</f>
        <v>3.5973000000000002</v>
      </c>
      <c r="O24" s="66">
        <f t="shared" si="5"/>
        <v>7</v>
      </c>
      <c r="P24" s="65">
        <f>VLOOKUP($A24,'Return Data'!$B$7:$R$1700,15,0)</f>
        <v>4.7694000000000001</v>
      </c>
      <c r="Q24" s="66">
        <f t="shared" si="6"/>
        <v>19</v>
      </c>
      <c r="R24" s="65">
        <f>VLOOKUP($A24,'Return Data'!$B$7:$R$1700,16,0)</f>
        <v>7.9787999999999997</v>
      </c>
      <c r="S24" s="67">
        <f t="shared" si="7"/>
        <v>25</v>
      </c>
    </row>
    <row r="25" spans="1:19" x14ac:dyDescent="0.3">
      <c r="A25" s="63" t="s">
        <v>1009</v>
      </c>
      <c r="B25" s="64">
        <f>VLOOKUP($A25,'Return Data'!$B$7:$R$1700,3,0)</f>
        <v>44040</v>
      </c>
      <c r="C25" s="65">
        <f>VLOOKUP($A25,'Return Data'!$B$7:$R$1700,4,0)</f>
        <v>318.54990407241701</v>
      </c>
      <c r="D25" s="65">
        <f>VLOOKUP($A25,'Return Data'!$B$7:$R$1700,10,0)</f>
        <v>19.914000000000001</v>
      </c>
      <c r="E25" s="66">
        <f t="shared" si="0"/>
        <v>1</v>
      </c>
      <c r="F25" s="65">
        <f>VLOOKUP($A25,'Return Data'!$B$7:$R$1700,11,0)</f>
        <v>-6.2789000000000001</v>
      </c>
      <c r="G25" s="66">
        <f t="shared" si="1"/>
        <v>10</v>
      </c>
      <c r="H25" s="65">
        <f>VLOOKUP($A25,'Return Data'!$B$7:$R$1700,12,0)</f>
        <v>-1.3653</v>
      </c>
      <c r="I25" s="66">
        <f t="shared" si="2"/>
        <v>6</v>
      </c>
      <c r="J25" s="65">
        <f>VLOOKUP($A25,'Return Data'!$B$7:$R$1700,13,0)</f>
        <v>4.0343</v>
      </c>
      <c r="K25" s="66">
        <f t="shared" si="3"/>
        <v>6</v>
      </c>
      <c r="L25" s="65">
        <f>VLOOKUP($A25,'Return Data'!$B$7:$R$1700,17,0)</f>
        <v>0.73260000000000003</v>
      </c>
      <c r="M25" s="66">
        <f t="shared" si="4"/>
        <v>6</v>
      </c>
      <c r="N25" s="65">
        <f>VLOOKUP($A25,'Return Data'!$B$7:$R$1700,14,0)</f>
        <v>3.4306999999999999</v>
      </c>
      <c r="O25" s="66">
        <f t="shared" si="5"/>
        <v>9</v>
      </c>
      <c r="P25" s="65">
        <f>VLOOKUP($A25,'Return Data'!$B$7:$R$1700,15,0)</f>
        <v>6.0441000000000003</v>
      </c>
      <c r="Q25" s="66">
        <f t="shared" si="6"/>
        <v>10</v>
      </c>
      <c r="R25" s="65">
        <f>VLOOKUP($A25,'Return Data'!$B$7:$R$1700,16,0)</f>
        <v>17.3841</v>
      </c>
      <c r="S25" s="67">
        <f t="shared" si="7"/>
        <v>7</v>
      </c>
    </row>
    <row r="26" spans="1:19" x14ac:dyDescent="0.3">
      <c r="A26" s="63" t="s">
        <v>1012</v>
      </c>
      <c r="B26" s="64">
        <f>VLOOKUP($A26,'Return Data'!$B$7:$R$1700,3,0)</f>
        <v>44040</v>
      </c>
      <c r="C26" s="65">
        <f>VLOOKUP($A26,'Return Data'!$B$7:$R$1700,4,0)</f>
        <v>26.643999999999998</v>
      </c>
      <c r="D26" s="65">
        <f>VLOOKUP($A26,'Return Data'!$B$7:$R$1700,10,0)</f>
        <v>15.1775</v>
      </c>
      <c r="E26" s="66">
        <f t="shared" si="0"/>
        <v>20</v>
      </c>
      <c r="F26" s="65">
        <f>VLOOKUP($A26,'Return Data'!$B$7:$R$1700,11,0)</f>
        <v>-8.6</v>
      </c>
      <c r="G26" s="66">
        <f t="shared" si="1"/>
        <v>19</v>
      </c>
      <c r="H26" s="65">
        <f>VLOOKUP($A26,'Return Data'!$B$7:$R$1700,12,0)</f>
        <v>-4.9515000000000002</v>
      </c>
      <c r="I26" s="66">
        <f t="shared" si="2"/>
        <v>20</v>
      </c>
      <c r="J26" s="65">
        <f>VLOOKUP($A26,'Return Data'!$B$7:$R$1700,13,0)</f>
        <v>-0.71550000000000002</v>
      </c>
      <c r="K26" s="66">
        <f t="shared" si="3"/>
        <v>18</v>
      </c>
      <c r="L26" s="65">
        <f>VLOOKUP($A26,'Return Data'!$B$7:$R$1700,17,0)</f>
        <v>-0.52359999999999995</v>
      </c>
      <c r="M26" s="66">
        <f t="shared" si="4"/>
        <v>15</v>
      </c>
      <c r="N26" s="65">
        <f>VLOOKUP($A26,'Return Data'!$B$7:$R$1700,14,0)</f>
        <v>2.3746999999999998</v>
      </c>
      <c r="O26" s="66">
        <f t="shared" si="5"/>
        <v>14</v>
      </c>
      <c r="P26" s="65">
        <f>VLOOKUP($A26,'Return Data'!$B$7:$R$1700,15,0)</f>
        <v>4.7363</v>
      </c>
      <c r="Q26" s="66">
        <f t="shared" si="6"/>
        <v>20</v>
      </c>
      <c r="R26" s="65">
        <f>VLOOKUP($A26,'Return Data'!$B$7:$R$1700,16,0)</f>
        <v>7.9744999999999999</v>
      </c>
      <c r="S26" s="67">
        <f t="shared" si="7"/>
        <v>26</v>
      </c>
    </row>
    <row r="27" spans="1:19" x14ac:dyDescent="0.3">
      <c r="A27" s="63" t="s">
        <v>1013</v>
      </c>
      <c r="B27" s="64">
        <f>VLOOKUP($A27,'Return Data'!$B$7:$R$1700,3,0)</f>
        <v>44040</v>
      </c>
      <c r="C27" s="65">
        <f>VLOOKUP($A27,'Return Data'!$B$7:$R$1700,4,0)</f>
        <v>29.5989078262836</v>
      </c>
      <c r="D27" s="65">
        <f>VLOOKUP($A27,'Return Data'!$B$7:$R$1700,10,0)</f>
        <v>12.804399999999999</v>
      </c>
      <c r="E27" s="66">
        <f t="shared" si="0"/>
        <v>27</v>
      </c>
      <c r="F27" s="65">
        <f>VLOOKUP($A27,'Return Data'!$B$7:$R$1700,11,0)</f>
        <v>-9.4992000000000001</v>
      </c>
      <c r="G27" s="66">
        <f t="shared" si="1"/>
        <v>23</v>
      </c>
      <c r="H27" s="65">
        <f>VLOOKUP($A27,'Return Data'!$B$7:$R$1700,12,0)</f>
        <v>-4.8113999999999999</v>
      </c>
      <c r="I27" s="66">
        <f t="shared" si="2"/>
        <v>19</v>
      </c>
      <c r="J27" s="65">
        <f>VLOOKUP($A27,'Return Data'!$B$7:$R$1700,13,0)</f>
        <v>2.0207000000000002</v>
      </c>
      <c r="K27" s="66">
        <f t="shared" si="3"/>
        <v>11</v>
      </c>
      <c r="L27" s="65">
        <f>VLOOKUP($A27,'Return Data'!$B$7:$R$1700,17,0)</f>
        <v>0.67279999999999995</v>
      </c>
      <c r="M27" s="66">
        <f t="shared" si="4"/>
        <v>7</v>
      </c>
      <c r="N27" s="65">
        <f>VLOOKUP($A27,'Return Data'!$B$7:$R$1700,14,0)</f>
        <v>3.0152999999999999</v>
      </c>
      <c r="O27" s="66">
        <f t="shared" si="5"/>
        <v>10</v>
      </c>
      <c r="P27" s="65">
        <f>VLOOKUP($A27,'Return Data'!$B$7:$R$1700,15,0)</f>
        <v>5.0335000000000001</v>
      </c>
      <c r="Q27" s="66">
        <f t="shared" si="6"/>
        <v>17</v>
      </c>
      <c r="R27" s="65">
        <f>VLOOKUP($A27,'Return Data'!$B$7:$R$1700,16,0)</f>
        <v>9.1562000000000001</v>
      </c>
      <c r="S27" s="67">
        <f t="shared" si="7"/>
        <v>21</v>
      </c>
    </row>
    <row r="28" spans="1:19" x14ac:dyDescent="0.3">
      <c r="A28" s="63" t="s">
        <v>1016</v>
      </c>
      <c r="B28" s="64">
        <f>VLOOKUP($A28,'Return Data'!$B$7:$R$1700,3,0)</f>
        <v>44040</v>
      </c>
      <c r="C28" s="65">
        <f>VLOOKUP($A28,'Return Data'!$B$7:$R$1700,4,0)</f>
        <v>9.8693000000000008</v>
      </c>
      <c r="D28" s="65">
        <f>VLOOKUP($A28,'Return Data'!$B$7:$R$1700,10,0)</f>
        <v>15.0617</v>
      </c>
      <c r="E28" s="66">
        <f t="shared" si="0"/>
        <v>22</v>
      </c>
      <c r="F28" s="65">
        <f>VLOOKUP($A28,'Return Data'!$B$7:$R$1700,11,0)</f>
        <v>-8.593</v>
      </c>
      <c r="G28" s="66">
        <f t="shared" si="1"/>
        <v>18</v>
      </c>
      <c r="H28" s="65">
        <f>VLOOKUP($A28,'Return Data'!$B$7:$R$1700,12,0)</f>
        <v>-6.7209000000000003</v>
      </c>
      <c r="I28" s="66">
        <f t="shared" si="2"/>
        <v>24</v>
      </c>
      <c r="J28" s="65">
        <f>VLOOKUP($A28,'Return Data'!$B$7:$R$1700,13,0)</f>
        <v>-0.3846</v>
      </c>
      <c r="K28" s="66">
        <f t="shared" si="3"/>
        <v>17</v>
      </c>
      <c r="L28" s="65"/>
      <c r="M28" s="66"/>
      <c r="N28" s="65"/>
      <c r="O28" s="66"/>
      <c r="P28" s="65"/>
      <c r="Q28" s="66"/>
      <c r="R28" s="65">
        <f>VLOOKUP($A28,'Return Data'!$B$7:$R$1700,16,0)</f>
        <v>-0.95389999999999997</v>
      </c>
      <c r="S28" s="67">
        <f t="shared" si="7"/>
        <v>29</v>
      </c>
    </row>
    <row r="29" spans="1:19" x14ac:dyDescent="0.3">
      <c r="A29" s="63" t="s">
        <v>1018</v>
      </c>
      <c r="B29" s="64">
        <f>VLOOKUP($A29,'Return Data'!$B$7:$R$1700,3,0)</f>
        <v>44040</v>
      </c>
      <c r="C29" s="65">
        <f>VLOOKUP($A29,'Return Data'!$B$7:$R$1700,4,0)</f>
        <v>50.222999999999999</v>
      </c>
      <c r="D29" s="65">
        <f>VLOOKUP($A29,'Return Data'!$B$7:$R$1700,10,0)</f>
        <v>17.695399999999999</v>
      </c>
      <c r="E29" s="66">
        <f t="shared" si="0"/>
        <v>11</v>
      </c>
      <c r="F29" s="65">
        <f>VLOOKUP($A29,'Return Data'!$B$7:$R$1700,11,0)</f>
        <v>-7.1372</v>
      </c>
      <c r="G29" s="66">
        <f t="shared" si="1"/>
        <v>13</v>
      </c>
      <c r="H29" s="65">
        <f>VLOOKUP($A29,'Return Data'!$B$7:$R$1700,12,0)</f>
        <v>-2.5931000000000002</v>
      </c>
      <c r="I29" s="66">
        <f t="shared" si="2"/>
        <v>13</v>
      </c>
      <c r="J29" s="65">
        <f>VLOOKUP($A29,'Return Data'!$B$7:$R$1700,13,0)</f>
        <v>-6.9599999999999995E-2</v>
      </c>
      <c r="K29" s="66">
        <f t="shared" si="3"/>
        <v>15</v>
      </c>
      <c r="L29" s="65">
        <f>VLOOKUP($A29,'Return Data'!$B$7:$R$1700,17,0)</f>
        <v>1.6463000000000001</v>
      </c>
      <c r="M29" s="66">
        <f t="shared" si="4"/>
        <v>5</v>
      </c>
      <c r="N29" s="65">
        <f>VLOOKUP($A29,'Return Data'!$B$7:$R$1700,14,0)</f>
        <v>4.2129000000000003</v>
      </c>
      <c r="O29" s="66">
        <f t="shared" si="5"/>
        <v>5</v>
      </c>
      <c r="P29" s="65">
        <f>VLOOKUP($A29,'Return Data'!$B$7:$R$1700,15,0)</f>
        <v>8.7356999999999996</v>
      </c>
      <c r="Q29" s="66">
        <f t="shared" si="6"/>
        <v>2</v>
      </c>
      <c r="R29" s="65">
        <f>VLOOKUP($A29,'Return Data'!$B$7:$R$1700,16,0)</f>
        <v>13.9925</v>
      </c>
      <c r="S29" s="67">
        <f t="shared" si="7"/>
        <v>10</v>
      </c>
    </row>
    <row r="30" spans="1:19" x14ac:dyDescent="0.3">
      <c r="A30" s="63" t="s">
        <v>1019</v>
      </c>
      <c r="B30" s="64">
        <f>VLOOKUP($A30,'Return Data'!$B$7:$R$1700,3,0)</f>
        <v>44040</v>
      </c>
      <c r="C30" s="65">
        <f>VLOOKUP($A30,'Return Data'!$B$7:$R$1700,4,0)</f>
        <v>29.803000000000001</v>
      </c>
      <c r="D30" s="65">
        <f>VLOOKUP($A30,'Return Data'!$B$7:$R$1700,10,0)</f>
        <v>15.3202</v>
      </c>
      <c r="E30" s="66">
        <f t="shared" si="0"/>
        <v>19</v>
      </c>
      <c r="F30" s="65">
        <f>VLOOKUP($A30,'Return Data'!$B$7:$R$1700,11,0)</f>
        <v>-16.308599999999998</v>
      </c>
      <c r="G30" s="66">
        <f t="shared" si="1"/>
        <v>29</v>
      </c>
      <c r="H30" s="65">
        <f>VLOOKUP($A30,'Return Data'!$B$7:$R$1700,12,0)</f>
        <v>-11.6304</v>
      </c>
      <c r="I30" s="66">
        <f t="shared" si="2"/>
        <v>29</v>
      </c>
      <c r="J30" s="65">
        <f>VLOOKUP($A30,'Return Data'!$B$7:$R$1700,13,0)</f>
        <v>-12.154199999999999</v>
      </c>
      <c r="K30" s="66">
        <f t="shared" si="3"/>
        <v>29</v>
      </c>
      <c r="L30" s="65">
        <f>VLOOKUP($A30,'Return Data'!$B$7:$R$1700,17,0)</f>
        <v>-5.2342000000000004</v>
      </c>
      <c r="M30" s="66">
        <f t="shared" si="4"/>
        <v>28</v>
      </c>
      <c r="N30" s="65">
        <f>VLOOKUP($A30,'Return Data'!$B$7:$R$1700,14,0)</f>
        <v>-0.90680000000000005</v>
      </c>
      <c r="O30" s="66">
        <f t="shared" si="5"/>
        <v>26</v>
      </c>
      <c r="P30" s="65">
        <f>VLOOKUP($A30,'Return Data'!$B$7:$R$1700,15,0)</f>
        <v>4.0780000000000003</v>
      </c>
      <c r="Q30" s="66">
        <f t="shared" si="6"/>
        <v>24</v>
      </c>
      <c r="R30" s="65">
        <f>VLOOKUP($A30,'Return Data'!$B$7:$R$1700,16,0)</f>
        <v>8.7766000000000002</v>
      </c>
      <c r="S30" s="67">
        <f t="shared" si="7"/>
        <v>23</v>
      </c>
    </row>
    <row r="31" spans="1:19" x14ac:dyDescent="0.3">
      <c r="A31" s="63" t="s">
        <v>1021</v>
      </c>
      <c r="B31" s="64">
        <f>VLOOKUP($A31,'Return Data'!$B$7:$R$1700,3,0)</f>
        <v>44040</v>
      </c>
      <c r="C31" s="65">
        <f>VLOOKUP($A31,'Return Data'!$B$7:$R$1700,4,0)</f>
        <v>163.52000000000001</v>
      </c>
      <c r="D31" s="65">
        <f>VLOOKUP($A31,'Return Data'!$B$7:$R$1700,10,0)</f>
        <v>14.9122</v>
      </c>
      <c r="E31" s="66">
        <f t="shared" si="0"/>
        <v>23</v>
      </c>
      <c r="F31" s="65">
        <f>VLOOKUP($A31,'Return Data'!$B$7:$R$1700,11,0)</f>
        <v>-8.6021000000000001</v>
      </c>
      <c r="G31" s="66">
        <f t="shared" si="1"/>
        <v>20</v>
      </c>
      <c r="H31" s="65">
        <f>VLOOKUP($A31,'Return Data'!$B$7:$R$1700,12,0)</f>
        <v>-4.6253000000000002</v>
      </c>
      <c r="I31" s="66">
        <f t="shared" si="2"/>
        <v>18</v>
      </c>
      <c r="J31" s="65">
        <f>VLOOKUP($A31,'Return Data'!$B$7:$R$1700,13,0)</f>
        <v>-1.6007</v>
      </c>
      <c r="K31" s="66">
        <f t="shared" si="3"/>
        <v>22</v>
      </c>
      <c r="L31" s="65">
        <f>VLOOKUP($A31,'Return Data'!$B$7:$R$1700,17,0)</f>
        <v>-1.1449</v>
      </c>
      <c r="M31" s="66">
        <f t="shared" si="4"/>
        <v>18</v>
      </c>
      <c r="N31" s="65">
        <f>VLOOKUP($A31,'Return Data'!$B$7:$R$1700,14,0)</f>
        <v>1.5087999999999999</v>
      </c>
      <c r="O31" s="66">
        <f t="shared" si="5"/>
        <v>17</v>
      </c>
      <c r="P31" s="65">
        <f>VLOOKUP($A31,'Return Data'!$B$7:$R$1700,15,0)</f>
        <v>5.1130000000000004</v>
      </c>
      <c r="Q31" s="66">
        <f t="shared" si="6"/>
        <v>16</v>
      </c>
      <c r="R31" s="65">
        <f>VLOOKUP($A31,'Return Data'!$B$7:$R$1700,16,0)</f>
        <v>17.308800000000002</v>
      </c>
      <c r="S31" s="67">
        <f t="shared" si="7"/>
        <v>8</v>
      </c>
    </row>
    <row r="32" spans="1:19" x14ac:dyDescent="0.3">
      <c r="A32" s="63" t="s">
        <v>1024</v>
      </c>
      <c r="B32" s="64">
        <f>VLOOKUP($A32,'Return Data'!$B$7:$R$1700,3,0)</f>
        <v>44040</v>
      </c>
      <c r="C32" s="65">
        <f>VLOOKUP($A32,'Return Data'!$B$7:$R$1700,4,0)</f>
        <v>38.168999999999997</v>
      </c>
      <c r="D32" s="65">
        <f>VLOOKUP($A32,'Return Data'!$B$7:$R$1700,10,0)</f>
        <v>17.696899999999999</v>
      </c>
      <c r="E32" s="66">
        <f t="shared" si="0"/>
        <v>10</v>
      </c>
      <c r="F32" s="65">
        <f>VLOOKUP($A32,'Return Data'!$B$7:$R$1700,11,0)</f>
        <v>-8.7865000000000002</v>
      </c>
      <c r="G32" s="66">
        <f t="shared" si="1"/>
        <v>22</v>
      </c>
      <c r="H32" s="65">
        <f>VLOOKUP($A32,'Return Data'!$B$7:$R$1700,12,0)</f>
        <v>-5.4706000000000001</v>
      </c>
      <c r="I32" s="66">
        <f t="shared" si="2"/>
        <v>21</v>
      </c>
      <c r="J32" s="65">
        <f>VLOOKUP($A32,'Return Data'!$B$7:$R$1700,13,0)</f>
        <v>-1.3907</v>
      </c>
      <c r="K32" s="66">
        <f t="shared" si="3"/>
        <v>20</v>
      </c>
      <c r="L32" s="65">
        <f>VLOOKUP($A32,'Return Data'!$B$7:$R$1700,17,0)</f>
        <v>-1.1352</v>
      </c>
      <c r="M32" s="66">
        <f t="shared" si="4"/>
        <v>17</v>
      </c>
      <c r="N32" s="65">
        <f>VLOOKUP($A32,'Return Data'!$B$7:$R$1700,14,0)</f>
        <v>1.5815999999999999</v>
      </c>
      <c r="O32" s="66">
        <f t="shared" si="5"/>
        <v>16</v>
      </c>
      <c r="P32" s="65">
        <f>VLOOKUP($A32,'Return Data'!$B$7:$R$1700,15,0)</f>
        <v>5.7468000000000004</v>
      </c>
      <c r="Q32" s="66">
        <f t="shared" si="6"/>
        <v>12</v>
      </c>
      <c r="R32" s="65">
        <f>VLOOKUP($A32,'Return Data'!$B$7:$R$1700,16,0)</f>
        <v>9.6576000000000004</v>
      </c>
      <c r="S32" s="67">
        <f t="shared" si="7"/>
        <v>18</v>
      </c>
    </row>
    <row r="33" spans="1:19" x14ac:dyDescent="0.3">
      <c r="A33" s="63" t="s">
        <v>1025</v>
      </c>
      <c r="B33" s="64">
        <f>VLOOKUP($A33,'Return Data'!$B$7:$R$1700,3,0)</f>
        <v>44040</v>
      </c>
      <c r="C33" s="65">
        <f>VLOOKUP($A33,'Return Data'!$B$7:$R$1700,4,0)</f>
        <v>456.25845970876497</v>
      </c>
      <c r="D33" s="65">
        <f>VLOOKUP($A33,'Return Data'!$B$7:$R$1700,10,0)</f>
        <v>18.054300000000001</v>
      </c>
      <c r="E33" s="66">
        <f t="shared" si="0"/>
        <v>5</v>
      </c>
      <c r="F33" s="65">
        <f>VLOOKUP($A33,'Return Data'!$B$7:$R$1700,11,0)</f>
        <v>-9.5259</v>
      </c>
      <c r="G33" s="66">
        <f t="shared" si="1"/>
        <v>24</v>
      </c>
      <c r="H33" s="65">
        <f>VLOOKUP($A33,'Return Data'!$B$7:$R$1700,12,0)</f>
        <v>-6.7705000000000002</v>
      </c>
      <c r="I33" s="66">
        <f t="shared" si="2"/>
        <v>25</v>
      </c>
      <c r="J33" s="65">
        <f>VLOOKUP($A33,'Return Data'!$B$7:$R$1700,13,0)</f>
        <v>-5.0305999999999997</v>
      </c>
      <c r="K33" s="66">
        <f t="shared" si="3"/>
        <v>26</v>
      </c>
      <c r="L33" s="65">
        <f>VLOOKUP($A33,'Return Data'!$B$7:$R$1700,17,0)</f>
        <v>-1.3824000000000001</v>
      </c>
      <c r="M33" s="66">
        <f t="shared" si="4"/>
        <v>21</v>
      </c>
      <c r="N33" s="65">
        <f>VLOOKUP($A33,'Return Data'!$B$7:$R$1700,14,0)</f>
        <v>0.89080000000000004</v>
      </c>
      <c r="O33" s="66">
        <f t="shared" si="5"/>
        <v>20</v>
      </c>
      <c r="P33" s="65">
        <f>VLOOKUP($A33,'Return Data'!$B$7:$R$1700,15,0)</f>
        <v>4.5240999999999998</v>
      </c>
      <c r="Q33" s="66">
        <f t="shared" si="6"/>
        <v>21</v>
      </c>
      <c r="R33" s="65">
        <f>VLOOKUP($A33,'Return Data'!$B$7:$R$1700,16,0)</f>
        <v>18.741099999999999</v>
      </c>
      <c r="S33" s="67">
        <f t="shared" si="7"/>
        <v>3</v>
      </c>
    </row>
    <row r="34" spans="1:19" x14ac:dyDescent="0.3">
      <c r="A34" s="63" t="s">
        <v>1028</v>
      </c>
      <c r="B34" s="64">
        <f>VLOOKUP($A34,'Return Data'!$B$7:$R$1700,3,0)</f>
        <v>44040</v>
      </c>
      <c r="C34" s="65">
        <f>VLOOKUP($A34,'Return Data'!$B$7:$R$1700,4,0)</f>
        <v>93.853333333333296</v>
      </c>
      <c r="D34" s="65">
        <f>VLOOKUP($A34,'Return Data'!$B$7:$R$1700,10,0)</f>
        <v>15.3934</v>
      </c>
      <c r="E34" s="66">
        <f t="shared" si="0"/>
        <v>18</v>
      </c>
      <c r="F34" s="65">
        <f>VLOOKUP($A34,'Return Data'!$B$7:$R$1700,11,0)</f>
        <v>-8.5724999999999998</v>
      </c>
      <c r="G34" s="66">
        <f t="shared" si="1"/>
        <v>17</v>
      </c>
      <c r="H34" s="65">
        <f>VLOOKUP($A34,'Return Data'!$B$7:$R$1700,12,0)</f>
        <v>-5.5800999999999998</v>
      </c>
      <c r="I34" s="66">
        <f t="shared" si="2"/>
        <v>22</v>
      </c>
      <c r="J34" s="65">
        <f>VLOOKUP($A34,'Return Data'!$B$7:$R$1700,13,0)</f>
        <v>-2.6282999999999999</v>
      </c>
      <c r="K34" s="66">
        <f t="shared" si="3"/>
        <v>23</v>
      </c>
      <c r="L34" s="65">
        <f>VLOOKUP($A34,'Return Data'!$B$7:$R$1700,17,0)</f>
        <v>-2.5876999999999999</v>
      </c>
      <c r="M34" s="66">
        <f t="shared" si="4"/>
        <v>24</v>
      </c>
      <c r="N34" s="65">
        <f>VLOOKUP($A34,'Return Data'!$B$7:$R$1700,14,0)</f>
        <v>-0.91959999999999997</v>
      </c>
      <c r="O34" s="66">
        <f t="shared" si="5"/>
        <v>27</v>
      </c>
      <c r="P34" s="65">
        <f>VLOOKUP($A34,'Return Data'!$B$7:$R$1700,15,0)</f>
        <v>1.8432999999999999</v>
      </c>
      <c r="Q34" s="66">
        <f t="shared" si="6"/>
        <v>27</v>
      </c>
      <c r="R34" s="65">
        <f>VLOOKUP($A34,'Return Data'!$B$7:$R$1700,16,0)</f>
        <v>9.2043999999999997</v>
      </c>
      <c r="S34" s="67">
        <f t="shared" si="7"/>
        <v>20</v>
      </c>
    </row>
    <row r="35" spans="1:19" x14ac:dyDescent="0.3">
      <c r="A35" s="63" t="s">
        <v>1030</v>
      </c>
      <c r="B35" s="64">
        <f>VLOOKUP($A35,'Return Data'!$B$7:$R$1700,3,0)</f>
        <v>44040</v>
      </c>
      <c r="C35" s="65">
        <f>VLOOKUP($A35,'Return Data'!$B$7:$R$1700,4,0)</f>
        <v>10.66</v>
      </c>
      <c r="D35" s="65">
        <f>VLOOKUP($A35,'Return Data'!$B$7:$R$1700,10,0)</f>
        <v>18.050899999999999</v>
      </c>
      <c r="E35" s="66">
        <f t="shared" si="0"/>
        <v>6</v>
      </c>
      <c r="F35" s="65">
        <f>VLOOKUP($A35,'Return Data'!$B$7:$R$1700,11,0)</f>
        <v>-5.4965000000000002</v>
      </c>
      <c r="G35" s="66">
        <f t="shared" si="1"/>
        <v>7</v>
      </c>
      <c r="H35" s="65">
        <f>VLOOKUP($A35,'Return Data'!$B$7:$R$1700,12,0)</f>
        <v>-2.2018</v>
      </c>
      <c r="I35" s="66">
        <f t="shared" si="2"/>
        <v>11</v>
      </c>
      <c r="J35" s="65">
        <f>VLOOKUP($A35,'Return Data'!$B$7:$R$1700,13,0)</f>
        <v>1.2345999999999999</v>
      </c>
      <c r="K35" s="66">
        <f t="shared" si="3"/>
        <v>12</v>
      </c>
      <c r="L35" s="65">
        <f>VLOOKUP($A35,'Return Data'!$B$7:$R$1700,17,0)</f>
        <v>-0.64849999999999997</v>
      </c>
      <c r="M35" s="66">
        <f t="shared" si="4"/>
        <v>16</v>
      </c>
      <c r="N35" s="65">
        <f>VLOOKUP($A35,'Return Data'!$B$7:$R$1700,14,0)</f>
        <v>1.4799</v>
      </c>
      <c r="O35" s="66">
        <f t="shared" si="5"/>
        <v>18</v>
      </c>
      <c r="P35" s="65">
        <f>VLOOKUP($A35,'Return Data'!$B$7:$R$1700,15,0)</f>
        <v>0</v>
      </c>
      <c r="Q35" s="66">
        <f t="shared" si="6"/>
        <v>28</v>
      </c>
      <c r="R35" s="65">
        <f>VLOOKUP($A35,'Return Data'!$B$7:$R$1700,16,0)</f>
        <v>2.0070000000000001</v>
      </c>
      <c r="S35" s="67">
        <f t="shared" si="7"/>
        <v>28</v>
      </c>
    </row>
    <row r="36" spans="1:19" x14ac:dyDescent="0.3">
      <c r="A36" s="63" t="s">
        <v>1032</v>
      </c>
      <c r="B36" s="64">
        <f>VLOOKUP($A36,'Return Data'!$B$7:$R$1700,3,0)</f>
        <v>44040</v>
      </c>
      <c r="C36" s="65">
        <f>VLOOKUP($A36,'Return Data'!$B$7:$R$1700,4,0)</f>
        <v>591.72767460034902</v>
      </c>
      <c r="D36" s="65">
        <f>VLOOKUP($A36,'Return Data'!$B$7:$R$1700,10,0)</f>
        <v>15.446899999999999</v>
      </c>
      <c r="E36" s="66">
        <f t="shared" si="0"/>
        <v>17</v>
      </c>
      <c r="F36" s="65">
        <f>VLOOKUP($A36,'Return Data'!$B$7:$R$1700,11,0)</f>
        <v>-7.5704000000000002</v>
      </c>
      <c r="G36" s="66">
        <f t="shared" si="1"/>
        <v>16</v>
      </c>
      <c r="H36" s="65">
        <f>VLOOKUP($A36,'Return Data'!$B$7:$R$1700,12,0)</f>
        <v>-1.6278999999999999</v>
      </c>
      <c r="I36" s="66">
        <f t="shared" si="2"/>
        <v>8</v>
      </c>
      <c r="J36" s="65">
        <f>VLOOKUP($A36,'Return Data'!$B$7:$R$1700,13,0)</f>
        <v>0.31340000000000001</v>
      </c>
      <c r="K36" s="66">
        <f t="shared" si="3"/>
        <v>14</v>
      </c>
      <c r="L36" s="65">
        <f>VLOOKUP($A36,'Return Data'!$B$7:$R$1700,17,0)</f>
        <v>-1.3209</v>
      </c>
      <c r="M36" s="66">
        <f t="shared" si="4"/>
        <v>19</v>
      </c>
      <c r="N36" s="65">
        <f>VLOOKUP($A36,'Return Data'!$B$7:$R$1700,14,0)</f>
        <v>2.738</v>
      </c>
      <c r="O36" s="66">
        <f t="shared" si="5"/>
        <v>12</v>
      </c>
      <c r="P36" s="65">
        <f>VLOOKUP($A36,'Return Data'!$B$7:$R$1700,15,0)</f>
        <v>5.2529000000000003</v>
      </c>
      <c r="Q36" s="66">
        <f t="shared" si="6"/>
        <v>15</v>
      </c>
      <c r="R36" s="65">
        <f>VLOOKUP($A36,'Return Data'!$B$7:$R$1700,16,0)</f>
        <v>12.827999999999999</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16.179641379310347</v>
      </c>
      <c r="E38" s="74"/>
      <c r="F38" s="75">
        <f>AVERAGE(F8:F36)</f>
        <v>-7.5556413793103436</v>
      </c>
      <c r="G38" s="74"/>
      <c r="H38" s="75">
        <f>AVERAGE(H8:H36)</f>
        <v>-3.6049413793103451</v>
      </c>
      <c r="I38" s="74"/>
      <c r="J38" s="75">
        <f>AVERAGE(J8:J36)</f>
        <v>6.5427586206896454E-2</v>
      </c>
      <c r="K38" s="74"/>
      <c r="L38" s="75">
        <f>AVERAGE(L8:L36)</f>
        <v>-0.45968928571428569</v>
      </c>
      <c r="M38" s="74"/>
      <c r="N38" s="75">
        <f>AVERAGE(N8:N36)</f>
        <v>2.3316785714285713</v>
      </c>
      <c r="O38" s="74"/>
      <c r="P38" s="75">
        <f>AVERAGE(P8:P36)</f>
        <v>5.3583250000000007</v>
      </c>
      <c r="Q38" s="74"/>
      <c r="R38" s="75">
        <f>AVERAGE(R8:R36)</f>
        <v>11.739406896551726</v>
      </c>
      <c r="S38" s="76"/>
    </row>
    <row r="39" spans="1:19" x14ac:dyDescent="0.3">
      <c r="A39" s="73" t="s">
        <v>28</v>
      </c>
      <c r="B39" s="74"/>
      <c r="C39" s="74"/>
      <c r="D39" s="75">
        <f>MIN(D8:D36)</f>
        <v>11.5497</v>
      </c>
      <c r="E39" s="74"/>
      <c r="F39" s="75">
        <f>MIN(F8:F36)</f>
        <v>-16.308599999999998</v>
      </c>
      <c r="G39" s="74"/>
      <c r="H39" s="75">
        <f>MIN(H8:H36)</f>
        <v>-11.6304</v>
      </c>
      <c r="I39" s="74"/>
      <c r="J39" s="75">
        <f>MIN(J8:J36)</f>
        <v>-12.154199999999999</v>
      </c>
      <c r="K39" s="74"/>
      <c r="L39" s="75">
        <f>MIN(L8:L36)</f>
        <v>-5.2342000000000004</v>
      </c>
      <c r="M39" s="74"/>
      <c r="N39" s="75">
        <f>MIN(N8:N36)</f>
        <v>-1.7606999999999999</v>
      </c>
      <c r="O39" s="74"/>
      <c r="P39" s="75">
        <f>MIN(P8:P36)</f>
        <v>0</v>
      </c>
      <c r="Q39" s="74"/>
      <c r="R39" s="75">
        <f>MIN(R8:R36)</f>
        <v>-0.95389999999999997</v>
      </c>
      <c r="S39" s="76"/>
    </row>
    <row r="40" spans="1:19" ht="15" thickBot="1" x14ac:dyDescent="0.35">
      <c r="A40" s="77" t="s">
        <v>29</v>
      </c>
      <c r="B40" s="78"/>
      <c r="C40" s="78"/>
      <c r="D40" s="79">
        <f>MAX(D8:D36)</f>
        <v>19.914000000000001</v>
      </c>
      <c r="E40" s="78"/>
      <c r="F40" s="79">
        <f>MAX(F8:F36)</f>
        <v>2.8529</v>
      </c>
      <c r="G40" s="78"/>
      <c r="H40" s="79">
        <f>MAX(H8:H36)</f>
        <v>4.5846999999999998</v>
      </c>
      <c r="I40" s="78"/>
      <c r="J40" s="79">
        <f>MAX(J8:J36)</f>
        <v>9.3534000000000006</v>
      </c>
      <c r="K40" s="78"/>
      <c r="L40" s="79">
        <f>MAX(L8:L36)</f>
        <v>4.8148</v>
      </c>
      <c r="M40" s="78"/>
      <c r="N40" s="79">
        <f>MAX(N8:N36)</f>
        <v>9.2344000000000008</v>
      </c>
      <c r="O40" s="78"/>
      <c r="P40" s="79">
        <f>MAX(P8:P36)</f>
        <v>9.2728000000000002</v>
      </c>
      <c r="Q40" s="78"/>
      <c r="R40" s="79">
        <f>MAX(R8:R36)</f>
        <v>18.8779</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1677</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44040</v>
      </c>
      <c r="C8" s="65">
        <f>VLOOKUP($A8,'Return Data'!$B$7:$R$1700,4,0)</f>
        <v>413.34960000000001</v>
      </c>
      <c r="D8" s="65">
        <f>VLOOKUP($A8,'Return Data'!$B$7:$R$1700,5,0)</f>
        <v>-2.9931999999999999</v>
      </c>
      <c r="E8" s="66">
        <f t="shared" ref="E8:E37" si="0">RANK(D8,D$8:D$37,0)</f>
        <v>26</v>
      </c>
      <c r="F8" s="65">
        <f>VLOOKUP($A8,'Return Data'!$B$7:$R$1700,6,0)</f>
        <v>0.37969999999999998</v>
      </c>
      <c r="G8" s="66">
        <f t="shared" ref="G8:G37" si="1">RANK(F8,F$8:F$37,0)</f>
        <v>27</v>
      </c>
      <c r="H8" s="65">
        <f>VLOOKUP($A8,'Return Data'!$B$7:$R$1700,7,0)</f>
        <v>2.0065</v>
      </c>
      <c r="I8" s="66">
        <f t="shared" ref="I8:I37" si="2">RANK(H8,H$8:H$37,0)</f>
        <v>25</v>
      </c>
      <c r="J8" s="65">
        <f>VLOOKUP($A8,'Return Data'!$B$7:$R$1700,8,0)</f>
        <v>3.8348</v>
      </c>
      <c r="K8" s="66">
        <f t="shared" ref="K8:K37" si="3">RANK(J8,J$8:J$37,0)</f>
        <v>8</v>
      </c>
      <c r="L8" s="65">
        <f>VLOOKUP($A8,'Return Data'!$B$7:$R$1700,9,0)</f>
        <v>7.0605000000000002</v>
      </c>
      <c r="M8" s="66">
        <f t="shared" ref="M8:M37" si="4">RANK(L8,L$8:L$37,0)</f>
        <v>5</v>
      </c>
      <c r="N8" s="65">
        <f>VLOOKUP($A8,'Return Data'!$B$7:$R$1700,10,0)</f>
        <v>11.6412</v>
      </c>
      <c r="O8" s="66">
        <f t="shared" ref="O8:O37" si="5">RANK(N8,N$8:N$37,0)</f>
        <v>2</v>
      </c>
      <c r="P8" s="65">
        <f>VLOOKUP($A8,'Return Data'!$B$7:$R$1700,11,0)</f>
        <v>8.2852999999999994</v>
      </c>
      <c r="Q8" s="66">
        <f t="shared" ref="Q8:Q16" si="6">RANK(P8,P$8:P$37,0)</f>
        <v>4</v>
      </c>
      <c r="R8" s="65">
        <f>VLOOKUP($A8,'Return Data'!$B$7:$R$1700,12,0)</f>
        <v>7.8136000000000001</v>
      </c>
      <c r="S8" s="66">
        <f t="shared" ref="S8:S16" si="7">RANK(R8,R$8:R$37,0)</f>
        <v>2</v>
      </c>
      <c r="T8" s="65">
        <f>VLOOKUP($A8,'Return Data'!$B$7:$R$1700,13,0)</f>
        <v>8.1144999999999996</v>
      </c>
      <c r="U8" s="66">
        <f t="shared" ref="U8:U16" si="8">RANK(T8,T$8:T$37,0)</f>
        <v>4</v>
      </c>
      <c r="V8" s="65">
        <f>VLOOKUP($A8,'Return Data'!$B$7:$R$1700,17,0)</f>
        <v>8.5032999999999994</v>
      </c>
      <c r="W8" s="66">
        <f>RANK(V8,V$8:V$37,0)</f>
        <v>3</v>
      </c>
      <c r="X8" s="65">
        <f>VLOOKUP($A8,'Return Data'!$B$7:$R$1700,14,0)</f>
        <v>7.8771000000000004</v>
      </c>
      <c r="Y8" s="66">
        <f>RANK(X8,X$8:X$37,0)</f>
        <v>3</v>
      </c>
      <c r="Z8" s="65">
        <f>VLOOKUP($A8,'Return Data'!$B$7:$R$1700,16,0)</f>
        <v>8.7370999999999999</v>
      </c>
      <c r="AA8" s="67">
        <f t="shared" ref="AA8:AA37" si="9">RANK(Z8,Z$8:Z$37,0)</f>
        <v>4</v>
      </c>
    </row>
    <row r="9" spans="1:27" x14ac:dyDescent="0.3">
      <c r="A9" s="63" t="s">
        <v>1590</v>
      </c>
      <c r="B9" s="64">
        <f>VLOOKUP($A9,'Return Data'!$B$7:$R$1700,3,0)</f>
        <v>44040</v>
      </c>
      <c r="C9" s="65">
        <f>VLOOKUP($A9,'Return Data'!$B$7:$R$1700,4,0)</f>
        <v>11.5952</v>
      </c>
      <c r="D9" s="65">
        <f>VLOOKUP($A9,'Return Data'!$B$7:$R$1700,5,0)</f>
        <v>-3.1476000000000002</v>
      </c>
      <c r="E9" s="66">
        <f t="shared" si="0"/>
        <v>27</v>
      </c>
      <c r="F9" s="65">
        <f>VLOOKUP($A9,'Return Data'!$B$7:$R$1700,6,0)</f>
        <v>2.0466000000000002</v>
      </c>
      <c r="G9" s="66">
        <f t="shared" si="1"/>
        <v>16</v>
      </c>
      <c r="H9" s="65">
        <f>VLOOKUP($A9,'Return Data'!$B$7:$R$1700,7,0)</f>
        <v>3.2848000000000002</v>
      </c>
      <c r="I9" s="66">
        <f t="shared" si="2"/>
        <v>10</v>
      </c>
      <c r="J9" s="65">
        <f>VLOOKUP($A9,'Return Data'!$B$7:$R$1700,8,0)</f>
        <v>4.0309999999999997</v>
      </c>
      <c r="K9" s="66">
        <f t="shared" si="3"/>
        <v>7</v>
      </c>
      <c r="L9" s="65">
        <f>VLOOKUP($A9,'Return Data'!$B$7:$R$1700,9,0)</f>
        <v>5.7739000000000003</v>
      </c>
      <c r="M9" s="66">
        <f t="shared" si="4"/>
        <v>7</v>
      </c>
      <c r="N9" s="65">
        <f>VLOOKUP($A9,'Return Data'!$B$7:$R$1700,10,0)</f>
        <v>8.2539999999999996</v>
      </c>
      <c r="O9" s="66">
        <f t="shared" si="5"/>
        <v>10</v>
      </c>
      <c r="P9" s="65">
        <f>VLOOKUP($A9,'Return Data'!$B$7:$R$1700,11,0)</f>
        <v>6.8357999999999999</v>
      </c>
      <c r="Q9" s="66">
        <f t="shared" si="6"/>
        <v>14</v>
      </c>
      <c r="R9" s="65">
        <f>VLOOKUP($A9,'Return Data'!$B$7:$R$1700,12,0)</f>
        <v>6.9080000000000004</v>
      </c>
      <c r="S9" s="66">
        <f t="shared" si="7"/>
        <v>10</v>
      </c>
      <c r="T9" s="65">
        <f>VLOOKUP($A9,'Return Data'!$B$7:$R$1700,13,0)</f>
        <v>7.4272999999999998</v>
      </c>
      <c r="U9" s="66">
        <f t="shared" si="8"/>
        <v>8</v>
      </c>
      <c r="V9" s="65"/>
      <c r="W9" s="66"/>
      <c r="X9" s="65"/>
      <c r="Y9" s="66"/>
      <c r="Z9" s="65">
        <f>VLOOKUP($A9,'Return Data'!$B$7:$R$1700,16,0)</f>
        <v>8.1808999999999994</v>
      </c>
      <c r="AA9" s="67">
        <f t="shared" si="9"/>
        <v>11</v>
      </c>
    </row>
    <row r="10" spans="1:27" x14ac:dyDescent="0.3">
      <c r="A10" s="63" t="s">
        <v>1593</v>
      </c>
      <c r="B10" s="64">
        <f>VLOOKUP($A10,'Return Data'!$B$7:$R$1700,3,0)</f>
        <v>44040</v>
      </c>
      <c r="C10" s="65">
        <f>VLOOKUP($A10,'Return Data'!$B$7:$R$1700,4,0)</f>
        <v>1171.5631000000001</v>
      </c>
      <c r="D10" s="65">
        <f>VLOOKUP($A10,'Return Data'!$B$7:$R$1700,5,0)</f>
        <v>-1.4331</v>
      </c>
      <c r="E10" s="66">
        <f t="shared" si="0"/>
        <v>22</v>
      </c>
      <c r="F10" s="65">
        <f>VLOOKUP($A10,'Return Data'!$B$7:$R$1700,6,0)</f>
        <v>2.3239999999999998</v>
      </c>
      <c r="G10" s="66">
        <f t="shared" si="1"/>
        <v>12</v>
      </c>
      <c r="H10" s="65">
        <f>VLOOKUP($A10,'Return Data'!$B$7:$R$1700,7,0)</f>
        <v>3.5402999999999998</v>
      </c>
      <c r="I10" s="66">
        <f t="shared" si="2"/>
        <v>7</v>
      </c>
      <c r="J10" s="65">
        <f>VLOOKUP($A10,'Return Data'!$B$7:$R$1700,8,0)</f>
        <v>3.6518000000000002</v>
      </c>
      <c r="K10" s="66">
        <f t="shared" si="3"/>
        <v>11</v>
      </c>
      <c r="L10" s="65">
        <f>VLOOKUP($A10,'Return Data'!$B$7:$R$1700,9,0)</f>
        <v>4.0758999999999999</v>
      </c>
      <c r="M10" s="66">
        <f t="shared" si="4"/>
        <v>23</v>
      </c>
      <c r="N10" s="65">
        <f>VLOOKUP($A10,'Return Data'!$B$7:$R$1700,10,0)</f>
        <v>6.1947000000000001</v>
      </c>
      <c r="O10" s="66">
        <f t="shared" si="5"/>
        <v>23</v>
      </c>
      <c r="P10" s="65">
        <f>VLOOKUP($A10,'Return Data'!$B$7:$R$1700,11,0)</f>
        <v>6.16</v>
      </c>
      <c r="Q10" s="66">
        <f t="shared" si="6"/>
        <v>20</v>
      </c>
      <c r="R10" s="65">
        <f>VLOOKUP($A10,'Return Data'!$B$7:$R$1700,12,0)</f>
        <v>6.1441999999999997</v>
      </c>
      <c r="S10" s="66">
        <f t="shared" si="7"/>
        <v>18</v>
      </c>
      <c r="T10" s="65">
        <f>VLOOKUP($A10,'Return Data'!$B$7:$R$1700,13,0)</f>
        <v>6.5803000000000003</v>
      </c>
      <c r="U10" s="66">
        <f t="shared" si="8"/>
        <v>18</v>
      </c>
      <c r="V10" s="65">
        <f>VLOOKUP($A10,'Return Data'!$B$7:$R$1700,17,0)</f>
        <v>7.4741999999999997</v>
      </c>
      <c r="W10" s="66">
        <f t="shared" ref="W10:W15" si="10">RANK(V10,V$8:V$37,0)</f>
        <v>9</v>
      </c>
      <c r="X10" s="65"/>
      <c r="Y10" s="66"/>
      <c r="Z10" s="65">
        <f>VLOOKUP($A10,'Return Data'!$B$7:$R$1700,16,0)</f>
        <v>7.6098999999999997</v>
      </c>
      <c r="AA10" s="67">
        <f t="shared" si="9"/>
        <v>19</v>
      </c>
    </row>
    <row r="11" spans="1:27" x14ac:dyDescent="0.3">
      <c r="A11" s="63" t="s">
        <v>1594</v>
      </c>
      <c r="B11" s="64">
        <f>VLOOKUP($A11,'Return Data'!$B$7:$R$1700,3,0)</f>
        <v>44040</v>
      </c>
      <c r="C11" s="65">
        <f>VLOOKUP($A11,'Return Data'!$B$7:$R$1700,4,0)</f>
        <v>2508.8110000000001</v>
      </c>
      <c r="D11" s="65">
        <f>VLOOKUP($A11,'Return Data'!$B$7:$R$1700,5,0)</f>
        <v>-1.2322</v>
      </c>
      <c r="E11" s="66">
        <f t="shared" si="0"/>
        <v>21</v>
      </c>
      <c r="F11" s="65">
        <f>VLOOKUP($A11,'Return Data'!$B$7:$R$1700,6,0)</f>
        <v>0.88719999999999999</v>
      </c>
      <c r="G11" s="66">
        <f t="shared" si="1"/>
        <v>23</v>
      </c>
      <c r="H11" s="65">
        <f>VLOOKUP($A11,'Return Data'!$B$7:$R$1700,7,0)</f>
        <v>2.5525000000000002</v>
      </c>
      <c r="I11" s="66">
        <f t="shared" si="2"/>
        <v>19</v>
      </c>
      <c r="J11" s="65">
        <f>VLOOKUP($A11,'Return Data'!$B$7:$R$1700,8,0)</f>
        <v>3.1943000000000001</v>
      </c>
      <c r="K11" s="66">
        <f t="shared" si="3"/>
        <v>17</v>
      </c>
      <c r="L11" s="65">
        <f>VLOOKUP($A11,'Return Data'!$B$7:$R$1700,9,0)</f>
        <v>4.2655000000000003</v>
      </c>
      <c r="M11" s="66">
        <f t="shared" si="4"/>
        <v>20</v>
      </c>
      <c r="N11" s="65">
        <f>VLOOKUP($A11,'Return Data'!$B$7:$R$1700,10,0)</f>
        <v>6.9260000000000002</v>
      </c>
      <c r="O11" s="66">
        <f t="shared" si="5"/>
        <v>21</v>
      </c>
      <c r="P11" s="65">
        <f>VLOOKUP($A11,'Return Data'!$B$7:$R$1700,11,0)</f>
        <v>6.1506999999999996</v>
      </c>
      <c r="Q11" s="66">
        <f t="shared" si="6"/>
        <v>21</v>
      </c>
      <c r="R11" s="65">
        <f>VLOOKUP($A11,'Return Data'!$B$7:$R$1700,12,0)</f>
        <v>6.0753000000000004</v>
      </c>
      <c r="S11" s="66">
        <f t="shared" si="7"/>
        <v>19</v>
      </c>
      <c r="T11" s="65">
        <f>VLOOKUP($A11,'Return Data'!$B$7:$R$1700,13,0)</f>
        <v>6.5952999999999999</v>
      </c>
      <c r="U11" s="66">
        <f t="shared" si="8"/>
        <v>17</v>
      </c>
      <c r="V11" s="65">
        <f>VLOOKUP($A11,'Return Data'!$B$7:$R$1700,17,0)</f>
        <v>7.383</v>
      </c>
      <c r="W11" s="66">
        <f t="shared" si="10"/>
        <v>10</v>
      </c>
      <c r="X11" s="65">
        <f>VLOOKUP($A11,'Return Data'!$B$7:$R$1700,14,0)</f>
        <v>7.3902000000000001</v>
      </c>
      <c r="Y11" s="66">
        <f>RANK(X11,X$8:X$37,0)</f>
        <v>9</v>
      </c>
      <c r="Z11" s="65">
        <f>VLOOKUP($A11,'Return Data'!$B$7:$R$1700,16,0)</f>
        <v>8.5356000000000005</v>
      </c>
      <c r="AA11" s="67">
        <f t="shared" si="9"/>
        <v>6</v>
      </c>
    </row>
    <row r="12" spans="1:27" x14ac:dyDescent="0.3">
      <c r="A12" s="63" t="s">
        <v>1596</v>
      </c>
      <c r="B12" s="64">
        <f>VLOOKUP($A12,'Return Data'!$B$7:$R$1700,3,0)</f>
        <v>44040</v>
      </c>
      <c r="C12" s="65">
        <f>VLOOKUP($A12,'Return Data'!$B$7:$R$1700,4,0)</f>
        <v>3096.0102000000002</v>
      </c>
      <c r="D12" s="65">
        <f>VLOOKUP($A12,'Return Data'!$B$7:$R$1700,5,0)</f>
        <v>2.0207999999999999</v>
      </c>
      <c r="E12" s="66">
        <f t="shared" si="0"/>
        <v>5</v>
      </c>
      <c r="F12" s="65">
        <f>VLOOKUP($A12,'Return Data'!$B$7:$R$1700,6,0)</f>
        <v>0.4819</v>
      </c>
      <c r="G12" s="66">
        <f t="shared" si="1"/>
        <v>26</v>
      </c>
      <c r="H12" s="65">
        <f>VLOOKUP($A12,'Return Data'!$B$7:$R$1700,7,0)</f>
        <v>0.81140000000000001</v>
      </c>
      <c r="I12" s="66">
        <f t="shared" si="2"/>
        <v>28</v>
      </c>
      <c r="J12" s="65">
        <f>VLOOKUP($A12,'Return Data'!$B$7:$R$1700,8,0)</f>
        <v>2.6265999999999998</v>
      </c>
      <c r="K12" s="66">
        <f t="shared" si="3"/>
        <v>27</v>
      </c>
      <c r="L12" s="65">
        <f>VLOOKUP($A12,'Return Data'!$B$7:$R$1700,9,0)</f>
        <v>4.3517999999999999</v>
      </c>
      <c r="M12" s="66">
        <f t="shared" si="4"/>
        <v>18</v>
      </c>
      <c r="N12" s="65">
        <f>VLOOKUP($A12,'Return Data'!$B$7:$R$1700,10,0)</f>
        <v>7.0629999999999997</v>
      </c>
      <c r="O12" s="66">
        <f t="shared" si="5"/>
        <v>18</v>
      </c>
      <c r="P12" s="65">
        <f>VLOOKUP($A12,'Return Data'!$B$7:$R$1700,11,0)</f>
        <v>6.2648000000000001</v>
      </c>
      <c r="Q12" s="66">
        <f t="shared" si="6"/>
        <v>18</v>
      </c>
      <c r="R12" s="65">
        <f>VLOOKUP($A12,'Return Data'!$B$7:$R$1700,12,0)</f>
        <v>6.2046000000000001</v>
      </c>
      <c r="S12" s="66">
        <f t="shared" si="7"/>
        <v>17</v>
      </c>
      <c r="T12" s="65">
        <f>VLOOKUP($A12,'Return Data'!$B$7:$R$1700,13,0)</f>
        <v>6.5282999999999998</v>
      </c>
      <c r="U12" s="66">
        <f t="shared" si="8"/>
        <v>19</v>
      </c>
      <c r="V12" s="65">
        <f>VLOOKUP($A12,'Return Data'!$B$7:$R$1700,17,0)</f>
        <v>6.8646000000000003</v>
      </c>
      <c r="W12" s="66">
        <f t="shared" si="10"/>
        <v>13</v>
      </c>
      <c r="X12" s="65">
        <f>VLOOKUP($A12,'Return Data'!$B$7:$R$1700,14,0)</f>
        <v>6.7133000000000003</v>
      </c>
      <c r="Y12" s="66">
        <f>RANK(X12,X$8:X$37,0)</f>
        <v>14</v>
      </c>
      <c r="Z12" s="65">
        <f>VLOOKUP($A12,'Return Data'!$B$7:$R$1700,16,0)</f>
        <v>7.8533999999999997</v>
      </c>
      <c r="AA12" s="67">
        <f t="shared" si="9"/>
        <v>18</v>
      </c>
    </row>
    <row r="13" spans="1:27" x14ac:dyDescent="0.3">
      <c r="A13" s="63" t="s">
        <v>1598</v>
      </c>
      <c r="B13" s="64">
        <f>VLOOKUP($A13,'Return Data'!$B$7:$R$1700,3,0)</f>
        <v>44040</v>
      </c>
      <c r="C13" s="65">
        <f>VLOOKUP($A13,'Return Data'!$B$7:$R$1700,4,0)</f>
        <v>2782.2501999999999</v>
      </c>
      <c r="D13" s="65">
        <f>VLOOKUP($A13,'Return Data'!$B$7:$R$1700,5,0)</f>
        <v>-1.7251000000000001</v>
      </c>
      <c r="E13" s="66">
        <f t="shared" si="0"/>
        <v>23</v>
      </c>
      <c r="F13" s="65">
        <f>VLOOKUP($A13,'Return Data'!$B$7:$R$1700,6,0)</f>
        <v>2.4375</v>
      </c>
      <c r="G13" s="66">
        <f t="shared" si="1"/>
        <v>10</v>
      </c>
      <c r="H13" s="65">
        <f>VLOOKUP($A13,'Return Data'!$B$7:$R$1700,7,0)</f>
        <v>2.5743</v>
      </c>
      <c r="I13" s="66">
        <f t="shared" si="2"/>
        <v>18</v>
      </c>
      <c r="J13" s="65">
        <f>VLOOKUP($A13,'Return Data'!$B$7:$R$1700,8,0)</f>
        <v>3.3847999999999998</v>
      </c>
      <c r="K13" s="66">
        <f t="shared" si="3"/>
        <v>13</v>
      </c>
      <c r="L13" s="65">
        <f>VLOOKUP($A13,'Return Data'!$B$7:$R$1700,9,0)</f>
        <v>4.0452000000000004</v>
      </c>
      <c r="M13" s="66">
        <f t="shared" si="4"/>
        <v>24</v>
      </c>
      <c r="N13" s="65">
        <f>VLOOKUP($A13,'Return Data'!$B$7:$R$1700,10,0)</f>
        <v>6.7145000000000001</v>
      </c>
      <c r="O13" s="66">
        <f t="shared" si="5"/>
        <v>22</v>
      </c>
      <c r="P13" s="65">
        <f>VLOOKUP($A13,'Return Data'!$B$7:$R$1700,11,0)</f>
        <v>6.4005999999999998</v>
      </c>
      <c r="Q13" s="66">
        <f t="shared" si="6"/>
        <v>17</v>
      </c>
      <c r="R13" s="65">
        <f>VLOOKUP($A13,'Return Data'!$B$7:$R$1700,12,0)</f>
        <v>6.3624999999999998</v>
      </c>
      <c r="S13" s="66">
        <f t="shared" si="7"/>
        <v>16</v>
      </c>
      <c r="T13" s="65">
        <f>VLOOKUP($A13,'Return Data'!$B$7:$R$1700,13,0)</f>
        <v>6.8851000000000004</v>
      </c>
      <c r="U13" s="66">
        <f t="shared" si="8"/>
        <v>16</v>
      </c>
      <c r="V13" s="65">
        <f>VLOOKUP($A13,'Return Data'!$B$7:$R$1700,17,0)</f>
        <v>6.6600999999999999</v>
      </c>
      <c r="W13" s="66">
        <f t="shared" si="10"/>
        <v>15</v>
      </c>
      <c r="X13" s="65">
        <f>VLOOKUP($A13,'Return Data'!$B$7:$R$1700,14,0)</f>
        <v>6.7774999999999999</v>
      </c>
      <c r="Y13" s="66">
        <f>RANK(X13,X$8:X$37,0)</f>
        <v>13</v>
      </c>
      <c r="Z13" s="65">
        <f>VLOOKUP($A13,'Return Data'!$B$7:$R$1700,16,0)</f>
        <v>7.9448999999999996</v>
      </c>
      <c r="AA13" s="67">
        <f t="shared" si="9"/>
        <v>17</v>
      </c>
    </row>
    <row r="14" spans="1:27" x14ac:dyDescent="0.3">
      <c r="A14" s="63" t="s">
        <v>1600</v>
      </c>
      <c r="B14" s="64">
        <f>VLOOKUP($A14,'Return Data'!$B$7:$R$1700,3,0)</f>
        <v>44040</v>
      </c>
      <c r="C14" s="65">
        <f>VLOOKUP($A14,'Return Data'!$B$7:$R$1700,4,0)</f>
        <v>2267.3780000000002</v>
      </c>
      <c r="D14" s="65">
        <f>VLOOKUP($A14,'Return Data'!$B$7:$R$1700,5,0)</f>
        <v>2.9000000000000001E-2</v>
      </c>
      <c r="E14" s="66">
        <f t="shared" si="0"/>
        <v>15</v>
      </c>
      <c r="F14" s="65">
        <f>VLOOKUP($A14,'Return Data'!$B$7:$R$1700,6,0)</f>
        <v>0.80700000000000005</v>
      </c>
      <c r="G14" s="66">
        <f t="shared" si="1"/>
        <v>24</v>
      </c>
      <c r="H14" s="65">
        <f>VLOOKUP($A14,'Return Data'!$B$7:$R$1700,7,0)</f>
        <v>1.877</v>
      </c>
      <c r="I14" s="66">
        <f t="shared" si="2"/>
        <v>26</v>
      </c>
      <c r="J14" s="65">
        <f>VLOOKUP($A14,'Return Data'!$B$7:$R$1700,8,0)</f>
        <v>2.8448000000000002</v>
      </c>
      <c r="K14" s="66">
        <f t="shared" si="3"/>
        <v>25</v>
      </c>
      <c r="L14" s="65">
        <f>VLOOKUP($A14,'Return Data'!$B$7:$R$1700,9,0)</f>
        <v>3.7791999999999999</v>
      </c>
      <c r="M14" s="66">
        <f t="shared" si="4"/>
        <v>26</v>
      </c>
      <c r="N14" s="65">
        <f>VLOOKUP($A14,'Return Data'!$B$7:$R$1700,10,0)</f>
        <v>5.9866000000000001</v>
      </c>
      <c r="O14" s="66">
        <f t="shared" si="5"/>
        <v>25</v>
      </c>
      <c r="P14" s="65">
        <f>VLOOKUP($A14,'Return Data'!$B$7:$R$1700,11,0)</f>
        <v>5.5472000000000001</v>
      </c>
      <c r="Q14" s="66">
        <f t="shared" si="6"/>
        <v>24</v>
      </c>
      <c r="R14" s="65">
        <f>VLOOKUP($A14,'Return Data'!$B$7:$R$1700,12,0)</f>
        <v>5.4721000000000002</v>
      </c>
      <c r="S14" s="66">
        <f t="shared" si="7"/>
        <v>22</v>
      </c>
      <c r="T14" s="65">
        <f>VLOOKUP($A14,'Return Data'!$B$7:$R$1700,13,0)</f>
        <v>5.8872</v>
      </c>
      <c r="U14" s="66">
        <f t="shared" si="8"/>
        <v>22</v>
      </c>
      <c r="V14" s="65">
        <f>VLOOKUP($A14,'Return Data'!$B$7:$R$1700,17,0)</f>
        <v>6.7153999999999998</v>
      </c>
      <c r="W14" s="66">
        <f t="shared" si="10"/>
        <v>14</v>
      </c>
      <c r="X14" s="65">
        <f>VLOOKUP($A14,'Return Data'!$B$7:$R$1700,14,0)</f>
        <v>6.7920999999999996</v>
      </c>
      <c r="Y14" s="66">
        <f>RANK(X14,X$8:X$37,0)</f>
        <v>12</v>
      </c>
      <c r="Z14" s="65">
        <f>VLOOKUP($A14,'Return Data'!$B$7:$R$1700,16,0)</f>
        <v>7.9828000000000001</v>
      </c>
      <c r="AA14" s="67">
        <f t="shared" si="9"/>
        <v>16</v>
      </c>
    </row>
    <row r="15" spans="1:27" x14ac:dyDescent="0.3">
      <c r="A15" s="63" t="s">
        <v>1605</v>
      </c>
      <c r="B15" s="64">
        <f>VLOOKUP($A15,'Return Data'!$B$7:$R$1700,3,0)</f>
        <v>44040</v>
      </c>
      <c r="C15" s="65">
        <f>VLOOKUP($A15,'Return Data'!$B$7:$R$1700,4,0)</f>
        <v>28.441600000000001</v>
      </c>
      <c r="D15" s="65">
        <f>VLOOKUP($A15,'Return Data'!$B$7:$R$1700,5,0)</f>
        <v>5.1340000000000003</v>
      </c>
      <c r="E15" s="66">
        <f t="shared" si="0"/>
        <v>1</v>
      </c>
      <c r="F15" s="65">
        <f>VLOOKUP($A15,'Return Data'!$B$7:$R$1700,6,0)</f>
        <v>7.9314999999999998</v>
      </c>
      <c r="G15" s="66">
        <f t="shared" si="1"/>
        <v>1</v>
      </c>
      <c r="H15" s="65">
        <f>VLOOKUP($A15,'Return Data'!$B$7:$R$1700,7,0)</f>
        <v>9.9187999999999992</v>
      </c>
      <c r="I15" s="66">
        <f t="shared" si="2"/>
        <v>1</v>
      </c>
      <c r="J15" s="65">
        <f>VLOOKUP($A15,'Return Data'!$B$7:$R$1700,8,0)</f>
        <v>9.7067999999999994</v>
      </c>
      <c r="K15" s="66">
        <f t="shared" si="3"/>
        <v>1</v>
      </c>
      <c r="L15" s="65">
        <f>VLOOKUP($A15,'Return Data'!$B$7:$R$1700,9,0)</f>
        <v>10.4824</v>
      </c>
      <c r="M15" s="66">
        <f t="shared" si="4"/>
        <v>2</v>
      </c>
      <c r="N15" s="65">
        <f>VLOOKUP($A15,'Return Data'!$B$7:$R$1700,10,0)</f>
        <v>10.319599999999999</v>
      </c>
      <c r="O15" s="66">
        <f t="shared" si="5"/>
        <v>4</v>
      </c>
      <c r="P15" s="65">
        <f>VLOOKUP($A15,'Return Data'!$B$7:$R$1700,11,0)</f>
        <v>9.1661000000000001</v>
      </c>
      <c r="Q15" s="66">
        <f t="shared" si="6"/>
        <v>2</v>
      </c>
      <c r="R15" s="65">
        <f>VLOOKUP($A15,'Return Data'!$B$7:$R$1700,12,0)</f>
        <v>3.1396000000000002</v>
      </c>
      <c r="S15" s="66">
        <f t="shared" si="7"/>
        <v>26</v>
      </c>
      <c r="T15" s="65">
        <f>VLOOKUP($A15,'Return Data'!$B$7:$R$1700,13,0)</f>
        <v>4.6071999999999997</v>
      </c>
      <c r="U15" s="66">
        <f t="shared" si="8"/>
        <v>25</v>
      </c>
      <c r="V15" s="65">
        <f>VLOOKUP($A15,'Return Data'!$B$7:$R$1700,17,0)</f>
        <v>7.1988000000000003</v>
      </c>
      <c r="W15" s="66">
        <f t="shared" si="10"/>
        <v>11</v>
      </c>
      <c r="X15" s="65">
        <f>VLOOKUP($A15,'Return Data'!$B$7:$R$1700,14,0)</f>
        <v>7.3601000000000001</v>
      </c>
      <c r="Y15" s="66">
        <f>RANK(X15,X$8:X$37,0)</f>
        <v>10</v>
      </c>
      <c r="Z15" s="65">
        <f>VLOOKUP($A15,'Return Data'!$B$7:$R$1700,16,0)</f>
        <v>8.8538999999999994</v>
      </c>
      <c r="AA15" s="67">
        <f t="shared" si="9"/>
        <v>3</v>
      </c>
    </row>
    <row r="16" spans="1:27" x14ac:dyDescent="0.3">
      <c r="A16" s="63" t="s">
        <v>1606</v>
      </c>
      <c r="B16" s="64">
        <f>VLOOKUP($A16,'Return Data'!$B$7:$R$1700,3,0)</f>
        <v>44040</v>
      </c>
      <c r="C16" s="65">
        <f>VLOOKUP($A16,'Return Data'!$B$7:$R$1700,4,0)</f>
        <v>11.5913</v>
      </c>
      <c r="D16" s="65">
        <f>VLOOKUP($A16,'Return Data'!$B$7:$R$1700,5,0)</f>
        <v>1.8894</v>
      </c>
      <c r="E16" s="66">
        <f t="shared" si="0"/>
        <v>6</v>
      </c>
      <c r="F16" s="65">
        <f>VLOOKUP($A16,'Return Data'!$B$7:$R$1700,6,0)</f>
        <v>2.9137</v>
      </c>
      <c r="G16" s="66">
        <f t="shared" si="1"/>
        <v>8</v>
      </c>
      <c r="H16" s="65">
        <f>VLOOKUP($A16,'Return Data'!$B$7:$R$1700,7,0)</f>
        <v>3.3759999999999999</v>
      </c>
      <c r="I16" s="66">
        <f t="shared" si="2"/>
        <v>9</v>
      </c>
      <c r="J16" s="65">
        <f>VLOOKUP($A16,'Return Data'!$B$7:$R$1700,8,0)</f>
        <v>4.5514000000000001</v>
      </c>
      <c r="K16" s="66">
        <f t="shared" si="3"/>
        <v>5</v>
      </c>
      <c r="L16" s="65">
        <f>VLOOKUP($A16,'Return Data'!$B$7:$R$1700,9,0)</f>
        <v>6.6910999999999996</v>
      </c>
      <c r="M16" s="66">
        <f t="shared" si="4"/>
        <v>6</v>
      </c>
      <c r="N16" s="65">
        <f>VLOOKUP($A16,'Return Data'!$B$7:$R$1700,10,0)</f>
        <v>10.1724</v>
      </c>
      <c r="O16" s="66">
        <f t="shared" si="5"/>
        <v>5</v>
      </c>
      <c r="P16" s="65">
        <f>VLOOKUP($A16,'Return Data'!$B$7:$R$1700,11,0)</f>
        <v>8.2971000000000004</v>
      </c>
      <c r="Q16" s="66">
        <f t="shared" si="6"/>
        <v>3</v>
      </c>
      <c r="R16" s="65">
        <f>VLOOKUP($A16,'Return Data'!$B$7:$R$1700,12,0)</f>
        <v>7.5099</v>
      </c>
      <c r="S16" s="66">
        <f t="shared" si="7"/>
        <v>3</v>
      </c>
      <c r="T16" s="65">
        <f>VLOOKUP($A16,'Return Data'!$B$7:$R$1700,13,0)</f>
        <v>7.7343999999999999</v>
      </c>
      <c r="U16" s="66">
        <f t="shared" si="8"/>
        <v>5</v>
      </c>
      <c r="V16" s="65"/>
      <c r="W16" s="66"/>
      <c r="X16" s="65"/>
      <c r="Y16" s="66"/>
      <c r="Z16" s="65">
        <f>VLOOKUP($A16,'Return Data'!$B$7:$R$1700,16,0)</f>
        <v>8.3383000000000003</v>
      </c>
      <c r="AA16" s="67">
        <f t="shared" si="9"/>
        <v>10</v>
      </c>
    </row>
    <row r="17" spans="1:27" x14ac:dyDescent="0.3">
      <c r="A17" s="63" t="s">
        <v>1608</v>
      </c>
      <c r="B17" s="64">
        <f>VLOOKUP($A17,'Return Data'!$B$7:$R$1700,3,0)</f>
        <v>44040</v>
      </c>
      <c r="C17" s="65">
        <f>VLOOKUP($A17,'Return Data'!$B$7:$R$1700,4,0)</f>
        <v>1033.7403999999999</v>
      </c>
      <c r="D17" s="65">
        <f>VLOOKUP($A17,'Return Data'!$B$7:$R$1700,5,0)</f>
        <v>-0.25419999999999998</v>
      </c>
      <c r="E17" s="66">
        <f t="shared" si="0"/>
        <v>17</v>
      </c>
      <c r="F17" s="65">
        <f>VLOOKUP($A17,'Return Data'!$B$7:$R$1700,6,0)</f>
        <v>2.9527999999999999</v>
      </c>
      <c r="G17" s="66">
        <f t="shared" si="1"/>
        <v>7</v>
      </c>
      <c r="H17" s="65">
        <f>VLOOKUP($A17,'Return Data'!$B$7:$R$1700,7,0)</f>
        <v>2.5954999999999999</v>
      </c>
      <c r="I17" s="66">
        <f t="shared" si="2"/>
        <v>17</v>
      </c>
      <c r="J17" s="65">
        <f>VLOOKUP($A17,'Return Data'!$B$7:$R$1700,8,0)</f>
        <v>3.2117</v>
      </c>
      <c r="K17" s="66">
        <f t="shared" si="3"/>
        <v>15</v>
      </c>
      <c r="L17" s="65">
        <f>VLOOKUP($A17,'Return Data'!$B$7:$R$1700,9,0)</f>
        <v>4.6390000000000002</v>
      </c>
      <c r="M17" s="66">
        <f t="shared" si="4"/>
        <v>15</v>
      </c>
      <c r="N17" s="65">
        <f>VLOOKUP($A17,'Return Data'!$B$7:$R$1700,10,0)</f>
        <v>7.6923000000000004</v>
      </c>
      <c r="O17" s="66">
        <f t="shared" si="5"/>
        <v>15</v>
      </c>
      <c r="P17" s="65"/>
      <c r="Q17" s="66"/>
      <c r="R17" s="65"/>
      <c r="S17" s="66"/>
      <c r="T17" s="65"/>
      <c r="U17" s="66"/>
      <c r="V17" s="65"/>
      <c r="W17" s="66"/>
      <c r="X17" s="65"/>
      <c r="Y17" s="66"/>
      <c r="Z17" s="65">
        <f>VLOOKUP($A17,'Return Data'!$B$7:$R$1700,16,0)</f>
        <v>6.8040000000000003</v>
      </c>
      <c r="AA17" s="67">
        <f t="shared" si="9"/>
        <v>26</v>
      </c>
    </row>
    <row r="18" spans="1:27" x14ac:dyDescent="0.3">
      <c r="A18" s="63" t="s">
        <v>1611</v>
      </c>
      <c r="B18" s="64">
        <f>VLOOKUP($A18,'Return Data'!$B$7:$R$1700,3,0)</f>
        <v>44040</v>
      </c>
      <c r="C18" s="65">
        <f>VLOOKUP($A18,'Return Data'!$B$7:$R$1700,4,0)</f>
        <v>22.053999999999998</v>
      </c>
      <c r="D18" s="65">
        <f>VLOOKUP($A18,'Return Data'!$B$7:$R$1700,5,0)</f>
        <v>1.3241000000000001</v>
      </c>
      <c r="E18" s="66">
        <f t="shared" si="0"/>
        <v>9</v>
      </c>
      <c r="F18" s="65">
        <f>VLOOKUP($A18,'Return Data'!$B$7:$R$1700,6,0)</f>
        <v>3.9323999999999999</v>
      </c>
      <c r="G18" s="66">
        <f t="shared" si="1"/>
        <v>3</v>
      </c>
      <c r="H18" s="65">
        <f>VLOOKUP($A18,'Return Data'!$B$7:$R$1700,7,0)</f>
        <v>5.0646000000000004</v>
      </c>
      <c r="I18" s="66">
        <f t="shared" si="2"/>
        <v>4</v>
      </c>
      <c r="J18" s="65">
        <f>VLOOKUP($A18,'Return Data'!$B$7:$R$1700,8,0)</f>
        <v>4.5473999999999997</v>
      </c>
      <c r="K18" s="66">
        <f t="shared" si="3"/>
        <v>6</v>
      </c>
      <c r="L18" s="65">
        <f>VLOOKUP($A18,'Return Data'!$B$7:$R$1700,9,0)</f>
        <v>8.2254000000000005</v>
      </c>
      <c r="M18" s="66">
        <f t="shared" si="4"/>
        <v>3</v>
      </c>
      <c r="N18" s="65">
        <f>VLOOKUP($A18,'Return Data'!$B$7:$R$1700,10,0)</f>
        <v>10.9658</v>
      </c>
      <c r="O18" s="66">
        <f t="shared" si="5"/>
        <v>3</v>
      </c>
      <c r="P18" s="65">
        <f>VLOOKUP($A18,'Return Data'!$B$7:$R$1700,11,0)</f>
        <v>7.7015000000000002</v>
      </c>
      <c r="Q18" s="66">
        <f t="shared" ref="Q18:Q37" si="11">RANK(P18,P$8:P$37,0)</f>
        <v>6</v>
      </c>
      <c r="R18" s="65">
        <f>VLOOKUP($A18,'Return Data'!$B$7:$R$1700,12,0)</f>
        <v>7.9588999999999999</v>
      </c>
      <c r="S18" s="66">
        <f t="shared" ref="S18:S25" si="12">RANK(R18,R$8:R$37,0)</f>
        <v>1</v>
      </c>
      <c r="T18" s="65">
        <f>VLOOKUP($A18,'Return Data'!$B$7:$R$1700,13,0)</f>
        <v>8.3041</v>
      </c>
      <c r="U18" s="66">
        <f t="shared" ref="U18:U25" si="13">RANK(T18,T$8:T$37,0)</f>
        <v>3</v>
      </c>
      <c r="V18" s="65">
        <f>VLOOKUP($A18,'Return Data'!$B$7:$R$1700,17,0)</f>
        <v>8.6506000000000007</v>
      </c>
      <c r="W18" s="66">
        <f>RANK(V18,V$8:V$37,0)</f>
        <v>2</v>
      </c>
      <c r="X18" s="65">
        <f>VLOOKUP($A18,'Return Data'!$B$7:$R$1700,14,0)</f>
        <v>8.0967000000000002</v>
      </c>
      <c r="Y18" s="66">
        <f>RANK(X18,X$8:X$37,0)</f>
        <v>2</v>
      </c>
      <c r="Z18" s="65">
        <f>VLOOKUP($A18,'Return Data'!$B$7:$R$1700,16,0)</f>
        <v>9.1195000000000004</v>
      </c>
      <c r="AA18" s="67">
        <f t="shared" si="9"/>
        <v>2</v>
      </c>
    </row>
    <row r="19" spans="1:27" x14ac:dyDescent="0.3">
      <c r="A19" s="63" t="s">
        <v>1613</v>
      </c>
      <c r="B19" s="64">
        <f>VLOOKUP($A19,'Return Data'!$B$7:$R$1700,3,0)</f>
        <v>44040</v>
      </c>
      <c r="C19" s="65">
        <f>VLOOKUP($A19,'Return Data'!$B$7:$R$1700,4,0)</f>
        <v>2199.3398000000002</v>
      </c>
      <c r="D19" s="65">
        <f>VLOOKUP($A19,'Return Data'!$B$7:$R$1700,5,0)</f>
        <v>3.0838000000000001</v>
      </c>
      <c r="E19" s="66">
        <f t="shared" si="0"/>
        <v>3</v>
      </c>
      <c r="F19" s="65">
        <f>VLOOKUP($A19,'Return Data'!$B$7:$R$1700,6,0)</f>
        <v>3.6787000000000001</v>
      </c>
      <c r="G19" s="66">
        <f t="shared" si="1"/>
        <v>5</v>
      </c>
      <c r="H19" s="65">
        <f>VLOOKUP($A19,'Return Data'!$B$7:$R$1700,7,0)</f>
        <v>5.8569000000000004</v>
      </c>
      <c r="I19" s="66">
        <f t="shared" si="2"/>
        <v>2</v>
      </c>
      <c r="J19" s="65">
        <f>VLOOKUP($A19,'Return Data'!$B$7:$R$1700,8,0)</f>
        <v>6.2861000000000002</v>
      </c>
      <c r="K19" s="66">
        <f t="shared" si="3"/>
        <v>2</v>
      </c>
      <c r="L19" s="65">
        <f>VLOOKUP($A19,'Return Data'!$B$7:$R$1700,9,0)</f>
        <v>7.8758999999999997</v>
      </c>
      <c r="M19" s="66">
        <f t="shared" si="4"/>
        <v>4</v>
      </c>
      <c r="N19" s="65">
        <f>VLOOKUP($A19,'Return Data'!$B$7:$R$1700,10,0)</f>
        <v>8.8347999999999995</v>
      </c>
      <c r="O19" s="66">
        <f t="shared" si="5"/>
        <v>7</v>
      </c>
      <c r="P19" s="65">
        <f>VLOOKUP($A19,'Return Data'!$B$7:$R$1700,11,0)</f>
        <v>5.5663</v>
      </c>
      <c r="Q19" s="66">
        <f t="shared" si="11"/>
        <v>23</v>
      </c>
      <c r="R19" s="65">
        <f>VLOOKUP($A19,'Return Data'!$B$7:$R$1700,12,0)</f>
        <v>6.0445000000000002</v>
      </c>
      <c r="S19" s="66">
        <f t="shared" si="12"/>
        <v>20</v>
      </c>
      <c r="T19" s="65">
        <f>VLOOKUP($A19,'Return Data'!$B$7:$R$1700,13,0)</f>
        <v>11.1143</v>
      </c>
      <c r="U19" s="66">
        <f t="shared" si="13"/>
        <v>1</v>
      </c>
      <c r="V19" s="65">
        <f>VLOOKUP($A19,'Return Data'!$B$7:$R$1700,17,0)</f>
        <v>7.0568</v>
      </c>
      <c r="W19" s="66">
        <f>RANK(V19,V$8:V$37,0)</f>
        <v>12</v>
      </c>
      <c r="X19" s="65">
        <f>VLOOKUP($A19,'Return Data'!$B$7:$R$1700,14,0)</f>
        <v>7.0324</v>
      </c>
      <c r="Y19" s="66">
        <f>RANK(X19,X$8:X$37,0)</f>
        <v>11</v>
      </c>
      <c r="Z19" s="65">
        <f>VLOOKUP($A19,'Return Data'!$B$7:$R$1700,16,0)</f>
        <v>8.0150000000000006</v>
      </c>
      <c r="AA19" s="67">
        <f t="shared" si="9"/>
        <v>14</v>
      </c>
    </row>
    <row r="20" spans="1:27" x14ac:dyDescent="0.3">
      <c r="A20" s="63" t="s">
        <v>1614</v>
      </c>
      <c r="B20" s="64">
        <f>VLOOKUP($A20,'Return Data'!$B$7:$R$1700,3,0)</f>
        <v>44040</v>
      </c>
      <c r="C20" s="65">
        <f>VLOOKUP($A20,'Return Data'!$B$7:$R$1700,4,0)</f>
        <v>11.6898</v>
      </c>
      <c r="D20" s="65">
        <f>VLOOKUP($A20,'Return Data'!$B$7:$R$1700,5,0)</f>
        <v>-2.8098999999999998</v>
      </c>
      <c r="E20" s="66">
        <f t="shared" si="0"/>
        <v>25</v>
      </c>
      <c r="F20" s="65">
        <f>VLOOKUP($A20,'Return Data'!$B$7:$R$1700,6,0)</f>
        <v>1.4053</v>
      </c>
      <c r="G20" s="66">
        <f t="shared" si="1"/>
        <v>21</v>
      </c>
      <c r="H20" s="65">
        <f>VLOOKUP($A20,'Return Data'!$B$7:$R$1700,7,0)</f>
        <v>2.1865999999999999</v>
      </c>
      <c r="I20" s="66">
        <f t="shared" si="2"/>
        <v>24</v>
      </c>
      <c r="J20" s="65">
        <f>VLOOKUP($A20,'Return Data'!$B$7:$R$1700,8,0)</f>
        <v>2.9695999999999998</v>
      </c>
      <c r="K20" s="66">
        <f t="shared" si="3"/>
        <v>23</v>
      </c>
      <c r="L20" s="65">
        <f>VLOOKUP($A20,'Return Data'!$B$7:$R$1700,9,0)</f>
        <v>4.2603</v>
      </c>
      <c r="M20" s="66">
        <f t="shared" si="4"/>
        <v>21</v>
      </c>
      <c r="N20" s="65">
        <f>VLOOKUP($A20,'Return Data'!$B$7:$R$1700,10,0)</f>
        <v>7.7647000000000004</v>
      </c>
      <c r="O20" s="66">
        <f t="shared" si="5"/>
        <v>14</v>
      </c>
      <c r="P20" s="65">
        <f>VLOOKUP($A20,'Return Data'!$B$7:$R$1700,11,0)</f>
        <v>7.2766999999999999</v>
      </c>
      <c r="Q20" s="66">
        <f t="shared" si="11"/>
        <v>12</v>
      </c>
      <c r="R20" s="65">
        <f>VLOOKUP($A20,'Return Data'!$B$7:$R$1700,12,0)</f>
        <v>6.9527999999999999</v>
      </c>
      <c r="S20" s="66">
        <f t="shared" si="12"/>
        <v>9</v>
      </c>
      <c r="T20" s="65">
        <f>VLOOKUP($A20,'Return Data'!$B$7:$R$1700,13,0)</f>
        <v>7.3274999999999997</v>
      </c>
      <c r="U20" s="66">
        <f t="shared" si="13"/>
        <v>9</v>
      </c>
      <c r="V20" s="65"/>
      <c r="W20" s="66"/>
      <c r="X20" s="65"/>
      <c r="Y20" s="66"/>
      <c r="Z20" s="65">
        <f>VLOOKUP($A20,'Return Data'!$B$7:$R$1700,16,0)</f>
        <v>7.9942000000000002</v>
      </c>
      <c r="AA20" s="67">
        <f t="shared" si="9"/>
        <v>15</v>
      </c>
    </row>
    <row r="21" spans="1:27" x14ac:dyDescent="0.3">
      <c r="A21" s="63" t="s">
        <v>1617</v>
      </c>
      <c r="B21" s="64">
        <f>VLOOKUP($A21,'Return Data'!$B$7:$R$1700,3,0)</f>
        <v>44040</v>
      </c>
      <c r="C21" s="65">
        <f>VLOOKUP($A21,'Return Data'!$B$7:$R$1700,4,0)</f>
        <v>2053.4630999999999</v>
      </c>
      <c r="D21" s="65">
        <f>VLOOKUP($A21,'Return Data'!$B$7:$R$1700,5,0)</f>
        <v>-0.42659999999999998</v>
      </c>
      <c r="E21" s="66">
        <f t="shared" si="0"/>
        <v>19</v>
      </c>
      <c r="F21" s="65">
        <f>VLOOKUP($A21,'Return Data'!$B$7:$R$1700,6,0)</f>
        <v>3.1063000000000001</v>
      </c>
      <c r="G21" s="66">
        <f t="shared" si="1"/>
        <v>6</v>
      </c>
      <c r="H21" s="65">
        <f>VLOOKUP($A21,'Return Data'!$B$7:$R$1700,7,0)</f>
        <v>2.9533</v>
      </c>
      <c r="I21" s="66">
        <f t="shared" si="2"/>
        <v>12</v>
      </c>
      <c r="J21" s="65">
        <f>VLOOKUP($A21,'Return Data'!$B$7:$R$1700,8,0)</f>
        <v>3.6762000000000001</v>
      </c>
      <c r="K21" s="66">
        <f t="shared" si="3"/>
        <v>10</v>
      </c>
      <c r="L21" s="65">
        <f>VLOOKUP($A21,'Return Data'!$B$7:$R$1700,9,0)</f>
        <v>4.1567999999999996</v>
      </c>
      <c r="M21" s="66">
        <f t="shared" si="4"/>
        <v>22</v>
      </c>
      <c r="N21" s="65">
        <f>VLOOKUP($A21,'Return Data'!$B$7:$R$1700,10,0)</f>
        <v>7.2816999999999998</v>
      </c>
      <c r="O21" s="66">
        <f t="shared" si="5"/>
        <v>17</v>
      </c>
      <c r="P21" s="65">
        <f>VLOOKUP($A21,'Return Data'!$B$7:$R$1700,11,0)</f>
        <v>7.4462000000000002</v>
      </c>
      <c r="Q21" s="66">
        <f t="shared" si="11"/>
        <v>9</v>
      </c>
      <c r="R21" s="65">
        <f>VLOOKUP($A21,'Return Data'!$B$7:$R$1700,12,0)</f>
        <v>6.9549000000000003</v>
      </c>
      <c r="S21" s="66">
        <f t="shared" si="12"/>
        <v>8</v>
      </c>
      <c r="T21" s="65">
        <f>VLOOKUP($A21,'Return Data'!$B$7:$R$1700,13,0)</f>
        <v>7.1496000000000004</v>
      </c>
      <c r="U21" s="66">
        <f t="shared" si="13"/>
        <v>12</v>
      </c>
      <c r="V21" s="65">
        <f>VLOOKUP($A21,'Return Data'!$B$7:$R$1700,17,0)</f>
        <v>7.7339000000000002</v>
      </c>
      <c r="W21" s="66">
        <f>RANK(V21,V$8:V$37,0)</f>
        <v>8</v>
      </c>
      <c r="X21" s="65">
        <f>VLOOKUP($A21,'Return Data'!$B$7:$R$1700,14,0)</f>
        <v>7.4962</v>
      </c>
      <c r="Y21" s="66">
        <f>RANK(X21,X$8:X$37,0)</f>
        <v>8</v>
      </c>
      <c r="Z21" s="65">
        <f>VLOOKUP($A21,'Return Data'!$B$7:$R$1700,16,0)</f>
        <v>8.5836000000000006</v>
      </c>
      <c r="AA21" s="67">
        <f t="shared" si="9"/>
        <v>5</v>
      </c>
    </row>
    <row r="22" spans="1:27" x14ac:dyDescent="0.3">
      <c r="A22" s="63" t="s">
        <v>1619</v>
      </c>
      <c r="B22" s="64">
        <f>VLOOKUP($A22,'Return Data'!$B$7:$R$1700,3,0)</f>
        <v>44040</v>
      </c>
      <c r="C22" s="65">
        <f>VLOOKUP($A22,'Return Data'!$B$7:$R$1700,4,0)</f>
        <v>2166.8218000000002</v>
      </c>
      <c r="D22" s="65">
        <f>VLOOKUP($A22,'Return Data'!$B$7:$R$1700,5,0)</f>
        <v>0.41610000000000003</v>
      </c>
      <c r="E22" s="66">
        <f t="shared" si="0"/>
        <v>12</v>
      </c>
      <c r="F22" s="65">
        <f>VLOOKUP($A22,'Return Data'!$B$7:$R$1700,6,0)</f>
        <v>2.2494000000000001</v>
      </c>
      <c r="G22" s="66">
        <f t="shared" si="1"/>
        <v>14</v>
      </c>
      <c r="H22" s="65">
        <f>VLOOKUP($A22,'Return Data'!$B$7:$R$1700,7,0)</f>
        <v>2.8573</v>
      </c>
      <c r="I22" s="66">
        <f t="shared" si="2"/>
        <v>14</v>
      </c>
      <c r="J22" s="65">
        <f>VLOOKUP($A22,'Return Data'!$B$7:$R$1700,8,0)</f>
        <v>3.1996000000000002</v>
      </c>
      <c r="K22" s="66">
        <f t="shared" si="3"/>
        <v>16</v>
      </c>
      <c r="L22" s="65">
        <f>VLOOKUP($A22,'Return Data'!$B$7:$R$1700,9,0)</f>
        <v>5.0289000000000001</v>
      </c>
      <c r="M22" s="66">
        <f t="shared" si="4"/>
        <v>13</v>
      </c>
      <c r="N22" s="65">
        <f>VLOOKUP($A22,'Return Data'!$B$7:$R$1700,10,0)</f>
        <v>7.9169</v>
      </c>
      <c r="O22" s="66">
        <f t="shared" si="5"/>
        <v>13</v>
      </c>
      <c r="P22" s="65">
        <f>VLOOKUP($A22,'Return Data'!$B$7:$R$1700,11,0)</f>
        <v>7.0945999999999998</v>
      </c>
      <c r="Q22" s="66">
        <f t="shared" si="11"/>
        <v>13</v>
      </c>
      <c r="R22" s="65">
        <f>VLOOKUP($A22,'Return Data'!$B$7:$R$1700,12,0)</f>
        <v>6.7782</v>
      </c>
      <c r="S22" s="66">
        <f t="shared" si="12"/>
        <v>12</v>
      </c>
      <c r="T22" s="65">
        <f>VLOOKUP($A22,'Return Data'!$B$7:$R$1700,13,0)</f>
        <v>7.1679000000000004</v>
      </c>
      <c r="U22" s="66">
        <f t="shared" si="13"/>
        <v>11</v>
      </c>
      <c r="V22" s="65">
        <f>VLOOKUP($A22,'Return Data'!$B$7:$R$1700,17,0)</f>
        <v>7.8758999999999997</v>
      </c>
      <c r="W22" s="66">
        <f>RANK(V22,V$8:V$37,0)</f>
        <v>6</v>
      </c>
      <c r="X22" s="65">
        <f>VLOOKUP($A22,'Return Data'!$B$7:$R$1700,14,0)</f>
        <v>7.5761000000000003</v>
      </c>
      <c r="Y22" s="66">
        <f>RANK(X22,X$8:X$37,0)</f>
        <v>6</v>
      </c>
      <c r="Z22" s="65">
        <f>VLOOKUP($A22,'Return Data'!$B$7:$R$1700,16,0)</f>
        <v>8.3646999999999991</v>
      </c>
      <c r="AA22" s="67">
        <f t="shared" si="9"/>
        <v>9</v>
      </c>
    </row>
    <row r="23" spans="1:27" x14ac:dyDescent="0.3">
      <c r="A23" s="63" t="s">
        <v>1621</v>
      </c>
      <c r="B23" s="64">
        <f>VLOOKUP($A23,'Return Data'!$B$7:$R$1700,3,0)</f>
        <v>44040</v>
      </c>
      <c r="C23" s="65">
        <f>VLOOKUP($A23,'Return Data'!$B$7:$R$1700,4,0)</f>
        <v>27.462299999999999</v>
      </c>
      <c r="D23" s="65">
        <f>VLOOKUP($A23,'Return Data'!$B$7:$R$1700,5,0)</f>
        <v>-5.0499000000000001</v>
      </c>
      <c r="E23" s="66">
        <f t="shared" si="0"/>
        <v>29</v>
      </c>
      <c r="F23" s="65">
        <f>VLOOKUP($A23,'Return Data'!$B$7:$R$1700,6,0)</f>
        <v>-0.19939999999999999</v>
      </c>
      <c r="G23" s="66">
        <f t="shared" si="1"/>
        <v>30</v>
      </c>
      <c r="H23" s="65">
        <f>VLOOKUP($A23,'Return Data'!$B$7:$R$1700,7,0)</f>
        <v>0.2848</v>
      </c>
      <c r="I23" s="66">
        <f t="shared" si="2"/>
        <v>29</v>
      </c>
      <c r="J23" s="65">
        <f>VLOOKUP($A23,'Return Data'!$B$7:$R$1700,8,0)</f>
        <v>2.8321000000000001</v>
      </c>
      <c r="K23" s="66">
        <f t="shared" si="3"/>
        <v>26</v>
      </c>
      <c r="L23" s="65">
        <f>VLOOKUP($A23,'Return Data'!$B$7:$R$1700,9,0)</f>
        <v>47.107399999999998</v>
      </c>
      <c r="M23" s="66">
        <f t="shared" si="4"/>
        <v>1</v>
      </c>
      <c r="N23" s="65">
        <f>VLOOKUP($A23,'Return Data'!$B$7:$R$1700,10,0)</f>
        <v>21.1296</v>
      </c>
      <c r="O23" s="66">
        <f t="shared" si="5"/>
        <v>1</v>
      </c>
      <c r="P23" s="65">
        <f>VLOOKUP($A23,'Return Data'!$B$7:$R$1700,11,0)</f>
        <v>12.887499999999999</v>
      </c>
      <c r="Q23" s="66">
        <f t="shared" si="11"/>
        <v>1</v>
      </c>
      <c r="R23" s="65">
        <f>VLOOKUP($A23,'Return Data'!$B$7:$R$1700,12,0)</f>
        <v>6.9080000000000004</v>
      </c>
      <c r="S23" s="66">
        <f t="shared" si="12"/>
        <v>10</v>
      </c>
      <c r="T23" s="65">
        <f>VLOOKUP($A23,'Return Data'!$B$7:$R$1700,13,0)</f>
        <v>6.4444999999999997</v>
      </c>
      <c r="U23" s="66">
        <f t="shared" si="13"/>
        <v>20</v>
      </c>
      <c r="V23" s="65">
        <f>VLOOKUP($A23,'Return Data'!$B$7:$R$1700,17,0)</f>
        <v>4.1699000000000002</v>
      </c>
      <c r="W23" s="66">
        <f>RANK(V23,V$8:V$37,0)</f>
        <v>17</v>
      </c>
      <c r="X23" s="65">
        <f>VLOOKUP($A23,'Return Data'!$B$7:$R$1700,14,0)</f>
        <v>4.9409000000000001</v>
      </c>
      <c r="Y23" s="66">
        <f>RANK(X23,X$8:X$37,0)</f>
        <v>17</v>
      </c>
      <c r="Z23" s="65">
        <f>VLOOKUP($A23,'Return Data'!$B$7:$R$1700,16,0)</f>
        <v>7.4347000000000003</v>
      </c>
      <c r="AA23" s="67">
        <f t="shared" si="9"/>
        <v>21</v>
      </c>
    </row>
    <row r="24" spans="1:27" x14ac:dyDescent="0.3">
      <c r="A24" s="63" t="s">
        <v>1623</v>
      </c>
      <c r="B24" s="64">
        <f>VLOOKUP($A24,'Return Data'!$B$7:$R$1700,3,0)</f>
        <v>44040</v>
      </c>
      <c r="C24" s="65">
        <f>VLOOKUP($A24,'Return Data'!$B$7:$R$1700,4,0)</f>
        <v>33.753500000000003</v>
      </c>
      <c r="D24" s="65">
        <f>VLOOKUP($A24,'Return Data'!$B$7:$R$1700,5,0)</f>
        <v>-3.3519000000000001</v>
      </c>
      <c r="E24" s="66">
        <f t="shared" si="0"/>
        <v>28</v>
      </c>
      <c r="F24" s="65">
        <f>VLOOKUP($A24,'Return Data'!$B$7:$R$1700,6,0)</f>
        <v>0.75700000000000001</v>
      </c>
      <c r="G24" s="66">
        <f t="shared" si="1"/>
        <v>25</v>
      </c>
      <c r="H24" s="65">
        <f>VLOOKUP($A24,'Return Data'!$B$7:$R$1700,7,0)</f>
        <v>2.2408999999999999</v>
      </c>
      <c r="I24" s="66">
        <f t="shared" si="2"/>
        <v>23</v>
      </c>
      <c r="J24" s="65">
        <f>VLOOKUP($A24,'Return Data'!$B$7:$R$1700,8,0)</f>
        <v>3.1785000000000001</v>
      </c>
      <c r="K24" s="66">
        <f t="shared" si="3"/>
        <v>18</v>
      </c>
      <c r="L24" s="65">
        <f>VLOOKUP($A24,'Return Data'!$B$7:$R$1700,9,0)</f>
        <v>5.7123999999999997</v>
      </c>
      <c r="M24" s="66">
        <f t="shared" si="4"/>
        <v>8</v>
      </c>
      <c r="N24" s="65">
        <f>VLOOKUP($A24,'Return Data'!$B$7:$R$1700,10,0)</f>
        <v>9.1547000000000001</v>
      </c>
      <c r="O24" s="66">
        <f t="shared" si="5"/>
        <v>6</v>
      </c>
      <c r="P24" s="65">
        <f>VLOOKUP($A24,'Return Data'!$B$7:$R$1700,11,0)</f>
        <v>7.6619999999999999</v>
      </c>
      <c r="Q24" s="66">
        <f t="shared" si="11"/>
        <v>7</v>
      </c>
      <c r="R24" s="65">
        <f>VLOOKUP($A24,'Return Data'!$B$7:$R$1700,12,0)</f>
        <v>7.2888000000000002</v>
      </c>
      <c r="S24" s="66">
        <f t="shared" si="12"/>
        <v>4</v>
      </c>
      <c r="T24" s="65">
        <f>VLOOKUP($A24,'Return Data'!$B$7:$R$1700,13,0)</f>
        <v>7.6134000000000004</v>
      </c>
      <c r="U24" s="66">
        <f t="shared" si="13"/>
        <v>6</v>
      </c>
      <c r="V24" s="65">
        <f>VLOOKUP($A24,'Return Data'!$B$7:$R$1700,17,0)</f>
        <v>8.0968999999999998</v>
      </c>
      <c r="W24" s="66">
        <f>RANK(V24,V$8:V$37,0)</f>
        <v>4</v>
      </c>
      <c r="X24" s="65">
        <f>VLOOKUP($A24,'Return Data'!$B$7:$R$1700,14,0)</f>
        <v>7.6746999999999996</v>
      </c>
      <c r="Y24" s="66">
        <f>RANK(X24,X$8:X$37,0)</f>
        <v>5</v>
      </c>
      <c r="Z24" s="65">
        <f>VLOOKUP($A24,'Return Data'!$B$7:$R$1700,16,0)</f>
        <v>8.4293999999999993</v>
      </c>
      <c r="AA24" s="67">
        <f t="shared" si="9"/>
        <v>7</v>
      </c>
    </row>
    <row r="25" spans="1:27" x14ac:dyDescent="0.3">
      <c r="A25" s="63" t="s">
        <v>1625</v>
      </c>
      <c r="B25" s="64">
        <f>VLOOKUP($A25,'Return Data'!$B$7:$R$1700,3,0)</f>
        <v>44040</v>
      </c>
      <c r="C25" s="65">
        <f>VLOOKUP($A25,'Return Data'!$B$7:$R$1700,4,0)</f>
        <v>34.268500000000003</v>
      </c>
      <c r="D25" s="65">
        <f>VLOOKUP($A25,'Return Data'!$B$7:$R$1700,5,0)</f>
        <v>-0.42599999999999999</v>
      </c>
      <c r="E25" s="66">
        <f t="shared" si="0"/>
        <v>18</v>
      </c>
      <c r="F25" s="65">
        <f>VLOOKUP($A25,'Return Data'!$B$7:$R$1700,6,0)</f>
        <v>2.4238</v>
      </c>
      <c r="G25" s="66">
        <f t="shared" si="1"/>
        <v>11</v>
      </c>
      <c r="H25" s="65">
        <f>VLOOKUP($A25,'Return Data'!$B$7:$R$1700,7,0)</f>
        <v>2.6488999999999998</v>
      </c>
      <c r="I25" s="66">
        <f t="shared" si="2"/>
        <v>16</v>
      </c>
      <c r="J25" s="65">
        <f>VLOOKUP($A25,'Return Data'!$B$7:$R$1700,8,0)</f>
        <v>3.1610999999999998</v>
      </c>
      <c r="K25" s="66">
        <f t="shared" si="3"/>
        <v>20</v>
      </c>
      <c r="L25" s="65">
        <f>VLOOKUP($A25,'Return Data'!$B$7:$R$1700,9,0)</f>
        <v>4.4878</v>
      </c>
      <c r="M25" s="66">
        <f t="shared" si="4"/>
        <v>17</v>
      </c>
      <c r="N25" s="65">
        <f>VLOOKUP($A25,'Return Data'!$B$7:$R$1700,10,0)</f>
        <v>7.9729000000000001</v>
      </c>
      <c r="O25" s="66">
        <f t="shared" si="5"/>
        <v>12</v>
      </c>
      <c r="P25" s="65">
        <f>VLOOKUP($A25,'Return Data'!$B$7:$R$1700,11,0)</f>
        <v>7.4706999999999999</v>
      </c>
      <c r="Q25" s="66">
        <f t="shared" si="11"/>
        <v>8</v>
      </c>
      <c r="R25" s="65">
        <f>VLOOKUP($A25,'Return Data'!$B$7:$R$1700,12,0)</f>
        <v>6.9593999999999996</v>
      </c>
      <c r="S25" s="66">
        <f t="shared" si="12"/>
        <v>7</v>
      </c>
      <c r="T25" s="65">
        <f>VLOOKUP($A25,'Return Data'!$B$7:$R$1700,13,0)</f>
        <v>7.2515000000000001</v>
      </c>
      <c r="U25" s="66">
        <f t="shared" si="13"/>
        <v>10</v>
      </c>
      <c r="V25" s="65">
        <f>VLOOKUP($A25,'Return Data'!$B$7:$R$1700,17,0)</f>
        <v>7.8436000000000003</v>
      </c>
      <c r="W25" s="66">
        <f>RANK(V25,V$8:V$37,0)</f>
        <v>7</v>
      </c>
      <c r="X25" s="65">
        <f>VLOOKUP($A25,'Return Data'!$B$7:$R$1700,14,0)</f>
        <v>7.5041000000000002</v>
      </c>
      <c r="Y25" s="66">
        <f>RANK(X25,X$8:X$37,0)</f>
        <v>7</v>
      </c>
      <c r="Z25" s="65">
        <f>VLOOKUP($A25,'Return Data'!$B$7:$R$1700,16,0)</f>
        <v>8.4177</v>
      </c>
      <c r="AA25" s="67">
        <f t="shared" si="9"/>
        <v>8</v>
      </c>
    </row>
    <row r="26" spans="1:27" x14ac:dyDescent="0.3">
      <c r="A26" s="63" t="s">
        <v>1626</v>
      </c>
      <c r="B26" s="64">
        <f>VLOOKUP($A26,'Return Data'!$B$7:$R$1700,3,0)</f>
        <v>44040</v>
      </c>
      <c r="C26" s="65">
        <f>VLOOKUP($A26,'Return Data'!$B$7:$R$1700,4,0)</f>
        <v>1034.8</v>
      </c>
      <c r="D26" s="65">
        <f>VLOOKUP($A26,'Return Data'!$B$7:$R$1700,5,0)</f>
        <v>0.74070000000000003</v>
      </c>
      <c r="E26" s="66">
        <f t="shared" si="0"/>
        <v>10</v>
      </c>
      <c r="F26" s="65">
        <f>VLOOKUP($A26,'Return Data'!$B$7:$R$1700,6,0)</f>
        <v>1.3317000000000001</v>
      </c>
      <c r="G26" s="66">
        <f t="shared" si="1"/>
        <v>22</v>
      </c>
      <c r="H26" s="65">
        <f>VLOOKUP($A26,'Return Data'!$B$7:$R$1700,7,0)</f>
        <v>2.6806000000000001</v>
      </c>
      <c r="I26" s="66">
        <f t="shared" si="2"/>
        <v>15</v>
      </c>
      <c r="J26" s="65">
        <f>VLOOKUP($A26,'Return Data'!$B$7:$R$1700,8,0)</f>
        <v>3.1558999999999999</v>
      </c>
      <c r="K26" s="66">
        <f t="shared" si="3"/>
        <v>21</v>
      </c>
      <c r="L26" s="65">
        <f>VLOOKUP($A26,'Return Data'!$B$7:$R$1700,9,0)</f>
        <v>4.3471000000000002</v>
      </c>
      <c r="M26" s="66">
        <f t="shared" si="4"/>
        <v>19</v>
      </c>
      <c r="N26" s="65">
        <f>VLOOKUP($A26,'Return Data'!$B$7:$R$1700,10,0)</f>
        <v>6.0303000000000004</v>
      </c>
      <c r="O26" s="66">
        <f t="shared" si="5"/>
        <v>24</v>
      </c>
      <c r="P26" s="65">
        <f>VLOOKUP($A26,'Return Data'!$B$7:$R$1700,11,0)</f>
        <v>4.9122000000000003</v>
      </c>
      <c r="Q26" s="66">
        <f t="shared" si="11"/>
        <v>26</v>
      </c>
      <c r="R26" s="65"/>
      <c r="S26" s="66"/>
      <c r="T26" s="65"/>
      <c r="U26" s="66"/>
      <c r="V26" s="65"/>
      <c r="W26" s="66"/>
      <c r="X26" s="65"/>
      <c r="Y26" s="66"/>
      <c r="Z26" s="65">
        <f>VLOOKUP($A26,'Return Data'!$B$7:$R$1700,16,0)</f>
        <v>5.2057000000000002</v>
      </c>
      <c r="AA26" s="67">
        <f t="shared" si="9"/>
        <v>28</v>
      </c>
    </row>
    <row r="27" spans="1:27" x14ac:dyDescent="0.3">
      <c r="A27" s="63" t="s">
        <v>1628</v>
      </c>
      <c r="B27" s="64">
        <f>VLOOKUP($A27,'Return Data'!$B$7:$R$1700,3,0)</f>
        <v>44040</v>
      </c>
      <c r="C27" s="65">
        <f>VLOOKUP($A27,'Return Data'!$B$7:$R$1700,4,0)</f>
        <v>1058.8037999999999</v>
      </c>
      <c r="D27" s="65">
        <f>VLOOKUP($A27,'Return Data'!$B$7:$R$1700,5,0)</f>
        <v>-1.1961999999999999</v>
      </c>
      <c r="E27" s="66">
        <f t="shared" si="0"/>
        <v>20</v>
      </c>
      <c r="F27" s="65">
        <f>VLOOKUP($A27,'Return Data'!$B$7:$R$1700,6,0)</f>
        <v>1.5343</v>
      </c>
      <c r="G27" s="66">
        <f t="shared" si="1"/>
        <v>20</v>
      </c>
      <c r="H27" s="65">
        <f>VLOOKUP($A27,'Return Data'!$B$7:$R$1700,7,0)</f>
        <v>3.6118000000000001</v>
      </c>
      <c r="I27" s="66">
        <f t="shared" si="2"/>
        <v>6</v>
      </c>
      <c r="J27" s="65">
        <f>VLOOKUP($A27,'Return Data'!$B$7:$R$1700,8,0)</f>
        <v>4.6205999999999996</v>
      </c>
      <c r="K27" s="66">
        <f t="shared" si="3"/>
        <v>4</v>
      </c>
      <c r="L27" s="65">
        <f>VLOOKUP($A27,'Return Data'!$B$7:$R$1700,9,0)</f>
        <v>5.6219000000000001</v>
      </c>
      <c r="M27" s="66">
        <f t="shared" si="4"/>
        <v>10</v>
      </c>
      <c r="N27" s="65">
        <f>VLOOKUP($A27,'Return Data'!$B$7:$R$1700,10,0)</f>
        <v>8.5044000000000004</v>
      </c>
      <c r="O27" s="66">
        <f t="shared" si="5"/>
        <v>8</v>
      </c>
      <c r="P27" s="65">
        <f>VLOOKUP($A27,'Return Data'!$B$7:$R$1700,11,0)</f>
        <v>7.7464000000000004</v>
      </c>
      <c r="Q27" s="66">
        <f t="shared" si="11"/>
        <v>5</v>
      </c>
      <c r="R27" s="65"/>
      <c r="S27" s="66"/>
      <c r="T27" s="65"/>
      <c r="U27" s="66"/>
      <c r="V27" s="65"/>
      <c r="W27" s="66"/>
      <c r="X27" s="65"/>
      <c r="Y27" s="66"/>
      <c r="Z27" s="65">
        <f>VLOOKUP($A27,'Return Data'!$B$7:$R$1700,16,0)</f>
        <v>7.5309999999999997</v>
      </c>
      <c r="AA27" s="67">
        <f t="shared" si="9"/>
        <v>20</v>
      </c>
    </row>
    <row r="28" spans="1:27" x14ac:dyDescent="0.3">
      <c r="A28" s="63" t="s">
        <v>1630</v>
      </c>
      <c r="B28" s="64">
        <f>VLOOKUP($A28,'Return Data'!$B$7:$R$1700,3,0)</f>
        <v>44040</v>
      </c>
      <c r="C28" s="65">
        <f>VLOOKUP($A28,'Return Data'!$B$7:$R$1700,4,0)</f>
        <v>13.6502</v>
      </c>
      <c r="D28" s="65">
        <f>VLOOKUP($A28,'Return Data'!$B$7:$R$1700,5,0)</f>
        <v>3.2090000000000001</v>
      </c>
      <c r="E28" s="66">
        <f t="shared" si="0"/>
        <v>2</v>
      </c>
      <c r="F28" s="65">
        <f>VLOOKUP($A28,'Return Data'!$B$7:$R$1700,6,0)</f>
        <v>2.8754</v>
      </c>
      <c r="G28" s="66">
        <f t="shared" si="1"/>
        <v>9</v>
      </c>
      <c r="H28" s="65">
        <f>VLOOKUP($A28,'Return Data'!$B$7:$R$1700,7,0)</f>
        <v>2.9430000000000001</v>
      </c>
      <c r="I28" s="66">
        <f t="shared" si="2"/>
        <v>13</v>
      </c>
      <c r="J28" s="65">
        <f>VLOOKUP($A28,'Return Data'!$B$7:$R$1700,8,0)</f>
        <v>2.9255</v>
      </c>
      <c r="K28" s="66">
        <f t="shared" si="3"/>
        <v>24</v>
      </c>
      <c r="L28" s="65">
        <f>VLOOKUP($A28,'Return Data'!$B$7:$R$1700,9,0)</f>
        <v>2.907</v>
      </c>
      <c r="M28" s="66">
        <f t="shared" si="4"/>
        <v>27</v>
      </c>
      <c r="N28" s="65">
        <f>VLOOKUP($A28,'Return Data'!$B$7:$R$1700,10,0)</f>
        <v>3.6052</v>
      </c>
      <c r="O28" s="66">
        <f t="shared" si="5"/>
        <v>27</v>
      </c>
      <c r="P28" s="65">
        <f>VLOOKUP($A28,'Return Data'!$B$7:$R$1700,11,0)</f>
        <v>5.0194000000000001</v>
      </c>
      <c r="Q28" s="66">
        <f t="shared" si="11"/>
        <v>25</v>
      </c>
      <c r="R28" s="65">
        <f>VLOOKUP($A28,'Return Data'!$B$7:$R$1700,12,0)</f>
        <v>5.0216000000000003</v>
      </c>
      <c r="S28" s="66">
        <f t="shared" ref="S28:S37" si="14">RANK(R28,R$8:R$37,0)</f>
        <v>23</v>
      </c>
      <c r="T28" s="65">
        <f>VLOOKUP($A28,'Return Data'!$B$7:$R$1700,13,0)</f>
        <v>5.3224999999999998</v>
      </c>
      <c r="U28" s="66">
        <f>RANK(T28,T$8:T$37,0)</f>
        <v>23</v>
      </c>
      <c r="V28" s="65">
        <f>VLOOKUP($A28,'Return Data'!$B$7:$R$1700,17,0)</f>
        <v>-1.4652000000000001</v>
      </c>
      <c r="W28" s="66">
        <f>RANK(V28,V$8:V$37,0)</f>
        <v>20</v>
      </c>
      <c r="X28" s="65">
        <f>VLOOKUP($A28,'Return Data'!$B$7:$R$1700,14,0)</f>
        <v>1.0462</v>
      </c>
      <c r="Y28" s="66">
        <f>RANK(X28,X$8:X$37,0)</f>
        <v>19</v>
      </c>
      <c r="Z28" s="65">
        <f>VLOOKUP($A28,'Return Data'!$B$7:$R$1700,16,0)</f>
        <v>4.6157000000000004</v>
      </c>
      <c r="AA28" s="67">
        <f t="shared" si="9"/>
        <v>29</v>
      </c>
    </row>
    <row r="29" spans="1:27" x14ac:dyDescent="0.3">
      <c r="A29" s="63" t="s">
        <v>1633</v>
      </c>
      <c r="B29" s="64">
        <f>VLOOKUP($A29,'Return Data'!$B$7:$R$1700,3,0)</f>
        <v>44040</v>
      </c>
      <c r="C29" s="65">
        <f>VLOOKUP($A29,'Return Data'!$B$7:$R$1700,4,0)</f>
        <v>3097.9985000000001</v>
      </c>
      <c r="D29" s="65">
        <f>VLOOKUP($A29,'Return Data'!$B$7:$R$1700,5,0)</f>
        <v>-5.5861000000000001</v>
      </c>
      <c r="E29" s="66">
        <f t="shared" si="0"/>
        <v>30</v>
      </c>
      <c r="F29" s="65">
        <f>VLOOKUP($A29,'Return Data'!$B$7:$R$1700,6,0)</f>
        <v>4.3569000000000004</v>
      </c>
      <c r="G29" s="66">
        <f t="shared" si="1"/>
        <v>2</v>
      </c>
      <c r="H29" s="65">
        <f>VLOOKUP($A29,'Return Data'!$B$7:$R$1700,7,0)</f>
        <v>5.2756999999999996</v>
      </c>
      <c r="I29" s="66">
        <f t="shared" si="2"/>
        <v>3</v>
      </c>
      <c r="J29" s="65">
        <f>VLOOKUP($A29,'Return Data'!$B$7:$R$1700,8,0)</f>
        <v>-38.583599999999997</v>
      </c>
      <c r="K29" s="66">
        <f t="shared" si="3"/>
        <v>30</v>
      </c>
      <c r="L29" s="65">
        <f>VLOOKUP($A29,'Return Data'!$B$7:$R$1700,9,0)</f>
        <v>-7.4969999999999999</v>
      </c>
      <c r="M29" s="66">
        <f t="shared" si="4"/>
        <v>30</v>
      </c>
      <c r="N29" s="65">
        <f>VLOOKUP($A29,'Return Data'!$B$7:$R$1700,10,0)</f>
        <v>3.5735000000000001</v>
      </c>
      <c r="O29" s="66">
        <f t="shared" si="5"/>
        <v>28</v>
      </c>
      <c r="P29" s="65">
        <f>VLOOKUP($A29,'Return Data'!$B$7:$R$1700,11,0)</f>
        <v>2.7631999999999999</v>
      </c>
      <c r="Q29" s="66">
        <f t="shared" si="11"/>
        <v>28</v>
      </c>
      <c r="R29" s="65">
        <f>VLOOKUP($A29,'Return Data'!$B$7:$R$1700,12,0)</f>
        <v>4.7813999999999997</v>
      </c>
      <c r="S29" s="66">
        <f t="shared" si="14"/>
        <v>24</v>
      </c>
      <c r="T29" s="65">
        <f>VLOOKUP($A29,'Return Data'!$B$7:$R$1700,13,0)</f>
        <v>1.048</v>
      </c>
      <c r="U29" s="66">
        <f>RANK(T29,T$8:T$37,0)</f>
        <v>26</v>
      </c>
      <c r="V29" s="65">
        <f>VLOOKUP($A29,'Return Data'!$B$7:$R$1700,17,0)</f>
        <v>3.7267000000000001</v>
      </c>
      <c r="W29" s="66">
        <f>RANK(V29,V$8:V$37,0)</f>
        <v>19</v>
      </c>
      <c r="X29" s="65">
        <f>VLOOKUP($A29,'Return Data'!$B$7:$R$1700,14,0)</f>
        <v>4.9172000000000002</v>
      </c>
      <c r="Y29" s="66">
        <f>RANK(X29,X$8:X$37,0)</f>
        <v>18</v>
      </c>
      <c r="Z29" s="65">
        <f>VLOOKUP($A29,'Return Data'!$B$7:$R$1700,16,0)</f>
        <v>7.0088999999999997</v>
      </c>
      <c r="AA29" s="67">
        <f t="shared" si="9"/>
        <v>25</v>
      </c>
    </row>
    <row r="30" spans="1:27" x14ac:dyDescent="0.3">
      <c r="A30" s="63" t="s">
        <v>1635</v>
      </c>
      <c r="B30" s="64">
        <f>VLOOKUP($A30,'Return Data'!$B$7:$R$1700,3,0)</f>
        <v>44040</v>
      </c>
      <c r="C30" s="65">
        <f>VLOOKUP($A30,'Return Data'!$B$7:$R$1700,4,0)</f>
        <v>34.4818</v>
      </c>
      <c r="D30" s="65">
        <f>VLOOKUP($A30,'Return Data'!$B$7:$R$1700,5,0)</f>
        <v>0</v>
      </c>
      <c r="E30" s="66">
        <f t="shared" si="0"/>
        <v>16</v>
      </c>
      <c r="F30" s="65">
        <f>VLOOKUP($A30,'Return Data'!$B$7:$R$1700,6,0)</f>
        <v>0</v>
      </c>
      <c r="G30" s="66">
        <f t="shared" si="1"/>
        <v>28</v>
      </c>
      <c r="H30" s="65">
        <f>VLOOKUP($A30,'Return Data'!$B$7:$R$1700,7,0)</f>
        <v>0</v>
      </c>
      <c r="I30" s="66">
        <f t="shared" si="2"/>
        <v>30</v>
      </c>
      <c r="J30" s="65">
        <f>VLOOKUP($A30,'Return Data'!$B$7:$R$1700,8,0)</f>
        <v>0</v>
      </c>
      <c r="K30" s="66">
        <f t="shared" si="3"/>
        <v>29</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-31.972799999999999</v>
      </c>
      <c r="S30" s="66">
        <f t="shared" si="14"/>
        <v>27</v>
      </c>
      <c r="T30" s="65"/>
      <c r="U30" s="66"/>
      <c r="V30" s="65"/>
      <c r="W30" s="66"/>
      <c r="X30" s="65"/>
      <c r="Y30" s="66"/>
      <c r="Z30" s="65">
        <f>VLOOKUP($A30,'Return Data'!$B$7:$R$1700,16,0)</f>
        <v>-28.848400000000002</v>
      </c>
      <c r="AA30" s="67">
        <f t="shared" si="9"/>
        <v>30</v>
      </c>
    </row>
    <row r="31" spans="1:27" x14ac:dyDescent="0.3">
      <c r="A31" s="63" t="s">
        <v>1637</v>
      </c>
      <c r="B31" s="64">
        <f>VLOOKUP($A31,'Return Data'!$B$7:$R$1700,3,0)</f>
        <v>44040</v>
      </c>
      <c r="C31" s="65">
        <f>VLOOKUP($A31,'Return Data'!$B$7:$R$1700,4,0)</f>
        <v>26.8323</v>
      </c>
      <c r="D31" s="65">
        <f>VLOOKUP($A31,'Return Data'!$B$7:$R$1700,5,0)</f>
        <v>0.40810000000000002</v>
      </c>
      <c r="E31" s="66">
        <f t="shared" si="0"/>
        <v>13</v>
      </c>
      <c r="F31" s="65">
        <f>VLOOKUP($A31,'Return Data'!$B$7:$R$1700,6,0)</f>
        <v>1.9729000000000001</v>
      </c>
      <c r="G31" s="66">
        <f t="shared" si="1"/>
        <v>17</v>
      </c>
      <c r="H31" s="65">
        <f>VLOOKUP($A31,'Return Data'!$B$7:$R$1700,7,0)</f>
        <v>2.9944000000000002</v>
      </c>
      <c r="I31" s="66">
        <f t="shared" si="2"/>
        <v>11</v>
      </c>
      <c r="J31" s="65">
        <f>VLOOKUP($A31,'Return Data'!$B$7:$R$1700,8,0)</f>
        <v>3.6194999999999999</v>
      </c>
      <c r="K31" s="66">
        <f t="shared" si="3"/>
        <v>12</v>
      </c>
      <c r="L31" s="65">
        <f>VLOOKUP($A31,'Return Data'!$B$7:$R$1700,9,0)</f>
        <v>4.9524999999999997</v>
      </c>
      <c r="M31" s="66">
        <f t="shared" si="4"/>
        <v>14</v>
      </c>
      <c r="N31" s="65">
        <f>VLOOKUP($A31,'Return Data'!$B$7:$R$1700,10,0)</f>
        <v>8.2146000000000008</v>
      </c>
      <c r="O31" s="66">
        <f t="shared" si="5"/>
        <v>11</v>
      </c>
      <c r="P31" s="65">
        <f>VLOOKUP($A31,'Return Data'!$B$7:$R$1700,11,0)</f>
        <v>7.4108999999999998</v>
      </c>
      <c r="Q31" s="66">
        <f t="shared" si="11"/>
        <v>10</v>
      </c>
      <c r="R31" s="65">
        <f>VLOOKUP($A31,'Return Data'!$B$7:$R$1700,12,0)</f>
        <v>7.1722000000000001</v>
      </c>
      <c r="S31" s="66">
        <f t="shared" si="14"/>
        <v>5</v>
      </c>
      <c r="T31" s="65">
        <f>VLOOKUP($A31,'Return Data'!$B$7:$R$1700,13,0)</f>
        <v>10.2043</v>
      </c>
      <c r="U31" s="66">
        <f t="shared" ref="U31:U37" si="15">RANK(T31,T$8:T$37,0)</f>
        <v>2</v>
      </c>
      <c r="V31" s="65">
        <f>VLOOKUP($A31,'Return Data'!$B$7:$R$1700,17,0)</f>
        <v>10.8887</v>
      </c>
      <c r="W31" s="66">
        <f>RANK(V31,V$8:V$37,0)</f>
        <v>1</v>
      </c>
      <c r="X31" s="65">
        <f>VLOOKUP($A31,'Return Data'!$B$7:$R$1700,14,0)</f>
        <v>9.5983999999999998</v>
      </c>
      <c r="Y31" s="66">
        <f>RANK(X31,X$8:X$37,0)</f>
        <v>1</v>
      </c>
      <c r="Z31" s="65">
        <f>VLOOKUP($A31,'Return Data'!$B$7:$R$1700,16,0)</f>
        <v>9.3581000000000003</v>
      </c>
      <c r="AA31" s="67">
        <f t="shared" si="9"/>
        <v>1</v>
      </c>
    </row>
    <row r="32" spans="1:27" x14ac:dyDescent="0.3">
      <c r="A32" s="63" t="s">
        <v>1639</v>
      </c>
      <c r="B32" s="64">
        <f>VLOOKUP($A32,'Return Data'!$B$7:$R$1700,3,0)</f>
        <v>44040</v>
      </c>
      <c r="C32" s="65">
        <f>VLOOKUP($A32,'Return Data'!$B$7:$R$1700,4,0)</f>
        <v>2207.1264999999999</v>
      </c>
      <c r="D32" s="65">
        <f>VLOOKUP($A32,'Return Data'!$B$7:$R$1700,5,0)</f>
        <v>0.10580000000000001</v>
      </c>
      <c r="E32" s="66">
        <f t="shared" si="0"/>
        <v>14</v>
      </c>
      <c r="F32" s="65">
        <f>VLOOKUP($A32,'Return Data'!$B$7:$R$1700,6,0)</f>
        <v>1.5664</v>
      </c>
      <c r="G32" s="66">
        <f t="shared" si="1"/>
        <v>19</v>
      </c>
      <c r="H32" s="65">
        <f>VLOOKUP($A32,'Return Data'!$B$7:$R$1700,7,0)</f>
        <v>2.4609999999999999</v>
      </c>
      <c r="I32" s="66">
        <f t="shared" si="2"/>
        <v>20</v>
      </c>
      <c r="J32" s="65">
        <f>VLOOKUP($A32,'Return Data'!$B$7:$R$1700,8,0)</f>
        <v>3.0947</v>
      </c>
      <c r="K32" s="66">
        <f t="shared" si="3"/>
        <v>22</v>
      </c>
      <c r="L32" s="65">
        <f>VLOOKUP($A32,'Return Data'!$B$7:$R$1700,9,0)</f>
        <v>4.0343</v>
      </c>
      <c r="M32" s="66">
        <f t="shared" si="4"/>
        <v>25</v>
      </c>
      <c r="N32" s="65">
        <f>VLOOKUP($A32,'Return Data'!$B$7:$R$1700,10,0)</f>
        <v>5.8963999999999999</v>
      </c>
      <c r="O32" s="66">
        <f t="shared" si="5"/>
        <v>26</v>
      </c>
      <c r="P32" s="65">
        <f>VLOOKUP($A32,'Return Data'!$B$7:$R$1700,11,0)</f>
        <v>5.6523000000000003</v>
      </c>
      <c r="Q32" s="66">
        <f t="shared" si="11"/>
        <v>22</v>
      </c>
      <c r="R32" s="65">
        <f>VLOOKUP($A32,'Return Data'!$B$7:$R$1700,12,0)</f>
        <v>5.7230999999999996</v>
      </c>
      <c r="S32" s="66">
        <f t="shared" si="14"/>
        <v>21</v>
      </c>
      <c r="T32" s="65">
        <f>VLOOKUP($A32,'Return Data'!$B$7:$R$1700,13,0)</f>
        <v>6.0869</v>
      </c>
      <c r="U32" s="66">
        <f t="shared" si="15"/>
        <v>21</v>
      </c>
      <c r="V32" s="65">
        <f>VLOOKUP($A32,'Return Data'!$B$7:$R$1700,17,0)</f>
        <v>4.1036000000000001</v>
      </c>
      <c r="W32" s="66">
        <f>RANK(V32,V$8:V$37,0)</f>
        <v>18</v>
      </c>
      <c r="X32" s="65">
        <f>VLOOKUP($A32,'Return Data'!$B$7:$R$1700,14,0)</f>
        <v>5.1459999999999999</v>
      </c>
      <c r="Y32" s="66">
        <f>RANK(X32,X$8:X$37,0)</f>
        <v>16</v>
      </c>
      <c r="Z32" s="65">
        <f>VLOOKUP($A32,'Return Data'!$B$7:$R$1700,16,0)</f>
        <v>7.3909000000000002</v>
      </c>
      <c r="AA32" s="67">
        <f t="shared" si="9"/>
        <v>22</v>
      </c>
    </row>
    <row r="33" spans="1:27" x14ac:dyDescent="0.3">
      <c r="A33" s="63" t="s">
        <v>1640</v>
      </c>
      <c r="B33" s="64">
        <f>VLOOKUP($A33,'Return Data'!$B$7:$R$1700,3,0)</f>
        <v>44040</v>
      </c>
      <c r="C33" s="65">
        <f>VLOOKUP($A33,'Return Data'!$B$7:$R$1700,4,0)</f>
        <v>4597.1809000000003</v>
      </c>
      <c r="D33" s="65">
        <f>VLOOKUP($A33,'Return Data'!$B$7:$R$1700,5,0)</f>
        <v>1.8412999999999999</v>
      </c>
      <c r="E33" s="66">
        <f t="shared" si="0"/>
        <v>7</v>
      </c>
      <c r="F33" s="65">
        <f>VLOOKUP($A33,'Return Data'!$B$7:$R$1700,6,0)</f>
        <v>1.6556999999999999</v>
      </c>
      <c r="G33" s="66">
        <f t="shared" si="1"/>
        <v>18</v>
      </c>
      <c r="H33" s="65">
        <f>VLOOKUP($A33,'Return Data'!$B$7:$R$1700,7,0)</f>
        <v>2.3915999999999999</v>
      </c>
      <c r="I33" s="66">
        <f t="shared" si="2"/>
        <v>21</v>
      </c>
      <c r="J33" s="65">
        <f>VLOOKUP($A33,'Return Data'!$B$7:$R$1700,8,0)</f>
        <v>3.8090999999999999</v>
      </c>
      <c r="K33" s="66">
        <f t="shared" si="3"/>
        <v>9</v>
      </c>
      <c r="L33" s="65">
        <f>VLOOKUP($A33,'Return Data'!$B$7:$R$1700,9,0)</f>
        <v>5.3272000000000004</v>
      </c>
      <c r="M33" s="66">
        <f t="shared" si="4"/>
        <v>12</v>
      </c>
      <c r="N33" s="65">
        <f>VLOOKUP($A33,'Return Data'!$B$7:$R$1700,10,0)</f>
        <v>8.4210999999999991</v>
      </c>
      <c r="O33" s="66">
        <f t="shared" si="5"/>
        <v>9</v>
      </c>
      <c r="P33" s="65">
        <f>VLOOKUP($A33,'Return Data'!$B$7:$R$1700,11,0)</f>
        <v>7.3807999999999998</v>
      </c>
      <c r="Q33" s="66">
        <f t="shared" si="11"/>
        <v>11</v>
      </c>
      <c r="R33" s="65">
        <f>VLOOKUP($A33,'Return Data'!$B$7:$R$1700,12,0)</f>
        <v>7.0928000000000004</v>
      </c>
      <c r="S33" s="66">
        <f t="shared" si="14"/>
        <v>6</v>
      </c>
      <c r="T33" s="65">
        <f>VLOOKUP($A33,'Return Data'!$B$7:$R$1700,13,0)</f>
        <v>7.4557000000000002</v>
      </c>
      <c r="U33" s="66">
        <f t="shared" si="15"/>
        <v>7</v>
      </c>
      <c r="V33" s="65">
        <f>VLOOKUP($A33,'Return Data'!$B$7:$R$1700,17,0)</f>
        <v>8.0053000000000001</v>
      </c>
      <c r="W33" s="66">
        <f>RANK(V33,V$8:V$37,0)</f>
        <v>5</v>
      </c>
      <c r="X33" s="65">
        <f>VLOOKUP($A33,'Return Data'!$B$7:$R$1700,14,0)</f>
        <v>7.7396000000000003</v>
      </c>
      <c r="Y33" s="66">
        <f>RANK(X33,X$8:X$37,0)</f>
        <v>4</v>
      </c>
      <c r="Z33" s="65">
        <f>VLOOKUP($A33,'Return Data'!$B$7:$R$1700,16,0)</f>
        <v>8.1504999999999992</v>
      </c>
      <c r="AA33" s="67">
        <f t="shared" si="9"/>
        <v>12</v>
      </c>
    </row>
    <row r="34" spans="1:27" x14ac:dyDescent="0.3">
      <c r="A34" s="63" t="s">
        <v>1642</v>
      </c>
      <c r="B34" s="64">
        <f>VLOOKUP($A34,'Return Data'!$B$7:$R$1700,3,0)</f>
        <v>44040</v>
      </c>
      <c r="C34" s="65">
        <f>VLOOKUP($A34,'Return Data'!$B$7:$R$1700,4,0)</f>
        <v>10.7829</v>
      </c>
      <c r="D34" s="65">
        <f>VLOOKUP($A34,'Return Data'!$B$7:$R$1700,5,0)</f>
        <v>-2.0308999999999999</v>
      </c>
      <c r="E34" s="66">
        <f t="shared" si="0"/>
        <v>24</v>
      </c>
      <c r="F34" s="65">
        <f>VLOOKUP($A34,'Return Data'!$B$7:$R$1700,6,0)</f>
        <v>-0.16919999999999999</v>
      </c>
      <c r="G34" s="66">
        <f t="shared" si="1"/>
        <v>29</v>
      </c>
      <c r="H34" s="65">
        <f>VLOOKUP($A34,'Return Data'!$B$7:$R$1700,7,0)</f>
        <v>1.4995000000000001</v>
      </c>
      <c r="I34" s="66">
        <f t="shared" si="2"/>
        <v>27</v>
      </c>
      <c r="J34" s="65">
        <f>VLOOKUP($A34,'Return Data'!$B$7:$R$1700,8,0)</f>
        <v>3.3167</v>
      </c>
      <c r="K34" s="66">
        <f t="shared" si="3"/>
        <v>14</v>
      </c>
      <c r="L34" s="65">
        <f>VLOOKUP($A34,'Return Data'!$B$7:$R$1700,9,0)</f>
        <v>5.335</v>
      </c>
      <c r="M34" s="66">
        <f t="shared" si="4"/>
        <v>11</v>
      </c>
      <c r="N34" s="65">
        <f>VLOOKUP($A34,'Return Data'!$B$7:$R$1700,10,0)</f>
        <v>7.0133000000000001</v>
      </c>
      <c r="O34" s="66">
        <f t="shared" si="5"/>
        <v>19</v>
      </c>
      <c r="P34" s="65">
        <f>VLOOKUP($A34,'Return Data'!$B$7:$R$1700,11,0)</f>
        <v>6.6128</v>
      </c>
      <c r="Q34" s="66">
        <f t="shared" si="11"/>
        <v>16</v>
      </c>
      <c r="R34" s="65">
        <f>VLOOKUP($A34,'Return Data'!$B$7:$R$1700,12,0)</f>
        <v>6.4326999999999996</v>
      </c>
      <c r="S34" s="66">
        <f t="shared" si="14"/>
        <v>15</v>
      </c>
      <c r="T34" s="65">
        <f>VLOOKUP($A34,'Return Data'!$B$7:$R$1700,13,0)</f>
        <v>6.8859000000000004</v>
      </c>
      <c r="U34" s="66">
        <f t="shared" si="15"/>
        <v>15</v>
      </c>
      <c r="V34" s="65"/>
      <c r="W34" s="66"/>
      <c r="X34" s="65"/>
      <c r="Y34" s="66"/>
      <c r="Z34" s="65">
        <f>VLOOKUP($A34,'Return Data'!$B$7:$R$1700,16,0)</f>
        <v>7.1201999999999996</v>
      </c>
      <c r="AA34" s="67">
        <f t="shared" si="9"/>
        <v>24</v>
      </c>
    </row>
    <row r="35" spans="1:27" x14ac:dyDescent="0.3">
      <c r="A35" s="63" t="s">
        <v>1644</v>
      </c>
      <c r="B35" s="64">
        <f>VLOOKUP($A35,'Return Data'!$B$7:$R$1700,3,0)</f>
        <v>44040</v>
      </c>
      <c r="C35" s="65">
        <f>VLOOKUP($A35,'Return Data'!$B$7:$R$1700,4,0)</f>
        <v>11.1356</v>
      </c>
      <c r="D35" s="65">
        <f>VLOOKUP($A35,'Return Data'!$B$7:$R$1700,5,0)</f>
        <v>0.65559999999999996</v>
      </c>
      <c r="E35" s="66">
        <f t="shared" si="0"/>
        <v>11</v>
      </c>
      <c r="F35" s="65">
        <f>VLOOKUP($A35,'Return Data'!$B$7:$R$1700,6,0)</f>
        <v>2.2949999999999999</v>
      </c>
      <c r="G35" s="66">
        <f t="shared" si="1"/>
        <v>13</v>
      </c>
      <c r="H35" s="65">
        <f>VLOOKUP($A35,'Return Data'!$B$7:$R$1700,7,0)</f>
        <v>3.4205000000000001</v>
      </c>
      <c r="I35" s="66">
        <f t="shared" si="2"/>
        <v>8</v>
      </c>
      <c r="J35" s="65">
        <f>VLOOKUP($A35,'Return Data'!$B$7:$R$1700,8,0)</f>
        <v>3.1644999999999999</v>
      </c>
      <c r="K35" s="66">
        <f t="shared" si="3"/>
        <v>19</v>
      </c>
      <c r="L35" s="65">
        <f>VLOOKUP($A35,'Return Data'!$B$7:$R$1700,9,0)</f>
        <v>4.5145</v>
      </c>
      <c r="M35" s="66">
        <f t="shared" si="4"/>
        <v>16</v>
      </c>
      <c r="N35" s="65">
        <f>VLOOKUP($A35,'Return Data'!$B$7:$R$1700,10,0)</f>
        <v>7.0034999999999998</v>
      </c>
      <c r="O35" s="66">
        <f t="shared" si="5"/>
        <v>20</v>
      </c>
      <c r="P35" s="65">
        <f>VLOOKUP($A35,'Return Data'!$B$7:$R$1700,11,0)</f>
        <v>6.7154999999999996</v>
      </c>
      <c r="Q35" s="66">
        <f t="shared" si="11"/>
        <v>15</v>
      </c>
      <c r="R35" s="65">
        <f>VLOOKUP($A35,'Return Data'!$B$7:$R$1700,12,0)</f>
        <v>6.5027999999999997</v>
      </c>
      <c r="S35" s="66">
        <f t="shared" si="14"/>
        <v>13</v>
      </c>
      <c r="T35" s="65">
        <f>VLOOKUP($A35,'Return Data'!$B$7:$R$1700,13,0)</f>
        <v>6.9328000000000003</v>
      </c>
      <c r="U35" s="66">
        <f t="shared" si="15"/>
        <v>14</v>
      </c>
      <c r="V35" s="65"/>
      <c r="W35" s="66"/>
      <c r="X35" s="65"/>
      <c r="Y35" s="66"/>
      <c r="Z35" s="65">
        <f>VLOOKUP($A35,'Return Data'!$B$7:$R$1700,16,0)</f>
        <v>7.3575999999999997</v>
      </c>
      <c r="AA35" s="67">
        <f t="shared" si="9"/>
        <v>23</v>
      </c>
    </row>
    <row r="36" spans="1:27" x14ac:dyDescent="0.3">
      <c r="A36" s="63" t="s">
        <v>1646</v>
      </c>
      <c r="B36" s="64">
        <f>VLOOKUP($A36,'Return Data'!$B$7:$R$1700,3,0)</f>
        <v>44040</v>
      </c>
      <c r="C36" s="65">
        <f>VLOOKUP($A36,'Return Data'!$B$7:$R$1700,4,0)</f>
        <v>3313.7532000000001</v>
      </c>
      <c r="D36" s="65">
        <f>VLOOKUP($A36,'Return Data'!$B$7:$R$1700,5,0)</f>
        <v>1.5773999999999999</v>
      </c>
      <c r="E36" s="66">
        <f t="shared" si="0"/>
        <v>8</v>
      </c>
      <c r="F36" s="65">
        <f>VLOOKUP($A36,'Return Data'!$B$7:$R$1700,6,0)</f>
        <v>3.8584000000000001</v>
      </c>
      <c r="G36" s="66">
        <f t="shared" si="1"/>
        <v>4</v>
      </c>
      <c r="H36" s="65">
        <f>VLOOKUP($A36,'Return Data'!$B$7:$R$1700,7,0)</f>
        <v>4.2876000000000003</v>
      </c>
      <c r="I36" s="66">
        <f t="shared" si="2"/>
        <v>5</v>
      </c>
      <c r="J36" s="65">
        <f>VLOOKUP($A36,'Return Data'!$B$7:$R$1700,8,0)</f>
        <v>4.7637</v>
      </c>
      <c r="K36" s="66">
        <f t="shared" si="3"/>
        <v>3</v>
      </c>
      <c r="L36" s="65">
        <f>VLOOKUP($A36,'Return Data'!$B$7:$R$1700,9,0)</f>
        <v>5.6891999999999996</v>
      </c>
      <c r="M36" s="66">
        <f t="shared" si="4"/>
        <v>9</v>
      </c>
      <c r="N36" s="65">
        <f>VLOOKUP($A36,'Return Data'!$B$7:$R$1700,10,0)</f>
        <v>7.3593999999999999</v>
      </c>
      <c r="O36" s="66">
        <f t="shared" si="5"/>
        <v>16</v>
      </c>
      <c r="P36" s="65">
        <f>VLOOKUP($A36,'Return Data'!$B$7:$R$1700,11,0)</f>
        <v>6.2412999999999998</v>
      </c>
      <c r="Q36" s="66">
        <f t="shared" si="11"/>
        <v>19</v>
      </c>
      <c r="R36" s="65">
        <f>VLOOKUP($A36,'Return Data'!$B$7:$R$1700,12,0)</f>
        <v>6.5026000000000002</v>
      </c>
      <c r="S36" s="66">
        <f t="shared" si="14"/>
        <v>14</v>
      </c>
      <c r="T36" s="65">
        <f>VLOOKUP($A36,'Return Data'!$B$7:$R$1700,13,0)</f>
        <v>6.9756</v>
      </c>
      <c r="U36" s="66">
        <f t="shared" si="15"/>
        <v>13</v>
      </c>
      <c r="V36" s="65">
        <f>VLOOKUP($A36,'Return Data'!$B$7:$R$1700,17,0)</f>
        <v>5.4810999999999996</v>
      </c>
      <c r="W36" s="66">
        <f>RANK(V36,V$8:V$37,0)</f>
        <v>16</v>
      </c>
      <c r="X36" s="65">
        <f>VLOOKUP($A36,'Return Data'!$B$7:$R$1700,14,0)</f>
        <v>5.9654999999999996</v>
      </c>
      <c r="Y36" s="66">
        <f>RANK(X36,X$8:X$37,0)</f>
        <v>15</v>
      </c>
      <c r="Z36" s="65">
        <f>VLOOKUP($A36,'Return Data'!$B$7:$R$1700,16,0)</f>
        <v>8.0167999999999999</v>
      </c>
      <c r="AA36" s="67">
        <f t="shared" si="9"/>
        <v>13</v>
      </c>
    </row>
    <row r="37" spans="1:27" x14ac:dyDescent="0.3">
      <c r="A37" s="63" t="s">
        <v>1648</v>
      </c>
      <c r="B37" s="64">
        <f>VLOOKUP($A37,'Return Data'!$B$7:$R$1700,3,0)</f>
        <v>44040</v>
      </c>
      <c r="C37" s="65">
        <f>VLOOKUP($A37,'Return Data'!$B$7:$R$1700,4,0)</f>
        <v>1059.9372000000001</v>
      </c>
      <c r="D37" s="65">
        <f>VLOOKUP($A37,'Return Data'!$B$7:$R$1700,5,0)</f>
        <v>2.0421999999999998</v>
      </c>
      <c r="E37" s="66">
        <f t="shared" si="0"/>
        <v>4</v>
      </c>
      <c r="F37" s="65">
        <f>VLOOKUP($A37,'Return Data'!$B$7:$R$1700,6,0)</f>
        <v>2.2328999999999999</v>
      </c>
      <c r="G37" s="66">
        <f t="shared" si="1"/>
        <v>15</v>
      </c>
      <c r="H37" s="65">
        <f>VLOOKUP($A37,'Return Data'!$B$7:$R$1700,7,0)</f>
        <v>2.2787000000000002</v>
      </c>
      <c r="I37" s="66">
        <f t="shared" si="2"/>
        <v>22</v>
      </c>
      <c r="J37" s="65">
        <f>VLOOKUP($A37,'Return Data'!$B$7:$R$1700,8,0)</f>
        <v>2.2614999999999998</v>
      </c>
      <c r="K37" s="66">
        <f t="shared" si="3"/>
        <v>28</v>
      </c>
      <c r="L37" s="65">
        <f>VLOOKUP($A37,'Return Data'!$B$7:$R$1700,9,0)</f>
        <v>2.1842999999999999</v>
      </c>
      <c r="M37" s="66">
        <f t="shared" si="4"/>
        <v>28</v>
      </c>
      <c r="N37" s="65">
        <f>VLOOKUP($A37,'Return Data'!$B$7:$R$1700,10,0)</f>
        <v>2.3487</v>
      </c>
      <c r="O37" s="66">
        <f t="shared" si="5"/>
        <v>29</v>
      </c>
      <c r="P37" s="65">
        <f>VLOOKUP($A37,'Return Data'!$B$7:$R$1700,11,0)</f>
        <v>3.5324</v>
      </c>
      <c r="Q37" s="66">
        <f t="shared" si="11"/>
        <v>27</v>
      </c>
      <c r="R37" s="65">
        <f>VLOOKUP($A37,'Return Data'!$B$7:$R$1700,12,0)</f>
        <v>4.1395999999999997</v>
      </c>
      <c r="S37" s="66">
        <f t="shared" si="14"/>
        <v>25</v>
      </c>
      <c r="T37" s="65">
        <f>VLOOKUP($A37,'Return Data'!$B$7:$R$1700,13,0)</f>
        <v>4.8484999999999996</v>
      </c>
      <c r="U37" s="66">
        <f t="shared" si="15"/>
        <v>24</v>
      </c>
      <c r="V37" s="65"/>
      <c r="W37" s="66"/>
      <c r="X37" s="65"/>
      <c r="Y37" s="66"/>
      <c r="Z37" s="65">
        <f>VLOOKUP($A37,'Return Data'!$B$7:$R$1700,16,0)</f>
        <v>5.2142999999999997</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-0.23951999999999998</v>
      </c>
      <c r="E39" s="74"/>
      <c r="F39" s="75">
        <f>AVERAGE(F8:F37)</f>
        <v>2.1341933333333341</v>
      </c>
      <c r="G39" s="74"/>
      <c r="H39" s="75">
        <f>AVERAGE(H8:H37)</f>
        <v>3.0158266666666664</v>
      </c>
      <c r="I39" s="74"/>
      <c r="J39" s="75">
        <f>AVERAGE(J8:J37)</f>
        <v>2.2345566666666667</v>
      </c>
      <c r="K39" s="74"/>
      <c r="L39" s="75">
        <f>AVERAGE(L8:L37)</f>
        <v>5.9811800000000011</v>
      </c>
      <c r="M39" s="74"/>
      <c r="N39" s="75">
        <f>AVERAGE(N8:N37)</f>
        <v>7.6651933333333337</v>
      </c>
      <c r="O39" s="74"/>
      <c r="P39" s="75">
        <f>AVERAGE(P8:P37)</f>
        <v>6.5586310344827572</v>
      </c>
      <c r="Q39" s="74"/>
      <c r="R39" s="75">
        <f>AVERAGE(R8:R37)</f>
        <v>4.9211592592592588</v>
      </c>
      <c r="S39" s="74"/>
      <c r="T39" s="75">
        <f>AVERAGE(T8:T37)</f>
        <v>6.8650999999999991</v>
      </c>
      <c r="U39" s="74"/>
      <c r="V39" s="75">
        <f>AVERAGE(V8:V37)</f>
        <v>6.6483600000000012</v>
      </c>
      <c r="W39" s="74"/>
      <c r="X39" s="75">
        <f>AVERAGE(X8:X37)</f>
        <v>6.7181210526315782</v>
      </c>
      <c r="Y39" s="74"/>
      <c r="Z39" s="75">
        <f>AVERAGE(Z8:Z37)</f>
        <v>6.510696666666667</v>
      </c>
      <c r="AA39" s="76"/>
    </row>
    <row r="40" spans="1:27" x14ac:dyDescent="0.3">
      <c r="A40" s="73" t="s">
        <v>28</v>
      </c>
      <c r="B40" s="74"/>
      <c r="C40" s="74"/>
      <c r="D40" s="75">
        <f>MIN(D8:D37)</f>
        <v>-5.5861000000000001</v>
      </c>
      <c r="E40" s="74"/>
      <c r="F40" s="75">
        <f>MIN(F8:F37)</f>
        <v>-0.19939999999999999</v>
      </c>
      <c r="G40" s="74"/>
      <c r="H40" s="75">
        <f>MIN(H8:H37)</f>
        <v>0</v>
      </c>
      <c r="I40" s="74"/>
      <c r="J40" s="75">
        <f>MIN(J8:J37)</f>
        <v>-38.583599999999997</v>
      </c>
      <c r="K40" s="74"/>
      <c r="L40" s="75">
        <f>MIN(L8:L37)</f>
        <v>-7.4969999999999999</v>
      </c>
      <c r="M40" s="74"/>
      <c r="N40" s="75">
        <f>MIN(N8:N37)</f>
        <v>0</v>
      </c>
      <c r="O40" s="74"/>
      <c r="P40" s="75">
        <f>MIN(P8:P37)</f>
        <v>0</v>
      </c>
      <c r="Q40" s="74"/>
      <c r="R40" s="75">
        <f>MIN(R8:R37)</f>
        <v>-31.972799999999999</v>
      </c>
      <c r="S40" s="74"/>
      <c r="T40" s="75">
        <f>MIN(T8:T37)</f>
        <v>1.048</v>
      </c>
      <c r="U40" s="74"/>
      <c r="V40" s="75">
        <f>MIN(V8:V37)</f>
        <v>-1.4652000000000001</v>
      </c>
      <c r="W40" s="74"/>
      <c r="X40" s="75">
        <f>MIN(X8:X37)</f>
        <v>1.0462</v>
      </c>
      <c r="Y40" s="74"/>
      <c r="Z40" s="75">
        <f>MIN(Z8:Z37)</f>
        <v>-28.848400000000002</v>
      </c>
      <c r="AA40" s="76"/>
    </row>
    <row r="41" spans="1:27" ht="15" thickBot="1" x14ac:dyDescent="0.35">
      <c r="A41" s="77" t="s">
        <v>29</v>
      </c>
      <c r="B41" s="78"/>
      <c r="C41" s="78"/>
      <c r="D41" s="79">
        <f>MAX(D8:D37)</f>
        <v>5.1340000000000003</v>
      </c>
      <c r="E41" s="78"/>
      <c r="F41" s="79">
        <f>MAX(F8:F37)</f>
        <v>7.9314999999999998</v>
      </c>
      <c r="G41" s="78"/>
      <c r="H41" s="79">
        <f>MAX(H8:H37)</f>
        <v>9.9187999999999992</v>
      </c>
      <c r="I41" s="78"/>
      <c r="J41" s="79">
        <f>MAX(J8:J37)</f>
        <v>9.7067999999999994</v>
      </c>
      <c r="K41" s="78"/>
      <c r="L41" s="79">
        <f>MAX(L8:L37)</f>
        <v>47.107399999999998</v>
      </c>
      <c r="M41" s="78"/>
      <c r="N41" s="79">
        <f>MAX(N8:N37)</f>
        <v>21.1296</v>
      </c>
      <c r="O41" s="78"/>
      <c r="P41" s="79">
        <f>MAX(P8:P37)</f>
        <v>12.887499999999999</v>
      </c>
      <c r="Q41" s="78"/>
      <c r="R41" s="79">
        <f>MAX(R8:R37)</f>
        <v>7.9588999999999999</v>
      </c>
      <c r="S41" s="78"/>
      <c r="T41" s="79">
        <f>MAX(T8:T37)</f>
        <v>11.1143</v>
      </c>
      <c r="U41" s="78"/>
      <c r="V41" s="79">
        <f>MAX(V8:V37)</f>
        <v>10.8887</v>
      </c>
      <c r="W41" s="78"/>
      <c r="X41" s="79">
        <f>MAX(X8:X37)</f>
        <v>9.5983999999999998</v>
      </c>
      <c r="Y41" s="78"/>
      <c r="Z41" s="79">
        <f>MAX(Z8:Z37)</f>
        <v>9.3581000000000003</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1678</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44040</v>
      </c>
      <c r="C8" s="65">
        <f>VLOOKUP($A8,'Return Data'!$B$7:$R$1700,4,0)</f>
        <v>409.75420000000003</v>
      </c>
      <c r="D8" s="65">
        <f>VLOOKUP($A8,'Return Data'!$B$7:$R$1700,5,0)</f>
        <v>-3.1353</v>
      </c>
      <c r="E8" s="66">
        <f t="shared" ref="E8:E37" si="0">RANK(D8,D$8:D$37,0)</f>
        <v>26</v>
      </c>
      <c r="F8" s="65">
        <f>VLOOKUP($A8,'Return Data'!$B$7:$R$1700,6,0)</f>
        <v>0.23830000000000001</v>
      </c>
      <c r="G8" s="66">
        <f t="shared" ref="G8:G37" si="1">RANK(F8,F$8:F$37,0)</f>
        <v>25</v>
      </c>
      <c r="H8" s="65">
        <f>VLOOKUP($A8,'Return Data'!$B$7:$R$1700,7,0)</f>
        <v>1.8662000000000001</v>
      </c>
      <c r="I8" s="66">
        <f t="shared" ref="I8:I37" si="2">RANK(H8,H$8:H$37,0)</f>
        <v>22</v>
      </c>
      <c r="J8" s="65">
        <f>VLOOKUP($A8,'Return Data'!$B$7:$R$1700,8,0)</f>
        <v>3.6949999999999998</v>
      </c>
      <c r="K8" s="66">
        <f t="shared" ref="K8:K37" si="3">RANK(J8,J$8:J$37,0)</f>
        <v>7</v>
      </c>
      <c r="L8" s="65">
        <f>VLOOKUP($A8,'Return Data'!$B$7:$R$1700,9,0)</f>
        <v>6.9050000000000002</v>
      </c>
      <c r="M8" s="66">
        <f t="shared" ref="M8:M37" si="4">RANK(L8,L$8:L$37,0)</f>
        <v>5</v>
      </c>
      <c r="N8" s="65">
        <f>VLOOKUP($A8,'Return Data'!$B$7:$R$1700,10,0)</f>
        <v>11.5054</v>
      </c>
      <c r="O8" s="66">
        <f t="shared" ref="O8:O37" si="5">RANK(N8,N$8:N$37,0)</f>
        <v>2</v>
      </c>
      <c r="P8" s="65">
        <f>VLOOKUP($A8,'Return Data'!$B$7:$R$1700,11,0)</f>
        <v>8.1480999999999995</v>
      </c>
      <c r="Q8" s="66">
        <f t="shared" ref="Q8:Q16" si="6">RANK(P8,P$8:P$37,0)</f>
        <v>3</v>
      </c>
      <c r="R8" s="65">
        <f>VLOOKUP($A8,'Return Data'!$B$7:$R$1700,12,0)</f>
        <v>7.6780999999999997</v>
      </c>
      <c r="S8" s="66">
        <f t="shared" ref="S8:S16" si="7">RANK(R8,R$8:R$37,0)</f>
        <v>1</v>
      </c>
      <c r="T8" s="65">
        <f>VLOOKUP($A8,'Return Data'!$B$7:$R$1700,13,0)</f>
        <v>7.9782999999999999</v>
      </c>
      <c r="U8" s="66">
        <f t="shared" ref="U8:U16" si="8">RANK(T8,T$8:T$37,0)</f>
        <v>3</v>
      </c>
      <c r="V8" s="65">
        <f>VLOOKUP($A8,'Return Data'!$B$7:$R$1700,17,0)</f>
        <v>8.3699999999999992</v>
      </c>
      <c r="W8" s="66">
        <f>RANK(V8,V$8:V$37,0)</f>
        <v>2</v>
      </c>
      <c r="X8" s="65">
        <f>VLOOKUP($A8,'Return Data'!$B$7:$R$1700,14,0)</f>
        <v>7.7447999999999997</v>
      </c>
      <c r="Y8" s="66">
        <f>RANK(X8,X$8:X$37,0)</f>
        <v>2</v>
      </c>
      <c r="Z8" s="65">
        <f>VLOOKUP($A8,'Return Data'!$B$7:$R$1700,16,0)</f>
        <v>7.8136000000000001</v>
      </c>
      <c r="AA8" s="67">
        <f t="shared" ref="AA8:AA37" si="9">RANK(Z8,Z$8:Z$37,0)</f>
        <v>8</v>
      </c>
    </row>
    <row r="9" spans="1:27" x14ac:dyDescent="0.3">
      <c r="A9" s="63" t="s">
        <v>1591</v>
      </c>
      <c r="B9" s="64">
        <f>VLOOKUP($A9,'Return Data'!$B$7:$R$1700,3,0)</f>
        <v>44040</v>
      </c>
      <c r="C9" s="65">
        <f>VLOOKUP($A9,'Return Data'!$B$7:$R$1700,4,0)</f>
        <v>11.402699999999999</v>
      </c>
      <c r="D9" s="65">
        <f>VLOOKUP($A9,'Return Data'!$B$7:$R$1700,5,0)</f>
        <v>-4.1608000000000001</v>
      </c>
      <c r="E9" s="66">
        <f t="shared" si="0"/>
        <v>28</v>
      </c>
      <c r="F9" s="65">
        <f>VLOOKUP($A9,'Return Data'!$B$7:$R$1700,6,0)</f>
        <v>1.0404</v>
      </c>
      <c r="G9" s="66">
        <f t="shared" si="1"/>
        <v>21</v>
      </c>
      <c r="H9" s="65">
        <f>VLOOKUP($A9,'Return Data'!$B$7:$R$1700,7,0)</f>
        <v>2.3332000000000002</v>
      </c>
      <c r="I9" s="66">
        <f t="shared" si="2"/>
        <v>16</v>
      </c>
      <c r="J9" s="65">
        <f>VLOOKUP($A9,'Return Data'!$B$7:$R$1700,8,0)</f>
        <v>3.1133000000000002</v>
      </c>
      <c r="K9" s="66">
        <f t="shared" si="3"/>
        <v>12</v>
      </c>
      <c r="L9" s="65">
        <f>VLOOKUP($A9,'Return Data'!$B$7:$R$1700,9,0)</f>
        <v>4.8521000000000001</v>
      </c>
      <c r="M9" s="66">
        <f t="shared" si="4"/>
        <v>11</v>
      </c>
      <c r="N9" s="65">
        <f>VLOOKUP($A9,'Return Data'!$B$7:$R$1700,10,0)</f>
        <v>7.3247999999999998</v>
      </c>
      <c r="O9" s="66">
        <f t="shared" si="5"/>
        <v>14</v>
      </c>
      <c r="P9" s="65">
        <f>VLOOKUP($A9,'Return Data'!$B$7:$R$1700,11,0)</f>
        <v>5.8967999999999998</v>
      </c>
      <c r="Q9" s="66">
        <f t="shared" si="6"/>
        <v>17</v>
      </c>
      <c r="R9" s="65">
        <f>VLOOKUP($A9,'Return Data'!$B$7:$R$1700,12,0)</f>
        <v>5.9545000000000003</v>
      </c>
      <c r="S9" s="66">
        <f t="shared" si="7"/>
        <v>13</v>
      </c>
      <c r="T9" s="65">
        <f>VLOOKUP($A9,'Return Data'!$B$7:$R$1700,13,0)</f>
        <v>6.4554999999999998</v>
      </c>
      <c r="U9" s="66">
        <f t="shared" si="8"/>
        <v>12</v>
      </c>
      <c r="V9" s="65"/>
      <c r="W9" s="66"/>
      <c r="X9" s="65"/>
      <c r="Y9" s="66"/>
      <c r="Z9" s="65">
        <f>VLOOKUP($A9,'Return Data'!$B$7:$R$1700,16,0)</f>
        <v>7.2229999999999999</v>
      </c>
      <c r="AA9" s="67">
        <f t="shared" si="9"/>
        <v>17</v>
      </c>
    </row>
    <row r="10" spans="1:27" x14ac:dyDescent="0.3">
      <c r="A10" s="63" t="s">
        <v>1592</v>
      </c>
      <c r="B10" s="64">
        <f>VLOOKUP($A10,'Return Data'!$B$7:$R$1700,3,0)</f>
        <v>44040</v>
      </c>
      <c r="C10" s="65">
        <f>VLOOKUP($A10,'Return Data'!$B$7:$R$1700,4,0)</f>
        <v>1166.8485000000001</v>
      </c>
      <c r="D10" s="65">
        <f>VLOOKUP($A10,'Return Data'!$B$7:$R$1700,5,0)</f>
        <v>-1.6109</v>
      </c>
      <c r="E10" s="66">
        <f t="shared" si="0"/>
        <v>21</v>
      </c>
      <c r="F10" s="65">
        <f>VLOOKUP($A10,'Return Data'!$B$7:$R$1700,6,0)</f>
        <v>2.1440000000000001</v>
      </c>
      <c r="G10" s="66">
        <f t="shared" si="1"/>
        <v>10</v>
      </c>
      <c r="H10" s="65">
        <f>VLOOKUP($A10,'Return Data'!$B$7:$R$1700,7,0)</f>
        <v>3.3603999999999998</v>
      </c>
      <c r="I10" s="66">
        <f t="shared" si="2"/>
        <v>6</v>
      </c>
      <c r="J10" s="65">
        <f>VLOOKUP($A10,'Return Data'!$B$7:$R$1700,8,0)</f>
        <v>3.4716999999999998</v>
      </c>
      <c r="K10" s="66">
        <f t="shared" si="3"/>
        <v>9</v>
      </c>
      <c r="L10" s="65">
        <f>VLOOKUP($A10,'Return Data'!$B$7:$R$1700,9,0)</f>
        <v>3.8952</v>
      </c>
      <c r="M10" s="66">
        <f t="shared" si="4"/>
        <v>21</v>
      </c>
      <c r="N10" s="65">
        <f>VLOOKUP($A10,'Return Data'!$B$7:$R$1700,10,0)</f>
        <v>6.0119999999999996</v>
      </c>
      <c r="O10" s="66">
        <f t="shared" si="5"/>
        <v>21</v>
      </c>
      <c r="P10" s="65">
        <f>VLOOKUP($A10,'Return Data'!$B$7:$R$1700,11,0)</f>
        <v>5.9744999999999999</v>
      </c>
      <c r="Q10" s="66">
        <f t="shared" si="6"/>
        <v>15</v>
      </c>
      <c r="R10" s="65">
        <f>VLOOKUP($A10,'Return Data'!$B$7:$R$1700,12,0)</f>
        <v>5.9561000000000002</v>
      </c>
      <c r="S10" s="66">
        <f t="shared" si="7"/>
        <v>12</v>
      </c>
      <c r="T10" s="65">
        <f>VLOOKUP($A10,'Return Data'!$B$7:$R$1700,13,0)</f>
        <v>6.3887999999999998</v>
      </c>
      <c r="U10" s="66">
        <f t="shared" si="8"/>
        <v>13</v>
      </c>
      <c r="V10" s="65">
        <f>VLOOKUP($A10,'Return Data'!$B$7:$R$1700,17,0)</f>
        <v>7.2708000000000004</v>
      </c>
      <c r="W10" s="66">
        <f t="shared" ref="W10:W15" si="10">RANK(V10,V$8:V$37,0)</f>
        <v>8</v>
      </c>
      <c r="X10" s="65"/>
      <c r="Y10" s="66"/>
      <c r="Z10" s="65">
        <f>VLOOKUP($A10,'Return Data'!$B$7:$R$1700,16,0)</f>
        <v>7.4090999999999996</v>
      </c>
      <c r="AA10" s="67">
        <f t="shared" si="9"/>
        <v>15</v>
      </c>
    </row>
    <row r="11" spans="1:27" x14ac:dyDescent="0.3">
      <c r="A11" s="63" t="s">
        <v>1595</v>
      </c>
      <c r="B11" s="64">
        <f>VLOOKUP($A11,'Return Data'!$B$7:$R$1700,3,0)</f>
        <v>44040</v>
      </c>
      <c r="C11" s="65">
        <f>VLOOKUP($A11,'Return Data'!$B$7:$R$1700,4,0)</f>
        <v>2465.7028</v>
      </c>
      <c r="D11" s="65">
        <f>VLOOKUP($A11,'Return Data'!$B$7:$R$1700,5,0)</f>
        <v>-1.4699</v>
      </c>
      <c r="E11" s="66">
        <f t="shared" si="0"/>
        <v>20</v>
      </c>
      <c r="F11" s="65">
        <f>VLOOKUP($A11,'Return Data'!$B$7:$R$1700,6,0)</f>
        <v>0.64990000000000003</v>
      </c>
      <c r="G11" s="66">
        <f t="shared" si="1"/>
        <v>23</v>
      </c>
      <c r="H11" s="65">
        <f>VLOOKUP($A11,'Return Data'!$B$7:$R$1700,7,0)</f>
        <v>2.3149999999999999</v>
      </c>
      <c r="I11" s="66">
        <f t="shared" si="2"/>
        <v>17</v>
      </c>
      <c r="J11" s="65">
        <f>VLOOKUP($A11,'Return Data'!$B$7:$R$1700,8,0)</f>
        <v>2.9569999999999999</v>
      </c>
      <c r="K11" s="66">
        <f t="shared" si="3"/>
        <v>13</v>
      </c>
      <c r="L11" s="65">
        <f>VLOOKUP($A11,'Return Data'!$B$7:$R$1700,9,0)</f>
        <v>4.0271999999999997</v>
      </c>
      <c r="M11" s="66">
        <f t="shared" si="4"/>
        <v>19</v>
      </c>
      <c r="N11" s="65">
        <f>VLOOKUP($A11,'Return Data'!$B$7:$R$1700,10,0)</f>
        <v>6.6845999999999997</v>
      </c>
      <c r="O11" s="66">
        <f t="shared" si="5"/>
        <v>18</v>
      </c>
      <c r="P11" s="65">
        <f>VLOOKUP($A11,'Return Data'!$B$7:$R$1700,11,0)</f>
        <v>5.9062000000000001</v>
      </c>
      <c r="Q11" s="66">
        <f t="shared" si="6"/>
        <v>16</v>
      </c>
      <c r="R11" s="65">
        <f>VLOOKUP($A11,'Return Data'!$B$7:$R$1700,12,0)</f>
        <v>5.8272000000000004</v>
      </c>
      <c r="S11" s="66">
        <f t="shared" si="7"/>
        <v>15</v>
      </c>
      <c r="T11" s="65">
        <f>VLOOKUP($A11,'Return Data'!$B$7:$R$1700,13,0)</f>
        <v>6.3426</v>
      </c>
      <c r="U11" s="66">
        <f t="shared" si="8"/>
        <v>15</v>
      </c>
      <c r="V11" s="65">
        <f>VLOOKUP($A11,'Return Data'!$B$7:$R$1700,17,0)</f>
        <v>7.1329000000000002</v>
      </c>
      <c r="W11" s="66">
        <f t="shared" si="10"/>
        <v>10</v>
      </c>
      <c r="X11" s="65">
        <f>VLOOKUP($A11,'Return Data'!$B$7:$R$1700,14,0)</f>
        <v>7.1748000000000003</v>
      </c>
      <c r="Y11" s="66">
        <f>RANK(X11,X$8:X$37,0)</f>
        <v>7</v>
      </c>
      <c r="Z11" s="65">
        <f>VLOOKUP($A11,'Return Data'!$B$7:$R$1700,16,0)</f>
        <v>7.7830000000000004</v>
      </c>
      <c r="AA11" s="67">
        <f t="shared" si="9"/>
        <v>10</v>
      </c>
    </row>
    <row r="12" spans="1:27" x14ac:dyDescent="0.3">
      <c r="A12" s="63" t="s">
        <v>1597</v>
      </c>
      <c r="B12" s="64">
        <f>VLOOKUP($A12,'Return Data'!$B$7:$R$1700,3,0)</f>
        <v>44040</v>
      </c>
      <c r="C12" s="65">
        <f>VLOOKUP($A12,'Return Data'!$B$7:$R$1700,4,0)</f>
        <v>2990.9726999999998</v>
      </c>
      <c r="D12" s="65">
        <f>VLOOKUP($A12,'Return Data'!$B$7:$R$1700,5,0)</f>
        <v>1.4291</v>
      </c>
      <c r="E12" s="66">
        <f t="shared" si="0"/>
        <v>6</v>
      </c>
      <c r="F12" s="65">
        <f>VLOOKUP($A12,'Return Data'!$B$7:$R$1700,6,0)</f>
        <v>-9.2700000000000005E-2</v>
      </c>
      <c r="G12" s="66">
        <f t="shared" si="1"/>
        <v>27</v>
      </c>
      <c r="H12" s="65">
        <f>VLOOKUP($A12,'Return Data'!$B$7:$R$1700,7,0)</f>
        <v>0.22750000000000001</v>
      </c>
      <c r="I12" s="66">
        <f t="shared" si="2"/>
        <v>28</v>
      </c>
      <c r="J12" s="65">
        <f>VLOOKUP($A12,'Return Data'!$B$7:$R$1700,8,0)</f>
        <v>2.0424000000000002</v>
      </c>
      <c r="K12" s="66">
        <f t="shared" si="3"/>
        <v>26</v>
      </c>
      <c r="L12" s="65">
        <f>VLOOKUP($A12,'Return Data'!$B$7:$R$1700,9,0)</f>
        <v>3.7688999999999999</v>
      </c>
      <c r="M12" s="66">
        <f t="shared" si="4"/>
        <v>22</v>
      </c>
      <c r="N12" s="65">
        <f>VLOOKUP($A12,'Return Data'!$B$7:$R$1700,10,0)</f>
        <v>6.4701000000000004</v>
      </c>
      <c r="O12" s="66">
        <f t="shared" si="5"/>
        <v>19</v>
      </c>
      <c r="P12" s="65">
        <f>VLOOKUP($A12,'Return Data'!$B$7:$R$1700,11,0)</f>
        <v>5.6703000000000001</v>
      </c>
      <c r="Q12" s="66">
        <f t="shared" si="6"/>
        <v>19</v>
      </c>
      <c r="R12" s="65">
        <f>VLOOKUP($A12,'Return Data'!$B$7:$R$1700,12,0)</f>
        <v>5.5975999999999999</v>
      </c>
      <c r="S12" s="66">
        <f t="shared" si="7"/>
        <v>19</v>
      </c>
      <c r="T12" s="65">
        <f>VLOOKUP($A12,'Return Data'!$B$7:$R$1700,13,0)</f>
        <v>5.9108000000000001</v>
      </c>
      <c r="U12" s="66">
        <f t="shared" si="8"/>
        <v>19</v>
      </c>
      <c r="V12" s="65">
        <f>VLOOKUP($A12,'Return Data'!$B$7:$R$1700,17,0)</f>
        <v>6.3178000000000001</v>
      </c>
      <c r="W12" s="66">
        <f t="shared" si="10"/>
        <v>13</v>
      </c>
      <c r="X12" s="65">
        <f>VLOOKUP($A12,'Return Data'!$B$7:$R$1700,14,0)</f>
        <v>6.1017000000000001</v>
      </c>
      <c r="Y12" s="66">
        <f>RANK(X12,X$8:X$37,0)</f>
        <v>12</v>
      </c>
      <c r="Z12" s="65">
        <f>VLOOKUP($A12,'Return Data'!$B$7:$R$1700,16,0)</f>
        <v>7.5723000000000003</v>
      </c>
      <c r="AA12" s="67">
        <f t="shared" si="9"/>
        <v>13</v>
      </c>
    </row>
    <row r="13" spans="1:27" x14ac:dyDescent="0.3">
      <c r="A13" s="63" t="s">
        <v>1599</v>
      </c>
      <c r="B13" s="64">
        <f>VLOOKUP($A13,'Return Data'!$B$7:$R$1700,3,0)</f>
        <v>44040</v>
      </c>
      <c r="C13" s="65">
        <f>VLOOKUP($A13,'Return Data'!$B$7:$R$1700,4,0)</f>
        <v>2650.4693000000002</v>
      </c>
      <c r="D13" s="65">
        <f>VLOOKUP($A13,'Return Data'!$B$7:$R$1700,5,0)</f>
        <v>-2.4125000000000001</v>
      </c>
      <c r="E13" s="66">
        <f t="shared" si="0"/>
        <v>23</v>
      </c>
      <c r="F13" s="65">
        <f>VLOOKUP($A13,'Return Data'!$B$7:$R$1700,6,0)</f>
        <v>1.7475000000000001</v>
      </c>
      <c r="G13" s="66">
        <f t="shared" si="1"/>
        <v>13</v>
      </c>
      <c r="H13" s="65">
        <f>VLOOKUP($A13,'Return Data'!$B$7:$R$1700,7,0)</f>
        <v>1.8839999999999999</v>
      </c>
      <c r="I13" s="66">
        <f t="shared" si="2"/>
        <v>21</v>
      </c>
      <c r="J13" s="65">
        <f>VLOOKUP($A13,'Return Data'!$B$7:$R$1700,8,0)</f>
        <v>2.6941999999999999</v>
      </c>
      <c r="K13" s="66">
        <f t="shared" si="3"/>
        <v>20</v>
      </c>
      <c r="L13" s="65">
        <f>VLOOKUP($A13,'Return Data'!$B$7:$R$1700,9,0)</f>
        <v>3.3531</v>
      </c>
      <c r="M13" s="66">
        <f t="shared" si="4"/>
        <v>24</v>
      </c>
      <c r="N13" s="65">
        <f>VLOOKUP($A13,'Return Data'!$B$7:$R$1700,10,0)</f>
        <v>6.0060000000000002</v>
      </c>
      <c r="O13" s="66">
        <f t="shared" si="5"/>
        <v>22</v>
      </c>
      <c r="P13" s="65">
        <f>VLOOKUP($A13,'Return Data'!$B$7:$R$1700,11,0)</f>
        <v>5.7164999999999999</v>
      </c>
      <c r="Q13" s="66">
        <f t="shared" si="6"/>
        <v>18</v>
      </c>
      <c r="R13" s="65">
        <f>VLOOKUP($A13,'Return Data'!$B$7:$R$1700,12,0)</f>
        <v>5.6345000000000001</v>
      </c>
      <c r="S13" s="66">
        <f t="shared" si="7"/>
        <v>17</v>
      </c>
      <c r="T13" s="65">
        <f>VLOOKUP($A13,'Return Data'!$B$7:$R$1700,13,0)</f>
        <v>6.1269</v>
      </c>
      <c r="U13" s="66">
        <f t="shared" si="8"/>
        <v>17</v>
      </c>
      <c r="V13" s="65">
        <f>VLOOKUP($A13,'Return Data'!$B$7:$R$1700,17,0)</f>
        <v>5.8784999999999998</v>
      </c>
      <c r="W13" s="66">
        <f t="shared" si="10"/>
        <v>15</v>
      </c>
      <c r="X13" s="65">
        <f>VLOOKUP($A13,'Return Data'!$B$7:$R$1700,14,0)</f>
        <v>5.9896000000000003</v>
      </c>
      <c r="Y13" s="66">
        <f>RANK(X13,X$8:X$37,0)</f>
        <v>14</v>
      </c>
      <c r="Z13" s="65">
        <f>VLOOKUP($A13,'Return Data'!$B$7:$R$1700,16,0)</f>
        <v>7.2089999999999996</v>
      </c>
      <c r="AA13" s="67">
        <f t="shared" si="9"/>
        <v>18</v>
      </c>
    </row>
    <row r="14" spans="1:27" x14ac:dyDescent="0.3">
      <c r="A14" s="63" t="s">
        <v>1601</v>
      </c>
      <c r="B14" s="64">
        <f>VLOOKUP($A14,'Return Data'!$B$7:$R$1700,3,0)</f>
        <v>44040</v>
      </c>
      <c r="C14" s="65">
        <f>VLOOKUP($A14,'Return Data'!$B$7:$R$1700,4,0)</f>
        <v>2165.1500999999998</v>
      </c>
      <c r="D14" s="65">
        <f>VLOOKUP($A14,'Return Data'!$B$7:$R$1700,5,0)</f>
        <v>-0.88500000000000001</v>
      </c>
      <c r="E14" s="66">
        <f t="shared" si="0"/>
        <v>18</v>
      </c>
      <c r="F14" s="65">
        <f>VLOOKUP($A14,'Return Data'!$B$7:$R$1700,6,0)</f>
        <v>-0.1087</v>
      </c>
      <c r="G14" s="66">
        <f t="shared" si="1"/>
        <v>28</v>
      </c>
      <c r="H14" s="65">
        <f>VLOOKUP($A14,'Return Data'!$B$7:$R$1700,7,0)</f>
        <v>0.96199999999999997</v>
      </c>
      <c r="I14" s="66">
        <f t="shared" si="2"/>
        <v>26</v>
      </c>
      <c r="J14" s="65">
        <f>VLOOKUP($A14,'Return Data'!$B$7:$R$1700,8,0)</f>
        <v>1.9328000000000001</v>
      </c>
      <c r="K14" s="66">
        <f t="shared" si="3"/>
        <v>27</v>
      </c>
      <c r="L14" s="65">
        <f>VLOOKUP($A14,'Return Data'!$B$7:$R$1700,9,0)</f>
        <v>2.8816000000000002</v>
      </c>
      <c r="M14" s="66">
        <f t="shared" si="4"/>
        <v>27</v>
      </c>
      <c r="N14" s="65">
        <f>VLOOKUP($A14,'Return Data'!$B$7:$R$1700,10,0)</f>
        <v>5.0867000000000004</v>
      </c>
      <c r="O14" s="66">
        <f t="shared" si="5"/>
        <v>25</v>
      </c>
      <c r="P14" s="65">
        <f>VLOOKUP($A14,'Return Data'!$B$7:$R$1700,11,0)</f>
        <v>4.8521999999999998</v>
      </c>
      <c r="Q14" s="66">
        <f t="shared" si="6"/>
        <v>24</v>
      </c>
      <c r="R14" s="65">
        <f>VLOOKUP($A14,'Return Data'!$B$7:$R$1700,12,0)</f>
        <v>4.7873999999999999</v>
      </c>
      <c r="S14" s="66">
        <f t="shared" si="7"/>
        <v>23</v>
      </c>
      <c r="T14" s="65">
        <f>VLOOKUP($A14,'Return Data'!$B$7:$R$1700,13,0)</f>
        <v>5.1703999999999999</v>
      </c>
      <c r="U14" s="66">
        <f t="shared" si="8"/>
        <v>23</v>
      </c>
      <c r="V14" s="65">
        <f>VLOOKUP($A14,'Return Data'!$B$7:$R$1700,17,0)</f>
        <v>5.8985000000000003</v>
      </c>
      <c r="W14" s="66">
        <f t="shared" si="10"/>
        <v>14</v>
      </c>
      <c r="X14" s="65">
        <f>VLOOKUP($A14,'Return Data'!$B$7:$R$1700,14,0)</f>
        <v>6.0217000000000001</v>
      </c>
      <c r="Y14" s="66">
        <f>RANK(X14,X$8:X$37,0)</f>
        <v>13</v>
      </c>
      <c r="Z14" s="65">
        <f>VLOOKUP($A14,'Return Data'!$B$7:$R$1700,16,0)</f>
        <v>7.6769999999999996</v>
      </c>
      <c r="AA14" s="67">
        <f t="shared" si="9"/>
        <v>12</v>
      </c>
    </row>
    <row r="15" spans="1:27" x14ac:dyDescent="0.3">
      <c r="A15" s="63" t="s">
        <v>1604</v>
      </c>
      <c r="B15" s="64">
        <f>VLOOKUP($A15,'Return Data'!$B$7:$R$1700,3,0)</f>
        <v>44040</v>
      </c>
      <c r="C15" s="65">
        <f>VLOOKUP($A15,'Return Data'!$B$7:$R$1700,4,0)</f>
        <v>28.281199999999998</v>
      </c>
      <c r="D15" s="65">
        <f>VLOOKUP($A15,'Return Data'!$B$7:$R$1700,5,0)</f>
        <v>5.0340999999999996</v>
      </c>
      <c r="E15" s="66">
        <f t="shared" si="0"/>
        <v>1</v>
      </c>
      <c r="F15" s="65">
        <f>VLOOKUP($A15,'Return Data'!$B$7:$R$1700,6,0)</f>
        <v>7.8472</v>
      </c>
      <c r="G15" s="66">
        <f t="shared" si="1"/>
        <v>1</v>
      </c>
      <c r="H15" s="65">
        <f>VLOOKUP($A15,'Return Data'!$B$7:$R$1700,7,0)</f>
        <v>9.8455999999999992</v>
      </c>
      <c r="I15" s="66">
        <f t="shared" si="2"/>
        <v>1</v>
      </c>
      <c r="J15" s="65">
        <f>VLOOKUP($A15,'Return Data'!$B$7:$R$1700,8,0)</f>
        <v>9.6227999999999998</v>
      </c>
      <c r="K15" s="66">
        <f t="shared" si="3"/>
        <v>1</v>
      </c>
      <c r="L15" s="65">
        <f>VLOOKUP($A15,'Return Data'!$B$7:$R$1700,9,0)</f>
        <v>10.394600000000001</v>
      </c>
      <c r="M15" s="66">
        <f t="shared" si="4"/>
        <v>2</v>
      </c>
      <c r="N15" s="65">
        <f>VLOOKUP($A15,'Return Data'!$B$7:$R$1700,10,0)</f>
        <v>10.227499999999999</v>
      </c>
      <c r="O15" s="66">
        <f t="shared" si="5"/>
        <v>4</v>
      </c>
      <c r="P15" s="65">
        <f>VLOOKUP($A15,'Return Data'!$B$7:$R$1700,11,0)</f>
        <v>9.0685000000000002</v>
      </c>
      <c r="Q15" s="66">
        <f t="shared" si="6"/>
        <v>2</v>
      </c>
      <c r="R15" s="65">
        <f>VLOOKUP($A15,'Return Data'!$B$7:$R$1700,12,0)</f>
        <v>3.0348999999999999</v>
      </c>
      <c r="S15" s="66">
        <f t="shared" si="7"/>
        <v>26</v>
      </c>
      <c r="T15" s="65">
        <f>VLOOKUP($A15,'Return Data'!$B$7:$R$1700,13,0)</f>
        <v>4.5022000000000002</v>
      </c>
      <c r="U15" s="66">
        <f t="shared" si="8"/>
        <v>24</v>
      </c>
      <c r="V15" s="65">
        <f>VLOOKUP($A15,'Return Data'!$B$7:$R$1700,17,0)</f>
        <v>7.1032999999999999</v>
      </c>
      <c r="W15" s="66">
        <f t="shared" si="10"/>
        <v>11</v>
      </c>
      <c r="X15" s="65">
        <f>VLOOKUP($A15,'Return Data'!$B$7:$R$1700,14,0)</f>
        <v>7.2710999999999997</v>
      </c>
      <c r="Y15" s="66">
        <f>RANK(X15,X$8:X$37,0)</f>
        <v>5</v>
      </c>
      <c r="Z15" s="65">
        <f>VLOOKUP($A15,'Return Data'!$B$7:$R$1700,16,0)</f>
        <v>8.5871999999999993</v>
      </c>
      <c r="AA15" s="67">
        <f t="shared" si="9"/>
        <v>1</v>
      </c>
    </row>
    <row r="16" spans="1:27" x14ac:dyDescent="0.3">
      <c r="A16" s="63" t="s">
        <v>1607</v>
      </c>
      <c r="B16" s="64">
        <f>VLOOKUP($A16,'Return Data'!$B$7:$R$1700,3,0)</f>
        <v>44040</v>
      </c>
      <c r="C16" s="65">
        <f>VLOOKUP($A16,'Return Data'!$B$7:$R$1700,4,0)</f>
        <v>11.525</v>
      </c>
      <c r="D16" s="65">
        <f>VLOOKUP($A16,'Return Data'!$B$7:$R$1700,5,0)</f>
        <v>1.2668999999999999</v>
      </c>
      <c r="E16" s="66">
        <f t="shared" si="0"/>
        <v>7</v>
      </c>
      <c r="F16" s="65">
        <f>VLOOKUP($A16,'Return Data'!$B$7:$R$1700,6,0)</f>
        <v>2.6135000000000002</v>
      </c>
      <c r="G16" s="66">
        <f t="shared" si="1"/>
        <v>8</v>
      </c>
      <c r="H16" s="65">
        <f>VLOOKUP($A16,'Return Data'!$B$7:$R$1700,7,0)</f>
        <v>3.0331000000000001</v>
      </c>
      <c r="I16" s="66">
        <f t="shared" si="2"/>
        <v>8</v>
      </c>
      <c r="J16" s="65">
        <f>VLOOKUP($A16,'Return Data'!$B$7:$R$1700,8,0)</f>
        <v>4.2370999999999999</v>
      </c>
      <c r="K16" s="66">
        <f t="shared" si="3"/>
        <v>4</v>
      </c>
      <c r="L16" s="65">
        <f>VLOOKUP($A16,'Return Data'!$B$7:$R$1700,9,0)</f>
        <v>6.3794000000000004</v>
      </c>
      <c r="M16" s="66">
        <f t="shared" si="4"/>
        <v>6</v>
      </c>
      <c r="N16" s="65">
        <f>VLOOKUP($A16,'Return Data'!$B$7:$R$1700,10,0)</f>
        <v>9.8594000000000008</v>
      </c>
      <c r="O16" s="66">
        <f t="shared" si="5"/>
        <v>5</v>
      </c>
      <c r="P16" s="65">
        <f>VLOOKUP($A16,'Return Data'!$B$7:$R$1700,11,0)</f>
        <v>7.968</v>
      </c>
      <c r="Q16" s="66">
        <f t="shared" si="6"/>
        <v>4</v>
      </c>
      <c r="R16" s="65">
        <f>VLOOKUP($A16,'Return Data'!$B$7:$R$1700,12,0)</f>
        <v>7.1820000000000004</v>
      </c>
      <c r="S16" s="66">
        <f t="shared" si="7"/>
        <v>3</v>
      </c>
      <c r="T16" s="65">
        <f>VLOOKUP($A16,'Return Data'!$B$7:$R$1700,13,0)</f>
        <v>7.4034000000000004</v>
      </c>
      <c r="U16" s="66">
        <f t="shared" si="8"/>
        <v>5</v>
      </c>
      <c r="V16" s="65"/>
      <c r="W16" s="66"/>
      <c r="X16" s="65"/>
      <c r="Y16" s="66"/>
      <c r="Z16" s="65">
        <f>VLOOKUP($A16,'Return Data'!$B$7:$R$1700,16,0)</f>
        <v>8.0017999999999994</v>
      </c>
      <c r="AA16" s="67">
        <f t="shared" si="9"/>
        <v>5</v>
      </c>
    </row>
    <row r="17" spans="1:27" x14ac:dyDescent="0.3">
      <c r="A17" s="63" t="s">
        <v>1609</v>
      </c>
      <c r="B17" s="64">
        <f>VLOOKUP($A17,'Return Data'!$B$7:$R$1700,3,0)</f>
        <v>44040</v>
      </c>
      <c r="C17" s="65">
        <f>VLOOKUP($A17,'Return Data'!$B$7:$R$1700,4,0)</f>
        <v>1032.4475</v>
      </c>
      <c r="D17" s="65">
        <f>VLOOKUP($A17,'Return Data'!$B$7:$R$1700,5,0)</f>
        <v>-0.51259999999999994</v>
      </c>
      <c r="E17" s="66">
        <f t="shared" si="0"/>
        <v>15</v>
      </c>
      <c r="F17" s="65">
        <f>VLOOKUP($A17,'Return Data'!$B$7:$R$1700,6,0)</f>
        <v>2.6956000000000002</v>
      </c>
      <c r="G17" s="66">
        <f t="shared" si="1"/>
        <v>7</v>
      </c>
      <c r="H17" s="65">
        <f>VLOOKUP($A17,'Return Data'!$B$7:$R$1700,7,0)</f>
        <v>2.3378999999999999</v>
      </c>
      <c r="I17" s="66">
        <f t="shared" si="2"/>
        <v>15</v>
      </c>
      <c r="J17" s="65">
        <f>VLOOKUP($A17,'Return Data'!$B$7:$R$1700,8,0)</f>
        <v>2.9540000000000002</v>
      </c>
      <c r="K17" s="66">
        <f t="shared" si="3"/>
        <v>15</v>
      </c>
      <c r="L17" s="65">
        <f>VLOOKUP($A17,'Return Data'!$B$7:$R$1700,9,0)</f>
        <v>4.383</v>
      </c>
      <c r="M17" s="66">
        <f t="shared" si="4"/>
        <v>13</v>
      </c>
      <c r="N17" s="65">
        <f>VLOOKUP($A17,'Return Data'!$B$7:$R$1700,10,0)</f>
        <v>7.4356</v>
      </c>
      <c r="O17" s="66">
        <f t="shared" si="5"/>
        <v>13</v>
      </c>
      <c r="P17" s="65"/>
      <c r="Q17" s="66"/>
      <c r="R17" s="65"/>
      <c r="S17" s="66"/>
      <c r="T17" s="65"/>
      <c r="U17" s="66"/>
      <c r="V17" s="65"/>
      <c r="W17" s="66"/>
      <c r="X17" s="65"/>
      <c r="Y17" s="66"/>
      <c r="Z17" s="65">
        <f>VLOOKUP($A17,'Return Data'!$B$7:$R$1700,16,0)</f>
        <v>6.5433000000000003</v>
      </c>
      <c r="AA17" s="67">
        <f t="shared" si="9"/>
        <v>22</v>
      </c>
    </row>
    <row r="18" spans="1:27" x14ac:dyDescent="0.3">
      <c r="A18" s="63" t="s">
        <v>1610</v>
      </c>
      <c r="B18" s="64">
        <f>VLOOKUP($A18,'Return Data'!$B$7:$R$1700,3,0)</f>
        <v>44040</v>
      </c>
      <c r="C18" s="65">
        <f>VLOOKUP($A18,'Return Data'!$B$7:$R$1700,4,0)</f>
        <v>20.872399999999999</v>
      </c>
      <c r="D18" s="65">
        <f>VLOOKUP($A18,'Return Data'!$B$7:$R$1700,5,0)</f>
        <v>0.52459999999999996</v>
      </c>
      <c r="E18" s="66">
        <f t="shared" si="0"/>
        <v>10</v>
      </c>
      <c r="F18" s="65">
        <f>VLOOKUP($A18,'Return Data'!$B$7:$R$1700,6,0)</f>
        <v>3.28</v>
      </c>
      <c r="G18" s="66">
        <f t="shared" si="1"/>
        <v>4</v>
      </c>
      <c r="H18" s="65">
        <f>VLOOKUP($A18,'Return Data'!$B$7:$R$1700,7,0)</f>
        <v>4.3754999999999997</v>
      </c>
      <c r="I18" s="66">
        <f t="shared" si="2"/>
        <v>4</v>
      </c>
      <c r="J18" s="65">
        <f>VLOOKUP($A18,'Return Data'!$B$7:$R$1700,8,0)</f>
        <v>3.8904999999999998</v>
      </c>
      <c r="K18" s="66">
        <f t="shared" si="3"/>
        <v>6</v>
      </c>
      <c r="L18" s="65">
        <f>VLOOKUP($A18,'Return Data'!$B$7:$R$1700,9,0)</f>
        <v>7.5693999999999999</v>
      </c>
      <c r="M18" s="66">
        <f t="shared" si="4"/>
        <v>3</v>
      </c>
      <c r="N18" s="65">
        <f>VLOOKUP($A18,'Return Data'!$B$7:$R$1700,10,0)</f>
        <v>10.2965</v>
      </c>
      <c r="O18" s="66">
        <f t="shared" si="5"/>
        <v>3</v>
      </c>
      <c r="P18" s="65">
        <f>VLOOKUP($A18,'Return Data'!$B$7:$R$1700,11,0)</f>
        <v>7.0435999999999996</v>
      </c>
      <c r="Q18" s="66">
        <f t="shared" ref="Q18:Q37" si="11">RANK(P18,P$8:P$37,0)</f>
        <v>10</v>
      </c>
      <c r="R18" s="65">
        <f>VLOOKUP($A18,'Return Data'!$B$7:$R$1700,12,0)</f>
        <v>7.3124000000000002</v>
      </c>
      <c r="S18" s="66">
        <f t="shared" ref="S18:S25" si="12">RANK(R18,R$8:R$37,0)</f>
        <v>2</v>
      </c>
      <c r="T18" s="65">
        <f>VLOOKUP($A18,'Return Data'!$B$7:$R$1700,13,0)</f>
        <v>7.6627999999999998</v>
      </c>
      <c r="U18" s="66">
        <f t="shared" ref="U18:U25" si="13">RANK(T18,T$8:T$37,0)</f>
        <v>4</v>
      </c>
      <c r="V18" s="65">
        <f>VLOOKUP($A18,'Return Data'!$B$7:$R$1700,17,0)</f>
        <v>8.0327999999999999</v>
      </c>
      <c r="W18" s="66">
        <f>RANK(V18,V$8:V$37,0)</f>
        <v>3</v>
      </c>
      <c r="X18" s="65">
        <f>VLOOKUP($A18,'Return Data'!$B$7:$R$1700,14,0)</f>
        <v>7.4671000000000003</v>
      </c>
      <c r="Y18" s="66">
        <f>RANK(X18,X$8:X$37,0)</f>
        <v>4</v>
      </c>
      <c r="Z18" s="65">
        <f>VLOOKUP($A18,'Return Data'!$B$7:$R$1700,16,0)</f>
        <v>8.2858000000000001</v>
      </c>
      <c r="AA18" s="67">
        <f t="shared" si="9"/>
        <v>4</v>
      </c>
    </row>
    <row r="19" spans="1:27" x14ac:dyDescent="0.3">
      <c r="A19" s="63" t="s">
        <v>1612</v>
      </c>
      <c r="B19" s="64">
        <f>VLOOKUP($A19,'Return Data'!$B$7:$R$1700,3,0)</f>
        <v>44040</v>
      </c>
      <c r="C19" s="65">
        <f>VLOOKUP($A19,'Return Data'!$B$7:$R$1700,4,0)</f>
        <v>2107.0835999999999</v>
      </c>
      <c r="D19" s="65">
        <f>VLOOKUP($A19,'Return Data'!$B$7:$R$1700,5,0)</f>
        <v>2.6852</v>
      </c>
      <c r="E19" s="66">
        <f t="shared" si="0"/>
        <v>3</v>
      </c>
      <c r="F19" s="65">
        <f>VLOOKUP($A19,'Return Data'!$B$7:$R$1700,6,0)</f>
        <v>3.2782</v>
      </c>
      <c r="G19" s="66">
        <f t="shared" si="1"/>
        <v>5</v>
      </c>
      <c r="H19" s="65">
        <f>VLOOKUP($A19,'Return Data'!$B$7:$R$1700,7,0)</f>
        <v>5.4561000000000002</v>
      </c>
      <c r="I19" s="66">
        <f t="shared" si="2"/>
        <v>2</v>
      </c>
      <c r="J19" s="65">
        <f>VLOOKUP($A19,'Return Data'!$B$7:$R$1700,8,0)</f>
        <v>5.8851000000000004</v>
      </c>
      <c r="K19" s="66">
        <f t="shared" si="3"/>
        <v>2</v>
      </c>
      <c r="L19" s="65">
        <f>VLOOKUP($A19,'Return Data'!$B$7:$R$1700,9,0)</f>
        <v>7.4732000000000003</v>
      </c>
      <c r="M19" s="66">
        <f t="shared" si="4"/>
        <v>4</v>
      </c>
      <c r="N19" s="65">
        <f>VLOOKUP($A19,'Return Data'!$B$7:$R$1700,10,0)</f>
        <v>8.4196000000000009</v>
      </c>
      <c r="O19" s="66">
        <f t="shared" si="5"/>
        <v>7</v>
      </c>
      <c r="P19" s="65">
        <f>VLOOKUP($A19,'Return Data'!$B$7:$R$1700,11,0)</f>
        <v>5.1466000000000003</v>
      </c>
      <c r="Q19" s="66">
        <f t="shared" si="11"/>
        <v>22</v>
      </c>
      <c r="R19" s="65">
        <f>VLOOKUP($A19,'Return Data'!$B$7:$R$1700,12,0)</f>
        <v>5.6199000000000003</v>
      </c>
      <c r="S19" s="66">
        <f t="shared" si="12"/>
        <v>18</v>
      </c>
      <c r="T19" s="65">
        <f>VLOOKUP($A19,'Return Data'!$B$7:$R$1700,13,0)</f>
        <v>10.638999999999999</v>
      </c>
      <c r="U19" s="66">
        <f t="shared" si="13"/>
        <v>1</v>
      </c>
      <c r="V19" s="65">
        <f>VLOOKUP($A19,'Return Data'!$B$7:$R$1700,17,0)</f>
        <v>6.5229999999999997</v>
      </c>
      <c r="W19" s="66">
        <f>RANK(V19,V$8:V$37,0)</f>
        <v>12</v>
      </c>
      <c r="X19" s="65">
        <f>VLOOKUP($A19,'Return Data'!$B$7:$R$1700,14,0)</f>
        <v>6.3787000000000003</v>
      </c>
      <c r="Y19" s="66">
        <f>RANK(X19,X$8:X$37,0)</f>
        <v>11</v>
      </c>
      <c r="Z19" s="65">
        <f>VLOOKUP($A19,'Return Data'!$B$7:$R$1700,16,0)</f>
        <v>7.8132999999999999</v>
      </c>
      <c r="AA19" s="67">
        <f t="shared" si="9"/>
        <v>9</v>
      </c>
    </row>
    <row r="20" spans="1:27" x14ac:dyDescent="0.3">
      <c r="A20" s="63" t="s">
        <v>1615</v>
      </c>
      <c r="B20" s="64">
        <f>VLOOKUP($A20,'Return Data'!$B$7:$R$1700,3,0)</f>
        <v>44040</v>
      </c>
      <c r="C20" s="65">
        <f>VLOOKUP($A20,'Return Data'!$B$7:$R$1700,4,0)</f>
        <v>11.651199999999999</v>
      </c>
      <c r="D20" s="65">
        <f>VLOOKUP($A20,'Return Data'!$B$7:$R$1700,5,0)</f>
        <v>-2.8191999999999999</v>
      </c>
      <c r="E20" s="66">
        <f t="shared" si="0"/>
        <v>24</v>
      </c>
      <c r="F20" s="65">
        <f>VLOOKUP($A20,'Return Data'!$B$7:$R$1700,6,0)</f>
        <v>1.2533000000000001</v>
      </c>
      <c r="G20" s="66">
        <f t="shared" si="1"/>
        <v>18</v>
      </c>
      <c r="H20" s="65">
        <f>VLOOKUP($A20,'Return Data'!$B$7:$R$1700,7,0)</f>
        <v>2.0146999999999999</v>
      </c>
      <c r="I20" s="66">
        <f t="shared" si="2"/>
        <v>20</v>
      </c>
      <c r="J20" s="65">
        <f>VLOOKUP($A20,'Return Data'!$B$7:$R$1700,8,0)</f>
        <v>2.8001</v>
      </c>
      <c r="K20" s="66">
        <f t="shared" si="3"/>
        <v>18</v>
      </c>
      <c r="L20" s="65">
        <f>VLOOKUP($A20,'Return Data'!$B$7:$R$1700,9,0)</f>
        <v>4.0970000000000004</v>
      </c>
      <c r="M20" s="66">
        <f t="shared" si="4"/>
        <v>18</v>
      </c>
      <c r="N20" s="65">
        <f>VLOOKUP($A20,'Return Data'!$B$7:$R$1700,10,0)</f>
        <v>7.6050000000000004</v>
      </c>
      <c r="O20" s="66">
        <f t="shared" si="5"/>
        <v>12</v>
      </c>
      <c r="P20" s="65">
        <f>VLOOKUP($A20,'Return Data'!$B$7:$R$1700,11,0)</f>
        <v>7.1224999999999996</v>
      </c>
      <c r="Q20" s="66">
        <f t="shared" si="11"/>
        <v>9</v>
      </c>
      <c r="R20" s="65">
        <f>VLOOKUP($A20,'Return Data'!$B$7:$R$1700,12,0)</f>
        <v>6.798</v>
      </c>
      <c r="S20" s="66">
        <f t="shared" si="12"/>
        <v>6</v>
      </c>
      <c r="T20" s="65">
        <f>VLOOKUP($A20,'Return Data'!$B$7:$R$1700,13,0)</f>
        <v>7.1683000000000003</v>
      </c>
      <c r="U20" s="66">
        <f t="shared" si="13"/>
        <v>7</v>
      </c>
      <c r="V20" s="65"/>
      <c r="W20" s="66"/>
      <c r="X20" s="65"/>
      <c r="Y20" s="66"/>
      <c r="Z20" s="65">
        <f>VLOOKUP($A20,'Return Data'!$B$7:$R$1700,16,0)</f>
        <v>7.8183999999999996</v>
      </c>
      <c r="AA20" s="67">
        <f t="shared" si="9"/>
        <v>7</v>
      </c>
    </row>
    <row r="21" spans="1:27" x14ac:dyDescent="0.3">
      <c r="A21" s="63" t="s">
        <v>1616</v>
      </c>
      <c r="B21" s="64">
        <f>VLOOKUP($A21,'Return Data'!$B$7:$R$1700,3,0)</f>
        <v>44040</v>
      </c>
      <c r="C21" s="65">
        <f>VLOOKUP($A21,'Return Data'!$B$7:$R$1700,4,0)</f>
        <v>1982.4962</v>
      </c>
      <c r="D21" s="65">
        <f>VLOOKUP($A21,'Return Data'!$B$7:$R$1700,5,0)</f>
        <v>-0.98129999999999995</v>
      </c>
      <c r="E21" s="66">
        <f t="shared" si="0"/>
        <v>19</v>
      </c>
      <c r="F21" s="65">
        <f>VLOOKUP($A21,'Return Data'!$B$7:$R$1700,6,0)</f>
        <v>2.5548000000000002</v>
      </c>
      <c r="G21" s="66">
        <f t="shared" si="1"/>
        <v>9</v>
      </c>
      <c r="H21" s="65">
        <f>VLOOKUP($A21,'Return Data'!$B$7:$R$1700,7,0)</f>
        <v>2.4022000000000001</v>
      </c>
      <c r="I21" s="66">
        <f t="shared" si="2"/>
        <v>13</v>
      </c>
      <c r="J21" s="65">
        <f>VLOOKUP($A21,'Return Data'!$B$7:$R$1700,8,0)</f>
        <v>3.1252</v>
      </c>
      <c r="K21" s="66">
        <f t="shared" si="3"/>
        <v>11</v>
      </c>
      <c r="L21" s="65">
        <f>VLOOKUP($A21,'Return Data'!$B$7:$R$1700,9,0)</f>
        <v>3.6046999999999998</v>
      </c>
      <c r="M21" s="66">
        <f t="shared" si="4"/>
        <v>23</v>
      </c>
      <c r="N21" s="65">
        <f>VLOOKUP($A21,'Return Data'!$B$7:$R$1700,10,0)</f>
        <v>6.7239000000000004</v>
      </c>
      <c r="O21" s="66">
        <f t="shared" si="5"/>
        <v>17</v>
      </c>
      <c r="P21" s="65">
        <f>VLOOKUP($A21,'Return Data'!$B$7:$R$1700,11,0)</f>
        <v>6.8920000000000003</v>
      </c>
      <c r="Q21" s="66">
        <f t="shared" si="11"/>
        <v>12</v>
      </c>
      <c r="R21" s="65">
        <f>VLOOKUP($A21,'Return Data'!$B$7:$R$1700,12,0)</f>
        <v>6.4396000000000004</v>
      </c>
      <c r="S21" s="66">
        <f t="shared" si="12"/>
        <v>9</v>
      </c>
      <c r="T21" s="65">
        <f>VLOOKUP($A21,'Return Data'!$B$7:$R$1700,13,0)</f>
        <v>6.6497000000000002</v>
      </c>
      <c r="U21" s="66">
        <f t="shared" si="13"/>
        <v>10</v>
      </c>
      <c r="V21" s="65">
        <f>VLOOKUP($A21,'Return Data'!$B$7:$R$1700,17,0)</f>
        <v>7.2691999999999997</v>
      </c>
      <c r="W21" s="66">
        <f>RANK(V21,V$8:V$37,0)</f>
        <v>9</v>
      </c>
      <c r="X21" s="65">
        <f>VLOOKUP($A21,'Return Data'!$B$7:$R$1700,14,0)</f>
        <v>7.0380000000000003</v>
      </c>
      <c r="Y21" s="66">
        <f>RANK(X21,X$8:X$37,0)</f>
        <v>9</v>
      </c>
      <c r="Z21" s="65">
        <f>VLOOKUP($A21,'Return Data'!$B$7:$R$1700,16,0)</f>
        <v>8.3186999999999998</v>
      </c>
      <c r="AA21" s="67">
        <f t="shared" si="9"/>
        <v>3</v>
      </c>
    </row>
    <row r="22" spans="1:27" x14ac:dyDescent="0.3">
      <c r="A22" s="63" t="s">
        <v>1618</v>
      </c>
      <c r="B22" s="64">
        <f>VLOOKUP($A22,'Return Data'!$B$7:$R$1700,3,0)</f>
        <v>44040</v>
      </c>
      <c r="C22" s="65">
        <f>VLOOKUP($A22,'Return Data'!$B$7:$R$1700,4,0)</f>
        <v>2085.8060999999998</v>
      </c>
      <c r="D22" s="65">
        <f>VLOOKUP($A22,'Return Data'!$B$7:$R$1700,5,0)</f>
        <v>-0.23449999999999999</v>
      </c>
      <c r="E22" s="66">
        <f t="shared" si="0"/>
        <v>14</v>
      </c>
      <c r="F22" s="65">
        <f>VLOOKUP($A22,'Return Data'!$B$7:$R$1700,6,0)</f>
        <v>1.5996999999999999</v>
      </c>
      <c r="G22" s="66">
        <f t="shared" si="1"/>
        <v>15</v>
      </c>
      <c r="H22" s="65">
        <f>VLOOKUP($A22,'Return Data'!$B$7:$R$1700,7,0)</f>
        <v>2.2071000000000001</v>
      </c>
      <c r="I22" s="66">
        <f t="shared" si="2"/>
        <v>19</v>
      </c>
      <c r="J22" s="65">
        <f>VLOOKUP($A22,'Return Data'!$B$7:$R$1700,8,0)</f>
        <v>2.5499000000000001</v>
      </c>
      <c r="K22" s="66">
        <f t="shared" si="3"/>
        <v>21</v>
      </c>
      <c r="L22" s="65">
        <f>VLOOKUP($A22,'Return Data'!$B$7:$R$1700,9,0)</f>
        <v>4.3769</v>
      </c>
      <c r="M22" s="66">
        <f t="shared" si="4"/>
        <v>14</v>
      </c>
      <c r="N22" s="65">
        <f>VLOOKUP($A22,'Return Data'!$B$7:$R$1700,10,0)</f>
        <v>7.2554999999999996</v>
      </c>
      <c r="O22" s="66">
        <f t="shared" si="5"/>
        <v>15</v>
      </c>
      <c r="P22" s="65">
        <f>VLOOKUP($A22,'Return Data'!$B$7:$R$1700,11,0)</f>
        <v>6.4245999999999999</v>
      </c>
      <c r="Q22" s="66">
        <f t="shared" si="11"/>
        <v>13</v>
      </c>
      <c r="R22" s="65">
        <f>VLOOKUP($A22,'Return Data'!$B$7:$R$1700,12,0)</f>
        <v>6.1520000000000001</v>
      </c>
      <c r="S22" s="66">
        <f t="shared" si="12"/>
        <v>11</v>
      </c>
      <c r="T22" s="65">
        <f>VLOOKUP($A22,'Return Data'!$B$7:$R$1700,13,0)</f>
        <v>6.5559000000000003</v>
      </c>
      <c r="U22" s="66">
        <f t="shared" si="13"/>
        <v>11</v>
      </c>
      <c r="V22" s="65">
        <f>VLOOKUP($A22,'Return Data'!$B$7:$R$1700,17,0)</f>
        <v>7.2998000000000003</v>
      </c>
      <c r="W22" s="66">
        <f>RANK(V22,V$8:V$37,0)</f>
        <v>7</v>
      </c>
      <c r="X22" s="65">
        <f>VLOOKUP($A22,'Return Data'!$B$7:$R$1700,14,0)</f>
        <v>7.0205000000000002</v>
      </c>
      <c r="Y22" s="66">
        <f>RANK(X22,X$8:X$37,0)</f>
        <v>10</v>
      </c>
      <c r="Z22" s="65">
        <f>VLOOKUP($A22,'Return Data'!$B$7:$R$1700,16,0)</f>
        <v>7.9729000000000001</v>
      </c>
      <c r="AA22" s="67">
        <f t="shared" si="9"/>
        <v>6</v>
      </c>
    </row>
    <row r="23" spans="1:27" x14ac:dyDescent="0.3">
      <c r="A23" s="63" t="s">
        <v>1620</v>
      </c>
      <c r="B23" s="64">
        <f>VLOOKUP($A23,'Return Data'!$B$7:$R$1700,3,0)</f>
        <v>44040</v>
      </c>
      <c r="C23" s="65">
        <f>VLOOKUP($A23,'Return Data'!$B$7:$R$1700,4,0)</f>
        <v>26.613499999999998</v>
      </c>
      <c r="D23" s="65">
        <f>VLOOKUP($A23,'Return Data'!$B$7:$R$1700,5,0)</f>
        <v>-5.6222000000000003</v>
      </c>
      <c r="E23" s="66">
        <f t="shared" si="0"/>
        <v>29</v>
      </c>
      <c r="F23" s="65">
        <f>VLOOKUP($A23,'Return Data'!$B$7:$R$1700,6,0)</f>
        <v>-0.72</v>
      </c>
      <c r="G23" s="66">
        <f t="shared" si="1"/>
        <v>29</v>
      </c>
      <c r="H23" s="65">
        <f>VLOOKUP($A23,'Return Data'!$B$7:$R$1700,7,0)</f>
        <v>-0.2155</v>
      </c>
      <c r="I23" s="66">
        <f t="shared" si="2"/>
        <v>30</v>
      </c>
      <c r="J23" s="65">
        <f>VLOOKUP($A23,'Return Data'!$B$7:$R$1700,8,0)</f>
        <v>2.3237999999999999</v>
      </c>
      <c r="K23" s="66">
        <f t="shared" si="3"/>
        <v>23</v>
      </c>
      <c r="L23" s="65">
        <f>VLOOKUP($A23,'Return Data'!$B$7:$R$1700,9,0)</f>
        <v>46.5809</v>
      </c>
      <c r="M23" s="66">
        <f t="shared" si="4"/>
        <v>1</v>
      </c>
      <c r="N23" s="65">
        <f>VLOOKUP($A23,'Return Data'!$B$7:$R$1700,10,0)</f>
        <v>20.6022</v>
      </c>
      <c r="O23" s="66">
        <f t="shared" si="5"/>
        <v>1</v>
      </c>
      <c r="P23" s="65">
        <f>VLOOKUP($A23,'Return Data'!$B$7:$R$1700,11,0)</f>
        <v>12.355</v>
      </c>
      <c r="Q23" s="66">
        <f t="shared" si="11"/>
        <v>1</v>
      </c>
      <c r="R23" s="65">
        <f>VLOOKUP($A23,'Return Data'!$B$7:$R$1700,12,0)</f>
        <v>6.3795999999999999</v>
      </c>
      <c r="S23" s="66">
        <f t="shared" si="12"/>
        <v>10</v>
      </c>
      <c r="T23" s="65">
        <f>VLOOKUP($A23,'Return Data'!$B$7:$R$1700,13,0)</f>
        <v>5.9116</v>
      </c>
      <c r="U23" s="66">
        <f t="shared" si="13"/>
        <v>18</v>
      </c>
      <c r="V23" s="65">
        <f>VLOOKUP($A23,'Return Data'!$B$7:$R$1700,17,0)</f>
        <v>3.6511999999999998</v>
      </c>
      <c r="W23" s="66">
        <f>RANK(V23,V$8:V$37,0)</f>
        <v>17</v>
      </c>
      <c r="X23" s="65">
        <f>VLOOKUP($A23,'Return Data'!$B$7:$R$1700,14,0)</f>
        <v>4.4180999999999999</v>
      </c>
      <c r="Y23" s="66">
        <f>RANK(X23,X$8:X$37,0)</f>
        <v>16</v>
      </c>
      <c r="Z23" s="65">
        <f>VLOOKUP($A23,'Return Data'!$B$7:$R$1700,16,0)</f>
        <v>7.3265000000000002</v>
      </c>
      <c r="AA23" s="67">
        <f t="shared" si="9"/>
        <v>16</v>
      </c>
    </row>
    <row r="24" spans="1:27" x14ac:dyDescent="0.3">
      <c r="A24" s="63" t="s">
        <v>1622</v>
      </c>
      <c r="B24" s="64">
        <f>VLOOKUP($A24,'Return Data'!$B$7:$R$1700,3,0)</f>
        <v>44040</v>
      </c>
      <c r="C24" s="65">
        <f>VLOOKUP($A24,'Return Data'!$B$7:$R$1700,4,0)</f>
        <v>32.924300000000002</v>
      </c>
      <c r="D24" s="65">
        <f>VLOOKUP($A24,'Return Data'!$B$7:$R$1700,5,0)</f>
        <v>-3.7688999999999999</v>
      </c>
      <c r="E24" s="66">
        <f t="shared" si="0"/>
        <v>27</v>
      </c>
      <c r="F24" s="65">
        <f>VLOOKUP($A24,'Return Data'!$B$7:$R$1700,6,0)</f>
        <v>0.3049</v>
      </c>
      <c r="G24" s="66">
        <f t="shared" si="1"/>
        <v>24</v>
      </c>
      <c r="H24" s="65">
        <f>VLOOKUP($A24,'Return Data'!$B$7:$R$1700,7,0)</f>
        <v>1.7902</v>
      </c>
      <c r="I24" s="66">
        <f t="shared" si="2"/>
        <v>23</v>
      </c>
      <c r="J24" s="65">
        <f>VLOOKUP($A24,'Return Data'!$B$7:$R$1700,8,0)</f>
        <v>2.7347999999999999</v>
      </c>
      <c r="K24" s="66">
        <f t="shared" si="3"/>
        <v>19</v>
      </c>
      <c r="L24" s="65">
        <f>VLOOKUP($A24,'Return Data'!$B$7:$R$1700,9,0)</f>
        <v>5.2693000000000003</v>
      </c>
      <c r="M24" s="66">
        <f t="shared" si="4"/>
        <v>7</v>
      </c>
      <c r="N24" s="65">
        <f>VLOOKUP($A24,'Return Data'!$B$7:$R$1700,10,0)</f>
        <v>8.6989999999999998</v>
      </c>
      <c r="O24" s="66">
        <f t="shared" si="5"/>
        <v>6</v>
      </c>
      <c r="P24" s="65">
        <f>VLOOKUP($A24,'Return Data'!$B$7:$R$1700,11,0)</f>
        <v>7.1957000000000004</v>
      </c>
      <c r="Q24" s="66">
        <f t="shared" si="11"/>
        <v>7</v>
      </c>
      <c r="R24" s="65">
        <f>VLOOKUP($A24,'Return Data'!$B$7:$R$1700,12,0)</f>
        <v>6.8221999999999996</v>
      </c>
      <c r="S24" s="66">
        <f t="shared" si="12"/>
        <v>5</v>
      </c>
      <c r="T24" s="65">
        <f>VLOOKUP($A24,'Return Data'!$B$7:$R$1700,13,0)</f>
        <v>7.1414999999999997</v>
      </c>
      <c r="U24" s="66">
        <f t="shared" si="13"/>
        <v>8</v>
      </c>
      <c r="V24" s="65">
        <f>VLOOKUP($A24,'Return Data'!$B$7:$R$1700,17,0)</f>
        <v>7.6592000000000002</v>
      </c>
      <c r="W24" s="66">
        <f>RANK(V24,V$8:V$37,0)</f>
        <v>5</v>
      </c>
      <c r="X24" s="65">
        <f>VLOOKUP($A24,'Return Data'!$B$7:$R$1700,14,0)</f>
        <v>7.2595000000000001</v>
      </c>
      <c r="Y24" s="66">
        <f>RANK(X24,X$8:X$37,0)</f>
        <v>6</v>
      </c>
      <c r="Z24" s="65">
        <f>VLOOKUP($A24,'Return Data'!$B$7:$R$1700,16,0)</f>
        <v>7.7484999999999999</v>
      </c>
      <c r="AA24" s="67">
        <f t="shared" si="9"/>
        <v>11</v>
      </c>
    </row>
    <row r="25" spans="1:27" x14ac:dyDescent="0.3">
      <c r="A25" s="63" t="s">
        <v>1624</v>
      </c>
      <c r="B25" s="64">
        <f>VLOOKUP($A25,'Return Data'!$B$7:$R$1700,3,0)</f>
        <v>44040</v>
      </c>
      <c r="C25" s="65">
        <f>VLOOKUP($A25,'Return Data'!$B$7:$R$1700,4,0)</f>
        <v>33.466200000000001</v>
      </c>
      <c r="D25" s="65">
        <f>VLOOKUP($A25,'Return Data'!$B$7:$R$1700,5,0)</f>
        <v>-0.76339999999999997</v>
      </c>
      <c r="E25" s="66">
        <f t="shared" si="0"/>
        <v>17</v>
      </c>
      <c r="F25" s="65">
        <f>VLOOKUP($A25,'Return Data'!$B$7:$R$1700,6,0)</f>
        <v>2.1273</v>
      </c>
      <c r="G25" s="66">
        <f t="shared" si="1"/>
        <v>11</v>
      </c>
      <c r="H25" s="65">
        <f>VLOOKUP($A25,'Return Data'!$B$7:$R$1700,7,0)</f>
        <v>2.3538000000000001</v>
      </c>
      <c r="I25" s="66">
        <f t="shared" si="2"/>
        <v>14</v>
      </c>
      <c r="J25" s="65">
        <f>VLOOKUP($A25,'Return Data'!$B$7:$R$1700,8,0)</f>
        <v>2.8622000000000001</v>
      </c>
      <c r="K25" s="66">
        <f t="shared" si="3"/>
        <v>17</v>
      </c>
      <c r="L25" s="65">
        <f>VLOOKUP($A25,'Return Data'!$B$7:$R$1700,9,0)</f>
        <v>4.1871</v>
      </c>
      <c r="M25" s="66">
        <f t="shared" si="4"/>
        <v>15</v>
      </c>
      <c r="N25" s="65">
        <f>VLOOKUP($A25,'Return Data'!$B$7:$R$1700,10,0)</f>
        <v>7.6669</v>
      </c>
      <c r="O25" s="66">
        <f t="shared" si="5"/>
        <v>11</v>
      </c>
      <c r="P25" s="65">
        <f>VLOOKUP($A25,'Return Data'!$B$7:$R$1700,11,0)</f>
        <v>7.1425000000000001</v>
      </c>
      <c r="Q25" s="66">
        <f t="shared" si="11"/>
        <v>8</v>
      </c>
      <c r="R25" s="65">
        <f>VLOOKUP($A25,'Return Data'!$B$7:$R$1700,12,0)</f>
        <v>6.6291000000000002</v>
      </c>
      <c r="S25" s="66">
        <f t="shared" si="12"/>
        <v>8</v>
      </c>
      <c r="T25" s="65">
        <f>VLOOKUP($A25,'Return Data'!$B$7:$R$1700,13,0)</f>
        <v>6.9192999999999998</v>
      </c>
      <c r="U25" s="66">
        <f t="shared" si="13"/>
        <v>9</v>
      </c>
      <c r="V25" s="65">
        <f>VLOOKUP($A25,'Return Data'!$B$7:$R$1700,17,0)</f>
        <v>7.5084</v>
      </c>
      <c r="W25" s="66">
        <f>RANK(V25,V$8:V$37,0)</f>
        <v>6</v>
      </c>
      <c r="X25" s="65">
        <f>VLOOKUP($A25,'Return Data'!$B$7:$R$1700,14,0)</f>
        <v>7.1555</v>
      </c>
      <c r="Y25" s="66">
        <f>RANK(X25,X$8:X$37,0)</f>
        <v>8</v>
      </c>
      <c r="Z25" s="65">
        <f>VLOOKUP($A25,'Return Data'!$B$7:$R$1700,16,0)</f>
        <v>3.8633999999999999</v>
      </c>
      <c r="AA25" s="67">
        <f t="shared" si="9"/>
        <v>29</v>
      </c>
    </row>
    <row r="26" spans="1:27" x14ac:dyDescent="0.3">
      <c r="A26" s="63" t="s">
        <v>1627</v>
      </c>
      <c r="B26" s="64">
        <f>VLOOKUP($A26,'Return Data'!$B$7:$R$1700,3,0)</f>
        <v>44040</v>
      </c>
      <c r="C26" s="65">
        <f>VLOOKUP($A26,'Return Data'!$B$7:$R$1700,4,0)</f>
        <v>1032.7950000000001</v>
      </c>
      <c r="D26" s="65">
        <f>VLOOKUP($A26,'Return Data'!$B$7:$R$1700,5,0)</f>
        <v>0.53720000000000001</v>
      </c>
      <c r="E26" s="66">
        <f t="shared" si="0"/>
        <v>9</v>
      </c>
      <c r="F26" s="65">
        <f>VLOOKUP($A26,'Return Data'!$B$7:$R$1700,6,0)</f>
        <v>1.1328</v>
      </c>
      <c r="G26" s="66">
        <f t="shared" si="1"/>
        <v>19</v>
      </c>
      <c r="H26" s="65">
        <f>VLOOKUP($A26,'Return Data'!$B$7:$R$1700,7,0)</f>
        <v>2.4805999999999999</v>
      </c>
      <c r="I26" s="66">
        <f t="shared" si="2"/>
        <v>12</v>
      </c>
      <c r="J26" s="65">
        <f>VLOOKUP($A26,'Return Data'!$B$7:$R$1700,8,0)</f>
        <v>2.9556</v>
      </c>
      <c r="K26" s="66">
        <f t="shared" si="3"/>
        <v>14</v>
      </c>
      <c r="L26" s="65">
        <f>VLOOKUP($A26,'Return Data'!$B$7:$R$1700,9,0)</f>
        <v>4.1394000000000002</v>
      </c>
      <c r="M26" s="66">
        <f t="shared" si="4"/>
        <v>16</v>
      </c>
      <c r="N26" s="65">
        <f>VLOOKUP($A26,'Return Data'!$B$7:$R$1700,10,0)</f>
        <v>5.7577999999999996</v>
      </c>
      <c r="O26" s="66">
        <f t="shared" si="5"/>
        <v>24</v>
      </c>
      <c r="P26" s="65">
        <f>VLOOKUP($A26,'Return Data'!$B$7:$R$1700,11,0)</f>
        <v>4.6200999999999999</v>
      </c>
      <c r="Q26" s="66">
        <f t="shared" si="11"/>
        <v>26</v>
      </c>
      <c r="R26" s="65"/>
      <c r="S26" s="66"/>
      <c r="T26" s="65"/>
      <c r="U26" s="66"/>
      <c r="V26" s="65"/>
      <c r="W26" s="66"/>
      <c r="X26" s="65"/>
      <c r="Y26" s="66"/>
      <c r="Z26" s="65">
        <f>VLOOKUP($A26,'Return Data'!$B$7:$R$1700,16,0)</f>
        <v>4.9058000000000002</v>
      </c>
      <c r="AA26" s="67">
        <f t="shared" si="9"/>
        <v>26</v>
      </c>
    </row>
    <row r="27" spans="1:27" x14ac:dyDescent="0.3">
      <c r="A27" s="63" t="s">
        <v>1629</v>
      </c>
      <c r="B27" s="64">
        <f>VLOOKUP($A27,'Return Data'!$B$7:$R$1700,3,0)</f>
        <v>44040</v>
      </c>
      <c r="C27" s="65">
        <f>VLOOKUP($A27,'Return Data'!$B$7:$R$1700,4,0)</f>
        <v>1055.3081999999999</v>
      </c>
      <c r="D27" s="65">
        <f>VLOOKUP($A27,'Return Data'!$B$7:$R$1700,5,0)</f>
        <v>-1.6151</v>
      </c>
      <c r="E27" s="66">
        <f t="shared" si="0"/>
        <v>22</v>
      </c>
      <c r="F27" s="65">
        <f>VLOOKUP($A27,'Return Data'!$B$7:$R$1700,6,0)</f>
        <v>1.1137999999999999</v>
      </c>
      <c r="G27" s="66">
        <f t="shared" si="1"/>
        <v>20</v>
      </c>
      <c r="H27" s="65">
        <f>VLOOKUP($A27,'Return Data'!$B$7:$R$1700,7,0)</f>
        <v>3.1919</v>
      </c>
      <c r="I27" s="66">
        <f t="shared" si="2"/>
        <v>7</v>
      </c>
      <c r="J27" s="65">
        <f>VLOOKUP($A27,'Return Data'!$B$7:$R$1700,8,0)</f>
        <v>4.2046999999999999</v>
      </c>
      <c r="K27" s="66">
        <f t="shared" si="3"/>
        <v>5</v>
      </c>
      <c r="L27" s="65">
        <f>VLOOKUP($A27,'Return Data'!$B$7:$R$1700,9,0)</f>
        <v>5.2023999999999999</v>
      </c>
      <c r="M27" s="66">
        <f t="shared" si="4"/>
        <v>8</v>
      </c>
      <c r="N27" s="65">
        <f>VLOOKUP($A27,'Return Data'!$B$7:$R$1700,10,0)</f>
        <v>8.0769000000000002</v>
      </c>
      <c r="O27" s="66">
        <f t="shared" si="5"/>
        <v>9</v>
      </c>
      <c r="P27" s="65">
        <f>VLOOKUP($A27,'Return Data'!$B$7:$R$1700,11,0)</f>
        <v>7.3136999999999999</v>
      </c>
      <c r="Q27" s="66">
        <f t="shared" si="11"/>
        <v>5</v>
      </c>
      <c r="R27" s="65"/>
      <c r="S27" s="66"/>
      <c r="T27" s="65"/>
      <c r="U27" s="66"/>
      <c r="V27" s="65"/>
      <c r="W27" s="66"/>
      <c r="X27" s="65"/>
      <c r="Y27" s="66"/>
      <c r="Z27" s="65">
        <f>VLOOKUP($A27,'Return Data'!$B$7:$R$1700,16,0)</f>
        <v>7.0833000000000004</v>
      </c>
      <c r="AA27" s="67">
        <f t="shared" si="9"/>
        <v>19</v>
      </c>
    </row>
    <row r="28" spans="1:27" x14ac:dyDescent="0.3">
      <c r="A28" s="63" t="s">
        <v>1631</v>
      </c>
      <c r="B28" s="64">
        <f>VLOOKUP($A28,'Return Data'!$B$7:$R$1700,3,0)</f>
        <v>44040</v>
      </c>
      <c r="C28" s="65">
        <f>VLOOKUP($A28,'Return Data'!$B$7:$R$1700,4,0)</f>
        <v>13.2736</v>
      </c>
      <c r="D28" s="65">
        <f>VLOOKUP($A28,'Return Data'!$B$7:$R$1700,5,0)</f>
        <v>3.0251000000000001</v>
      </c>
      <c r="E28" s="66">
        <f t="shared" si="0"/>
        <v>2</v>
      </c>
      <c r="F28" s="65">
        <f>VLOOKUP($A28,'Return Data'!$B$7:$R$1700,6,0)</f>
        <v>2.8193999999999999</v>
      </c>
      <c r="G28" s="66">
        <f t="shared" si="1"/>
        <v>6</v>
      </c>
      <c r="H28" s="65">
        <f>VLOOKUP($A28,'Return Data'!$B$7:$R$1700,7,0)</f>
        <v>2.9479000000000002</v>
      </c>
      <c r="I28" s="66">
        <f t="shared" si="2"/>
        <v>9</v>
      </c>
      <c r="J28" s="65">
        <f>VLOOKUP($A28,'Return Data'!$B$7:$R$1700,8,0)</f>
        <v>2.9298999999999999</v>
      </c>
      <c r="K28" s="66">
        <f t="shared" si="3"/>
        <v>16</v>
      </c>
      <c r="L28" s="65">
        <f>VLOOKUP($A28,'Return Data'!$B$7:$R$1700,9,0)</f>
        <v>2.9033000000000002</v>
      </c>
      <c r="M28" s="66">
        <f t="shared" si="4"/>
        <v>26</v>
      </c>
      <c r="N28" s="65">
        <f>VLOOKUP($A28,'Return Data'!$B$7:$R$1700,10,0)</f>
        <v>3.6038000000000001</v>
      </c>
      <c r="O28" s="66">
        <f t="shared" si="5"/>
        <v>27</v>
      </c>
      <c r="P28" s="65">
        <f>VLOOKUP($A28,'Return Data'!$B$7:$R$1700,11,0)</f>
        <v>5.0194000000000001</v>
      </c>
      <c r="Q28" s="66">
        <f t="shared" si="11"/>
        <v>23</v>
      </c>
      <c r="R28" s="65">
        <f>VLOOKUP($A28,'Return Data'!$B$7:$R$1700,12,0)</f>
        <v>5.0218999999999996</v>
      </c>
      <c r="S28" s="66">
        <f t="shared" ref="S28:S37" si="14">RANK(R28,R$8:R$37,0)</f>
        <v>21</v>
      </c>
      <c r="T28" s="65">
        <f>VLOOKUP($A28,'Return Data'!$B$7:$R$1700,13,0)</f>
        <v>5.3224</v>
      </c>
      <c r="U28" s="66">
        <f>RANK(T28,T$8:T$37,0)</f>
        <v>21</v>
      </c>
      <c r="V28" s="65">
        <f>VLOOKUP($A28,'Return Data'!$B$7:$R$1700,17,0)</f>
        <v>-1.5076000000000001</v>
      </c>
      <c r="W28" s="66">
        <f>RANK(V28,V$8:V$37,0)</f>
        <v>20</v>
      </c>
      <c r="X28" s="65">
        <f>VLOOKUP($A28,'Return Data'!$B$7:$R$1700,14,0)</f>
        <v>0.86170000000000002</v>
      </c>
      <c r="Y28" s="66">
        <f>RANK(X28,X$8:X$37,0)</f>
        <v>19</v>
      </c>
      <c r="Z28" s="65">
        <f>VLOOKUP($A28,'Return Data'!$B$7:$R$1700,16,0)</f>
        <v>4.1921999999999997</v>
      </c>
      <c r="AA28" s="67">
        <f t="shared" si="9"/>
        <v>28</v>
      </c>
    </row>
    <row r="29" spans="1:27" x14ac:dyDescent="0.3">
      <c r="A29" s="63" t="s">
        <v>1632</v>
      </c>
      <c r="B29" s="64">
        <f>VLOOKUP($A29,'Return Data'!$B$7:$R$1700,3,0)</f>
        <v>44040</v>
      </c>
      <c r="C29" s="65">
        <f>VLOOKUP($A29,'Return Data'!$B$7:$R$1700,4,0)</f>
        <v>2919.4477999999999</v>
      </c>
      <c r="D29" s="65">
        <f>VLOOKUP($A29,'Return Data'!$B$7:$R$1700,5,0)</f>
        <v>-6.3613</v>
      </c>
      <c r="E29" s="66">
        <f t="shared" si="0"/>
        <v>30</v>
      </c>
      <c r="F29" s="65">
        <f>VLOOKUP($A29,'Return Data'!$B$7:$R$1700,6,0)</f>
        <v>3.5857999999999999</v>
      </c>
      <c r="G29" s="66">
        <f t="shared" si="1"/>
        <v>2</v>
      </c>
      <c r="H29" s="65">
        <f>VLOOKUP($A29,'Return Data'!$B$7:$R$1700,7,0)</f>
        <v>4.5004</v>
      </c>
      <c r="I29" s="66">
        <f t="shared" si="2"/>
        <v>3</v>
      </c>
      <c r="J29" s="65">
        <f>VLOOKUP($A29,'Return Data'!$B$7:$R$1700,8,0)</f>
        <v>-39.341700000000003</v>
      </c>
      <c r="K29" s="66">
        <f t="shared" si="3"/>
        <v>30</v>
      </c>
      <c r="L29" s="65">
        <f>VLOOKUP($A29,'Return Data'!$B$7:$R$1700,9,0)</f>
        <v>-8.2614000000000001</v>
      </c>
      <c r="M29" s="66">
        <f t="shared" si="4"/>
        <v>30</v>
      </c>
      <c r="N29" s="65">
        <f>VLOOKUP($A29,'Return Data'!$B$7:$R$1700,10,0)</f>
        <v>2.7970000000000002</v>
      </c>
      <c r="O29" s="66">
        <f t="shared" si="5"/>
        <v>28</v>
      </c>
      <c r="P29" s="65">
        <f>VLOOKUP($A29,'Return Data'!$B$7:$R$1700,11,0)</f>
        <v>1.9809000000000001</v>
      </c>
      <c r="Q29" s="66">
        <f t="shared" si="11"/>
        <v>28</v>
      </c>
      <c r="R29" s="65">
        <f>VLOOKUP($A29,'Return Data'!$B$7:$R$1700,12,0)</f>
        <v>3.9809000000000001</v>
      </c>
      <c r="S29" s="66">
        <f t="shared" si="14"/>
        <v>24</v>
      </c>
      <c r="T29" s="65">
        <f>VLOOKUP($A29,'Return Data'!$B$7:$R$1700,13,0)</f>
        <v>0.2671</v>
      </c>
      <c r="U29" s="66">
        <f>RANK(T29,T$8:T$37,0)</f>
        <v>26</v>
      </c>
      <c r="V29" s="65">
        <f>VLOOKUP($A29,'Return Data'!$B$7:$R$1700,17,0)</f>
        <v>2.9217</v>
      </c>
      <c r="W29" s="66">
        <f>RANK(V29,V$8:V$37,0)</f>
        <v>19</v>
      </c>
      <c r="X29" s="65">
        <f>VLOOKUP($A29,'Return Data'!$B$7:$R$1700,14,0)</f>
        <v>4.0530999999999997</v>
      </c>
      <c r="Y29" s="66">
        <f>RANK(X29,X$8:X$37,0)</f>
        <v>18</v>
      </c>
      <c r="Z29" s="65">
        <f>VLOOKUP($A29,'Return Data'!$B$7:$R$1700,16,0)</f>
        <v>5.9114000000000004</v>
      </c>
      <c r="AA29" s="67">
        <f t="shared" si="9"/>
        <v>25</v>
      </c>
    </row>
    <row r="30" spans="1:27" x14ac:dyDescent="0.3">
      <c r="A30" s="63" t="s">
        <v>1634</v>
      </c>
      <c r="B30" s="64">
        <f>VLOOKUP($A30,'Return Data'!$B$7:$R$1700,3,0)</f>
        <v>44040</v>
      </c>
      <c r="C30" s="65">
        <f>VLOOKUP($A30,'Return Data'!$B$7:$R$1700,4,0)</f>
        <v>32.707000000000001</v>
      </c>
      <c r="D30" s="65">
        <f>VLOOKUP($A30,'Return Data'!$B$7:$R$1700,5,0)</f>
        <v>0</v>
      </c>
      <c r="E30" s="66">
        <f t="shared" si="0"/>
        <v>11</v>
      </c>
      <c r="F30" s="65">
        <f>VLOOKUP($A30,'Return Data'!$B$7:$R$1700,6,0)</f>
        <v>0</v>
      </c>
      <c r="G30" s="66">
        <f t="shared" si="1"/>
        <v>26</v>
      </c>
      <c r="H30" s="65">
        <f>VLOOKUP($A30,'Return Data'!$B$7:$R$1700,7,0)</f>
        <v>0</v>
      </c>
      <c r="I30" s="66">
        <f t="shared" si="2"/>
        <v>29</v>
      </c>
      <c r="J30" s="65">
        <f>VLOOKUP($A30,'Return Data'!$B$7:$R$1700,8,0)</f>
        <v>0</v>
      </c>
      <c r="K30" s="66">
        <f t="shared" si="3"/>
        <v>29</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-31.972799999999999</v>
      </c>
      <c r="S30" s="66">
        <f t="shared" si="14"/>
        <v>27</v>
      </c>
      <c r="T30" s="65"/>
      <c r="U30" s="66"/>
      <c r="V30" s="65"/>
      <c r="W30" s="66"/>
      <c r="X30" s="65"/>
      <c r="Y30" s="66"/>
      <c r="Z30" s="65">
        <f>VLOOKUP($A30,'Return Data'!$B$7:$R$1700,16,0)</f>
        <v>-28.848400000000002</v>
      </c>
      <c r="AA30" s="67">
        <f t="shared" si="9"/>
        <v>30</v>
      </c>
    </row>
    <row r="31" spans="1:27" x14ac:dyDescent="0.3">
      <c r="A31" s="63" t="s">
        <v>1636</v>
      </c>
      <c r="B31" s="64">
        <f>VLOOKUP($A31,'Return Data'!$B$7:$R$1700,3,0)</f>
        <v>44040</v>
      </c>
      <c r="C31" s="65">
        <f>VLOOKUP($A31,'Return Data'!$B$7:$R$1700,4,0)</f>
        <v>26.408200000000001</v>
      </c>
      <c r="D31" s="65">
        <f>VLOOKUP($A31,'Return Data'!$B$7:$R$1700,5,0)</f>
        <v>-0.13819999999999999</v>
      </c>
      <c r="E31" s="66">
        <f t="shared" si="0"/>
        <v>13</v>
      </c>
      <c r="F31" s="65">
        <f>VLOOKUP($A31,'Return Data'!$B$7:$R$1700,6,0)</f>
        <v>1.5206</v>
      </c>
      <c r="G31" s="66">
        <f t="shared" si="1"/>
        <v>16</v>
      </c>
      <c r="H31" s="65">
        <f>VLOOKUP($A31,'Return Data'!$B$7:$R$1700,7,0)</f>
        <v>2.5482999999999998</v>
      </c>
      <c r="I31" s="66">
        <f t="shared" si="2"/>
        <v>11</v>
      </c>
      <c r="J31" s="65">
        <f>VLOOKUP($A31,'Return Data'!$B$7:$R$1700,8,0)</f>
        <v>3.1629999999999998</v>
      </c>
      <c r="K31" s="66">
        <f t="shared" si="3"/>
        <v>10</v>
      </c>
      <c r="L31" s="65">
        <f>VLOOKUP($A31,'Return Data'!$B$7:$R$1700,9,0)</f>
        <v>4.4923000000000002</v>
      </c>
      <c r="M31" s="66">
        <f t="shared" si="4"/>
        <v>12</v>
      </c>
      <c r="N31" s="65">
        <f>VLOOKUP($A31,'Return Data'!$B$7:$R$1700,10,0)</f>
        <v>7.7218</v>
      </c>
      <c r="O31" s="66">
        <f t="shared" si="5"/>
        <v>10</v>
      </c>
      <c r="P31" s="65">
        <f>VLOOKUP($A31,'Return Data'!$B$7:$R$1700,11,0)</f>
        <v>6.9002999999999997</v>
      </c>
      <c r="Q31" s="66">
        <f t="shared" si="11"/>
        <v>11</v>
      </c>
      <c r="R31" s="65">
        <f>VLOOKUP($A31,'Return Data'!$B$7:$R$1700,12,0)</f>
        <v>6.6664000000000003</v>
      </c>
      <c r="S31" s="66">
        <f t="shared" si="14"/>
        <v>7</v>
      </c>
      <c r="T31" s="65">
        <f>VLOOKUP($A31,'Return Data'!$B$7:$R$1700,13,0)</f>
        <v>10.1968</v>
      </c>
      <c r="U31" s="66">
        <f t="shared" ref="U31:U37" si="15">RANK(T31,T$8:T$37,0)</f>
        <v>2</v>
      </c>
      <c r="V31" s="65">
        <f>VLOOKUP($A31,'Return Data'!$B$7:$R$1700,17,0)</f>
        <v>10.6967</v>
      </c>
      <c r="W31" s="66">
        <f>RANK(V31,V$8:V$37,0)</f>
        <v>1</v>
      </c>
      <c r="X31" s="65">
        <f>VLOOKUP($A31,'Return Data'!$B$7:$R$1700,14,0)</f>
        <v>9.3800000000000008</v>
      </c>
      <c r="Y31" s="66">
        <f>RANK(X31,X$8:X$37,0)</f>
        <v>1</v>
      </c>
      <c r="Z31" s="65">
        <f>VLOOKUP($A31,'Return Data'!$B$7:$R$1700,16,0)</f>
        <v>8.3750999999999998</v>
      </c>
      <c r="AA31" s="67">
        <f t="shared" si="9"/>
        <v>2</v>
      </c>
    </row>
    <row r="32" spans="1:27" x14ac:dyDescent="0.3">
      <c r="A32" s="63" t="s">
        <v>1638</v>
      </c>
      <c r="B32" s="64">
        <f>VLOOKUP($A32,'Return Data'!$B$7:$R$1700,3,0)</f>
        <v>44040</v>
      </c>
      <c r="C32" s="65">
        <f>VLOOKUP($A32,'Return Data'!$B$7:$R$1700,4,0)</f>
        <v>2136.7593000000002</v>
      </c>
      <c r="D32" s="65">
        <f>VLOOKUP($A32,'Return Data'!$B$7:$R$1700,5,0)</f>
        <v>-0.73450000000000004</v>
      </c>
      <c r="E32" s="66">
        <f t="shared" si="0"/>
        <v>16</v>
      </c>
      <c r="F32" s="65">
        <f>VLOOKUP($A32,'Return Data'!$B$7:$R$1700,6,0)</f>
        <v>0.72560000000000002</v>
      </c>
      <c r="G32" s="66">
        <f t="shared" si="1"/>
        <v>22</v>
      </c>
      <c r="H32" s="65">
        <f>VLOOKUP($A32,'Return Data'!$B$7:$R$1700,7,0)</f>
        <v>1.6204000000000001</v>
      </c>
      <c r="I32" s="66">
        <f t="shared" si="2"/>
        <v>25</v>
      </c>
      <c r="J32" s="65">
        <f>VLOOKUP($A32,'Return Data'!$B$7:$R$1700,8,0)</f>
        <v>2.2536</v>
      </c>
      <c r="K32" s="66">
        <f t="shared" si="3"/>
        <v>24</v>
      </c>
      <c r="L32" s="65">
        <f>VLOOKUP($A32,'Return Data'!$B$7:$R$1700,9,0)</f>
        <v>3.1915</v>
      </c>
      <c r="M32" s="66">
        <f t="shared" si="4"/>
        <v>25</v>
      </c>
      <c r="N32" s="65">
        <f>VLOOKUP($A32,'Return Data'!$B$7:$R$1700,10,0)</f>
        <v>5.0392999999999999</v>
      </c>
      <c r="O32" s="66">
        <f t="shared" si="5"/>
        <v>26</v>
      </c>
      <c r="P32" s="65">
        <f>VLOOKUP($A32,'Return Data'!$B$7:$R$1700,11,0)</f>
        <v>4.7756999999999996</v>
      </c>
      <c r="Q32" s="66">
        <f t="shared" si="11"/>
        <v>25</v>
      </c>
      <c r="R32" s="65">
        <f>VLOOKUP($A32,'Return Data'!$B$7:$R$1700,12,0)</f>
        <v>4.8551000000000002</v>
      </c>
      <c r="S32" s="66">
        <f t="shared" si="14"/>
        <v>22</v>
      </c>
      <c r="T32" s="65">
        <f>VLOOKUP($A32,'Return Data'!$B$7:$R$1700,13,0)</f>
        <v>5.2225000000000001</v>
      </c>
      <c r="U32" s="66">
        <f t="shared" si="15"/>
        <v>22</v>
      </c>
      <c r="V32" s="65">
        <f>VLOOKUP($A32,'Return Data'!$B$7:$R$1700,17,0)</f>
        <v>3.2376</v>
      </c>
      <c r="W32" s="66">
        <f>RANK(V32,V$8:V$37,0)</f>
        <v>18</v>
      </c>
      <c r="X32" s="65">
        <f>VLOOKUP($A32,'Return Data'!$B$7:$R$1700,14,0)</f>
        <v>4.2732000000000001</v>
      </c>
      <c r="Y32" s="66">
        <f>RANK(X32,X$8:X$37,0)</f>
        <v>17</v>
      </c>
      <c r="Z32" s="65">
        <f>VLOOKUP($A32,'Return Data'!$B$7:$R$1700,16,0)</f>
        <v>6.2156000000000002</v>
      </c>
      <c r="AA32" s="67">
        <f t="shared" si="9"/>
        <v>23</v>
      </c>
    </row>
    <row r="33" spans="1:27" x14ac:dyDescent="0.3">
      <c r="A33" s="63" t="s">
        <v>1641</v>
      </c>
      <c r="B33" s="64">
        <f>VLOOKUP($A33,'Return Data'!$B$7:$R$1700,3,0)</f>
        <v>44040</v>
      </c>
      <c r="C33" s="65">
        <f>VLOOKUP($A33,'Return Data'!$B$7:$R$1700,4,0)</f>
        <v>4562.5209999999997</v>
      </c>
      <c r="D33" s="65">
        <f>VLOOKUP($A33,'Return Data'!$B$7:$R$1700,5,0)</f>
        <v>1.6817</v>
      </c>
      <c r="E33" s="66">
        <f t="shared" si="0"/>
        <v>4</v>
      </c>
      <c r="F33" s="65">
        <f>VLOOKUP($A33,'Return Data'!$B$7:$R$1700,6,0)</f>
        <v>1.4982</v>
      </c>
      <c r="G33" s="66">
        <f t="shared" si="1"/>
        <v>17</v>
      </c>
      <c r="H33" s="65">
        <f>VLOOKUP($A33,'Return Data'!$B$7:$R$1700,7,0)</f>
        <v>2.2324999999999999</v>
      </c>
      <c r="I33" s="66">
        <f t="shared" si="2"/>
        <v>18</v>
      </c>
      <c r="J33" s="65">
        <f>VLOOKUP($A33,'Return Data'!$B$7:$R$1700,8,0)</f>
        <v>3.6476999999999999</v>
      </c>
      <c r="K33" s="66">
        <f t="shared" si="3"/>
        <v>8</v>
      </c>
      <c r="L33" s="65">
        <f>VLOOKUP($A33,'Return Data'!$B$7:$R$1700,9,0)</f>
        <v>5.1638999999999999</v>
      </c>
      <c r="M33" s="66">
        <f t="shared" si="4"/>
        <v>10</v>
      </c>
      <c r="N33" s="65">
        <f>VLOOKUP($A33,'Return Data'!$B$7:$R$1700,10,0)</f>
        <v>8.2561999999999998</v>
      </c>
      <c r="O33" s="66">
        <f t="shared" si="5"/>
        <v>8</v>
      </c>
      <c r="P33" s="65">
        <f>VLOOKUP($A33,'Return Data'!$B$7:$R$1700,11,0)</f>
        <v>7.2111999999999998</v>
      </c>
      <c r="Q33" s="66">
        <f t="shared" si="11"/>
        <v>6</v>
      </c>
      <c r="R33" s="65">
        <f>VLOOKUP($A33,'Return Data'!$B$7:$R$1700,12,0)</f>
        <v>6.9203000000000001</v>
      </c>
      <c r="S33" s="66">
        <f t="shared" si="14"/>
        <v>4</v>
      </c>
      <c r="T33" s="65">
        <f>VLOOKUP($A33,'Return Data'!$B$7:$R$1700,13,0)</f>
        <v>7.2808999999999999</v>
      </c>
      <c r="U33" s="66">
        <f t="shared" si="15"/>
        <v>6</v>
      </c>
      <c r="V33" s="65">
        <f>VLOOKUP($A33,'Return Data'!$B$7:$R$1700,17,0)</f>
        <v>7.8448000000000002</v>
      </c>
      <c r="W33" s="66">
        <f>RANK(V33,V$8:V$37,0)</f>
        <v>4</v>
      </c>
      <c r="X33" s="65">
        <f>VLOOKUP($A33,'Return Data'!$B$7:$R$1700,14,0)</f>
        <v>7.5938999999999997</v>
      </c>
      <c r="Y33" s="66">
        <f>RANK(X33,X$8:X$37,0)</f>
        <v>3</v>
      </c>
      <c r="Z33" s="65">
        <f>VLOOKUP($A33,'Return Data'!$B$7:$R$1700,16,0)</f>
        <v>7.4192999999999998</v>
      </c>
      <c r="AA33" s="67">
        <f t="shared" si="9"/>
        <v>14</v>
      </c>
    </row>
    <row r="34" spans="1:27" x14ac:dyDescent="0.3">
      <c r="A34" s="63" t="s">
        <v>1643</v>
      </c>
      <c r="B34" s="64">
        <f>VLOOKUP($A34,'Return Data'!$B$7:$R$1700,3,0)</f>
        <v>44040</v>
      </c>
      <c r="C34" s="65">
        <f>VLOOKUP($A34,'Return Data'!$B$7:$R$1700,4,0)</f>
        <v>10.6563</v>
      </c>
      <c r="D34" s="65">
        <f>VLOOKUP($A34,'Return Data'!$B$7:$R$1700,5,0)</f>
        <v>-3.0823999999999998</v>
      </c>
      <c r="E34" s="66">
        <f t="shared" si="0"/>
        <v>25</v>
      </c>
      <c r="F34" s="65">
        <f>VLOOKUP($A34,'Return Data'!$B$7:$R$1700,6,0)</f>
        <v>-1.3698999999999999</v>
      </c>
      <c r="G34" s="66">
        <f t="shared" si="1"/>
        <v>30</v>
      </c>
      <c r="H34" s="65">
        <f>VLOOKUP($A34,'Return Data'!$B$7:$R$1700,7,0)</f>
        <v>0.34250000000000003</v>
      </c>
      <c r="I34" s="66">
        <f t="shared" si="2"/>
        <v>27</v>
      </c>
      <c r="J34" s="65">
        <f>VLOOKUP($A34,'Return Data'!$B$7:$R$1700,8,0)</f>
        <v>2.1303000000000001</v>
      </c>
      <c r="K34" s="66">
        <f t="shared" si="3"/>
        <v>25</v>
      </c>
      <c r="L34" s="65">
        <f>VLOOKUP($A34,'Return Data'!$B$7:$R$1700,9,0)</f>
        <v>4.1250999999999998</v>
      </c>
      <c r="M34" s="66">
        <f t="shared" si="4"/>
        <v>17</v>
      </c>
      <c r="N34" s="65">
        <f>VLOOKUP($A34,'Return Data'!$B$7:$R$1700,10,0)</f>
        <v>5.9009</v>
      </c>
      <c r="O34" s="66">
        <f t="shared" si="5"/>
        <v>23</v>
      </c>
      <c r="P34" s="65">
        <f>VLOOKUP($A34,'Return Data'!$B$7:$R$1700,11,0)</f>
        <v>5.6303000000000001</v>
      </c>
      <c r="Q34" s="66">
        <f t="shared" si="11"/>
        <v>21</v>
      </c>
      <c r="R34" s="65">
        <f>VLOOKUP($A34,'Return Data'!$B$7:$R$1700,12,0)</f>
        <v>5.3582999999999998</v>
      </c>
      <c r="S34" s="66">
        <f t="shared" si="14"/>
        <v>20</v>
      </c>
      <c r="T34" s="65">
        <f>VLOOKUP($A34,'Return Data'!$B$7:$R$1700,13,0)</f>
        <v>5.7340999999999998</v>
      </c>
      <c r="U34" s="66">
        <f t="shared" si="15"/>
        <v>20</v>
      </c>
      <c r="V34" s="65"/>
      <c r="W34" s="66"/>
      <c r="X34" s="65"/>
      <c r="Y34" s="66"/>
      <c r="Z34" s="65">
        <f>VLOOKUP($A34,'Return Data'!$B$7:$R$1700,16,0)</f>
        <v>5.9718999999999998</v>
      </c>
      <c r="AA34" s="67">
        <f t="shared" si="9"/>
        <v>24</v>
      </c>
    </row>
    <row r="35" spans="1:27" x14ac:dyDescent="0.3">
      <c r="A35" s="63" t="s">
        <v>1645</v>
      </c>
      <c r="B35" s="64">
        <f>VLOOKUP($A35,'Return Data'!$B$7:$R$1700,3,0)</f>
        <v>44040</v>
      </c>
      <c r="C35" s="65">
        <f>VLOOKUP($A35,'Return Data'!$B$7:$R$1700,4,0)</f>
        <v>11.0253</v>
      </c>
      <c r="D35" s="65">
        <f>VLOOKUP($A35,'Return Data'!$B$7:$R$1700,5,0)</f>
        <v>0</v>
      </c>
      <c r="E35" s="66">
        <f t="shared" si="0"/>
        <v>11</v>
      </c>
      <c r="F35" s="65">
        <f>VLOOKUP($A35,'Return Data'!$B$7:$R$1700,6,0)</f>
        <v>1.9039999999999999</v>
      </c>
      <c r="G35" s="66">
        <f t="shared" si="1"/>
        <v>12</v>
      </c>
      <c r="H35" s="65">
        <f>VLOOKUP($A35,'Return Data'!$B$7:$R$1700,7,0)</f>
        <v>2.8391999999999999</v>
      </c>
      <c r="I35" s="66">
        <f t="shared" si="2"/>
        <v>10</v>
      </c>
      <c r="J35" s="65">
        <f>VLOOKUP($A35,'Return Data'!$B$7:$R$1700,8,0)</f>
        <v>2.5327000000000002</v>
      </c>
      <c r="K35" s="66">
        <f t="shared" si="3"/>
        <v>22</v>
      </c>
      <c r="L35" s="65">
        <f>VLOOKUP($A35,'Return Data'!$B$7:$R$1700,9,0)</f>
        <v>3.9344999999999999</v>
      </c>
      <c r="M35" s="66">
        <f t="shared" si="4"/>
        <v>20</v>
      </c>
      <c r="N35" s="65">
        <f>VLOOKUP($A35,'Return Data'!$B$7:$R$1700,10,0)</f>
        <v>6.3902999999999999</v>
      </c>
      <c r="O35" s="66">
        <f t="shared" si="5"/>
        <v>20</v>
      </c>
      <c r="P35" s="65">
        <f>VLOOKUP($A35,'Return Data'!$B$7:$R$1700,11,0)</f>
        <v>5.9793000000000003</v>
      </c>
      <c r="Q35" s="66">
        <f t="shared" si="11"/>
        <v>14</v>
      </c>
      <c r="R35" s="65">
        <f>VLOOKUP($A35,'Return Data'!$B$7:$R$1700,12,0)</f>
        <v>5.7423000000000002</v>
      </c>
      <c r="S35" s="66">
        <f t="shared" si="14"/>
        <v>16</v>
      </c>
      <c r="T35" s="65">
        <f>VLOOKUP($A35,'Return Data'!$B$7:$R$1700,13,0)</f>
        <v>6.1558999999999999</v>
      </c>
      <c r="U35" s="66">
        <f t="shared" si="15"/>
        <v>16</v>
      </c>
      <c r="V35" s="65"/>
      <c r="W35" s="66"/>
      <c r="X35" s="65"/>
      <c r="Y35" s="66"/>
      <c r="Z35" s="65">
        <f>VLOOKUP($A35,'Return Data'!$B$7:$R$1700,16,0)</f>
        <v>6.6544999999999996</v>
      </c>
      <c r="AA35" s="67">
        <f t="shared" si="9"/>
        <v>21</v>
      </c>
    </row>
    <row r="36" spans="1:27" x14ac:dyDescent="0.3">
      <c r="A36" s="63" t="s">
        <v>1647</v>
      </c>
      <c r="B36" s="64">
        <f>VLOOKUP($A36,'Return Data'!$B$7:$R$1700,3,0)</f>
        <v>44040</v>
      </c>
      <c r="C36" s="65">
        <f>VLOOKUP($A36,'Return Data'!$B$7:$R$1700,4,0)</f>
        <v>3173.8732</v>
      </c>
      <c r="D36" s="65">
        <f>VLOOKUP($A36,'Return Data'!$B$7:$R$1700,5,0)</f>
        <v>1.0868</v>
      </c>
      <c r="E36" s="66">
        <f t="shared" si="0"/>
        <v>8</v>
      </c>
      <c r="F36" s="65">
        <f>VLOOKUP($A36,'Return Data'!$B$7:$R$1700,6,0)</f>
        <v>3.3681999999999999</v>
      </c>
      <c r="G36" s="66">
        <f t="shared" si="1"/>
        <v>3</v>
      </c>
      <c r="H36" s="65">
        <f>VLOOKUP($A36,'Return Data'!$B$7:$R$1700,7,0)</f>
        <v>3.7972000000000001</v>
      </c>
      <c r="I36" s="66">
        <f t="shared" si="2"/>
        <v>5</v>
      </c>
      <c r="J36" s="65">
        <f>VLOOKUP($A36,'Return Data'!$B$7:$R$1700,8,0)</f>
        <v>4.2727000000000004</v>
      </c>
      <c r="K36" s="66">
        <f t="shared" si="3"/>
        <v>3</v>
      </c>
      <c r="L36" s="65">
        <f>VLOOKUP($A36,'Return Data'!$B$7:$R$1700,9,0)</f>
        <v>5.1748000000000003</v>
      </c>
      <c r="M36" s="66">
        <f t="shared" si="4"/>
        <v>9</v>
      </c>
      <c r="N36" s="65">
        <f>VLOOKUP($A36,'Return Data'!$B$7:$R$1700,10,0)</f>
        <v>6.8067000000000002</v>
      </c>
      <c r="O36" s="66">
        <f t="shared" si="5"/>
        <v>16</v>
      </c>
      <c r="P36" s="65">
        <f>VLOOKUP($A36,'Return Data'!$B$7:$R$1700,11,0)</f>
        <v>5.6646000000000001</v>
      </c>
      <c r="Q36" s="66">
        <f t="shared" si="11"/>
        <v>20</v>
      </c>
      <c r="R36" s="65">
        <f>VLOOKUP($A36,'Return Data'!$B$7:$R$1700,12,0)</f>
        <v>5.9058000000000002</v>
      </c>
      <c r="S36" s="66">
        <f t="shared" si="14"/>
        <v>14</v>
      </c>
      <c r="T36" s="65">
        <f>VLOOKUP($A36,'Return Data'!$B$7:$R$1700,13,0)</f>
        <v>6.3643000000000001</v>
      </c>
      <c r="U36" s="66">
        <f t="shared" si="15"/>
        <v>14</v>
      </c>
      <c r="V36" s="65">
        <f>VLOOKUP($A36,'Return Data'!$B$7:$R$1700,17,0)</f>
        <v>4.8967000000000001</v>
      </c>
      <c r="W36" s="66">
        <f>RANK(V36,V$8:V$37,0)</f>
        <v>16</v>
      </c>
      <c r="X36" s="65">
        <f>VLOOKUP($A36,'Return Data'!$B$7:$R$1700,14,0)</f>
        <v>5.3391000000000002</v>
      </c>
      <c r="Y36" s="66">
        <f>RANK(X36,X$8:X$37,0)</f>
        <v>15</v>
      </c>
      <c r="Z36" s="65">
        <f>VLOOKUP($A36,'Return Data'!$B$7:$R$1700,16,0)</f>
        <v>7.0617000000000001</v>
      </c>
      <c r="AA36" s="67">
        <f t="shared" si="9"/>
        <v>20</v>
      </c>
    </row>
    <row r="37" spans="1:27" x14ac:dyDescent="0.3">
      <c r="A37" s="63" t="s">
        <v>1649</v>
      </c>
      <c r="B37" s="64">
        <f>VLOOKUP($A37,'Return Data'!$B$7:$R$1700,3,0)</f>
        <v>44040</v>
      </c>
      <c r="C37" s="65">
        <f>VLOOKUP($A37,'Return Data'!$B$7:$R$1700,4,0)</f>
        <v>1053.3197</v>
      </c>
      <c r="D37" s="65">
        <f>VLOOKUP($A37,'Return Data'!$B$7:$R$1700,5,0)</f>
        <v>1.5421</v>
      </c>
      <c r="E37" s="66">
        <f t="shared" si="0"/>
        <v>5</v>
      </c>
      <c r="F37" s="65">
        <f>VLOOKUP($A37,'Return Data'!$B$7:$R$1700,6,0)</f>
        <v>1.7329000000000001</v>
      </c>
      <c r="G37" s="66">
        <f t="shared" si="1"/>
        <v>14</v>
      </c>
      <c r="H37" s="65">
        <f>VLOOKUP($A37,'Return Data'!$B$7:$R$1700,7,0)</f>
        <v>1.7783</v>
      </c>
      <c r="I37" s="66">
        <f t="shared" si="2"/>
        <v>24</v>
      </c>
      <c r="J37" s="65">
        <f>VLOOKUP($A37,'Return Data'!$B$7:$R$1700,8,0)</f>
        <v>1.7609999999999999</v>
      </c>
      <c r="K37" s="66">
        <f t="shared" si="3"/>
        <v>28</v>
      </c>
      <c r="L37" s="65">
        <f>VLOOKUP($A37,'Return Data'!$B$7:$R$1700,9,0)</f>
        <v>1.6834</v>
      </c>
      <c r="M37" s="66">
        <f t="shared" si="4"/>
        <v>28</v>
      </c>
      <c r="N37" s="65">
        <f>VLOOKUP($A37,'Return Data'!$B$7:$R$1700,10,0)</f>
        <v>1.8456999999999999</v>
      </c>
      <c r="O37" s="66">
        <f t="shared" si="5"/>
        <v>29</v>
      </c>
      <c r="P37" s="65">
        <f>VLOOKUP($A37,'Return Data'!$B$7:$R$1700,11,0)</f>
        <v>3.0245000000000002</v>
      </c>
      <c r="Q37" s="66">
        <f t="shared" si="11"/>
        <v>27</v>
      </c>
      <c r="R37" s="65">
        <f>VLOOKUP($A37,'Return Data'!$B$7:$R$1700,12,0)</f>
        <v>3.6059000000000001</v>
      </c>
      <c r="S37" s="66">
        <f t="shared" si="14"/>
        <v>25</v>
      </c>
      <c r="T37" s="65">
        <f>VLOOKUP($A37,'Return Data'!$B$7:$R$1700,13,0)</f>
        <v>4.2854999999999999</v>
      </c>
      <c r="U37" s="66">
        <f t="shared" si="15"/>
        <v>25</v>
      </c>
      <c r="V37" s="65"/>
      <c r="W37" s="66"/>
      <c r="X37" s="65"/>
      <c r="Y37" s="66"/>
      <c r="Z37" s="65">
        <f>VLOOKUP($A37,'Return Data'!$B$7:$R$1700,16,0)</f>
        <v>4.6405000000000003</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-0.71650666666666651</v>
      </c>
      <c r="E39" s="74"/>
      <c r="F39" s="75">
        <f>AVERAGE(F8:F37)</f>
        <v>1.68282</v>
      </c>
      <c r="G39" s="74"/>
      <c r="H39" s="75">
        <f>AVERAGE(H8:H37)</f>
        <v>2.5609400000000004</v>
      </c>
      <c r="I39" s="74"/>
      <c r="J39" s="75">
        <f>AVERAGE(J8:J37)</f>
        <v>1.7800466666666666</v>
      </c>
      <c r="K39" s="74"/>
      <c r="L39" s="75">
        <f>AVERAGE(L8:L37)</f>
        <v>5.5249266666666665</v>
      </c>
      <c r="M39" s="74"/>
      <c r="N39" s="75">
        <f>AVERAGE(N8:N37)</f>
        <v>7.2025700000000006</v>
      </c>
      <c r="O39" s="74"/>
      <c r="P39" s="75">
        <f>AVERAGE(P8:P37)</f>
        <v>6.0911586206896535</v>
      </c>
      <c r="Q39" s="74"/>
      <c r="R39" s="75">
        <f>AVERAGE(R8:R37)</f>
        <v>4.4403407407407416</v>
      </c>
      <c r="S39" s="74"/>
      <c r="T39" s="75">
        <f>AVERAGE(T8:T37)</f>
        <v>6.3752500000000003</v>
      </c>
      <c r="U39" s="74"/>
      <c r="V39" s="75">
        <f>AVERAGE(V8:V37)</f>
        <v>6.2002649999999999</v>
      </c>
      <c r="W39" s="74"/>
      <c r="X39" s="75">
        <f>AVERAGE(X8:X37)</f>
        <v>6.2390578947368427</v>
      </c>
      <c r="Y39" s="74"/>
      <c r="Z39" s="75">
        <f>AVERAGE(Z8:Z37)</f>
        <v>5.8183233333333346</v>
      </c>
      <c r="AA39" s="76"/>
    </row>
    <row r="40" spans="1:27" x14ac:dyDescent="0.3">
      <c r="A40" s="73" t="s">
        <v>28</v>
      </c>
      <c r="B40" s="74"/>
      <c r="C40" s="74"/>
      <c r="D40" s="75">
        <f>MIN(D8:D37)</f>
        <v>-6.3613</v>
      </c>
      <c r="E40" s="74"/>
      <c r="F40" s="75">
        <f>MIN(F8:F37)</f>
        <v>-1.3698999999999999</v>
      </c>
      <c r="G40" s="74"/>
      <c r="H40" s="75">
        <f>MIN(H8:H37)</f>
        <v>-0.2155</v>
      </c>
      <c r="I40" s="74"/>
      <c r="J40" s="75">
        <f>MIN(J8:J37)</f>
        <v>-39.341700000000003</v>
      </c>
      <c r="K40" s="74"/>
      <c r="L40" s="75">
        <f>MIN(L8:L37)</f>
        <v>-8.2614000000000001</v>
      </c>
      <c r="M40" s="74"/>
      <c r="N40" s="75">
        <f>MIN(N8:N37)</f>
        <v>0</v>
      </c>
      <c r="O40" s="74"/>
      <c r="P40" s="75">
        <f>MIN(P8:P37)</f>
        <v>0</v>
      </c>
      <c r="Q40" s="74"/>
      <c r="R40" s="75">
        <f>MIN(R8:R37)</f>
        <v>-31.972799999999999</v>
      </c>
      <c r="S40" s="74"/>
      <c r="T40" s="75">
        <f>MIN(T8:T37)</f>
        <v>0.2671</v>
      </c>
      <c r="U40" s="74"/>
      <c r="V40" s="75">
        <f>MIN(V8:V37)</f>
        <v>-1.5076000000000001</v>
      </c>
      <c r="W40" s="74"/>
      <c r="X40" s="75">
        <f>MIN(X8:X37)</f>
        <v>0.86170000000000002</v>
      </c>
      <c r="Y40" s="74"/>
      <c r="Z40" s="75">
        <f>MIN(Z8:Z37)</f>
        <v>-28.848400000000002</v>
      </c>
      <c r="AA40" s="76"/>
    </row>
    <row r="41" spans="1:27" ht="15" thickBot="1" x14ac:dyDescent="0.35">
      <c r="A41" s="77" t="s">
        <v>29</v>
      </c>
      <c r="B41" s="78"/>
      <c r="C41" s="78"/>
      <c r="D41" s="79">
        <f>MAX(D8:D37)</f>
        <v>5.0340999999999996</v>
      </c>
      <c r="E41" s="78"/>
      <c r="F41" s="79">
        <f>MAX(F8:F37)</f>
        <v>7.8472</v>
      </c>
      <c r="G41" s="78"/>
      <c r="H41" s="79">
        <f>MAX(H8:H37)</f>
        <v>9.8455999999999992</v>
      </c>
      <c r="I41" s="78"/>
      <c r="J41" s="79">
        <f>MAX(J8:J37)</f>
        <v>9.6227999999999998</v>
      </c>
      <c r="K41" s="78"/>
      <c r="L41" s="79">
        <f>MAX(L8:L37)</f>
        <v>46.5809</v>
      </c>
      <c r="M41" s="78"/>
      <c r="N41" s="79">
        <f>MAX(N8:N37)</f>
        <v>20.6022</v>
      </c>
      <c r="O41" s="78"/>
      <c r="P41" s="79">
        <f>MAX(P8:P37)</f>
        <v>12.355</v>
      </c>
      <c r="Q41" s="78"/>
      <c r="R41" s="79">
        <f>MAX(R8:R37)</f>
        <v>7.6780999999999997</v>
      </c>
      <c r="S41" s="78"/>
      <c r="T41" s="79">
        <f>MAX(T8:T37)</f>
        <v>10.638999999999999</v>
      </c>
      <c r="U41" s="78"/>
      <c r="V41" s="79">
        <f>MAX(V8:V37)</f>
        <v>10.6967</v>
      </c>
      <c r="W41" s="78"/>
      <c r="X41" s="79">
        <f>MAX(X8:X37)</f>
        <v>9.3800000000000008</v>
      </c>
      <c r="Y41" s="78"/>
      <c r="Z41" s="79">
        <f>MAX(Z8:Z37)</f>
        <v>8.5871999999999993</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44040</v>
      </c>
      <c r="C8" s="65">
        <f>VLOOKUP($A8,'Return Data'!$B$7:$R$1700,4,0)</f>
        <v>279.18290000000002</v>
      </c>
      <c r="D8" s="65">
        <f>VLOOKUP($A8,'Return Data'!$B$7:$R$1700,5,0)</f>
        <v>2.6673</v>
      </c>
      <c r="E8" s="66">
        <f>RANK(D8,D$8:D$27,0)</f>
        <v>9</v>
      </c>
      <c r="F8" s="65">
        <f>VLOOKUP($A8,'Return Data'!$B$7:$R$1700,6,0)</f>
        <v>3.7439</v>
      </c>
      <c r="G8" s="66">
        <f>RANK(F8,F$8:F$27,0)</f>
        <v>7</v>
      </c>
      <c r="H8" s="65">
        <f>VLOOKUP($A8,'Return Data'!$B$7:$R$1700,7,0)</f>
        <v>3.3902000000000001</v>
      </c>
      <c r="I8" s="66">
        <f>RANK(H8,H$8:H$27,0)</f>
        <v>7</v>
      </c>
      <c r="J8" s="65">
        <f>VLOOKUP($A8,'Return Data'!$B$7:$R$1700,8,0)</f>
        <v>3.7183000000000002</v>
      </c>
      <c r="K8" s="66">
        <f>RANK(J8,J$8:J$27,0)</f>
        <v>9</v>
      </c>
      <c r="L8" s="65">
        <f>VLOOKUP($A8,'Return Data'!$B$7:$R$1700,9,0)</f>
        <v>6.1189</v>
      </c>
      <c r="M8" s="66">
        <f>RANK(L8,L$8:L$27,0)</f>
        <v>4</v>
      </c>
      <c r="N8" s="65">
        <f>VLOOKUP($A8,'Return Data'!$B$7:$R$1700,10,0)</f>
        <v>9.9609000000000005</v>
      </c>
      <c r="O8" s="66">
        <f>RANK(N8,N$8:N$27,0)</f>
        <v>2</v>
      </c>
      <c r="P8" s="65">
        <f>VLOOKUP($A8,'Return Data'!$B$7:$R$1700,11,0)</f>
        <v>8.6046999999999993</v>
      </c>
      <c r="Q8" s="66">
        <f>RANK(P8,P$8:P$27,0)</f>
        <v>2</v>
      </c>
      <c r="R8" s="65">
        <f>VLOOKUP($A8,'Return Data'!$B$7:$R$1700,12,0)</f>
        <v>7.8125</v>
      </c>
      <c r="S8" s="66">
        <f>RANK(R8,R$8:R$27,0)</f>
        <v>2</v>
      </c>
      <c r="T8" s="65">
        <f>VLOOKUP($A8,'Return Data'!$B$7:$R$1700,13,0)</f>
        <v>7.9432999999999998</v>
      </c>
      <c r="U8" s="66">
        <f>RANK(T8,T$8:T$27,0)</f>
        <v>3</v>
      </c>
      <c r="V8" s="65">
        <f>VLOOKUP($A8,'Return Data'!$B$7:$R$1700,17,0)</f>
        <v>8.3497000000000003</v>
      </c>
      <c r="W8" s="66">
        <f>RANK(V8,V$8:V$27,0)</f>
        <v>1</v>
      </c>
      <c r="X8" s="65">
        <f>VLOOKUP($A8,'Return Data'!$B$7:$R$1700,14,0)</f>
        <v>7.9892000000000003</v>
      </c>
      <c r="Y8" s="66">
        <f>RANK(X8,X$8:X$27,0)</f>
        <v>1</v>
      </c>
      <c r="Z8" s="65">
        <f>VLOOKUP($A8,'Return Data'!$B$7:$R$1700,16,0)</f>
        <v>8.2990999999999993</v>
      </c>
      <c r="AA8" s="67">
        <f>RANK(Z8,Z$8:Z$27,0)</f>
        <v>6</v>
      </c>
    </row>
    <row r="9" spans="1:27" x14ac:dyDescent="0.3">
      <c r="A9" s="63" t="s">
        <v>1243</v>
      </c>
      <c r="B9" s="64">
        <f>VLOOKUP($A9,'Return Data'!$B$7:$R$1700,3,0)</f>
        <v>44040</v>
      </c>
      <c r="C9" s="65">
        <f>VLOOKUP($A9,'Return Data'!$B$7:$R$1700,4,0)</f>
        <v>1076.6229000000001</v>
      </c>
      <c r="D9" s="65">
        <f>VLOOKUP($A9,'Return Data'!$B$7:$R$1700,5,0)</f>
        <v>1.7833000000000001</v>
      </c>
      <c r="E9" s="66">
        <f t="shared" ref="E9:E27" si="0">RANK(D9,D$8:D$27,0)</f>
        <v>15</v>
      </c>
      <c r="F9" s="65">
        <f>VLOOKUP($A9,'Return Data'!$B$7:$R$1700,6,0)</f>
        <v>3.3245</v>
      </c>
      <c r="G9" s="66">
        <f t="shared" ref="G9:G27" si="1">RANK(F9,F$8:F$27,0)</f>
        <v>13</v>
      </c>
      <c r="H9" s="65">
        <f>VLOOKUP($A9,'Return Data'!$B$7:$R$1700,7,0)</f>
        <v>3.0394000000000001</v>
      </c>
      <c r="I9" s="66">
        <f t="shared" ref="I9:I27" si="2">RANK(H9,H$8:H$27,0)</f>
        <v>12</v>
      </c>
      <c r="J9" s="65">
        <f>VLOOKUP($A9,'Return Data'!$B$7:$R$1700,8,0)</f>
        <v>3.4346999999999999</v>
      </c>
      <c r="K9" s="66">
        <f t="shared" ref="K9:K27" si="3">RANK(J9,J$8:J$27,0)</f>
        <v>14</v>
      </c>
      <c r="L9" s="65">
        <f>VLOOKUP($A9,'Return Data'!$B$7:$R$1700,9,0)</f>
        <v>5.1951999999999998</v>
      </c>
      <c r="M9" s="66">
        <f t="shared" ref="M9:M27" si="4">RANK(L9,L$8:L$27,0)</f>
        <v>12</v>
      </c>
      <c r="N9" s="65">
        <f>VLOOKUP($A9,'Return Data'!$B$7:$R$1700,10,0)</f>
        <v>8.9560999999999993</v>
      </c>
      <c r="O9" s="66">
        <f t="shared" ref="O9:O27" si="5">RANK(N9,N$8:N$27,0)</f>
        <v>8</v>
      </c>
      <c r="P9" s="65">
        <f>VLOOKUP($A9,'Return Data'!$B$7:$R$1700,11,0)</f>
        <v>7.9726999999999997</v>
      </c>
      <c r="Q9" s="66">
        <f t="shared" ref="Q9:Q27" si="6">RANK(P9,P$8:P$27,0)</f>
        <v>6</v>
      </c>
      <c r="R9" s="65">
        <f>VLOOKUP($A9,'Return Data'!$B$7:$R$1700,12,0)</f>
        <v>7.4558999999999997</v>
      </c>
      <c r="S9" s="66">
        <f t="shared" ref="S9:S27" si="7">RANK(R9,R$8:R$27,0)</f>
        <v>3</v>
      </c>
      <c r="T9" s="65"/>
      <c r="U9" s="66"/>
      <c r="V9" s="65"/>
      <c r="W9" s="66"/>
      <c r="X9" s="65"/>
      <c r="Y9" s="66"/>
      <c r="Z9" s="65">
        <f>VLOOKUP($A9,'Return Data'!$B$7:$R$1700,16,0)</f>
        <v>7.8339999999999996</v>
      </c>
      <c r="AA9" s="67">
        <f t="shared" ref="AA9:AA27" si="8">RANK(Z9,Z$8:Z$27,0)</f>
        <v>14</v>
      </c>
    </row>
    <row r="10" spans="1:27" x14ac:dyDescent="0.3">
      <c r="A10" s="63" t="s">
        <v>1245</v>
      </c>
      <c r="B10" s="64">
        <f>VLOOKUP($A10,'Return Data'!$B$7:$R$1700,3,0)</f>
        <v>44040</v>
      </c>
      <c r="C10" s="65">
        <f>VLOOKUP($A10,'Return Data'!$B$7:$R$1700,4,0)</f>
        <v>1068.0668000000001</v>
      </c>
      <c r="D10" s="65">
        <f>VLOOKUP($A10,'Return Data'!$B$7:$R$1700,5,0)</f>
        <v>2.8845000000000001</v>
      </c>
      <c r="E10" s="66">
        <f t="shared" si="0"/>
        <v>4</v>
      </c>
      <c r="F10" s="65">
        <f>VLOOKUP($A10,'Return Data'!$B$7:$R$1700,6,0)</f>
        <v>2.8176999999999999</v>
      </c>
      <c r="G10" s="66">
        <f t="shared" si="1"/>
        <v>16</v>
      </c>
      <c r="H10" s="65">
        <f>VLOOKUP($A10,'Return Data'!$B$7:$R$1700,7,0)</f>
        <v>3.0392999999999999</v>
      </c>
      <c r="I10" s="66">
        <f t="shared" si="2"/>
        <v>13</v>
      </c>
      <c r="J10" s="65">
        <f>VLOOKUP($A10,'Return Data'!$B$7:$R$1700,8,0)</f>
        <v>2.8967999999999998</v>
      </c>
      <c r="K10" s="66">
        <f t="shared" si="3"/>
        <v>18</v>
      </c>
      <c r="L10" s="65">
        <f>VLOOKUP($A10,'Return Data'!$B$7:$R$1700,9,0)</f>
        <v>2.7685</v>
      </c>
      <c r="M10" s="66">
        <f t="shared" si="4"/>
        <v>19</v>
      </c>
      <c r="N10" s="65">
        <f>VLOOKUP($A10,'Return Data'!$B$7:$R$1700,10,0)</f>
        <v>3.6375000000000002</v>
      </c>
      <c r="O10" s="66">
        <f t="shared" si="5"/>
        <v>18</v>
      </c>
      <c r="P10" s="65">
        <f>VLOOKUP($A10,'Return Data'!$B$7:$R$1700,11,0)</f>
        <v>4.8288000000000002</v>
      </c>
      <c r="Q10" s="66">
        <f t="shared" si="6"/>
        <v>17</v>
      </c>
      <c r="R10" s="65">
        <f>VLOOKUP($A10,'Return Data'!$B$7:$R$1700,12,0)</f>
        <v>5.0971000000000002</v>
      </c>
      <c r="S10" s="66">
        <f t="shared" si="7"/>
        <v>17</v>
      </c>
      <c r="T10" s="65">
        <f>VLOOKUP($A10,'Return Data'!$B$7:$R$1700,13,0)</f>
        <v>5.7687999999999997</v>
      </c>
      <c r="U10" s="66">
        <f t="shared" ref="U10:U27" si="9">RANK(T10,T$8:T$27,0)</f>
        <v>16</v>
      </c>
      <c r="V10" s="65"/>
      <c r="W10" s="66"/>
      <c r="X10" s="65"/>
      <c r="Y10" s="66"/>
      <c r="Z10" s="65">
        <f>VLOOKUP($A10,'Return Data'!$B$7:$R$1700,16,0)</f>
        <v>6.1143000000000001</v>
      </c>
      <c r="AA10" s="67">
        <f t="shared" si="8"/>
        <v>20</v>
      </c>
    </row>
    <row r="11" spans="1:27" x14ac:dyDescent="0.3">
      <c r="A11" s="63" t="s">
        <v>1247</v>
      </c>
      <c r="B11" s="64">
        <f>VLOOKUP($A11,'Return Data'!$B$7:$R$1700,3,0)</f>
        <v>44040</v>
      </c>
      <c r="C11" s="65">
        <f>VLOOKUP($A11,'Return Data'!$B$7:$R$1700,4,0)</f>
        <v>41.078499999999998</v>
      </c>
      <c r="D11" s="65">
        <f>VLOOKUP($A11,'Return Data'!$B$7:$R$1700,5,0)</f>
        <v>0.2666</v>
      </c>
      <c r="E11" s="66">
        <f t="shared" si="0"/>
        <v>20</v>
      </c>
      <c r="F11" s="65">
        <f>VLOOKUP($A11,'Return Data'!$B$7:$R$1700,6,0)</f>
        <v>3.3999000000000001</v>
      </c>
      <c r="G11" s="66">
        <f t="shared" si="1"/>
        <v>12</v>
      </c>
      <c r="H11" s="65">
        <f>VLOOKUP($A11,'Return Data'!$B$7:$R$1700,7,0)</f>
        <v>2.6797</v>
      </c>
      <c r="I11" s="66">
        <f t="shared" si="2"/>
        <v>20</v>
      </c>
      <c r="J11" s="65">
        <f>VLOOKUP($A11,'Return Data'!$B$7:$R$1700,8,0)</f>
        <v>3.5398999999999998</v>
      </c>
      <c r="K11" s="66">
        <f t="shared" si="3"/>
        <v>12</v>
      </c>
      <c r="L11" s="65">
        <f>VLOOKUP($A11,'Return Data'!$B$7:$R$1700,9,0)</f>
        <v>5.6478999999999999</v>
      </c>
      <c r="M11" s="66">
        <f t="shared" si="4"/>
        <v>8</v>
      </c>
      <c r="N11" s="65">
        <f>VLOOKUP($A11,'Return Data'!$B$7:$R$1700,10,0)</f>
        <v>9.8643000000000001</v>
      </c>
      <c r="O11" s="66">
        <f t="shared" si="5"/>
        <v>3</v>
      </c>
      <c r="P11" s="65">
        <f>VLOOKUP($A11,'Return Data'!$B$7:$R$1700,11,0)</f>
        <v>7.7527999999999997</v>
      </c>
      <c r="Q11" s="66">
        <f t="shared" si="6"/>
        <v>8</v>
      </c>
      <c r="R11" s="65">
        <f>VLOOKUP($A11,'Return Data'!$B$7:$R$1700,12,0)</f>
        <v>7.0709999999999997</v>
      </c>
      <c r="S11" s="66">
        <f t="shared" si="7"/>
        <v>9</v>
      </c>
      <c r="T11" s="65">
        <f>VLOOKUP($A11,'Return Data'!$B$7:$R$1700,13,0)</f>
        <v>7.4359999999999999</v>
      </c>
      <c r="U11" s="66">
        <f t="shared" si="9"/>
        <v>8</v>
      </c>
      <c r="V11" s="65">
        <f>VLOOKUP($A11,'Return Data'!$B$7:$R$1700,17,0)</f>
        <v>7.9588000000000001</v>
      </c>
      <c r="W11" s="66">
        <f t="shared" ref="W11:W27" si="10">RANK(V11,V$8:V$27,0)</f>
        <v>9</v>
      </c>
      <c r="X11" s="65">
        <f>VLOOKUP($A11,'Return Data'!$B$7:$R$1700,14,0)</f>
        <v>7.4955999999999996</v>
      </c>
      <c r="Y11" s="66">
        <f t="shared" ref="Y11:Y27" si="11">RANK(X11,X$8:X$27,0)</f>
        <v>10</v>
      </c>
      <c r="Z11" s="65">
        <f>VLOOKUP($A11,'Return Data'!$B$7:$R$1700,16,0)</f>
        <v>7.8489000000000004</v>
      </c>
      <c r="AA11" s="67">
        <f t="shared" si="8"/>
        <v>13</v>
      </c>
    </row>
    <row r="12" spans="1:27" x14ac:dyDescent="0.3">
      <c r="A12" s="63" t="s">
        <v>1250</v>
      </c>
      <c r="B12" s="64">
        <f>VLOOKUP($A12,'Return Data'!$B$7:$R$1700,3,0)</f>
        <v>44040</v>
      </c>
      <c r="C12" s="65">
        <f>VLOOKUP($A12,'Return Data'!$B$7:$R$1700,4,0)</f>
        <v>38.9726</v>
      </c>
      <c r="D12" s="65">
        <f>VLOOKUP($A12,'Return Data'!$B$7:$R$1700,5,0)</f>
        <v>1.5922000000000001</v>
      </c>
      <c r="E12" s="66">
        <f t="shared" si="0"/>
        <v>16</v>
      </c>
      <c r="F12" s="65">
        <f>VLOOKUP($A12,'Return Data'!$B$7:$R$1700,6,0)</f>
        <v>3.1619999999999999</v>
      </c>
      <c r="G12" s="66">
        <f t="shared" si="1"/>
        <v>14</v>
      </c>
      <c r="H12" s="65">
        <f>VLOOKUP($A12,'Return Data'!$B$7:$R$1700,7,0)</f>
        <v>3.3336000000000001</v>
      </c>
      <c r="I12" s="66">
        <f t="shared" si="2"/>
        <v>9</v>
      </c>
      <c r="J12" s="65">
        <f>VLOOKUP($A12,'Return Data'!$B$7:$R$1700,8,0)</f>
        <v>3.8723999999999998</v>
      </c>
      <c r="K12" s="66">
        <f t="shared" si="3"/>
        <v>6</v>
      </c>
      <c r="L12" s="65">
        <f>VLOOKUP($A12,'Return Data'!$B$7:$R$1700,9,0)</f>
        <v>6.1203000000000003</v>
      </c>
      <c r="M12" s="66">
        <f t="shared" si="4"/>
        <v>3</v>
      </c>
      <c r="N12" s="65">
        <f>VLOOKUP($A12,'Return Data'!$B$7:$R$1700,10,0)</f>
        <v>9.1001999999999992</v>
      </c>
      <c r="O12" s="66">
        <f t="shared" si="5"/>
        <v>7</v>
      </c>
      <c r="P12" s="65">
        <f>VLOOKUP($A12,'Return Data'!$B$7:$R$1700,11,0)</f>
        <v>8.0389999999999997</v>
      </c>
      <c r="Q12" s="66">
        <f t="shared" si="6"/>
        <v>5</v>
      </c>
      <c r="R12" s="65">
        <f>VLOOKUP($A12,'Return Data'!$B$7:$R$1700,12,0)</f>
        <v>7.4109999999999996</v>
      </c>
      <c r="S12" s="66">
        <f t="shared" si="7"/>
        <v>5</v>
      </c>
      <c r="T12" s="65">
        <f>VLOOKUP($A12,'Return Data'!$B$7:$R$1700,13,0)</f>
        <v>7.8421000000000003</v>
      </c>
      <c r="U12" s="66">
        <f t="shared" si="9"/>
        <v>4</v>
      </c>
      <c r="V12" s="65">
        <f>VLOOKUP($A12,'Return Data'!$B$7:$R$1700,17,0)</f>
        <v>8.3317999999999994</v>
      </c>
      <c r="W12" s="66">
        <f t="shared" si="10"/>
        <v>2</v>
      </c>
      <c r="X12" s="65">
        <f>VLOOKUP($A12,'Return Data'!$B$7:$R$1700,14,0)</f>
        <v>7.8772000000000002</v>
      </c>
      <c r="Y12" s="66">
        <f t="shared" si="11"/>
        <v>3</v>
      </c>
      <c r="Z12" s="65">
        <f>VLOOKUP($A12,'Return Data'!$B$7:$R$1700,16,0)</f>
        <v>8.5292999999999992</v>
      </c>
      <c r="AA12" s="67">
        <f t="shared" si="8"/>
        <v>4</v>
      </c>
    </row>
    <row r="13" spans="1:27" x14ac:dyDescent="0.3">
      <c r="A13" s="63" t="s">
        <v>1252</v>
      </c>
      <c r="B13" s="64">
        <f>VLOOKUP($A13,'Return Data'!$B$7:$R$1700,3,0)</f>
        <v>44040</v>
      </c>
      <c r="C13" s="65">
        <f>VLOOKUP($A13,'Return Data'!$B$7:$R$1700,4,0)</f>
        <v>4353.6482999999998</v>
      </c>
      <c r="D13" s="65">
        <f>VLOOKUP($A13,'Return Data'!$B$7:$R$1700,5,0)</f>
        <v>1.0698000000000001</v>
      </c>
      <c r="E13" s="66">
        <f t="shared" si="0"/>
        <v>17</v>
      </c>
      <c r="F13" s="65">
        <f>VLOOKUP($A13,'Return Data'!$B$7:$R$1700,6,0)</f>
        <v>3.8433000000000002</v>
      </c>
      <c r="G13" s="66">
        <f t="shared" si="1"/>
        <v>5</v>
      </c>
      <c r="H13" s="65">
        <f>VLOOKUP($A13,'Return Data'!$B$7:$R$1700,7,0)</f>
        <v>3.3828</v>
      </c>
      <c r="I13" s="66">
        <f t="shared" si="2"/>
        <v>8</v>
      </c>
      <c r="J13" s="65">
        <f>VLOOKUP($A13,'Return Data'!$B$7:$R$1700,8,0)</f>
        <v>4.0138999999999996</v>
      </c>
      <c r="K13" s="66">
        <f t="shared" si="3"/>
        <v>3</v>
      </c>
      <c r="L13" s="65">
        <f>VLOOKUP($A13,'Return Data'!$B$7:$R$1700,9,0)</f>
        <v>6.2469000000000001</v>
      </c>
      <c r="M13" s="66">
        <f t="shared" si="4"/>
        <v>1</v>
      </c>
      <c r="N13" s="65">
        <f>VLOOKUP($A13,'Return Data'!$B$7:$R$1700,10,0)</f>
        <v>10.2652</v>
      </c>
      <c r="O13" s="66">
        <f t="shared" si="5"/>
        <v>1</v>
      </c>
      <c r="P13" s="65">
        <f>VLOOKUP($A13,'Return Data'!$B$7:$R$1700,11,0)</f>
        <v>8.8071000000000002</v>
      </c>
      <c r="Q13" s="66">
        <f t="shared" si="6"/>
        <v>1</v>
      </c>
      <c r="R13" s="65">
        <f>VLOOKUP($A13,'Return Data'!$B$7:$R$1700,12,0)</f>
        <v>7.8635999999999999</v>
      </c>
      <c r="S13" s="66">
        <f t="shared" si="7"/>
        <v>1</v>
      </c>
      <c r="T13" s="65">
        <f>VLOOKUP($A13,'Return Data'!$B$7:$R$1700,13,0)</f>
        <v>8.0656999999999996</v>
      </c>
      <c r="U13" s="66">
        <f t="shared" si="9"/>
        <v>2</v>
      </c>
      <c r="V13" s="65">
        <f>VLOOKUP($A13,'Return Data'!$B$7:$R$1700,17,0)</f>
        <v>8.3247999999999998</v>
      </c>
      <c r="W13" s="66">
        <f t="shared" si="10"/>
        <v>3</v>
      </c>
      <c r="X13" s="65">
        <f>VLOOKUP($A13,'Return Data'!$B$7:$R$1700,14,0)</f>
        <v>7.8612000000000002</v>
      </c>
      <c r="Y13" s="66">
        <f t="shared" si="11"/>
        <v>4</v>
      </c>
      <c r="Z13" s="65">
        <f>VLOOKUP($A13,'Return Data'!$B$7:$R$1700,16,0)</f>
        <v>8.1806000000000001</v>
      </c>
      <c r="AA13" s="67">
        <f t="shared" si="8"/>
        <v>7</v>
      </c>
    </row>
    <row r="14" spans="1:27" x14ac:dyDescent="0.3">
      <c r="A14" s="63" t="s">
        <v>1254</v>
      </c>
      <c r="B14" s="64">
        <f>VLOOKUP($A14,'Return Data'!$B$7:$R$1700,3,0)</f>
        <v>44040</v>
      </c>
      <c r="C14" s="65">
        <f>VLOOKUP($A14,'Return Data'!$B$7:$R$1700,4,0)</f>
        <v>287.41809999999998</v>
      </c>
      <c r="D14" s="65">
        <f>VLOOKUP($A14,'Return Data'!$B$7:$R$1700,5,0)</f>
        <v>2.4384000000000001</v>
      </c>
      <c r="E14" s="66">
        <f t="shared" si="0"/>
        <v>10</v>
      </c>
      <c r="F14" s="65">
        <f>VLOOKUP($A14,'Return Data'!$B$7:$R$1700,6,0)</f>
        <v>3.7191999999999998</v>
      </c>
      <c r="G14" s="66">
        <f t="shared" si="1"/>
        <v>8</v>
      </c>
      <c r="H14" s="65">
        <f>VLOOKUP($A14,'Return Data'!$B$7:$R$1700,7,0)</f>
        <v>3.3256999999999999</v>
      </c>
      <c r="I14" s="66">
        <f t="shared" si="2"/>
        <v>10</v>
      </c>
      <c r="J14" s="65">
        <f>VLOOKUP($A14,'Return Data'!$B$7:$R$1700,8,0)</f>
        <v>3.7061999999999999</v>
      </c>
      <c r="K14" s="66">
        <f t="shared" si="3"/>
        <v>10</v>
      </c>
      <c r="L14" s="65">
        <f>VLOOKUP($A14,'Return Data'!$B$7:$R$1700,9,0)</f>
        <v>5.7218</v>
      </c>
      <c r="M14" s="66">
        <f t="shared" si="4"/>
        <v>7</v>
      </c>
      <c r="N14" s="65">
        <f>VLOOKUP($A14,'Return Data'!$B$7:$R$1700,10,0)</f>
        <v>9.6205999999999996</v>
      </c>
      <c r="O14" s="66">
        <f t="shared" si="5"/>
        <v>4</v>
      </c>
      <c r="P14" s="65">
        <f>VLOOKUP($A14,'Return Data'!$B$7:$R$1700,11,0)</f>
        <v>8.0916999999999994</v>
      </c>
      <c r="Q14" s="66">
        <f t="shared" si="6"/>
        <v>4</v>
      </c>
      <c r="R14" s="65">
        <f>VLOOKUP($A14,'Return Data'!$B$7:$R$1700,12,0)</f>
        <v>7.3841999999999999</v>
      </c>
      <c r="S14" s="66">
        <f t="shared" si="7"/>
        <v>6</v>
      </c>
      <c r="T14" s="65">
        <f>VLOOKUP($A14,'Return Data'!$B$7:$R$1700,13,0)</f>
        <v>7.6036000000000001</v>
      </c>
      <c r="U14" s="66">
        <f t="shared" si="9"/>
        <v>6</v>
      </c>
      <c r="V14" s="65">
        <f>VLOOKUP($A14,'Return Data'!$B$7:$R$1700,17,0)</f>
        <v>8.0175000000000001</v>
      </c>
      <c r="W14" s="66">
        <f t="shared" si="10"/>
        <v>7</v>
      </c>
      <c r="X14" s="65">
        <f>VLOOKUP($A14,'Return Data'!$B$7:$R$1700,14,0)</f>
        <v>7.7213000000000003</v>
      </c>
      <c r="Y14" s="66">
        <f t="shared" si="11"/>
        <v>7</v>
      </c>
      <c r="Z14" s="65">
        <f>VLOOKUP($A14,'Return Data'!$B$7:$R$1700,16,0)</f>
        <v>8.1356000000000002</v>
      </c>
      <c r="AA14" s="67">
        <f t="shared" si="8"/>
        <v>10</v>
      </c>
    </row>
    <row r="15" spans="1:27" x14ac:dyDescent="0.3">
      <c r="A15" s="63" t="s">
        <v>1255</v>
      </c>
      <c r="B15" s="64">
        <f>VLOOKUP($A15,'Return Data'!$B$7:$R$1700,3,0)</f>
        <v>44040</v>
      </c>
      <c r="C15" s="65">
        <f>VLOOKUP($A15,'Return Data'!$B$7:$R$1700,4,0)</f>
        <v>32.836399999999998</v>
      </c>
      <c r="D15" s="65">
        <f>VLOOKUP($A15,'Return Data'!$B$7:$R$1700,5,0)</f>
        <v>2.7791000000000001</v>
      </c>
      <c r="E15" s="66">
        <f t="shared" si="0"/>
        <v>8</v>
      </c>
      <c r="F15" s="65">
        <f>VLOOKUP($A15,'Return Data'!$B$7:$R$1700,6,0)</f>
        <v>3.4750000000000001</v>
      </c>
      <c r="G15" s="66">
        <f t="shared" si="1"/>
        <v>10</v>
      </c>
      <c r="H15" s="65">
        <f>VLOOKUP($A15,'Return Data'!$B$7:$R$1700,7,0)</f>
        <v>3.1301999999999999</v>
      </c>
      <c r="I15" s="66">
        <f t="shared" si="2"/>
        <v>11</v>
      </c>
      <c r="J15" s="65">
        <f>VLOOKUP($A15,'Return Data'!$B$7:$R$1700,8,0)</f>
        <v>3.2435</v>
      </c>
      <c r="K15" s="66">
        <f t="shared" si="3"/>
        <v>16</v>
      </c>
      <c r="L15" s="65">
        <f>VLOOKUP($A15,'Return Data'!$B$7:$R$1700,9,0)</f>
        <v>4.9260000000000002</v>
      </c>
      <c r="M15" s="66">
        <f t="shared" si="4"/>
        <v>14</v>
      </c>
      <c r="N15" s="65">
        <f>VLOOKUP($A15,'Return Data'!$B$7:$R$1700,10,0)</f>
        <v>8.6361000000000008</v>
      </c>
      <c r="O15" s="66">
        <f t="shared" si="5"/>
        <v>11</v>
      </c>
      <c r="P15" s="65">
        <f>VLOOKUP($A15,'Return Data'!$B$7:$R$1700,11,0)</f>
        <v>7.5576999999999996</v>
      </c>
      <c r="Q15" s="66">
        <f t="shared" si="6"/>
        <v>11</v>
      </c>
      <c r="R15" s="65">
        <f>VLOOKUP($A15,'Return Data'!$B$7:$R$1700,12,0)</f>
        <v>7.0072000000000001</v>
      </c>
      <c r="S15" s="66">
        <f t="shared" si="7"/>
        <v>13</v>
      </c>
      <c r="T15" s="65">
        <f>VLOOKUP($A15,'Return Data'!$B$7:$R$1700,13,0)</f>
        <v>7.1578999999999997</v>
      </c>
      <c r="U15" s="66">
        <f t="shared" si="9"/>
        <v>12</v>
      </c>
      <c r="V15" s="65">
        <f>VLOOKUP($A15,'Return Data'!$B$7:$R$1700,17,0)</f>
        <v>7.4958999999999998</v>
      </c>
      <c r="W15" s="66">
        <f t="shared" si="10"/>
        <v>12</v>
      </c>
      <c r="X15" s="65">
        <f>VLOOKUP($A15,'Return Data'!$B$7:$R$1700,14,0)</f>
        <v>6.9497999999999998</v>
      </c>
      <c r="Y15" s="66">
        <f t="shared" si="11"/>
        <v>13</v>
      </c>
      <c r="Z15" s="65">
        <f>VLOOKUP($A15,'Return Data'!$B$7:$R$1700,16,0)</f>
        <v>8.1121999999999996</v>
      </c>
      <c r="AA15" s="67">
        <f t="shared" si="8"/>
        <v>11</v>
      </c>
    </row>
    <row r="16" spans="1:27" x14ac:dyDescent="0.3">
      <c r="A16" s="63" t="s">
        <v>1257</v>
      </c>
      <c r="B16" s="64">
        <f>VLOOKUP($A16,'Return Data'!$B$7:$R$1700,3,0)</f>
        <v>44040</v>
      </c>
      <c r="C16" s="65">
        <f>VLOOKUP($A16,'Return Data'!$B$7:$R$1700,4,0)</f>
        <v>1128.4395999999999</v>
      </c>
      <c r="D16" s="65">
        <f>VLOOKUP($A16,'Return Data'!$B$7:$R$1700,5,0)</f>
        <v>2.8271999999999999</v>
      </c>
      <c r="E16" s="66">
        <f t="shared" si="0"/>
        <v>7</v>
      </c>
      <c r="F16" s="65">
        <f>VLOOKUP($A16,'Return Data'!$B$7:$R$1700,6,0)</f>
        <v>2.8125</v>
      </c>
      <c r="G16" s="66">
        <f t="shared" si="1"/>
        <v>17</v>
      </c>
      <c r="H16" s="65">
        <f>VLOOKUP($A16,'Return Data'!$B$7:$R$1700,7,0)</f>
        <v>2.8045</v>
      </c>
      <c r="I16" s="66">
        <f t="shared" si="2"/>
        <v>17</v>
      </c>
      <c r="J16" s="65">
        <f>VLOOKUP($A16,'Return Data'!$B$7:$R$1700,8,0)</f>
        <v>2.7905000000000002</v>
      </c>
      <c r="K16" s="66">
        <f t="shared" si="3"/>
        <v>20</v>
      </c>
      <c r="L16" s="65">
        <f>VLOOKUP($A16,'Return Data'!$B$7:$R$1700,9,0)</f>
        <v>2.7119</v>
      </c>
      <c r="M16" s="66">
        <f t="shared" si="4"/>
        <v>20</v>
      </c>
      <c r="N16" s="65">
        <f>VLOOKUP($A16,'Return Data'!$B$7:$R$1700,10,0)</f>
        <v>2.7496</v>
      </c>
      <c r="O16" s="66">
        <f t="shared" si="5"/>
        <v>20</v>
      </c>
      <c r="P16" s="65">
        <f>VLOOKUP($A16,'Return Data'!$B$7:$R$1700,11,0)</f>
        <v>3.9594999999999998</v>
      </c>
      <c r="Q16" s="66">
        <f t="shared" si="6"/>
        <v>19</v>
      </c>
      <c r="R16" s="65">
        <f>VLOOKUP($A16,'Return Data'!$B$7:$R$1700,12,0)</f>
        <v>4.7702</v>
      </c>
      <c r="S16" s="66">
        <f t="shared" si="7"/>
        <v>18</v>
      </c>
      <c r="T16" s="65">
        <f>VLOOKUP($A16,'Return Data'!$B$7:$R$1700,13,0)</f>
        <v>5.5007000000000001</v>
      </c>
      <c r="U16" s="66">
        <f t="shared" si="9"/>
        <v>17</v>
      </c>
      <c r="V16" s="65"/>
      <c r="W16" s="66"/>
      <c r="X16" s="65"/>
      <c r="Y16" s="66"/>
      <c r="Z16" s="65">
        <f>VLOOKUP($A16,'Return Data'!$B$7:$R$1700,16,0)</f>
        <v>6.7103999999999999</v>
      </c>
      <c r="AA16" s="67">
        <f t="shared" si="8"/>
        <v>19</v>
      </c>
    </row>
    <row r="17" spans="1:27" x14ac:dyDescent="0.3">
      <c r="A17" s="63" t="s">
        <v>1260</v>
      </c>
      <c r="B17" s="64">
        <f>VLOOKUP($A17,'Return Data'!$B$7:$R$1700,3,0)</f>
        <v>44040</v>
      </c>
      <c r="C17" s="65">
        <f>VLOOKUP($A17,'Return Data'!$B$7:$R$1700,4,0)</f>
        <v>2382.402</v>
      </c>
      <c r="D17" s="65">
        <f>VLOOKUP($A17,'Return Data'!$B$7:$R$1700,5,0)</f>
        <v>0.56069999999999998</v>
      </c>
      <c r="E17" s="66">
        <f t="shared" si="0"/>
        <v>18</v>
      </c>
      <c r="F17" s="65">
        <f>VLOOKUP($A17,'Return Data'!$B$7:$R$1700,6,0)</f>
        <v>3.1084999999999998</v>
      </c>
      <c r="G17" s="66">
        <f t="shared" si="1"/>
        <v>15</v>
      </c>
      <c r="H17" s="65">
        <f>VLOOKUP($A17,'Return Data'!$B$7:$R$1700,7,0)</f>
        <v>2.6886000000000001</v>
      </c>
      <c r="I17" s="66">
        <f t="shared" si="2"/>
        <v>18</v>
      </c>
      <c r="J17" s="65">
        <f>VLOOKUP($A17,'Return Data'!$B$7:$R$1700,8,0)</f>
        <v>3.4605999999999999</v>
      </c>
      <c r="K17" s="66">
        <f t="shared" si="3"/>
        <v>13</v>
      </c>
      <c r="L17" s="65">
        <f>VLOOKUP($A17,'Return Data'!$B$7:$R$1700,9,0)</f>
        <v>4.9768999999999997</v>
      </c>
      <c r="M17" s="66">
        <f t="shared" si="4"/>
        <v>13</v>
      </c>
      <c r="N17" s="65">
        <f>VLOOKUP($A17,'Return Data'!$B$7:$R$1700,10,0)</f>
        <v>9.4393999999999991</v>
      </c>
      <c r="O17" s="66">
        <f t="shared" si="5"/>
        <v>6</v>
      </c>
      <c r="P17" s="65">
        <f>VLOOKUP($A17,'Return Data'!$B$7:$R$1700,11,0)</f>
        <v>7.9367000000000001</v>
      </c>
      <c r="Q17" s="66">
        <f t="shared" si="6"/>
        <v>7</v>
      </c>
      <c r="R17" s="65">
        <f>VLOOKUP($A17,'Return Data'!$B$7:$R$1700,12,0)</f>
        <v>7.3243</v>
      </c>
      <c r="S17" s="66">
        <f t="shared" si="7"/>
        <v>7</v>
      </c>
      <c r="T17" s="65">
        <f>VLOOKUP($A17,'Return Data'!$B$7:$R$1700,13,0)</f>
        <v>7.2019000000000002</v>
      </c>
      <c r="U17" s="66">
        <f t="shared" si="9"/>
        <v>11</v>
      </c>
      <c r="V17" s="65">
        <f>VLOOKUP($A17,'Return Data'!$B$7:$R$1700,17,0)</f>
        <v>7.5743999999999998</v>
      </c>
      <c r="W17" s="66">
        <f t="shared" si="10"/>
        <v>11</v>
      </c>
      <c r="X17" s="65">
        <f>VLOOKUP($A17,'Return Data'!$B$7:$R$1700,14,0)</f>
        <v>7.4814999999999996</v>
      </c>
      <c r="Y17" s="66">
        <f t="shared" si="11"/>
        <v>11</v>
      </c>
      <c r="Z17" s="65">
        <f>VLOOKUP($A17,'Return Data'!$B$7:$R$1700,16,0)</f>
        <v>8.6201000000000008</v>
      </c>
      <c r="AA17" s="67">
        <f t="shared" si="8"/>
        <v>1</v>
      </c>
    </row>
    <row r="18" spans="1:27" x14ac:dyDescent="0.3">
      <c r="A18" s="63" t="s">
        <v>1262</v>
      </c>
      <c r="B18" s="64">
        <f>VLOOKUP($A18,'Return Data'!$B$7:$R$1700,3,0)</f>
        <v>44040</v>
      </c>
      <c r="C18" s="65">
        <f>VLOOKUP($A18,'Return Data'!$B$7:$R$1700,4,0)</f>
        <v>28.613800000000001</v>
      </c>
      <c r="D18" s="65">
        <f>VLOOKUP($A18,'Return Data'!$B$7:$R$1700,5,0)</f>
        <v>2.0411000000000001</v>
      </c>
      <c r="E18" s="66">
        <f t="shared" si="0"/>
        <v>13</v>
      </c>
      <c r="F18" s="65">
        <f>VLOOKUP($A18,'Return Data'!$B$7:$R$1700,6,0)</f>
        <v>2.7115</v>
      </c>
      <c r="G18" s="66">
        <f t="shared" si="1"/>
        <v>19</v>
      </c>
      <c r="H18" s="65">
        <f>VLOOKUP($A18,'Return Data'!$B$7:$R$1700,7,0)</f>
        <v>2.8077999999999999</v>
      </c>
      <c r="I18" s="66">
        <f t="shared" si="2"/>
        <v>16</v>
      </c>
      <c r="J18" s="65">
        <f>VLOOKUP($A18,'Return Data'!$B$7:$R$1700,8,0)</f>
        <v>2.7911000000000001</v>
      </c>
      <c r="K18" s="66">
        <f t="shared" si="3"/>
        <v>19</v>
      </c>
      <c r="L18" s="65">
        <f>VLOOKUP($A18,'Return Data'!$B$7:$R$1700,9,0)</f>
        <v>2.8693</v>
      </c>
      <c r="M18" s="66">
        <f t="shared" si="4"/>
        <v>18</v>
      </c>
      <c r="N18" s="65">
        <f>VLOOKUP($A18,'Return Data'!$B$7:$R$1700,10,0)</f>
        <v>3.3271000000000002</v>
      </c>
      <c r="O18" s="66">
        <f t="shared" si="5"/>
        <v>19</v>
      </c>
      <c r="P18" s="65">
        <f>VLOOKUP($A18,'Return Data'!$B$7:$R$1700,11,0)</f>
        <v>4.1120000000000001</v>
      </c>
      <c r="Q18" s="66">
        <f t="shared" si="6"/>
        <v>18</v>
      </c>
      <c r="R18" s="65">
        <f>VLOOKUP($A18,'Return Data'!$B$7:$R$1700,12,0)</f>
        <v>4.3582999999999998</v>
      </c>
      <c r="S18" s="66">
        <f t="shared" si="7"/>
        <v>19</v>
      </c>
      <c r="T18" s="65">
        <f>VLOOKUP($A18,'Return Data'!$B$7:$R$1700,13,0)</f>
        <v>4.5907999999999998</v>
      </c>
      <c r="U18" s="66">
        <f t="shared" si="9"/>
        <v>18</v>
      </c>
      <c r="V18" s="65">
        <f>VLOOKUP($A18,'Return Data'!$B$7:$R$1700,17,0)</f>
        <v>6.0026000000000002</v>
      </c>
      <c r="W18" s="66">
        <f t="shared" si="10"/>
        <v>14</v>
      </c>
      <c r="X18" s="65">
        <f>VLOOKUP($A18,'Return Data'!$B$7:$R$1700,14,0)</f>
        <v>6.2370000000000001</v>
      </c>
      <c r="Y18" s="66">
        <f t="shared" si="11"/>
        <v>14</v>
      </c>
      <c r="Z18" s="65">
        <f>VLOOKUP($A18,'Return Data'!$B$7:$R$1700,16,0)</f>
        <v>7.6159999999999997</v>
      </c>
      <c r="AA18" s="67">
        <f t="shared" si="8"/>
        <v>15</v>
      </c>
    </row>
    <row r="19" spans="1:27" x14ac:dyDescent="0.3">
      <c r="A19" s="63" t="s">
        <v>1264</v>
      </c>
      <c r="B19" s="64">
        <f>VLOOKUP($A19,'Return Data'!$B$7:$R$1700,3,0)</f>
        <v>44040</v>
      </c>
      <c r="C19" s="65">
        <f>VLOOKUP($A19,'Return Data'!$B$7:$R$1700,4,0)</f>
        <v>3392.9870000000001</v>
      </c>
      <c r="D19" s="65">
        <f>VLOOKUP($A19,'Return Data'!$B$7:$R$1700,5,0)</f>
        <v>4.2271000000000001</v>
      </c>
      <c r="E19" s="66">
        <f t="shared" si="0"/>
        <v>1</v>
      </c>
      <c r="F19" s="65">
        <f>VLOOKUP($A19,'Return Data'!$B$7:$R$1700,6,0)</f>
        <v>3.7816999999999998</v>
      </c>
      <c r="G19" s="66">
        <f t="shared" si="1"/>
        <v>6</v>
      </c>
      <c r="H19" s="65">
        <f>VLOOKUP($A19,'Return Data'!$B$7:$R$1700,7,0)</f>
        <v>2.8971</v>
      </c>
      <c r="I19" s="66">
        <f t="shared" si="2"/>
        <v>15</v>
      </c>
      <c r="J19" s="65">
        <f>VLOOKUP($A19,'Return Data'!$B$7:$R$1700,8,0)</f>
        <v>3.3218000000000001</v>
      </c>
      <c r="K19" s="66">
        <f t="shared" si="3"/>
        <v>15</v>
      </c>
      <c r="L19" s="65">
        <f>VLOOKUP($A19,'Return Data'!$B$7:$R$1700,9,0)</f>
        <v>5.2991000000000001</v>
      </c>
      <c r="M19" s="66">
        <f t="shared" si="4"/>
        <v>11</v>
      </c>
      <c r="N19" s="65">
        <f>VLOOKUP($A19,'Return Data'!$B$7:$R$1700,10,0)</f>
        <v>7.2683</v>
      </c>
      <c r="O19" s="66">
        <f t="shared" si="5"/>
        <v>14</v>
      </c>
      <c r="P19" s="65">
        <f>VLOOKUP($A19,'Return Data'!$B$7:$R$1700,11,0)</f>
        <v>6.9535</v>
      </c>
      <c r="Q19" s="66">
        <f t="shared" si="6"/>
        <v>14</v>
      </c>
      <c r="R19" s="65">
        <f>VLOOKUP($A19,'Return Data'!$B$7:$R$1700,12,0)</f>
        <v>6.7011000000000003</v>
      </c>
      <c r="S19" s="66">
        <f t="shared" si="7"/>
        <v>14</v>
      </c>
      <c r="T19" s="65">
        <f>VLOOKUP($A19,'Return Data'!$B$7:$R$1700,13,0)</f>
        <v>7.0885999999999996</v>
      </c>
      <c r="U19" s="66">
        <f t="shared" si="9"/>
        <v>13</v>
      </c>
      <c r="V19" s="65">
        <f>VLOOKUP($A19,'Return Data'!$B$7:$R$1700,17,0)</f>
        <v>7.8258999999999999</v>
      </c>
      <c r="W19" s="66">
        <f t="shared" si="10"/>
        <v>10</v>
      </c>
      <c r="X19" s="65">
        <f>VLOOKUP($A19,'Return Data'!$B$7:$R$1700,14,0)</f>
        <v>7.5488</v>
      </c>
      <c r="Y19" s="66">
        <f t="shared" si="11"/>
        <v>9</v>
      </c>
      <c r="Z19" s="65">
        <f>VLOOKUP($A19,'Return Data'!$B$7:$R$1700,16,0)</f>
        <v>8.0905000000000005</v>
      </c>
      <c r="AA19" s="67">
        <f t="shared" si="8"/>
        <v>12</v>
      </c>
    </row>
    <row r="20" spans="1:27" x14ac:dyDescent="0.3">
      <c r="A20" s="63" t="s">
        <v>1265</v>
      </c>
      <c r="B20" s="64">
        <f>VLOOKUP($A20,'Return Data'!$B$7:$R$1700,3,0)</f>
        <v>44040</v>
      </c>
      <c r="C20" s="65">
        <f>VLOOKUP($A20,'Return Data'!$B$7:$R$1700,4,0)</f>
        <v>31.445627718614102</v>
      </c>
      <c r="D20" s="65">
        <f>VLOOKUP($A20,'Return Data'!$B$7:$R$1700,5,0)</f>
        <v>0.52229999999999999</v>
      </c>
      <c r="E20" s="66">
        <f t="shared" si="0"/>
        <v>19</v>
      </c>
      <c r="F20" s="65">
        <f>VLOOKUP($A20,'Return Data'!$B$7:$R$1700,6,0)</f>
        <v>2.6558000000000002</v>
      </c>
      <c r="G20" s="66">
        <f t="shared" si="1"/>
        <v>20</v>
      </c>
      <c r="H20" s="65">
        <f>VLOOKUP($A20,'Return Data'!$B$7:$R$1700,7,0)</f>
        <v>2.6875</v>
      </c>
      <c r="I20" s="66">
        <f t="shared" si="2"/>
        <v>19</v>
      </c>
      <c r="J20" s="65">
        <f>VLOOKUP($A20,'Return Data'!$B$7:$R$1700,8,0)</f>
        <v>3.1375999999999999</v>
      </c>
      <c r="K20" s="66">
        <f t="shared" si="3"/>
        <v>17</v>
      </c>
      <c r="L20" s="65">
        <f>VLOOKUP($A20,'Return Data'!$B$7:$R$1700,9,0)</f>
        <v>4.6050000000000004</v>
      </c>
      <c r="M20" s="66">
        <f t="shared" si="4"/>
        <v>15</v>
      </c>
      <c r="N20" s="65">
        <f>VLOOKUP($A20,'Return Data'!$B$7:$R$1700,10,0)</f>
        <v>7.915</v>
      </c>
      <c r="O20" s="66">
        <f t="shared" si="5"/>
        <v>13</v>
      </c>
      <c r="P20" s="65">
        <f>VLOOKUP($A20,'Return Data'!$B$7:$R$1700,11,0)</f>
        <v>7.5065999999999997</v>
      </c>
      <c r="Q20" s="66">
        <f t="shared" si="6"/>
        <v>12</v>
      </c>
      <c r="R20" s="65">
        <f>VLOOKUP($A20,'Return Data'!$B$7:$R$1700,12,0)</f>
        <v>7.0339</v>
      </c>
      <c r="S20" s="66">
        <f t="shared" si="7"/>
        <v>12</v>
      </c>
      <c r="T20" s="65">
        <f>VLOOKUP($A20,'Return Data'!$B$7:$R$1700,13,0)</f>
        <v>9.3627000000000002</v>
      </c>
      <c r="U20" s="66">
        <f t="shared" si="9"/>
        <v>1</v>
      </c>
      <c r="V20" s="65">
        <f>VLOOKUP($A20,'Return Data'!$B$7:$R$1700,17,0)</f>
        <v>8.2369000000000003</v>
      </c>
      <c r="W20" s="66">
        <f t="shared" si="10"/>
        <v>4</v>
      </c>
      <c r="X20" s="65">
        <f>VLOOKUP($A20,'Return Data'!$B$7:$R$1700,14,0)</f>
        <v>7.9535999999999998</v>
      </c>
      <c r="Y20" s="66">
        <f t="shared" si="11"/>
        <v>2</v>
      </c>
      <c r="Z20" s="65">
        <f>VLOOKUP($A20,'Return Data'!$B$7:$R$1700,16,0)</f>
        <v>8.5906000000000002</v>
      </c>
      <c r="AA20" s="67">
        <f t="shared" si="8"/>
        <v>2</v>
      </c>
    </row>
    <row r="21" spans="1:27" x14ac:dyDescent="0.3">
      <c r="A21" s="63" t="s">
        <v>1268</v>
      </c>
      <c r="B21" s="64">
        <f>VLOOKUP($A21,'Return Data'!$B$7:$R$1700,3,0)</f>
        <v>44040</v>
      </c>
      <c r="C21" s="65">
        <f>VLOOKUP($A21,'Return Data'!$B$7:$R$1700,4,0)</f>
        <v>3132.8905</v>
      </c>
      <c r="D21" s="65">
        <f>VLOOKUP($A21,'Return Data'!$B$7:$R$1700,5,0)</f>
        <v>3.8428</v>
      </c>
      <c r="E21" s="66">
        <f t="shared" si="0"/>
        <v>2</v>
      </c>
      <c r="F21" s="65">
        <f>VLOOKUP($A21,'Return Data'!$B$7:$R$1700,6,0)</f>
        <v>3.8944000000000001</v>
      </c>
      <c r="G21" s="66">
        <f t="shared" si="1"/>
        <v>2</v>
      </c>
      <c r="H21" s="65">
        <f>VLOOKUP($A21,'Return Data'!$B$7:$R$1700,7,0)</f>
        <v>3.4182000000000001</v>
      </c>
      <c r="I21" s="66">
        <f t="shared" si="2"/>
        <v>6</v>
      </c>
      <c r="J21" s="65">
        <f>VLOOKUP($A21,'Return Data'!$B$7:$R$1700,8,0)</f>
        <v>3.7566999999999999</v>
      </c>
      <c r="K21" s="66">
        <f t="shared" si="3"/>
        <v>8</v>
      </c>
      <c r="L21" s="65">
        <f>VLOOKUP($A21,'Return Data'!$B$7:$R$1700,9,0)</f>
        <v>5.3220999999999998</v>
      </c>
      <c r="M21" s="66">
        <f t="shared" si="4"/>
        <v>9</v>
      </c>
      <c r="N21" s="65">
        <f>VLOOKUP($A21,'Return Data'!$B$7:$R$1700,10,0)</f>
        <v>8.1350999999999996</v>
      </c>
      <c r="O21" s="66">
        <f t="shared" si="5"/>
        <v>12</v>
      </c>
      <c r="P21" s="65">
        <f>VLOOKUP($A21,'Return Data'!$B$7:$R$1700,11,0)</f>
        <v>7.4932999999999996</v>
      </c>
      <c r="Q21" s="66">
        <f t="shared" si="6"/>
        <v>13</v>
      </c>
      <c r="R21" s="65">
        <f>VLOOKUP($A21,'Return Data'!$B$7:$R$1700,12,0)</f>
        <v>7.0567000000000002</v>
      </c>
      <c r="S21" s="66">
        <f t="shared" si="7"/>
        <v>11</v>
      </c>
      <c r="T21" s="65">
        <f>VLOOKUP($A21,'Return Data'!$B$7:$R$1700,13,0)</f>
        <v>7.3796999999999997</v>
      </c>
      <c r="U21" s="66">
        <f t="shared" si="9"/>
        <v>9</v>
      </c>
      <c r="V21" s="65">
        <f>VLOOKUP($A21,'Return Data'!$B$7:$R$1700,17,0)</f>
        <v>8.0471000000000004</v>
      </c>
      <c r="W21" s="66">
        <f t="shared" si="10"/>
        <v>6</v>
      </c>
      <c r="X21" s="65">
        <f>VLOOKUP($A21,'Return Data'!$B$7:$R$1700,14,0)</f>
        <v>7.7516999999999996</v>
      </c>
      <c r="Y21" s="66">
        <f t="shared" si="11"/>
        <v>5</v>
      </c>
      <c r="Z21" s="65">
        <f>VLOOKUP($A21,'Return Data'!$B$7:$R$1700,16,0)</f>
        <v>8.1523000000000003</v>
      </c>
      <c r="AA21" s="67">
        <f t="shared" si="8"/>
        <v>9</v>
      </c>
    </row>
    <row r="22" spans="1:27" x14ac:dyDescent="0.3">
      <c r="A22" s="63" t="s">
        <v>1269</v>
      </c>
      <c r="B22" s="64">
        <f>VLOOKUP($A22,'Return Data'!$B$7:$R$1700,3,0)</f>
        <v>44040</v>
      </c>
      <c r="C22" s="65">
        <f>VLOOKUP($A22,'Return Data'!$B$7:$R$1700,4,0)</f>
        <v>1026.6631</v>
      </c>
      <c r="D22" s="65">
        <f>VLOOKUP($A22,'Return Data'!$B$7:$R$1700,5,0)</f>
        <v>2.3252999999999999</v>
      </c>
      <c r="E22" s="66">
        <f t="shared" si="0"/>
        <v>11</v>
      </c>
      <c r="F22" s="65">
        <f>VLOOKUP($A22,'Return Data'!$B$7:$R$1700,6,0)</f>
        <v>2.7818999999999998</v>
      </c>
      <c r="G22" s="66">
        <f t="shared" si="1"/>
        <v>18</v>
      </c>
      <c r="H22" s="65">
        <f>VLOOKUP($A22,'Return Data'!$B$7:$R$1700,7,0)</f>
        <v>2.9554999999999998</v>
      </c>
      <c r="I22" s="66">
        <f t="shared" si="2"/>
        <v>14</v>
      </c>
      <c r="J22" s="65">
        <f>VLOOKUP($A22,'Return Data'!$B$7:$R$1700,8,0)</f>
        <v>3.5425</v>
      </c>
      <c r="K22" s="66">
        <f t="shared" si="3"/>
        <v>11</v>
      </c>
      <c r="L22" s="65">
        <f>VLOOKUP($A22,'Return Data'!$B$7:$R$1700,9,0)</f>
        <v>5.3146000000000004</v>
      </c>
      <c r="M22" s="66">
        <f t="shared" si="4"/>
        <v>10</v>
      </c>
      <c r="N22" s="65">
        <f>VLOOKUP($A22,'Return Data'!$B$7:$R$1700,10,0)</f>
        <v>7.2473999999999998</v>
      </c>
      <c r="O22" s="66">
        <f t="shared" si="5"/>
        <v>15</v>
      </c>
      <c r="P22" s="65"/>
      <c r="Q22" s="66"/>
      <c r="R22" s="65"/>
      <c r="S22" s="66"/>
      <c r="T22" s="65"/>
      <c r="U22" s="66"/>
      <c r="V22" s="65"/>
      <c r="W22" s="66"/>
      <c r="X22" s="65"/>
      <c r="Y22" s="66"/>
      <c r="Z22" s="65">
        <f>VLOOKUP($A22,'Return Data'!$B$7:$R$1700,16,0)</f>
        <v>6.7584</v>
      </c>
      <c r="AA22" s="67">
        <f t="shared" si="8"/>
        <v>18</v>
      </c>
    </row>
    <row r="23" spans="1:27" x14ac:dyDescent="0.3">
      <c r="A23" s="63" t="s">
        <v>1272</v>
      </c>
      <c r="B23" s="64">
        <f>VLOOKUP($A23,'Return Data'!$B$7:$R$1700,3,0)</f>
        <v>44040</v>
      </c>
      <c r="C23" s="65">
        <f>VLOOKUP($A23,'Return Data'!$B$7:$R$1700,4,0)</f>
        <v>31.880700000000001</v>
      </c>
      <c r="D23" s="65">
        <f>VLOOKUP($A23,'Return Data'!$B$7:$R$1700,5,0)</f>
        <v>3.6640000000000001</v>
      </c>
      <c r="E23" s="66">
        <f t="shared" si="0"/>
        <v>3</v>
      </c>
      <c r="F23" s="65">
        <f>VLOOKUP($A23,'Return Data'!$B$7:$R$1700,6,0)</f>
        <v>3.8942999999999999</v>
      </c>
      <c r="G23" s="66">
        <f t="shared" si="1"/>
        <v>3</v>
      </c>
      <c r="H23" s="65">
        <f>VLOOKUP($A23,'Return Data'!$B$7:$R$1700,7,0)</f>
        <v>3.9937999999999998</v>
      </c>
      <c r="I23" s="66">
        <f t="shared" si="2"/>
        <v>1</v>
      </c>
      <c r="J23" s="65">
        <f>VLOOKUP($A23,'Return Data'!$B$7:$R$1700,8,0)</f>
        <v>4.0050999999999997</v>
      </c>
      <c r="K23" s="66">
        <f t="shared" si="3"/>
        <v>4</v>
      </c>
      <c r="L23" s="65">
        <f>VLOOKUP($A23,'Return Data'!$B$7:$R$1700,9,0)</f>
        <v>4.0031999999999996</v>
      </c>
      <c r="M23" s="66">
        <f t="shared" si="4"/>
        <v>17</v>
      </c>
      <c r="N23" s="65">
        <f>VLOOKUP($A23,'Return Data'!$B$7:$R$1700,10,0)</f>
        <v>4.7070999999999996</v>
      </c>
      <c r="O23" s="66">
        <f t="shared" si="5"/>
        <v>17</v>
      </c>
      <c r="P23" s="65">
        <f>VLOOKUP($A23,'Return Data'!$B$7:$R$1700,11,0)</f>
        <v>5.0991999999999997</v>
      </c>
      <c r="Q23" s="66">
        <f t="shared" si="6"/>
        <v>16</v>
      </c>
      <c r="R23" s="65">
        <f>VLOOKUP($A23,'Return Data'!$B$7:$R$1700,12,0)</f>
        <v>5.7107999999999999</v>
      </c>
      <c r="S23" s="66">
        <f t="shared" si="7"/>
        <v>16</v>
      </c>
      <c r="T23" s="65">
        <f>VLOOKUP($A23,'Return Data'!$B$7:$R$1700,13,0)</f>
        <v>6.1620999999999997</v>
      </c>
      <c r="U23" s="66">
        <f t="shared" si="9"/>
        <v>15</v>
      </c>
      <c r="V23" s="65">
        <f>VLOOKUP($A23,'Return Data'!$B$7:$R$1700,17,0)</f>
        <v>7.1387</v>
      </c>
      <c r="W23" s="66">
        <f t="shared" si="10"/>
        <v>13</v>
      </c>
      <c r="X23" s="65">
        <f>VLOOKUP($A23,'Return Data'!$B$7:$R$1700,14,0)</f>
        <v>6.9907000000000004</v>
      </c>
      <c r="Y23" s="66">
        <f t="shared" si="11"/>
        <v>12</v>
      </c>
      <c r="Z23" s="65">
        <f>VLOOKUP($A23,'Return Data'!$B$7:$R$1700,16,0)</f>
        <v>8.3856999999999999</v>
      </c>
      <c r="AA23" s="67">
        <f t="shared" si="8"/>
        <v>5</v>
      </c>
    </row>
    <row r="24" spans="1:27" x14ac:dyDescent="0.3">
      <c r="A24" s="63" t="s">
        <v>1273</v>
      </c>
      <c r="B24" s="64">
        <f>VLOOKUP($A24,'Return Data'!$B$7:$R$1700,3,0)</f>
        <v>44040</v>
      </c>
      <c r="C24" s="65">
        <f>VLOOKUP($A24,'Return Data'!$B$7:$R$1700,4,0)</f>
        <v>33.248100000000001</v>
      </c>
      <c r="D24" s="65">
        <f>VLOOKUP($A24,'Return Data'!$B$7:$R$1700,5,0)</f>
        <v>2.1957</v>
      </c>
      <c r="E24" s="66">
        <f t="shared" si="0"/>
        <v>12</v>
      </c>
      <c r="F24" s="65">
        <f>VLOOKUP($A24,'Return Data'!$B$7:$R$1700,6,0)</f>
        <v>3.8439000000000001</v>
      </c>
      <c r="G24" s="66">
        <f t="shared" si="1"/>
        <v>4</v>
      </c>
      <c r="H24" s="65">
        <f>VLOOKUP($A24,'Return Data'!$B$7:$R$1700,7,0)</f>
        <v>3.8294999999999999</v>
      </c>
      <c r="I24" s="66">
        <f t="shared" si="2"/>
        <v>3</v>
      </c>
      <c r="J24" s="65">
        <f>VLOOKUP($A24,'Return Data'!$B$7:$R$1700,8,0)</f>
        <v>4.32</v>
      </c>
      <c r="K24" s="66">
        <f t="shared" si="3"/>
        <v>1</v>
      </c>
      <c r="L24" s="65">
        <f>VLOOKUP($A24,'Return Data'!$B$7:$R$1700,9,0)</f>
        <v>5.9382999999999999</v>
      </c>
      <c r="M24" s="66">
        <f t="shared" si="4"/>
        <v>5</v>
      </c>
      <c r="N24" s="65">
        <f>VLOOKUP($A24,'Return Data'!$B$7:$R$1700,10,0)</f>
        <v>8.8908000000000005</v>
      </c>
      <c r="O24" s="66">
        <f t="shared" si="5"/>
        <v>9</v>
      </c>
      <c r="P24" s="65">
        <f>VLOOKUP($A24,'Return Data'!$B$7:$R$1700,11,0)</f>
        <v>7.6372999999999998</v>
      </c>
      <c r="Q24" s="66">
        <f t="shared" si="6"/>
        <v>9</v>
      </c>
      <c r="R24" s="65">
        <f>VLOOKUP($A24,'Return Data'!$B$7:$R$1700,12,0)</f>
        <v>7.2640000000000002</v>
      </c>
      <c r="S24" s="66">
        <f t="shared" si="7"/>
        <v>8</v>
      </c>
      <c r="T24" s="65">
        <f>VLOOKUP($A24,'Return Data'!$B$7:$R$1700,13,0)</f>
        <v>7.6661000000000001</v>
      </c>
      <c r="U24" s="66">
        <f t="shared" si="9"/>
        <v>5</v>
      </c>
      <c r="V24" s="65">
        <f>VLOOKUP($A24,'Return Data'!$B$7:$R$1700,17,0)</f>
        <v>8.1517999999999997</v>
      </c>
      <c r="W24" s="66">
        <f t="shared" si="10"/>
        <v>5</v>
      </c>
      <c r="X24" s="65">
        <f>VLOOKUP($A24,'Return Data'!$B$7:$R$1700,14,0)</f>
        <v>7.6969000000000003</v>
      </c>
      <c r="Y24" s="66">
        <f t="shared" si="11"/>
        <v>8</v>
      </c>
      <c r="Z24" s="65">
        <f>VLOOKUP($A24,'Return Data'!$B$7:$R$1700,16,0)</f>
        <v>8.5451999999999995</v>
      </c>
      <c r="AA24" s="67">
        <f t="shared" si="8"/>
        <v>3</v>
      </c>
    </row>
    <row r="25" spans="1:27" x14ac:dyDescent="0.3">
      <c r="A25" s="63" t="s">
        <v>1275</v>
      </c>
      <c r="B25" s="64">
        <f>VLOOKUP($A25,'Return Data'!$B$7:$R$1700,3,0)</f>
        <v>44040</v>
      </c>
      <c r="C25" s="65">
        <f>VLOOKUP($A25,'Return Data'!$B$7:$R$1700,4,0)</f>
        <v>11.4351</v>
      </c>
      <c r="D25" s="65">
        <f>VLOOKUP($A25,'Return Data'!$B$7:$R$1700,5,0)</f>
        <v>2.8730000000000002</v>
      </c>
      <c r="E25" s="66">
        <f t="shared" si="0"/>
        <v>5</v>
      </c>
      <c r="F25" s="65">
        <f>VLOOKUP($A25,'Return Data'!$B$7:$R$1700,6,0)</f>
        <v>3.4325999999999999</v>
      </c>
      <c r="G25" s="66">
        <f t="shared" si="1"/>
        <v>11</v>
      </c>
      <c r="H25" s="65">
        <f>VLOOKUP($A25,'Return Data'!$B$7:$R$1700,7,0)</f>
        <v>3.4222000000000001</v>
      </c>
      <c r="I25" s="66">
        <f t="shared" si="2"/>
        <v>5</v>
      </c>
      <c r="J25" s="65">
        <f>VLOOKUP($A25,'Return Data'!$B$7:$R$1700,8,0)</f>
        <v>3.8588</v>
      </c>
      <c r="K25" s="66">
        <f t="shared" si="3"/>
        <v>7</v>
      </c>
      <c r="L25" s="65">
        <f>VLOOKUP($A25,'Return Data'!$B$7:$R$1700,9,0)</f>
        <v>4.2751999999999999</v>
      </c>
      <c r="M25" s="66">
        <f t="shared" si="4"/>
        <v>16</v>
      </c>
      <c r="N25" s="65">
        <f>VLOOKUP($A25,'Return Data'!$B$7:$R$1700,10,0)</f>
        <v>6.2663000000000002</v>
      </c>
      <c r="O25" s="66">
        <f t="shared" si="5"/>
        <v>16</v>
      </c>
      <c r="P25" s="65">
        <f>VLOOKUP($A25,'Return Data'!$B$7:$R$1700,11,0)</f>
        <v>6.3471000000000002</v>
      </c>
      <c r="Q25" s="66">
        <f t="shared" si="6"/>
        <v>15</v>
      </c>
      <c r="R25" s="65">
        <f>VLOOKUP($A25,'Return Data'!$B$7:$R$1700,12,0)</f>
        <v>6.1864999999999997</v>
      </c>
      <c r="S25" s="66">
        <f t="shared" si="7"/>
        <v>15</v>
      </c>
      <c r="T25" s="65">
        <f>VLOOKUP($A25,'Return Data'!$B$7:$R$1700,13,0)</f>
        <v>6.7290000000000001</v>
      </c>
      <c r="U25" s="66">
        <f t="shared" si="9"/>
        <v>14</v>
      </c>
      <c r="V25" s="65"/>
      <c r="W25" s="66"/>
      <c r="X25" s="65"/>
      <c r="Y25" s="66"/>
      <c r="Z25" s="65">
        <f>VLOOKUP($A25,'Return Data'!$B$7:$R$1700,16,0)</f>
        <v>7.5673000000000004</v>
      </c>
      <c r="AA25" s="67">
        <f t="shared" si="8"/>
        <v>16</v>
      </c>
    </row>
    <row r="26" spans="1:27" x14ac:dyDescent="0.3">
      <c r="A26" s="63" t="s">
        <v>1277</v>
      </c>
      <c r="B26" s="64">
        <f>VLOOKUP($A26,'Return Data'!$B$7:$R$1700,3,0)</f>
        <v>44040</v>
      </c>
      <c r="C26" s="65">
        <f>VLOOKUP($A26,'Return Data'!$B$7:$R$1700,4,0)</f>
        <v>3564.1972000000001</v>
      </c>
      <c r="D26" s="65">
        <f>VLOOKUP($A26,'Return Data'!$B$7:$R$1700,5,0)</f>
        <v>1.8515999999999999</v>
      </c>
      <c r="E26" s="66">
        <f t="shared" si="0"/>
        <v>14</v>
      </c>
      <c r="F26" s="65">
        <f>VLOOKUP($A26,'Return Data'!$B$7:$R$1700,6,0)</f>
        <v>3.6341000000000001</v>
      </c>
      <c r="G26" s="66">
        <f t="shared" si="1"/>
        <v>9</v>
      </c>
      <c r="H26" s="65">
        <f>VLOOKUP($A26,'Return Data'!$B$7:$R$1700,7,0)</f>
        <v>3.5144000000000002</v>
      </c>
      <c r="I26" s="66">
        <f t="shared" si="2"/>
        <v>4</v>
      </c>
      <c r="J26" s="65">
        <f>VLOOKUP($A26,'Return Data'!$B$7:$R$1700,8,0)</f>
        <v>3.9056999999999999</v>
      </c>
      <c r="K26" s="66">
        <f t="shared" si="3"/>
        <v>5</v>
      </c>
      <c r="L26" s="65">
        <f>VLOOKUP($A26,'Return Data'!$B$7:$R$1700,9,0)</f>
        <v>5.8537999999999997</v>
      </c>
      <c r="M26" s="66">
        <f t="shared" si="4"/>
        <v>6</v>
      </c>
      <c r="N26" s="65">
        <f>VLOOKUP($A26,'Return Data'!$B$7:$R$1700,10,0)</f>
        <v>9.5124999999999993</v>
      </c>
      <c r="O26" s="66">
        <f t="shared" si="5"/>
        <v>5</v>
      </c>
      <c r="P26" s="65">
        <f>VLOOKUP($A26,'Return Data'!$B$7:$R$1700,11,0)</f>
        <v>8.1870999999999992</v>
      </c>
      <c r="Q26" s="66">
        <f t="shared" si="6"/>
        <v>3</v>
      </c>
      <c r="R26" s="65">
        <f>VLOOKUP($A26,'Return Data'!$B$7:$R$1700,12,0)</f>
        <v>7.4279999999999999</v>
      </c>
      <c r="S26" s="66">
        <f t="shared" si="7"/>
        <v>4</v>
      </c>
      <c r="T26" s="65">
        <f>VLOOKUP($A26,'Return Data'!$B$7:$R$1700,13,0)</f>
        <v>7.5968999999999998</v>
      </c>
      <c r="U26" s="66">
        <f t="shared" si="9"/>
        <v>7</v>
      </c>
      <c r="V26" s="65">
        <f>VLOOKUP($A26,'Return Data'!$B$7:$R$1700,17,0)</f>
        <v>4.1683000000000003</v>
      </c>
      <c r="W26" s="66">
        <f t="shared" si="10"/>
        <v>15</v>
      </c>
      <c r="X26" s="65">
        <f>VLOOKUP($A26,'Return Data'!$B$7:$R$1700,14,0)</f>
        <v>5.1642999999999999</v>
      </c>
      <c r="Y26" s="66">
        <f t="shared" si="11"/>
        <v>15</v>
      </c>
      <c r="Z26" s="65">
        <f>VLOOKUP($A26,'Return Data'!$B$7:$R$1700,16,0)</f>
        <v>7.0911</v>
      </c>
      <c r="AA26" s="67">
        <f t="shared" si="8"/>
        <v>17</v>
      </c>
    </row>
    <row r="27" spans="1:27" x14ac:dyDescent="0.3">
      <c r="A27" s="63" t="s">
        <v>1279</v>
      </c>
      <c r="B27" s="64">
        <f>VLOOKUP($A27,'Return Data'!$B$7:$R$1700,3,0)</f>
        <v>44040</v>
      </c>
      <c r="C27" s="65">
        <f>VLOOKUP($A27,'Return Data'!$B$7:$R$1700,4,0)</f>
        <v>2330.3649999999998</v>
      </c>
      <c r="D27" s="65">
        <f>VLOOKUP($A27,'Return Data'!$B$7:$R$1700,5,0)</f>
        <v>2.843</v>
      </c>
      <c r="E27" s="66">
        <f t="shared" si="0"/>
        <v>6</v>
      </c>
      <c r="F27" s="65">
        <f>VLOOKUP($A27,'Return Data'!$B$7:$R$1700,6,0)</f>
        <v>4.1992000000000003</v>
      </c>
      <c r="G27" s="66">
        <f t="shared" si="1"/>
        <v>1</v>
      </c>
      <c r="H27" s="65">
        <f>VLOOKUP($A27,'Return Data'!$B$7:$R$1700,7,0)</f>
        <v>3.8515999999999999</v>
      </c>
      <c r="I27" s="66">
        <f t="shared" si="2"/>
        <v>2</v>
      </c>
      <c r="J27" s="65">
        <f>VLOOKUP($A27,'Return Data'!$B$7:$R$1700,8,0)</f>
        <v>4.2228000000000003</v>
      </c>
      <c r="K27" s="66">
        <f t="shared" si="3"/>
        <v>2</v>
      </c>
      <c r="L27" s="65">
        <f>VLOOKUP($A27,'Return Data'!$B$7:$R$1700,9,0)</f>
        <v>6.1593999999999998</v>
      </c>
      <c r="M27" s="66">
        <f t="shared" si="4"/>
        <v>2</v>
      </c>
      <c r="N27" s="65">
        <f>VLOOKUP($A27,'Return Data'!$B$7:$R$1700,10,0)</f>
        <v>8.8605</v>
      </c>
      <c r="O27" s="66">
        <f t="shared" si="5"/>
        <v>10</v>
      </c>
      <c r="P27" s="65">
        <f>VLOOKUP($A27,'Return Data'!$B$7:$R$1700,11,0)</f>
        <v>7.6115000000000004</v>
      </c>
      <c r="Q27" s="66">
        <f t="shared" si="6"/>
        <v>10</v>
      </c>
      <c r="R27" s="65">
        <f>VLOOKUP($A27,'Return Data'!$B$7:$R$1700,12,0)</f>
        <v>7.0655999999999999</v>
      </c>
      <c r="S27" s="66">
        <f t="shared" si="7"/>
        <v>10</v>
      </c>
      <c r="T27" s="65">
        <f>VLOOKUP($A27,'Return Data'!$B$7:$R$1700,13,0)</f>
        <v>7.3479999999999999</v>
      </c>
      <c r="U27" s="66">
        <f t="shared" si="9"/>
        <v>10</v>
      </c>
      <c r="V27" s="65">
        <f>VLOOKUP($A27,'Return Data'!$B$7:$R$1700,17,0)</f>
        <v>8.0015999999999998</v>
      </c>
      <c r="W27" s="66">
        <f t="shared" si="10"/>
        <v>8</v>
      </c>
      <c r="X27" s="65">
        <f>VLOOKUP($A27,'Return Data'!$B$7:$R$1700,14,0)</f>
        <v>7.7215999999999996</v>
      </c>
      <c r="Y27" s="66">
        <f t="shared" si="11"/>
        <v>6</v>
      </c>
      <c r="Z27" s="65">
        <f>VLOOKUP($A27,'Return Data'!$B$7:$R$1700,16,0)</f>
        <v>8.157</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2.2627499999999996</v>
      </c>
      <c r="E29" s="74"/>
      <c r="F29" s="75">
        <f>AVERAGE(F8:F27)</f>
        <v>3.4117950000000001</v>
      </c>
      <c r="G29" s="74"/>
      <c r="H29" s="75">
        <f>AVERAGE(H8:H27)</f>
        <v>3.2095800000000003</v>
      </c>
      <c r="I29" s="74"/>
      <c r="J29" s="75">
        <f>AVERAGE(J8:J27)</f>
        <v>3.5769450000000007</v>
      </c>
      <c r="K29" s="74"/>
      <c r="L29" s="75">
        <f>AVERAGE(L8:L27)</f>
        <v>5.0037150000000015</v>
      </c>
      <c r="M29" s="74"/>
      <c r="N29" s="75">
        <f>AVERAGE(N8:N27)</f>
        <v>7.7180000000000009</v>
      </c>
      <c r="O29" s="74"/>
      <c r="P29" s="75">
        <f>AVERAGE(P8:P27)</f>
        <v>7.0788578947368421</v>
      </c>
      <c r="Q29" s="74"/>
      <c r="R29" s="75">
        <f>AVERAGE(R8:R27)</f>
        <v>6.7369421052631582</v>
      </c>
      <c r="S29" s="74"/>
      <c r="T29" s="75">
        <f>AVERAGE(T8:T27)</f>
        <v>7.1357722222222231</v>
      </c>
      <c r="U29" s="74"/>
      <c r="V29" s="75">
        <f>AVERAGE(V8:V27)</f>
        <v>7.575053333333333</v>
      </c>
      <c r="W29" s="74"/>
      <c r="X29" s="75">
        <f>AVERAGE(X8:X27)</f>
        <v>7.3626933333333318</v>
      </c>
      <c r="Y29" s="74"/>
      <c r="Z29" s="75">
        <f>AVERAGE(Z8:Z27)</f>
        <v>7.8669300000000009</v>
      </c>
      <c r="AA29" s="76"/>
    </row>
    <row r="30" spans="1:27" x14ac:dyDescent="0.3">
      <c r="A30" s="73" t="s">
        <v>28</v>
      </c>
      <c r="B30" s="74"/>
      <c r="C30" s="74"/>
      <c r="D30" s="75">
        <f>MIN(D8:D27)</f>
        <v>0.2666</v>
      </c>
      <c r="E30" s="74"/>
      <c r="F30" s="75">
        <f>MIN(F8:F27)</f>
        <v>2.6558000000000002</v>
      </c>
      <c r="G30" s="74"/>
      <c r="H30" s="75">
        <f>MIN(H8:H27)</f>
        <v>2.6797</v>
      </c>
      <c r="I30" s="74"/>
      <c r="J30" s="75">
        <f>MIN(J8:J27)</f>
        <v>2.7905000000000002</v>
      </c>
      <c r="K30" s="74"/>
      <c r="L30" s="75">
        <f>MIN(L8:L27)</f>
        <v>2.7119</v>
      </c>
      <c r="M30" s="74"/>
      <c r="N30" s="75">
        <f>MIN(N8:N27)</f>
        <v>2.7496</v>
      </c>
      <c r="O30" s="74"/>
      <c r="P30" s="75">
        <f>MIN(P8:P27)</f>
        <v>3.9594999999999998</v>
      </c>
      <c r="Q30" s="74"/>
      <c r="R30" s="75">
        <f>MIN(R8:R27)</f>
        <v>4.3582999999999998</v>
      </c>
      <c r="S30" s="74"/>
      <c r="T30" s="75">
        <f>MIN(T8:T27)</f>
        <v>4.5907999999999998</v>
      </c>
      <c r="U30" s="74"/>
      <c r="V30" s="75">
        <f>MIN(V8:V27)</f>
        <v>4.1683000000000003</v>
      </c>
      <c r="W30" s="74"/>
      <c r="X30" s="75">
        <f>MIN(X8:X27)</f>
        <v>5.1642999999999999</v>
      </c>
      <c r="Y30" s="74"/>
      <c r="Z30" s="75">
        <f>MIN(Z8:Z27)</f>
        <v>6.1143000000000001</v>
      </c>
      <c r="AA30" s="76"/>
    </row>
    <row r="31" spans="1:27" ht="15" thickBot="1" x14ac:dyDescent="0.35">
      <c r="A31" s="77" t="s">
        <v>29</v>
      </c>
      <c r="B31" s="78"/>
      <c r="C31" s="78"/>
      <c r="D31" s="79">
        <f>MAX(D8:D27)</f>
        <v>4.2271000000000001</v>
      </c>
      <c r="E31" s="78"/>
      <c r="F31" s="79">
        <f>MAX(F8:F27)</f>
        <v>4.1992000000000003</v>
      </c>
      <c r="G31" s="78"/>
      <c r="H31" s="79">
        <f>MAX(H8:H27)</f>
        <v>3.9937999999999998</v>
      </c>
      <c r="I31" s="78"/>
      <c r="J31" s="79">
        <f>MAX(J8:J27)</f>
        <v>4.32</v>
      </c>
      <c r="K31" s="78"/>
      <c r="L31" s="79">
        <f>MAX(L8:L27)</f>
        <v>6.2469000000000001</v>
      </c>
      <c r="M31" s="78"/>
      <c r="N31" s="79">
        <f>MAX(N8:N27)</f>
        <v>10.2652</v>
      </c>
      <c r="O31" s="78"/>
      <c r="P31" s="79">
        <f>MAX(P8:P27)</f>
        <v>8.8071000000000002</v>
      </c>
      <c r="Q31" s="78"/>
      <c r="R31" s="79">
        <f>MAX(R8:R27)</f>
        <v>7.8635999999999999</v>
      </c>
      <c r="S31" s="78"/>
      <c r="T31" s="79">
        <f>MAX(T8:T27)</f>
        <v>9.3627000000000002</v>
      </c>
      <c r="U31" s="78"/>
      <c r="V31" s="79">
        <f>MAX(V8:V27)</f>
        <v>8.3497000000000003</v>
      </c>
      <c r="W31" s="78"/>
      <c r="X31" s="79">
        <f>MAX(X8:X27)</f>
        <v>7.9892000000000003</v>
      </c>
      <c r="Y31" s="78"/>
      <c r="Z31" s="79">
        <f>MAX(Z8:Z27)</f>
        <v>8.6201000000000008</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1701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44040</v>
      </c>
      <c r="C8" s="65">
        <f>VLOOKUP($A8,'Return Data'!$B$7:$R$1700,4,0)</f>
        <v>277.25060000000002</v>
      </c>
      <c r="D8" s="65">
        <f>VLOOKUP($A8,'Return Data'!$B$7:$R$1700,5,0)</f>
        <v>2.5278999999999998</v>
      </c>
      <c r="E8" s="66">
        <f>RANK(D8,D$8:D$27,0)</f>
        <v>8</v>
      </c>
      <c r="F8" s="65">
        <f>VLOOKUP($A8,'Return Data'!$B$7:$R$1700,6,0)</f>
        <v>3.6118999999999999</v>
      </c>
      <c r="G8" s="66">
        <f>RANK(F8,F$8:F$27,0)</f>
        <v>6</v>
      </c>
      <c r="H8" s="65">
        <f>VLOOKUP($A8,'Return Data'!$B$7:$R$1700,7,0)</f>
        <v>3.2593999999999999</v>
      </c>
      <c r="I8" s="66">
        <f>RANK(H8,H$8:H$27,0)</f>
        <v>6</v>
      </c>
      <c r="J8" s="65">
        <f>VLOOKUP($A8,'Return Data'!$B$7:$R$1700,8,0)</f>
        <v>3.5895999999999999</v>
      </c>
      <c r="K8" s="66">
        <f>RANK(J8,J$8:J$27,0)</f>
        <v>9</v>
      </c>
      <c r="L8" s="65">
        <f>VLOOKUP($A8,'Return Data'!$B$7:$R$1700,9,0)</f>
        <v>5.9897</v>
      </c>
      <c r="M8" s="66">
        <f>RANK(L8,L$8:L$27,0)</f>
        <v>3</v>
      </c>
      <c r="N8" s="65">
        <f>VLOOKUP($A8,'Return Data'!$B$7:$R$1700,10,0)</f>
        <v>9.8284000000000002</v>
      </c>
      <c r="O8" s="66">
        <f>RANK(N8,N$8:N$27,0)</f>
        <v>2</v>
      </c>
      <c r="P8" s="65">
        <f>VLOOKUP($A8,'Return Data'!$B$7:$R$1700,11,0)</f>
        <v>8.4783000000000008</v>
      </c>
      <c r="Q8" s="66">
        <f>RANK(P8,P$8:P$27,0)</f>
        <v>2</v>
      </c>
      <c r="R8" s="65">
        <f>VLOOKUP($A8,'Return Data'!$B$7:$R$1700,12,0)</f>
        <v>7.6835000000000004</v>
      </c>
      <c r="S8" s="66">
        <f>RANK(R8,R$8:R$27,0)</f>
        <v>1</v>
      </c>
      <c r="T8" s="65">
        <f>VLOOKUP($A8,'Return Data'!$B$7:$R$1700,13,0)</f>
        <v>7.8117999999999999</v>
      </c>
      <c r="U8" s="66">
        <f>RANK(T8,T$8:T$27,0)</f>
        <v>3</v>
      </c>
      <c r="V8" s="65">
        <f>VLOOKUP($A8,'Return Data'!$B$7:$R$1700,17,0)</f>
        <v>8.2103000000000002</v>
      </c>
      <c r="W8" s="66">
        <f>RANK(V8,V$8:V$27,0)</f>
        <v>1</v>
      </c>
      <c r="X8" s="65">
        <f>VLOOKUP($A8,'Return Data'!$B$7:$R$1700,14,0)</f>
        <v>7.8529999999999998</v>
      </c>
      <c r="Y8" s="66">
        <f>RANK(X8,X$8:X$27,0)</f>
        <v>1</v>
      </c>
      <c r="Z8" s="65">
        <f>VLOOKUP($A8,'Return Data'!$B$7:$R$1700,16,0)</f>
        <v>7.1321000000000003</v>
      </c>
      <c r="AA8" s="67">
        <f>RANK(Z8,Z$8:Z$27,0)</f>
        <v>14</v>
      </c>
    </row>
    <row r="9" spans="1:27" x14ac:dyDescent="0.3">
      <c r="A9" s="63" t="s">
        <v>1244</v>
      </c>
      <c r="B9" s="64">
        <f>VLOOKUP($A9,'Return Data'!$B$7:$R$1700,3,0)</f>
        <v>44040</v>
      </c>
      <c r="C9" s="65">
        <f>VLOOKUP($A9,'Return Data'!$B$7:$R$1700,4,0)</f>
        <v>1075.1302000000001</v>
      </c>
      <c r="D9" s="65">
        <f>VLOOKUP($A9,'Return Data'!$B$7:$R$1700,5,0)</f>
        <v>1.6397999999999999</v>
      </c>
      <c r="E9" s="66">
        <f t="shared" ref="E9:E27" si="0">RANK(D9,D$8:D$27,0)</f>
        <v>12</v>
      </c>
      <c r="F9" s="65">
        <f>VLOOKUP($A9,'Return Data'!$B$7:$R$1700,6,0)</f>
        <v>3.1796000000000002</v>
      </c>
      <c r="G9" s="66">
        <f t="shared" ref="G9:G27" si="1">RANK(F9,F$8:F$27,0)</f>
        <v>12</v>
      </c>
      <c r="H9" s="65">
        <f>VLOOKUP($A9,'Return Data'!$B$7:$R$1700,7,0)</f>
        <v>2.8940999999999999</v>
      </c>
      <c r="I9" s="66">
        <f t="shared" ref="I9:I27" si="2">RANK(H9,H$8:H$27,0)</f>
        <v>11</v>
      </c>
      <c r="J9" s="65">
        <f>VLOOKUP($A9,'Return Data'!$B$7:$R$1700,8,0)</f>
        <v>3.2892000000000001</v>
      </c>
      <c r="K9" s="66">
        <f t="shared" ref="K9:K27" si="3">RANK(J9,J$8:J$27,0)</f>
        <v>12</v>
      </c>
      <c r="L9" s="65">
        <f>VLOOKUP($A9,'Return Data'!$B$7:$R$1700,9,0)</f>
        <v>5.0491999999999999</v>
      </c>
      <c r="M9" s="66">
        <f t="shared" ref="M9:M27" si="4">RANK(L9,L$8:L$27,0)</f>
        <v>11</v>
      </c>
      <c r="N9" s="65">
        <f>VLOOKUP($A9,'Return Data'!$B$7:$R$1700,10,0)</f>
        <v>8.8073999999999995</v>
      </c>
      <c r="O9" s="66">
        <f t="shared" ref="O9:O27" si="5">RANK(N9,N$8:N$27,0)</f>
        <v>8</v>
      </c>
      <c r="P9" s="65">
        <f>VLOOKUP($A9,'Return Data'!$B$7:$R$1700,11,0)</f>
        <v>7.8239000000000001</v>
      </c>
      <c r="Q9" s="66">
        <f t="shared" ref="Q9:Q27" si="6">RANK(P9,P$8:P$27,0)</f>
        <v>6</v>
      </c>
      <c r="R9" s="65">
        <f>VLOOKUP($A9,'Return Data'!$B$7:$R$1700,12,0)</f>
        <v>7.306</v>
      </c>
      <c r="S9" s="66">
        <f t="shared" ref="S9:S27" si="7">RANK(R9,R$8:R$27,0)</f>
        <v>3</v>
      </c>
      <c r="T9" s="65"/>
      <c r="U9" s="66"/>
      <c r="V9" s="65"/>
      <c r="W9" s="66"/>
      <c r="X9" s="65"/>
      <c r="Y9" s="66"/>
      <c r="Z9" s="65">
        <f>VLOOKUP($A9,'Return Data'!$B$7:$R$1700,16,0)</f>
        <v>7.6814</v>
      </c>
      <c r="AA9" s="67">
        <f t="shared" ref="AA9:AA27" si="8">RANK(Z9,Z$8:Z$27,0)</f>
        <v>7</v>
      </c>
    </row>
    <row r="10" spans="1:27" x14ac:dyDescent="0.3">
      <c r="A10" s="63" t="s">
        <v>1246</v>
      </c>
      <c r="B10" s="64">
        <f>VLOOKUP($A10,'Return Data'!$B$7:$R$1700,3,0)</f>
        <v>44040</v>
      </c>
      <c r="C10" s="65">
        <f>VLOOKUP($A10,'Return Data'!$B$7:$R$1700,4,0)</f>
        <v>1064.6643999999999</v>
      </c>
      <c r="D10" s="65">
        <f>VLOOKUP($A10,'Return Data'!$B$7:$R$1700,5,0)</f>
        <v>2.5543</v>
      </c>
      <c r="E10" s="66">
        <f t="shared" si="0"/>
        <v>7</v>
      </c>
      <c r="F10" s="65">
        <f>VLOOKUP($A10,'Return Data'!$B$7:$R$1700,6,0)</f>
        <v>2.4870999999999999</v>
      </c>
      <c r="G10" s="66">
        <f t="shared" si="1"/>
        <v>18</v>
      </c>
      <c r="H10" s="65">
        <f>VLOOKUP($A10,'Return Data'!$B$7:$R$1700,7,0)</f>
        <v>2.7092999999999998</v>
      </c>
      <c r="I10" s="66">
        <f t="shared" si="2"/>
        <v>13</v>
      </c>
      <c r="J10" s="65">
        <f>VLOOKUP($A10,'Return Data'!$B$7:$R$1700,8,0)</f>
        <v>2.5663999999999998</v>
      </c>
      <c r="K10" s="66">
        <f t="shared" si="3"/>
        <v>19</v>
      </c>
      <c r="L10" s="65">
        <f>VLOOKUP($A10,'Return Data'!$B$7:$R$1700,9,0)</f>
        <v>2.4378000000000002</v>
      </c>
      <c r="M10" s="66">
        <f t="shared" si="4"/>
        <v>20</v>
      </c>
      <c r="N10" s="65">
        <f>VLOOKUP($A10,'Return Data'!$B$7:$R$1700,10,0)</f>
        <v>3.3292000000000002</v>
      </c>
      <c r="O10" s="66">
        <f t="shared" si="5"/>
        <v>18</v>
      </c>
      <c r="P10" s="65">
        <f>VLOOKUP($A10,'Return Data'!$B$7:$R$1700,11,0)</f>
        <v>4.5345000000000004</v>
      </c>
      <c r="Q10" s="66">
        <f t="shared" si="6"/>
        <v>17</v>
      </c>
      <c r="R10" s="65">
        <f>VLOOKUP($A10,'Return Data'!$B$7:$R$1700,12,0)</f>
        <v>4.7984</v>
      </c>
      <c r="S10" s="66">
        <f t="shared" si="7"/>
        <v>17</v>
      </c>
      <c r="T10" s="65">
        <f>VLOOKUP($A10,'Return Data'!$B$7:$R$1700,13,0)</f>
        <v>5.4671000000000003</v>
      </c>
      <c r="U10" s="66">
        <f t="shared" ref="U10:U27" si="9">RANK(T10,T$8:T$27,0)</f>
        <v>16</v>
      </c>
      <c r="V10" s="65"/>
      <c r="W10" s="66"/>
      <c r="X10" s="65"/>
      <c r="Y10" s="66"/>
      <c r="Z10" s="65">
        <f>VLOOKUP($A10,'Return Data'!$B$7:$R$1700,16,0)</f>
        <v>5.8095999999999997</v>
      </c>
      <c r="AA10" s="67">
        <f t="shared" si="8"/>
        <v>20</v>
      </c>
    </row>
    <row r="11" spans="1:27" x14ac:dyDescent="0.3">
      <c r="A11" s="63" t="s">
        <v>1248</v>
      </c>
      <c r="B11" s="64">
        <f>VLOOKUP($A11,'Return Data'!$B$7:$R$1700,3,0)</f>
        <v>44040</v>
      </c>
      <c r="C11" s="65">
        <f>VLOOKUP($A11,'Return Data'!$B$7:$R$1700,4,0)</f>
        <v>40.323900000000002</v>
      </c>
      <c r="D11" s="65">
        <f>VLOOKUP($A11,'Return Data'!$B$7:$R$1700,5,0)</f>
        <v>0</v>
      </c>
      <c r="E11" s="66">
        <f t="shared" si="0"/>
        <v>20</v>
      </c>
      <c r="F11" s="65">
        <f>VLOOKUP($A11,'Return Data'!$B$7:$R$1700,6,0)</f>
        <v>3.1918000000000002</v>
      </c>
      <c r="G11" s="66">
        <f t="shared" si="1"/>
        <v>11</v>
      </c>
      <c r="H11" s="65">
        <f>VLOOKUP($A11,'Return Data'!$B$7:$R$1700,7,0)</f>
        <v>2.4839000000000002</v>
      </c>
      <c r="I11" s="66">
        <f t="shared" si="2"/>
        <v>16</v>
      </c>
      <c r="J11" s="65">
        <f>VLOOKUP($A11,'Return Data'!$B$7:$R$1700,8,0)</f>
        <v>3.347</v>
      </c>
      <c r="K11" s="66">
        <f t="shared" si="3"/>
        <v>11</v>
      </c>
      <c r="L11" s="65">
        <f>VLOOKUP($A11,'Return Data'!$B$7:$R$1700,9,0)</f>
        <v>5.4484000000000004</v>
      </c>
      <c r="M11" s="66">
        <f t="shared" si="4"/>
        <v>7</v>
      </c>
      <c r="N11" s="65">
        <f>VLOOKUP($A11,'Return Data'!$B$7:$R$1700,10,0)</f>
        <v>9.6515000000000004</v>
      </c>
      <c r="O11" s="66">
        <f t="shared" si="5"/>
        <v>3</v>
      </c>
      <c r="P11" s="65">
        <f>VLOOKUP($A11,'Return Data'!$B$7:$R$1700,11,0)</f>
        <v>7.5399000000000003</v>
      </c>
      <c r="Q11" s="66">
        <f t="shared" si="6"/>
        <v>8</v>
      </c>
      <c r="R11" s="65">
        <f>VLOOKUP($A11,'Return Data'!$B$7:$R$1700,12,0)</f>
        <v>6.8390000000000004</v>
      </c>
      <c r="S11" s="66">
        <f t="shared" si="7"/>
        <v>10</v>
      </c>
      <c r="T11" s="65">
        <f>VLOOKUP($A11,'Return Data'!$B$7:$R$1700,13,0)</f>
        <v>7.1916000000000002</v>
      </c>
      <c r="U11" s="66">
        <f t="shared" si="9"/>
        <v>9</v>
      </c>
      <c r="V11" s="65">
        <f>VLOOKUP($A11,'Return Data'!$B$7:$R$1700,17,0)</f>
        <v>7.7003000000000004</v>
      </c>
      <c r="W11" s="66">
        <f t="shared" ref="W11:W27" si="10">RANK(V11,V$8:V$27,0)</f>
        <v>9</v>
      </c>
      <c r="X11" s="65">
        <f>VLOOKUP($A11,'Return Data'!$B$7:$R$1700,14,0)</f>
        <v>7.2354000000000003</v>
      </c>
      <c r="Y11" s="66">
        <f t="shared" ref="Y11:Y27" si="11">RANK(X11,X$8:X$27,0)</f>
        <v>9</v>
      </c>
      <c r="Z11" s="65">
        <f>VLOOKUP($A11,'Return Data'!$B$7:$R$1700,16,0)</f>
        <v>6.9192999999999998</v>
      </c>
      <c r="AA11" s="67">
        <f t="shared" si="8"/>
        <v>16</v>
      </c>
    </row>
    <row r="12" spans="1:27" x14ac:dyDescent="0.3">
      <c r="A12" s="63" t="s">
        <v>1249</v>
      </c>
      <c r="B12" s="64">
        <f>VLOOKUP($A12,'Return Data'!$B$7:$R$1700,3,0)</f>
        <v>44040</v>
      </c>
      <c r="C12" s="65">
        <f>VLOOKUP($A12,'Return Data'!$B$7:$R$1700,4,0)</f>
        <v>38.015799999999999</v>
      </c>
      <c r="D12" s="65">
        <f>VLOOKUP($A12,'Return Data'!$B$7:$R$1700,5,0)</f>
        <v>1.3442000000000001</v>
      </c>
      <c r="E12" s="66">
        <f t="shared" si="0"/>
        <v>16</v>
      </c>
      <c r="F12" s="65">
        <f>VLOOKUP($A12,'Return Data'!$B$7:$R$1700,6,0)</f>
        <v>3.0013999999999998</v>
      </c>
      <c r="G12" s="66">
        <f t="shared" si="1"/>
        <v>13</v>
      </c>
      <c r="H12" s="65">
        <f>VLOOKUP($A12,'Return Data'!$B$7:$R$1700,7,0)</f>
        <v>3.1840999999999999</v>
      </c>
      <c r="I12" s="66">
        <f t="shared" si="2"/>
        <v>10</v>
      </c>
      <c r="J12" s="65">
        <f>VLOOKUP($A12,'Return Data'!$B$7:$R$1700,8,0)</f>
        <v>3.7155</v>
      </c>
      <c r="K12" s="66">
        <f t="shared" si="3"/>
        <v>6</v>
      </c>
      <c r="L12" s="65">
        <f>VLOOKUP($A12,'Return Data'!$B$7:$R$1700,9,0)</f>
        <v>5.9657999999999998</v>
      </c>
      <c r="M12" s="66">
        <f t="shared" si="4"/>
        <v>4</v>
      </c>
      <c r="N12" s="65">
        <f>VLOOKUP($A12,'Return Data'!$B$7:$R$1700,10,0)</f>
        <v>8.9437999999999995</v>
      </c>
      <c r="O12" s="66">
        <f t="shared" si="5"/>
        <v>7</v>
      </c>
      <c r="P12" s="65">
        <f>VLOOKUP($A12,'Return Data'!$B$7:$R$1700,11,0)</f>
        <v>7.8803000000000001</v>
      </c>
      <c r="Q12" s="66">
        <f t="shared" si="6"/>
        <v>5</v>
      </c>
      <c r="R12" s="65">
        <f>VLOOKUP($A12,'Return Data'!$B$7:$R$1700,12,0)</f>
        <v>7.2450999999999999</v>
      </c>
      <c r="S12" s="66">
        <f t="shared" si="7"/>
        <v>6</v>
      </c>
      <c r="T12" s="65">
        <f>VLOOKUP($A12,'Return Data'!$B$7:$R$1700,13,0)</f>
        <v>7.6773999999999996</v>
      </c>
      <c r="U12" s="66">
        <f t="shared" si="9"/>
        <v>4</v>
      </c>
      <c r="V12" s="65">
        <f>VLOOKUP($A12,'Return Data'!$B$7:$R$1700,17,0)</f>
        <v>8.1594999999999995</v>
      </c>
      <c r="W12" s="66">
        <f t="shared" si="10"/>
        <v>2</v>
      </c>
      <c r="X12" s="65">
        <f>VLOOKUP($A12,'Return Data'!$B$7:$R$1700,14,0)</f>
        <v>7.6886999999999999</v>
      </c>
      <c r="Y12" s="66">
        <f t="shared" si="11"/>
        <v>2</v>
      </c>
      <c r="Z12" s="65">
        <f>VLOOKUP($A12,'Return Data'!$B$7:$R$1700,16,0)</f>
        <v>7.4974999999999996</v>
      </c>
      <c r="AA12" s="67">
        <f t="shared" si="8"/>
        <v>9</v>
      </c>
    </row>
    <row r="13" spans="1:27" x14ac:dyDescent="0.3">
      <c r="A13" s="63" t="s">
        <v>1251</v>
      </c>
      <c r="B13" s="64">
        <f>VLOOKUP($A13,'Return Data'!$B$7:$R$1700,3,0)</f>
        <v>44040</v>
      </c>
      <c r="C13" s="65">
        <f>VLOOKUP($A13,'Return Data'!$B$7:$R$1700,4,0)</f>
        <v>4303.8770999999997</v>
      </c>
      <c r="D13" s="65">
        <f>VLOOKUP($A13,'Return Data'!$B$7:$R$1700,5,0)</f>
        <v>0.92530000000000001</v>
      </c>
      <c r="E13" s="66">
        <f t="shared" si="0"/>
        <v>17</v>
      </c>
      <c r="F13" s="65">
        <f>VLOOKUP($A13,'Return Data'!$B$7:$R$1700,6,0)</f>
        <v>3.7057000000000002</v>
      </c>
      <c r="G13" s="66">
        <f t="shared" si="1"/>
        <v>4</v>
      </c>
      <c r="H13" s="65">
        <f>VLOOKUP($A13,'Return Data'!$B$7:$R$1700,7,0)</f>
        <v>3.2442000000000002</v>
      </c>
      <c r="I13" s="66">
        <f t="shared" si="2"/>
        <v>7</v>
      </c>
      <c r="J13" s="65">
        <f>VLOOKUP($A13,'Return Data'!$B$7:$R$1700,8,0)</f>
        <v>3.8744000000000001</v>
      </c>
      <c r="K13" s="66">
        <f t="shared" si="3"/>
        <v>3</v>
      </c>
      <c r="L13" s="65">
        <f>VLOOKUP($A13,'Return Data'!$B$7:$R$1700,9,0)</f>
        <v>6.1060999999999996</v>
      </c>
      <c r="M13" s="66">
        <f t="shared" si="4"/>
        <v>1</v>
      </c>
      <c r="N13" s="65">
        <f>VLOOKUP($A13,'Return Data'!$B$7:$R$1700,10,0)</f>
        <v>10.0878</v>
      </c>
      <c r="O13" s="66">
        <f t="shared" si="5"/>
        <v>1</v>
      </c>
      <c r="P13" s="65">
        <f>VLOOKUP($A13,'Return Data'!$B$7:$R$1700,11,0)</f>
        <v>8.6130999999999993</v>
      </c>
      <c r="Q13" s="66">
        <f t="shared" si="6"/>
        <v>1</v>
      </c>
      <c r="R13" s="65">
        <f>VLOOKUP($A13,'Return Data'!$B$7:$R$1700,12,0)</f>
        <v>7.6616999999999997</v>
      </c>
      <c r="S13" s="66">
        <f t="shared" si="7"/>
        <v>2</v>
      </c>
      <c r="T13" s="65">
        <f>VLOOKUP($A13,'Return Data'!$B$7:$R$1700,13,0)</f>
        <v>7.8573000000000004</v>
      </c>
      <c r="U13" s="66">
        <f t="shared" si="9"/>
        <v>2</v>
      </c>
      <c r="V13" s="65">
        <f>VLOOKUP($A13,'Return Data'!$B$7:$R$1700,17,0)</f>
        <v>8.1118000000000006</v>
      </c>
      <c r="W13" s="66">
        <f t="shared" si="10"/>
        <v>3</v>
      </c>
      <c r="X13" s="65">
        <f>VLOOKUP($A13,'Return Data'!$B$7:$R$1700,14,0)</f>
        <v>7.6481000000000003</v>
      </c>
      <c r="Y13" s="66">
        <f t="shared" si="11"/>
        <v>3</v>
      </c>
      <c r="Z13" s="65">
        <f>VLOOKUP($A13,'Return Data'!$B$7:$R$1700,16,0)</f>
        <v>7.2904</v>
      </c>
      <c r="AA13" s="67">
        <f t="shared" si="8"/>
        <v>13</v>
      </c>
    </row>
    <row r="14" spans="1:27" x14ac:dyDescent="0.3">
      <c r="A14" s="63" t="s">
        <v>1253</v>
      </c>
      <c r="B14" s="64">
        <f>VLOOKUP($A14,'Return Data'!$B$7:$R$1700,3,0)</f>
        <v>44040</v>
      </c>
      <c r="C14" s="65">
        <f>VLOOKUP($A14,'Return Data'!$B$7:$R$1700,4,0)</f>
        <v>285.5009</v>
      </c>
      <c r="D14" s="65">
        <f>VLOOKUP($A14,'Return Data'!$B$7:$R$1700,5,0)</f>
        <v>2.3269000000000002</v>
      </c>
      <c r="E14" s="66">
        <f t="shared" si="0"/>
        <v>9</v>
      </c>
      <c r="F14" s="65">
        <f>VLOOKUP($A14,'Return Data'!$B$7:$R$1700,6,0)</f>
        <v>3.6002999999999998</v>
      </c>
      <c r="G14" s="66">
        <f t="shared" si="1"/>
        <v>7</v>
      </c>
      <c r="H14" s="65">
        <f>VLOOKUP($A14,'Return Data'!$B$7:$R$1700,7,0)</f>
        <v>3.2071999999999998</v>
      </c>
      <c r="I14" s="66">
        <f t="shared" si="2"/>
        <v>9</v>
      </c>
      <c r="J14" s="65">
        <f>VLOOKUP($A14,'Return Data'!$B$7:$R$1700,8,0)</f>
        <v>3.5863999999999998</v>
      </c>
      <c r="K14" s="66">
        <f t="shared" si="3"/>
        <v>10</v>
      </c>
      <c r="L14" s="65">
        <f>VLOOKUP($A14,'Return Data'!$B$7:$R$1700,9,0)</f>
        <v>5.6017999999999999</v>
      </c>
      <c r="M14" s="66">
        <f t="shared" si="4"/>
        <v>6</v>
      </c>
      <c r="N14" s="65">
        <f>VLOOKUP($A14,'Return Data'!$B$7:$R$1700,10,0)</f>
        <v>9.4981000000000009</v>
      </c>
      <c r="O14" s="66">
        <f t="shared" si="5"/>
        <v>4</v>
      </c>
      <c r="P14" s="65">
        <f>VLOOKUP($A14,'Return Data'!$B$7:$R$1700,11,0)</f>
        <v>7.9710000000000001</v>
      </c>
      <c r="Q14" s="66">
        <f t="shared" si="6"/>
        <v>4</v>
      </c>
      <c r="R14" s="65">
        <f>VLOOKUP($A14,'Return Data'!$B$7:$R$1700,12,0)</f>
        <v>7.2603999999999997</v>
      </c>
      <c r="S14" s="66">
        <f t="shared" si="7"/>
        <v>5</v>
      </c>
      <c r="T14" s="65">
        <f>VLOOKUP($A14,'Return Data'!$B$7:$R$1700,13,0)</f>
        <v>7.4768999999999997</v>
      </c>
      <c r="U14" s="66">
        <f t="shared" si="9"/>
        <v>5</v>
      </c>
      <c r="V14" s="65">
        <f>VLOOKUP($A14,'Return Data'!$B$7:$R$1700,17,0)</f>
        <v>7.8891999999999998</v>
      </c>
      <c r="W14" s="66">
        <f t="shared" si="10"/>
        <v>5</v>
      </c>
      <c r="X14" s="65">
        <f>VLOOKUP($A14,'Return Data'!$B$7:$R$1700,14,0)</f>
        <v>7.5955000000000004</v>
      </c>
      <c r="Y14" s="66">
        <f t="shared" si="11"/>
        <v>5</v>
      </c>
      <c r="Z14" s="65">
        <f>VLOOKUP($A14,'Return Data'!$B$7:$R$1700,16,0)</f>
        <v>7.5571999999999999</v>
      </c>
      <c r="AA14" s="67">
        <f t="shared" si="8"/>
        <v>8</v>
      </c>
    </row>
    <row r="15" spans="1:27" x14ac:dyDescent="0.3">
      <c r="A15" s="63" t="s">
        <v>1256</v>
      </c>
      <c r="B15" s="64">
        <f>VLOOKUP($A15,'Return Data'!$B$7:$R$1700,3,0)</f>
        <v>44040</v>
      </c>
      <c r="C15" s="65">
        <f>VLOOKUP($A15,'Return Data'!$B$7:$R$1700,4,0)</f>
        <v>31.288799999999998</v>
      </c>
      <c r="D15" s="65">
        <f>VLOOKUP($A15,'Return Data'!$B$7:$R$1700,5,0)</f>
        <v>1.9832000000000001</v>
      </c>
      <c r="E15" s="66">
        <f t="shared" si="0"/>
        <v>10</v>
      </c>
      <c r="F15" s="65">
        <f>VLOOKUP($A15,'Return Data'!$B$7:$R$1700,6,0)</f>
        <v>2.6547000000000001</v>
      </c>
      <c r="G15" s="66">
        <f t="shared" si="1"/>
        <v>16</v>
      </c>
      <c r="H15" s="65">
        <f>VLOOKUP($A15,'Return Data'!$B$7:$R$1700,7,0)</f>
        <v>2.3174999999999999</v>
      </c>
      <c r="I15" s="66">
        <f t="shared" si="2"/>
        <v>18</v>
      </c>
      <c r="J15" s="65">
        <f>VLOOKUP($A15,'Return Data'!$B$7:$R$1700,8,0)</f>
        <v>2.427</v>
      </c>
      <c r="K15" s="66">
        <f t="shared" si="3"/>
        <v>20</v>
      </c>
      <c r="L15" s="65">
        <f>VLOOKUP($A15,'Return Data'!$B$7:$R$1700,9,0)</f>
        <v>4.1048999999999998</v>
      </c>
      <c r="M15" s="66">
        <f t="shared" si="4"/>
        <v>16</v>
      </c>
      <c r="N15" s="65">
        <f>VLOOKUP($A15,'Return Data'!$B$7:$R$1700,10,0)</f>
        <v>7.7992999999999997</v>
      </c>
      <c r="O15" s="66">
        <f t="shared" si="5"/>
        <v>12</v>
      </c>
      <c r="P15" s="65">
        <f>VLOOKUP($A15,'Return Data'!$B$7:$R$1700,11,0)</f>
        <v>6.7458</v>
      </c>
      <c r="Q15" s="66">
        <f t="shared" si="6"/>
        <v>14</v>
      </c>
      <c r="R15" s="65">
        <f>VLOOKUP($A15,'Return Data'!$B$7:$R$1700,12,0)</f>
        <v>6.1978999999999997</v>
      </c>
      <c r="S15" s="66">
        <f t="shared" si="7"/>
        <v>14</v>
      </c>
      <c r="T15" s="65">
        <f>VLOOKUP($A15,'Return Data'!$B$7:$R$1700,13,0)</f>
        <v>6.3395000000000001</v>
      </c>
      <c r="U15" s="66">
        <f t="shared" si="9"/>
        <v>14</v>
      </c>
      <c r="V15" s="65">
        <f>VLOOKUP($A15,'Return Data'!$B$7:$R$1700,17,0)</f>
        <v>6.7272999999999996</v>
      </c>
      <c r="W15" s="66">
        <f t="shared" si="10"/>
        <v>13</v>
      </c>
      <c r="X15" s="65">
        <f>VLOOKUP($A15,'Return Data'!$B$7:$R$1700,14,0)</f>
        <v>6.2346000000000004</v>
      </c>
      <c r="Y15" s="66">
        <f t="shared" si="11"/>
        <v>13</v>
      </c>
      <c r="Z15" s="65">
        <f>VLOOKUP($A15,'Return Data'!$B$7:$R$1700,16,0)</f>
        <v>6.7544000000000004</v>
      </c>
      <c r="AA15" s="67">
        <f t="shared" si="8"/>
        <v>17</v>
      </c>
    </row>
    <row r="16" spans="1:27" x14ac:dyDescent="0.3">
      <c r="A16" s="63" t="s">
        <v>1258</v>
      </c>
      <c r="B16" s="64">
        <f>VLOOKUP($A16,'Return Data'!$B$7:$R$1700,3,0)</f>
        <v>44040</v>
      </c>
      <c r="C16" s="65">
        <f>VLOOKUP($A16,'Return Data'!$B$7:$R$1700,4,0)</f>
        <v>1126.2816</v>
      </c>
      <c r="D16" s="65">
        <f>VLOOKUP($A16,'Return Data'!$B$7:$R$1700,5,0)</f>
        <v>2.6932999999999998</v>
      </c>
      <c r="E16" s="66">
        <f t="shared" si="0"/>
        <v>5</v>
      </c>
      <c r="F16" s="65">
        <f>VLOOKUP($A16,'Return Data'!$B$7:$R$1700,6,0)</f>
        <v>2.6825000000000001</v>
      </c>
      <c r="G16" s="66">
        <f t="shared" si="1"/>
        <v>15</v>
      </c>
      <c r="H16" s="65">
        <f>VLOOKUP($A16,'Return Data'!$B$7:$R$1700,7,0)</f>
        <v>2.6745000000000001</v>
      </c>
      <c r="I16" s="66">
        <f t="shared" si="2"/>
        <v>14</v>
      </c>
      <c r="J16" s="65">
        <f>VLOOKUP($A16,'Return Data'!$B$7:$R$1700,8,0)</f>
        <v>2.6600999999999999</v>
      </c>
      <c r="K16" s="66">
        <f t="shared" si="3"/>
        <v>16</v>
      </c>
      <c r="L16" s="65">
        <f>VLOOKUP($A16,'Return Data'!$B$7:$R$1700,9,0)</f>
        <v>2.5762</v>
      </c>
      <c r="M16" s="66">
        <f t="shared" si="4"/>
        <v>19</v>
      </c>
      <c r="N16" s="65">
        <f>VLOOKUP($A16,'Return Data'!$B$7:$R$1700,10,0)</f>
        <v>2.6179000000000001</v>
      </c>
      <c r="O16" s="66">
        <f t="shared" si="5"/>
        <v>20</v>
      </c>
      <c r="P16" s="65">
        <f>VLOOKUP($A16,'Return Data'!$B$7:$R$1700,11,0)</f>
        <v>3.8323999999999998</v>
      </c>
      <c r="Q16" s="66">
        <f t="shared" si="6"/>
        <v>19</v>
      </c>
      <c r="R16" s="65">
        <f>VLOOKUP($A16,'Return Data'!$B$7:$R$1700,12,0)</f>
        <v>4.6365999999999996</v>
      </c>
      <c r="S16" s="66">
        <f t="shared" si="7"/>
        <v>18</v>
      </c>
      <c r="T16" s="65">
        <f>VLOOKUP($A16,'Return Data'!$B$7:$R$1700,13,0)</f>
        <v>5.3644999999999996</v>
      </c>
      <c r="U16" s="66">
        <f t="shared" si="9"/>
        <v>17</v>
      </c>
      <c r="V16" s="65"/>
      <c r="W16" s="66"/>
      <c r="X16" s="65"/>
      <c r="Y16" s="66"/>
      <c r="Z16" s="65">
        <f>VLOOKUP($A16,'Return Data'!$B$7:$R$1700,16,0)</f>
        <v>6.6006999999999998</v>
      </c>
      <c r="AA16" s="67">
        <f t="shared" si="8"/>
        <v>18</v>
      </c>
    </row>
    <row r="17" spans="1:27" x14ac:dyDescent="0.3">
      <c r="A17" s="63" t="s">
        <v>1259</v>
      </c>
      <c r="B17" s="64">
        <f>VLOOKUP($A17,'Return Data'!$B$7:$R$1700,3,0)</f>
        <v>44040</v>
      </c>
      <c r="C17" s="65">
        <f>VLOOKUP($A17,'Return Data'!$B$7:$R$1700,4,0)</f>
        <v>2336.4119000000001</v>
      </c>
      <c r="D17" s="65">
        <f>VLOOKUP($A17,'Return Data'!$B$7:$R$1700,5,0)</f>
        <v>0.20930000000000001</v>
      </c>
      <c r="E17" s="66">
        <f t="shared" si="0"/>
        <v>18</v>
      </c>
      <c r="F17" s="65">
        <f>VLOOKUP($A17,'Return Data'!$B$7:$R$1700,6,0)</f>
        <v>2.7582</v>
      </c>
      <c r="G17" s="66">
        <f t="shared" si="1"/>
        <v>14</v>
      </c>
      <c r="H17" s="65">
        <f>VLOOKUP($A17,'Return Data'!$B$7:$R$1700,7,0)</f>
        <v>2.3386</v>
      </c>
      <c r="I17" s="66">
        <f t="shared" si="2"/>
        <v>17</v>
      </c>
      <c r="J17" s="65">
        <f>VLOOKUP($A17,'Return Data'!$B$7:$R$1700,8,0)</f>
        <v>3.1101999999999999</v>
      </c>
      <c r="K17" s="66">
        <f t="shared" si="3"/>
        <v>14</v>
      </c>
      <c r="L17" s="65">
        <f>VLOOKUP($A17,'Return Data'!$B$7:$R$1700,9,0)</f>
        <v>4.6253000000000002</v>
      </c>
      <c r="M17" s="66">
        <f t="shared" si="4"/>
        <v>12</v>
      </c>
      <c r="N17" s="65">
        <f>VLOOKUP($A17,'Return Data'!$B$7:$R$1700,10,0)</f>
        <v>9.0818999999999992</v>
      </c>
      <c r="O17" s="66">
        <f t="shared" si="5"/>
        <v>6</v>
      </c>
      <c r="P17" s="65">
        <f>VLOOKUP($A17,'Return Data'!$B$7:$R$1700,11,0)</f>
        <v>7.5928000000000004</v>
      </c>
      <c r="Q17" s="66">
        <f t="shared" si="6"/>
        <v>7</v>
      </c>
      <c r="R17" s="65">
        <f>VLOOKUP($A17,'Return Data'!$B$7:$R$1700,12,0)</f>
        <v>7.0049000000000001</v>
      </c>
      <c r="S17" s="66">
        <f t="shared" si="7"/>
        <v>7</v>
      </c>
      <c r="T17" s="65">
        <f>VLOOKUP($A17,'Return Data'!$B$7:$R$1700,13,0)</f>
        <v>6.8917000000000002</v>
      </c>
      <c r="U17" s="66">
        <f t="shared" si="9"/>
        <v>12</v>
      </c>
      <c r="V17" s="65">
        <f>VLOOKUP($A17,'Return Data'!$B$7:$R$1700,17,0)</f>
        <v>7.2864000000000004</v>
      </c>
      <c r="W17" s="66">
        <f t="shared" si="10"/>
        <v>11</v>
      </c>
      <c r="X17" s="65">
        <f>VLOOKUP($A17,'Return Data'!$B$7:$R$1700,14,0)</f>
        <v>7.2001999999999997</v>
      </c>
      <c r="Y17" s="66">
        <f t="shared" si="11"/>
        <v>10</v>
      </c>
      <c r="Z17" s="65">
        <f>VLOOKUP($A17,'Return Data'!$B$7:$R$1700,16,0)</f>
        <v>8.0785999999999998</v>
      </c>
      <c r="AA17" s="67">
        <f t="shared" si="8"/>
        <v>2</v>
      </c>
    </row>
    <row r="18" spans="1:27" x14ac:dyDescent="0.3">
      <c r="A18" s="63" t="s">
        <v>1261</v>
      </c>
      <c r="B18" s="64">
        <f>VLOOKUP($A18,'Return Data'!$B$7:$R$1700,3,0)</f>
        <v>44040</v>
      </c>
      <c r="C18" s="65">
        <f>VLOOKUP($A18,'Return Data'!$B$7:$R$1700,4,0)</f>
        <v>28.155799999999999</v>
      </c>
      <c r="D18" s="65">
        <f>VLOOKUP($A18,'Return Data'!$B$7:$R$1700,5,0)</f>
        <v>1.9446000000000001</v>
      </c>
      <c r="E18" s="66">
        <f t="shared" si="0"/>
        <v>11</v>
      </c>
      <c r="F18" s="65">
        <f>VLOOKUP($A18,'Return Data'!$B$7:$R$1700,6,0)</f>
        <v>2.5286</v>
      </c>
      <c r="G18" s="66">
        <f t="shared" si="1"/>
        <v>17</v>
      </c>
      <c r="H18" s="65">
        <f>VLOOKUP($A18,'Return Data'!$B$7:$R$1700,7,0)</f>
        <v>2.6311</v>
      </c>
      <c r="I18" s="66">
        <f t="shared" si="2"/>
        <v>15</v>
      </c>
      <c r="J18" s="65">
        <f>VLOOKUP($A18,'Return Data'!$B$7:$R$1700,8,0)</f>
        <v>2.5952999999999999</v>
      </c>
      <c r="K18" s="66">
        <f t="shared" si="3"/>
        <v>18</v>
      </c>
      <c r="L18" s="65">
        <f>VLOOKUP($A18,'Return Data'!$B$7:$R$1700,9,0)</f>
        <v>2.6678000000000002</v>
      </c>
      <c r="M18" s="66">
        <f t="shared" si="4"/>
        <v>18</v>
      </c>
      <c r="N18" s="65">
        <f>VLOOKUP($A18,'Return Data'!$B$7:$R$1700,10,0)</f>
        <v>3.1269</v>
      </c>
      <c r="O18" s="66">
        <f t="shared" si="5"/>
        <v>19</v>
      </c>
      <c r="P18" s="65">
        <f>VLOOKUP($A18,'Return Data'!$B$7:$R$1700,11,0)</f>
        <v>3.9089999999999998</v>
      </c>
      <c r="Q18" s="66">
        <f t="shared" si="6"/>
        <v>18</v>
      </c>
      <c r="R18" s="65">
        <f>VLOOKUP($A18,'Return Data'!$B$7:$R$1700,12,0)</f>
        <v>4.1520999999999999</v>
      </c>
      <c r="S18" s="66">
        <f t="shared" si="7"/>
        <v>19</v>
      </c>
      <c r="T18" s="65">
        <f>VLOOKUP($A18,'Return Data'!$B$7:$R$1700,13,0)</f>
        <v>4.3808999999999996</v>
      </c>
      <c r="U18" s="66">
        <f t="shared" si="9"/>
        <v>18</v>
      </c>
      <c r="V18" s="65">
        <f>VLOOKUP($A18,'Return Data'!$B$7:$R$1700,17,0)</f>
        <v>5.7887000000000004</v>
      </c>
      <c r="W18" s="66">
        <f t="shared" si="10"/>
        <v>14</v>
      </c>
      <c r="X18" s="65">
        <f>VLOOKUP($A18,'Return Data'!$B$7:$R$1700,14,0)</f>
        <v>6.0233999999999996</v>
      </c>
      <c r="Y18" s="66">
        <f t="shared" si="11"/>
        <v>14</v>
      </c>
      <c r="Z18" s="65">
        <f>VLOOKUP($A18,'Return Data'!$B$7:$R$1700,16,0)</f>
        <v>7.7641</v>
      </c>
      <c r="AA18" s="67">
        <f t="shared" si="8"/>
        <v>5</v>
      </c>
    </row>
    <row r="19" spans="1:27" x14ac:dyDescent="0.3">
      <c r="A19" s="63" t="s">
        <v>1263</v>
      </c>
      <c r="B19" s="64">
        <f>VLOOKUP($A19,'Return Data'!$B$7:$R$1700,3,0)</f>
        <v>44040</v>
      </c>
      <c r="C19" s="65">
        <f>VLOOKUP($A19,'Return Data'!$B$7:$R$1700,4,0)</f>
        <v>3378.78</v>
      </c>
      <c r="D19" s="65">
        <f>VLOOKUP($A19,'Return Data'!$B$7:$R$1700,5,0)</f>
        <v>4.1055000000000001</v>
      </c>
      <c r="E19" s="66">
        <f t="shared" si="0"/>
        <v>1</v>
      </c>
      <c r="F19" s="65">
        <f>VLOOKUP($A19,'Return Data'!$B$7:$R$1700,6,0)</f>
        <v>3.6621999999999999</v>
      </c>
      <c r="G19" s="66">
        <f t="shared" si="1"/>
        <v>5</v>
      </c>
      <c r="H19" s="65">
        <f>VLOOKUP($A19,'Return Data'!$B$7:$R$1700,7,0)</f>
        <v>2.7761</v>
      </c>
      <c r="I19" s="66">
        <f t="shared" si="2"/>
        <v>12</v>
      </c>
      <c r="J19" s="65">
        <f>VLOOKUP($A19,'Return Data'!$B$7:$R$1700,8,0)</f>
        <v>3.1997</v>
      </c>
      <c r="K19" s="66">
        <f t="shared" si="3"/>
        <v>13</v>
      </c>
      <c r="L19" s="65">
        <f>VLOOKUP($A19,'Return Data'!$B$7:$R$1700,9,0)</f>
        <v>5.1763000000000003</v>
      </c>
      <c r="M19" s="66">
        <f t="shared" si="4"/>
        <v>10</v>
      </c>
      <c r="N19" s="65">
        <f>VLOOKUP($A19,'Return Data'!$B$7:$R$1700,10,0)</f>
        <v>7.1607000000000003</v>
      </c>
      <c r="O19" s="66">
        <f t="shared" si="5"/>
        <v>14</v>
      </c>
      <c r="P19" s="65">
        <f>VLOOKUP($A19,'Return Data'!$B$7:$R$1700,11,0)</f>
        <v>6.8510999999999997</v>
      </c>
      <c r="Q19" s="66">
        <f t="shared" si="6"/>
        <v>13</v>
      </c>
      <c r="R19" s="65">
        <f>VLOOKUP($A19,'Return Data'!$B$7:$R$1700,12,0)</f>
        <v>6.5993000000000004</v>
      </c>
      <c r="S19" s="66">
        <f t="shared" si="7"/>
        <v>12</v>
      </c>
      <c r="T19" s="65">
        <f>VLOOKUP($A19,'Return Data'!$B$7:$R$1700,13,0)</f>
        <v>6.9946999999999999</v>
      </c>
      <c r="U19" s="66">
        <f t="shared" si="9"/>
        <v>11</v>
      </c>
      <c r="V19" s="65">
        <f>VLOOKUP($A19,'Return Data'!$B$7:$R$1700,17,0)</f>
        <v>7.7481999999999998</v>
      </c>
      <c r="W19" s="66">
        <f t="shared" si="10"/>
        <v>7</v>
      </c>
      <c r="X19" s="65">
        <f>VLOOKUP($A19,'Return Data'!$B$7:$R$1700,14,0)</f>
        <v>7.4793000000000003</v>
      </c>
      <c r="Y19" s="66">
        <f t="shared" si="11"/>
        <v>7</v>
      </c>
      <c r="Z19" s="65">
        <f>VLOOKUP($A19,'Return Data'!$B$7:$R$1700,16,0)</f>
        <v>7.4010999999999996</v>
      </c>
      <c r="AA19" s="67">
        <f t="shared" si="8"/>
        <v>12</v>
      </c>
    </row>
    <row r="20" spans="1:27" x14ac:dyDescent="0.3">
      <c r="A20" s="63" t="s">
        <v>1266</v>
      </c>
      <c r="B20" s="64">
        <f>VLOOKUP($A20,'Return Data'!$B$7:$R$1700,3,0)</f>
        <v>44040</v>
      </c>
      <c r="C20" s="65">
        <f>VLOOKUP($A20,'Return Data'!$B$7:$R$1700,4,0)</f>
        <v>30.537423128843599</v>
      </c>
      <c r="D20" s="65">
        <f>VLOOKUP($A20,'Return Data'!$B$7:$R$1700,5,0)</f>
        <v>0.17929999999999999</v>
      </c>
      <c r="E20" s="66">
        <f t="shared" si="0"/>
        <v>19</v>
      </c>
      <c r="F20" s="65">
        <f>VLOOKUP($A20,'Return Data'!$B$7:$R$1700,6,0)</f>
        <v>2.2414999999999998</v>
      </c>
      <c r="G20" s="66">
        <f t="shared" si="1"/>
        <v>19</v>
      </c>
      <c r="H20" s="65">
        <f>VLOOKUP($A20,'Return Data'!$B$7:$R$1700,7,0)</f>
        <v>2.2290999999999999</v>
      </c>
      <c r="I20" s="66">
        <f t="shared" si="2"/>
        <v>19</v>
      </c>
      <c r="J20" s="65">
        <f>VLOOKUP($A20,'Return Data'!$B$7:$R$1700,8,0)</f>
        <v>2.6663000000000001</v>
      </c>
      <c r="K20" s="66">
        <f t="shared" si="3"/>
        <v>15</v>
      </c>
      <c r="L20" s="65">
        <f>VLOOKUP($A20,'Return Data'!$B$7:$R$1700,9,0)</f>
        <v>4.1271000000000004</v>
      </c>
      <c r="M20" s="66">
        <f t="shared" si="4"/>
        <v>15</v>
      </c>
      <c r="N20" s="65">
        <f>VLOOKUP($A20,'Return Data'!$B$7:$R$1700,10,0)</f>
        <v>7.4283999999999999</v>
      </c>
      <c r="O20" s="66">
        <f t="shared" si="5"/>
        <v>13</v>
      </c>
      <c r="P20" s="65">
        <f>VLOOKUP($A20,'Return Data'!$B$7:$R$1700,11,0)</f>
        <v>6.9984000000000002</v>
      </c>
      <c r="Q20" s="66">
        <f t="shared" si="6"/>
        <v>12</v>
      </c>
      <c r="R20" s="65">
        <f>VLOOKUP($A20,'Return Data'!$B$7:$R$1700,12,0)</f>
        <v>6.5193000000000003</v>
      </c>
      <c r="S20" s="66">
        <f t="shared" si="7"/>
        <v>13</v>
      </c>
      <c r="T20" s="65">
        <f>VLOOKUP($A20,'Return Data'!$B$7:$R$1700,13,0)</f>
        <v>8.8396000000000008</v>
      </c>
      <c r="U20" s="66">
        <f t="shared" si="9"/>
        <v>1</v>
      </c>
      <c r="V20" s="65">
        <f>VLOOKUP($A20,'Return Data'!$B$7:$R$1700,17,0)</f>
        <v>7.7249999999999996</v>
      </c>
      <c r="W20" s="66">
        <f t="shared" si="10"/>
        <v>8</v>
      </c>
      <c r="X20" s="65">
        <f>VLOOKUP($A20,'Return Data'!$B$7:$R$1700,14,0)</f>
        <v>7.4298999999999999</v>
      </c>
      <c r="Y20" s="66">
        <f t="shared" si="11"/>
        <v>8</v>
      </c>
      <c r="Z20" s="65">
        <f>VLOOKUP($A20,'Return Data'!$B$7:$R$1700,16,0)</f>
        <v>7.7396000000000003</v>
      </c>
      <c r="AA20" s="67">
        <f t="shared" si="8"/>
        <v>6</v>
      </c>
    </row>
    <row r="21" spans="1:27" x14ac:dyDescent="0.3">
      <c r="A21" s="63" t="s">
        <v>1267</v>
      </c>
      <c r="B21" s="64">
        <f>VLOOKUP($A21,'Return Data'!$B$7:$R$1700,3,0)</f>
        <v>44040</v>
      </c>
      <c r="C21" s="65">
        <f>VLOOKUP($A21,'Return Data'!$B$7:$R$1700,4,0)</f>
        <v>3111.0113000000001</v>
      </c>
      <c r="D21" s="65">
        <f>VLOOKUP($A21,'Return Data'!$B$7:$R$1700,5,0)</f>
        <v>3.7442000000000002</v>
      </c>
      <c r="E21" s="66">
        <f t="shared" si="0"/>
        <v>2</v>
      </c>
      <c r="F21" s="65">
        <f>VLOOKUP($A21,'Return Data'!$B$7:$R$1700,6,0)</f>
        <v>3.7947000000000002</v>
      </c>
      <c r="G21" s="66">
        <f t="shared" si="1"/>
        <v>3</v>
      </c>
      <c r="H21" s="65">
        <f>VLOOKUP($A21,'Return Data'!$B$7:$R$1700,7,0)</f>
        <v>3.3182</v>
      </c>
      <c r="I21" s="66">
        <f t="shared" si="2"/>
        <v>4</v>
      </c>
      <c r="J21" s="65">
        <f>VLOOKUP($A21,'Return Data'!$B$7:$R$1700,8,0)</f>
        <v>3.6566000000000001</v>
      </c>
      <c r="K21" s="66">
        <f t="shared" si="3"/>
        <v>8</v>
      </c>
      <c r="L21" s="65">
        <f>VLOOKUP($A21,'Return Data'!$B$7:$R$1700,9,0)</f>
        <v>5.2215999999999996</v>
      </c>
      <c r="M21" s="66">
        <f t="shared" si="4"/>
        <v>9</v>
      </c>
      <c r="N21" s="65">
        <f>VLOOKUP($A21,'Return Data'!$B$7:$R$1700,10,0)</f>
        <v>8.0328999999999997</v>
      </c>
      <c r="O21" s="66">
        <f t="shared" si="5"/>
        <v>11</v>
      </c>
      <c r="P21" s="65">
        <f>VLOOKUP($A21,'Return Data'!$B$7:$R$1700,11,0)</f>
        <v>7.3895999999999997</v>
      </c>
      <c r="Q21" s="66">
        <f t="shared" si="6"/>
        <v>10</v>
      </c>
      <c r="R21" s="65">
        <f>VLOOKUP($A21,'Return Data'!$B$7:$R$1700,12,0)</f>
        <v>6.9515000000000002</v>
      </c>
      <c r="S21" s="66">
        <f t="shared" si="7"/>
        <v>9</v>
      </c>
      <c r="T21" s="65">
        <f>VLOOKUP($A21,'Return Data'!$B$7:$R$1700,13,0)</f>
        <v>7.2725999999999997</v>
      </c>
      <c r="U21" s="66">
        <f t="shared" si="9"/>
        <v>7</v>
      </c>
      <c r="V21" s="65">
        <f>VLOOKUP($A21,'Return Data'!$B$7:$R$1700,17,0)</f>
        <v>7.9391999999999996</v>
      </c>
      <c r="W21" s="66">
        <f t="shared" si="10"/>
        <v>4</v>
      </c>
      <c r="X21" s="65">
        <f>VLOOKUP($A21,'Return Data'!$B$7:$R$1700,14,0)</f>
        <v>7.6437999999999997</v>
      </c>
      <c r="Y21" s="66">
        <f t="shared" si="11"/>
        <v>4</v>
      </c>
      <c r="Z21" s="65">
        <f>VLOOKUP($A21,'Return Data'!$B$7:$R$1700,16,0)</f>
        <v>7.7904999999999998</v>
      </c>
      <c r="AA21" s="67">
        <f t="shared" si="8"/>
        <v>4</v>
      </c>
    </row>
    <row r="22" spans="1:27" x14ac:dyDescent="0.3">
      <c r="A22" s="63" t="s">
        <v>1270</v>
      </c>
      <c r="B22" s="64">
        <f>VLOOKUP($A22,'Return Data'!$B$7:$R$1700,3,0)</f>
        <v>44040</v>
      </c>
      <c r="C22" s="65">
        <f>VLOOKUP($A22,'Return Data'!$B$7:$R$1700,4,0)</f>
        <v>1023.3971</v>
      </c>
      <c r="D22" s="65">
        <f>VLOOKUP($A22,'Return Data'!$B$7:$R$1700,5,0)</f>
        <v>1.4231</v>
      </c>
      <c r="E22" s="66">
        <f t="shared" si="0"/>
        <v>15</v>
      </c>
      <c r="F22" s="65">
        <f>VLOOKUP($A22,'Return Data'!$B$7:$R$1700,6,0)</f>
        <v>1.8809</v>
      </c>
      <c r="G22" s="66">
        <f t="shared" si="1"/>
        <v>20</v>
      </c>
      <c r="H22" s="65">
        <f>VLOOKUP($A22,'Return Data'!$B$7:$R$1700,7,0)</f>
        <v>2.0541</v>
      </c>
      <c r="I22" s="66">
        <f t="shared" si="2"/>
        <v>20</v>
      </c>
      <c r="J22" s="65">
        <f>VLOOKUP($A22,'Return Data'!$B$7:$R$1700,8,0)</f>
        <v>2.6408999999999998</v>
      </c>
      <c r="K22" s="66">
        <f t="shared" si="3"/>
        <v>17</v>
      </c>
      <c r="L22" s="65">
        <f>VLOOKUP($A22,'Return Data'!$B$7:$R$1700,9,0)</f>
        <v>4.4076000000000004</v>
      </c>
      <c r="M22" s="66">
        <f t="shared" si="4"/>
        <v>13</v>
      </c>
      <c r="N22" s="65">
        <f>VLOOKUP($A22,'Return Data'!$B$7:$R$1700,10,0)</f>
        <v>6.3247999999999998</v>
      </c>
      <c r="O22" s="66">
        <f t="shared" si="5"/>
        <v>15</v>
      </c>
      <c r="P22" s="65"/>
      <c r="Q22" s="66"/>
      <c r="R22" s="65"/>
      <c r="S22" s="66"/>
      <c r="T22" s="65"/>
      <c r="U22" s="66"/>
      <c r="V22" s="65"/>
      <c r="W22" s="66"/>
      <c r="X22" s="65"/>
      <c r="Y22" s="66"/>
      <c r="Z22" s="65">
        <f>VLOOKUP($A22,'Return Data'!$B$7:$R$1700,16,0)</f>
        <v>5.9305000000000003</v>
      </c>
      <c r="AA22" s="67">
        <f t="shared" si="8"/>
        <v>19</v>
      </c>
    </row>
    <row r="23" spans="1:27" x14ac:dyDescent="0.3">
      <c r="A23" s="63" t="s">
        <v>1271</v>
      </c>
      <c r="B23" s="64">
        <f>VLOOKUP($A23,'Return Data'!$B$7:$R$1700,3,0)</f>
        <v>44040</v>
      </c>
      <c r="C23" s="65">
        <f>VLOOKUP($A23,'Return Data'!$B$7:$R$1700,4,0)</f>
        <v>31.597100000000001</v>
      </c>
      <c r="D23" s="65">
        <f>VLOOKUP($A23,'Return Data'!$B$7:$R$1700,5,0)</f>
        <v>3.4658000000000002</v>
      </c>
      <c r="E23" s="66">
        <f t="shared" si="0"/>
        <v>3</v>
      </c>
      <c r="F23" s="65">
        <f>VLOOKUP($A23,'Return Data'!$B$7:$R$1700,6,0)</f>
        <v>3.8426</v>
      </c>
      <c r="G23" s="66">
        <f t="shared" si="1"/>
        <v>2</v>
      </c>
      <c r="H23" s="65">
        <f>VLOOKUP($A23,'Return Data'!$B$7:$R$1700,7,0)</f>
        <v>3.9140000000000001</v>
      </c>
      <c r="I23" s="66">
        <f t="shared" si="2"/>
        <v>1</v>
      </c>
      <c r="J23" s="65">
        <f>VLOOKUP($A23,'Return Data'!$B$7:$R$1700,8,0)</f>
        <v>3.9169</v>
      </c>
      <c r="K23" s="66">
        <f t="shared" si="3"/>
        <v>2</v>
      </c>
      <c r="L23" s="65">
        <f>VLOOKUP($A23,'Return Data'!$B$7:$R$1700,9,0)</f>
        <v>3.9192999999999998</v>
      </c>
      <c r="M23" s="66">
        <f t="shared" si="4"/>
        <v>17</v>
      </c>
      <c r="N23" s="65">
        <f>VLOOKUP($A23,'Return Data'!$B$7:$R$1700,10,0)</f>
        <v>4.6433999999999997</v>
      </c>
      <c r="O23" s="66">
        <f t="shared" si="5"/>
        <v>17</v>
      </c>
      <c r="P23" s="65">
        <f>VLOOKUP($A23,'Return Data'!$B$7:$R$1700,11,0)</f>
        <v>5.024</v>
      </c>
      <c r="Q23" s="66">
        <f t="shared" si="6"/>
        <v>16</v>
      </c>
      <c r="R23" s="65">
        <f>VLOOKUP($A23,'Return Data'!$B$7:$R$1700,12,0)</f>
        <v>5.6163999999999996</v>
      </c>
      <c r="S23" s="66">
        <f t="shared" si="7"/>
        <v>16</v>
      </c>
      <c r="T23" s="65">
        <f>VLOOKUP($A23,'Return Data'!$B$7:$R$1700,13,0)</f>
        <v>6.0746000000000002</v>
      </c>
      <c r="U23" s="66">
        <f t="shared" si="9"/>
        <v>15</v>
      </c>
      <c r="V23" s="65">
        <f>VLOOKUP($A23,'Return Data'!$B$7:$R$1700,17,0)</f>
        <v>7.0335000000000001</v>
      </c>
      <c r="W23" s="66">
        <f t="shared" si="10"/>
        <v>12</v>
      </c>
      <c r="X23" s="65">
        <f>VLOOKUP($A23,'Return Data'!$B$7:$R$1700,14,0)</f>
        <v>6.8676000000000004</v>
      </c>
      <c r="Y23" s="66">
        <f t="shared" si="11"/>
        <v>12</v>
      </c>
      <c r="Z23" s="65">
        <f>VLOOKUP($A23,'Return Data'!$B$7:$R$1700,16,0)</f>
        <v>8.2486999999999995</v>
      </c>
      <c r="AA23" s="67">
        <f t="shared" si="8"/>
        <v>1</v>
      </c>
    </row>
    <row r="24" spans="1:27" x14ac:dyDescent="0.3">
      <c r="A24" s="63" t="s">
        <v>1274</v>
      </c>
      <c r="B24" s="64">
        <f>VLOOKUP($A24,'Return Data'!$B$7:$R$1700,3,0)</f>
        <v>44040</v>
      </c>
      <c r="C24" s="65">
        <f>VLOOKUP($A24,'Return Data'!$B$7:$R$1700,4,0)</f>
        <v>31.778700000000001</v>
      </c>
      <c r="D24" s="65">
        <f>VLOOKUP($A24,'Return Data'!$B$7:$R$1700,5,0)</f>
        <v>1.6081000000000001</v>
      </c>
      <c r="E24" s="66">
        <f t="shared" si="0"/>
        <v>14</v>
      </c>
      <c r="F24" s="65">
        <f>VLOOKUP($A24,'Return Data'!$B$7:$R$1700,6,0)</f>
        <v>3.2458999999999998</v>
      </c>
      <c r="G24" s="66">
        <f t="shared" si="1"/>
        <v>10</v>
      </c>
      <c r="H24" s="65">
        <f>VLOOKUP($A24,'Return Data'!$B$7:$R$1700,7,0)</f>
        <v>3.2343999999999999</v>
      </c>
      <c r="I24" s="66">
        <f t="shared" si="2"/>
        <v>8</v>
      </c>
      <c r="J24" s="65">
        <f>VLOOKUP($A24,'Return Data'!$B$7:$R$1700,8,0)</f>
        <v>3.7216999999999998</v>
      </c>
      <c r="K24" s="66">
        <f t="shared" si="3"/>
        <v>5</v>
      </c>
      <c r="L24" s="65">
        <f>VLOOKUP($A24,'Return Data'!$B$7:$R$1700,9,0)</f>
        <v>5.3406000000000002</v>
      </c>
      <c r="M24" s="66">
        <f t="shared" si="4"/>
        <v>8</v>
      </c>
      <c r="N24" s="65">
        <f>VLOOKUP($A24,'Return Data'!$B$7:$R$1700,10,0)</f>
        <v>8.2780000000000005</v>
      </c>
      <c r="O24" s="66">
        <f t="shared" si="5"/>
        <v>10</v>
      </c>
      <c r="P24" s="65">
        <f>VLOOKUP($A24,'Return Data'!$B$7:$R$1700,11,0)</f>
        <v>7.0548000000000002</v>
      </c>
      <c r="Q24" s="66">
        <f t="shared" si="6"/>
        <v>11</v>
      </c>
      <c r="R24" s="65">
        <f>VLOOKUP($A24,'Return Data'!$B$7:$R$1700,12,0)</f>
        <v>6.6595000000000004</v>
      </c>
      <c r="S24" s="66">
        <f t="shared" si="7"/>
        <v>11</v>
      </c>
      <c r="T24" s="65">
        <f>VLOOKUP($A24,'Return Data'!$B$7:$R$1700,13,0)</f>
        <v>7.0449000000000002</v>
      </c>
      <c r="U24" s="66">
        <f t="shared" si="9"/>
        <v>10</v>
      </c>
      <c r="V24" s="65">
        <f>VLOOKUP($A24,'Return Data'!$B$7:$R$1700,17,0)</f>
        <v>7.4943999999999997</v>
      </c>
      <c r="W24" s="66">
        <f t="shared" si="10"/>
        <v>10</v>
      </c>
      <c r="X24" s="65">
        <f>VLOOKUP($A24,'Return Data'!$B$7:$R$1700,14,0)</f>
        <v>7.0058999999999996</v>
      </c>
      <c r="Y24" s="66">
        <f t="shared" si="11"/>
        <v>11</v>
      </c>
      <c r="Z24" s="65">
        <f>VLOOKUP($A24,'Return Data'!$B$7:$R$1700,16,0)</f>
        <v>7.47</v>
      </c>
      <c r="AA24" s="67">
        <f t="shared" si="8"/>
        <v>10</v>
      </c>
    </row>
    <row r="25" spans="1:27" x14ac:dyDescent="0.3">
      <c r="A25" s="63" t="s">
        <v>1276</v>
      </c>
      <c r="B25" s="64">
        <f>VLOOKUP($A25,'Return Data'!$B$7:$R$1700,3,0)</f>
        <v>44040</v>
      </c>
      <c r="C25" s="65">
        <f>VLOOKUP($A25,'Return Data'!$B$7:$R$1700,4,0)</f>
        <v>11.413</v>
      </c>
      <c r="D25" s="65">
        <f>VLOOKUP($A25,'Return Data'!$B$7:$R$1700,5,0)</f>
        <v>2.5587</v>
      </c>
      <c r="E25" s="66">
        <f t="shared" si="0"/>
        <v>6</v>
      </c>
      <c r="F25" s="65">
        <f>VLOOKUP($A25,'Return Data'!$B$7:$R$1700,6,0)</f>
        <v>3.3592</v>
      </c>
      <c r="G25" s="66">
        <f t="shared" si="1"/>
        <v>9</v>
      </c>
      <c r="H25" s="65">
        <f>VLOOKUP($A25,'Return Data'!$B$7:$R$1700,7,0)</f>
        <v>3.2915999999999999</v>
      </c>
      <c r="I25" s="66">
        <f t="shared" si="2"/>
        <v>5</v>
      </c>
      <c r="J25" s="65">
        <f>VLOOKUP($A25,'Return Data'!$B$7:$R$1700,8,0)</f>
        <v>3.7517</v>
      </c>
      <c r="K25" s="66">
        <f t="shared" si="3"/>
        <v>4</v>
      </c>
      <c r="L25" s="65">
        <f>VLOOKUP($A25,'Return Data'!$B$7:$R$1700,9,0)</f>
        <v>4.1726999999999999</v>
      </c>
      <c r="M25" s="66">
        <f t="shared" si="4"/>
        <v>14</v>
      </c>
      <c r="N25" s="65">
        <f>VLOOKUP($A25,'Return Data'!$B$7:$R$1700,10,0)</f>
        <v>6.1734999999999998</v>
      </c>
      <c r="O25" s="66">
        <f t="shared" si="5"/>
        <v>16</v>
      </c>
      <c r="P25" s="65">
        <f>VLOOKUP($A25,'Return Data'!$B$7:$R$1700,11,0)</f>
        <v>6.3261000000000003</v>
      </c>
      <c r="Q25" s="66">
        <f t="shared" si="6"/>
        <v>15</v>
      </c>
      <c r="R25" s="65">
        <f>VLOOKUP($A25,'Return Data'!$B$7:$R$1700,12,0)</f>
        <v>6.1281999999999996</v>
      </c>
      <c r="S25" s="66">
        <f t="shared" si="7"/>
        <v>15</v>
      </c>
      <c r="T25" s="65">
        <f>VLOOKUP($A25,'Return Data'!$B$7:$R$1700,13,0)</f>
        <v>6.6497999999999999</v>
      </c>
      <c r="U25" s="66">
        <f t="shared" si="9"/>
        <v>13</v>
      </c>
      <c r="V25" s="65"/>
      <c r="W25" s="66"/>
      <c r="X25" s="65"/>
      <c r="Y25" s="66"/>
      <c r="Z25" s="65">
        <f>VLOOKUP($A25,'Return Data'!$B$7:$R$1700,16,0)</f>
        <v>7.4542000000000002</v>
      </c>
      <c r="AA25" s="67">
        <f t="shared" si="8"/>
        <v>11</v>
      </c>
    </row>
    <row r="26" spans="1:27" x14ac:dyDescent="0.3">
      <c r="A26" s="63" t="s">
        <v>1278</v>
      </c>
      <c r="B26" s="64">
        <f>VLOOKUP($A26,'Return Data'!$B$7:$R$1700,3,0)</f>
        <v>44040</v>
      </c>
      <c r="C26" s="65">
        <f>VLOOKUP($A26,'Return Data'!$B$7:$R$1700,4,0)</f>
        <v>3540.0488</v>
      </c>
      <c r="D26" s="65">
        <f>VLOOKUP($A26,'Return Data'!$B$7:$R$1700,5,0)</f>
        <v>1.6322000000000001</v>
      </c>
      <c r="E26" s="66">
        <f t="shared" si="0"/>
        <v>13</v>
      </c>
      <c r="F26" s="65">
        <f>VLOOKUP($A26,'Return Data'!$B$7:$R$1700,6,0)</f>
        <v>3.4813999999999998</v>
      </c>
      <c r="G26" s="66">
        <f t="shared" si="1"/>
        <v>8</v>
      </c>
      <c r="H26" s="65">
        <f>VLOOKUP($A26,'Return Data'!$B$7:$R$1700,7,0)</f>
        <v>3.3327</v>
      </c>
      <c r="I26" s="66">
        <f t="shared" si="2"/>
        <v>3</v>
      </c>
      <c r="J26" s="65">
        <f>VLOOKUP($A26,'Return Data'!$B$7:$R$1700,8,0)</f>
        <v>3.7061999999999999</v>
      </c>
      <c r="K26" s="66">
        <f t="shared" si="3"/>
        <v>7</v>
      </c>
      <c r="L26" s="65">
        <f>VLOOKUP($A26,'Return Data'!$B$7:$R$1700,9,0)</f>
        <v>5.6763000000000003</v>
      </c>
      <c r="M26" s="66">
        <f t="shared" si="4"/>
        <v>5</v>
      </c>
      <c r="N26" s="65">
        <f>VLOOKUP($A26,'Return Data'!$B$7:$R$1700,10,0)</f>
        <v>9.3254000000000001</v>
      </c>
      <c r="O26" s="66">
        <f t="shared" si="5"/>
        <v>5</v>
      </c>
      <c r="P26" s="65">
        <f>VLOOKUP($A26,'Return Data'!$B$7:$R$1700,11,0)</f>
        <v>8.0900999999999996</v>
      </c>
      <c r="Q26" s="66">
        <f t="shared" si="6"/>
        <v>3</v>
      </c>
      <c r="R26" s="65">
        <f>VLOOKUP($A26,'Return Data'!$B$7:$R$1700,12,0)</f>
        <v>7.2941000000000003</v>
      </c>
      <c r="S26" s="66">
        <f t="shared" si="7"/>
        <v>4</v>
      </c>
      <c r="T26" s="65">
        <f>VLOOKUP($A26,'Return Data'!$B$7:$R$1700,13,0)</f>
        <v>7.4444999999999997</v>
      </c>
      <c r="U26" s="66">
        <f t="shared" si="9"/>
        <v>6</v>
      </c>
      <c r="V26" s="65">
        <f>VLOOKUP($A26,'Return Data'!$B$7:$R$1700,17,0)</f>
        <v>4.0228999999999999</v>
      </c>
      <c r="W26" s="66">
        <f t="shared" si="10"/>
        <v>15</v>
      </c>
      <c r="X26" s="65">
        <f>VLOOKUP($A26,'Return Data'!$B$7:$R$1700,14,0)</f>
        <v>5.0452000000000004</v>
      </c>
      <c r="Y26" s="66">
        <f t="shared" si="11"/>
        <v>15</v>
      </c>
      <c r="Z26" s="65">
        <f>VLOOKUP($A26,'Return Data'!$B$7:$R$1700,16,0)</f>
        <v>6.97</v>
      </c>
      <c r="AA26" s="67">
        <f t="shared" si="8"/>
        <v>15</v>
      </c>
    </row>
    <row r="27" spans="1:27" x14ac:dyDescent="0.3">
      <c r="A27" s="63" t="s">
        <v>1280</v>
      </c>
      <c r="B27" s="64">
        <f>VLOOKUP($A27,'Return Data'!$B$7:$R$1700,3,0)</f>
        <v>44040</v>
      </c>
      <c r="C27" s="65">
        <f>VLOOKUP($A27,'Return Data'!$B$7:$R$1700,4,0)</f>
        <v>2311.9877000000001</v>
      </c>
      <c r="D27" s="65">
        <f>VLOOKUP($A27,'Return Data'!$B$7:$R$1700,5,0)</f>
        <v>2.7425000000000002</v>
      </c>
      <c r="E27" s="66">
        <f t="shared" si="0"/>
        <v>4</v>
      </c>
      <c r="F27" s="65">
        <f>VLOOKUP($A27,'Return Data'!$B$7:$R$1700,6,0)</f>
        <v>4.0986000000000002</v>
      </c>
      <c r="G27" s="66">
        <f t="shared" si="1"/>
        <v>1</v>
      </c>
      <c r="H27" s="65">
        <f>VLOOKUP($A27,'Return Data'!$B$7:$R$1700,7,0)</f>
        <v>3.7513000000000001</v>
      </c>
      <c r="I27" s="66">
        <f t="shared" si="2"/>
        <v>2</v>
      </c>
      <c r="J27" s="65">
        <f>VLOOKUP($A27,'Return Data'!$B$7:$R$1700,8,0)</f>
        <v>4.1224999999999996</v>
      </c>
      <c r="K27" s="66">
        <f t="shared" si="3"/>
        <v>1</v>
      </c>
      <c r="L27" s="65">
        <f>VLOOKUP($A27,'Return Data'!$B$7:$R$1700,9,0)</f>
        <v>6.0589000000000004</v>
      </c>
      <c r="M27" s="66">
        <f t="shared" si="4"/>
        <v>2</v>
      </c>
      <c r="N27" s="65">
        <f>VLOOKUP($A27,'Return Data'!$B$7:$R$1700,10,0)</f>
        <v>8.7583000000000002</v>
      </c>
      <c r="O27" s="66">
        <f t="shared" si="5"/>
        <v>9</v>
      </c>
      <c r="P27" s="65">
        <f>VLOOKUP($A27,'Return Data'!$B$7:$R$1700,11,0)</f>
        <v>7.5077999999999996</v>
      </c>
      <c r="Q27" s="66">
        <f t="shared" si="6"/>
        <v>9</v>
      </c>
      <c r="R27" s="65">
        <f>VLOOKUP($A27,'Return Data'!$B$7:$R$1700,12,0)</f>
        <v>6.9603000000000002</v>
      </c>
      <c r="S27" s="66">
        <f t="shared" si="7"/>
        <v>8</v>
      </c>
      <c r="T27" s="65">
        <f>VLOOKUP($A27,'Return Data'!$B$7:$R$1700,13,0)</f>
        <v>7.2431000000000001</v>
      </c>
      <c r="U27" s="66">
        <f t="shared" si="9"/>
        <v>8</v>
      </c>
      <c r="V27" s="65">
        <f>VLOOKUP($A27,'Return Data'!$B$7:$R$1700,17,0)</f>
        <v>7.8792999999999997</v>
      </c>
      <c r="W27" s="66">
        <f t="shared" si="10"/>
        <v>6</v>
      </c>
      <c r="X27" s="65">
        <f>VLOOKUP($A27,'Return Data'!$B$7:$R$1700,14,0)</f>
        <v>7.5953999999999997</v>
      </c>
      <c r="Y27" s="66">
        <f t="shared" si="11"/>
        <v>6</v>
      </c>
      <c r="Z27" s="65">
        <f>VLOOKUP($A27,'Return Data'!$B$7:$R$1700,16,0)</f>
        <v>7.8720999999999997</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1.9804100000000002</v>
      </c>
      <c r="E29" s="74"/>
      <c r="F29" s="75">
        <f>AVERAGE(F8:F27)</f>
        <v>3.1504399999999997</v>
      </c>
      <c r="G29" s="74"/>
      <c r="H29" s="75">
        <f>AVERAGE(H8:H27)</f>
        <v>2.9422700000000002</v>
      </c>
      <c r="I29" s="74"/>
      <c r="J29" s="75">
        <f>AVERAGE(J8:J27)</f>
        <v>3.3071800000000002</v>
      </c>
      <c r="K29" s="74"/>
      <c r="L29" s="75">
        <f>AVERAGE(L8:L27)</f>
        <v>4.73367</v>
      </c>
      <c r="M29" s="74"/>
      <c r="N29" s="75">
        <f>AVERAGE(N8:N27)</f>
        <v>7.4448800000000004</v>
      </c>
      <c r="O29" s="74"/>
      <c r="P29" s="75">
        <f>AVERAGE(P8:P27)</f>
        <v>6.8506789473684231</v>
      </c>
      <c r="Q29" s="74"/>
      <c r="R29" s="75">
        <f>AVERAGE(R8:R27)</f>
        <v>6.5007473684210524</v>
      </c>
      <c r="S29" s="74"/>
      <c r="T29" s="75">
        <f>AVERAGE(T8:T27)</f>
        <v>6.890138888888889</v>
      </c>
      <c r="U29" s="74"/>
      <c r="V29" s="75">
        <f>AVERAGE(V8:V27)</f>
        <v>7.3144000000000009</v>
      </c>
      <c r="W29" s="74"/>
      <c r="X29" s="75">
        <f>AVERAGE(X8:X27)</f>
        <v>7.103066666666666</v>
      </c>
      <c r="Y29" s="74"/>
      <c r="Z29" s="75">
        <f>AVERAGE(Z8:Z27)</f>
        <v>7.298099999999998</v>
      </c>
      <c r="AA29" s="76"/>
    </row>
    <row r="30" spans="1:27" x14ac:dyDescent="0.3">
      <c r="A30" s="73" t="s">
        <v>28</v>
      </c>
      <c r="B30" s="74"/>
      <c r="C30" s="74"/>
      <c r="D30" s="75">
        <f>MIN(D8:D27)</f>
        <v>0</v>
      </c>
      <c r="E30" s="74"/>
      <c r="F30" s="75">
        <f>MIN(F8:F27)</f>
        <v>1.8809</v>
      </c>
      <c r="G30" s="74"/>
      <c r="H30" s="75">
        <f>MIN(H8:H27)</f>
        <v>2.0541</v>
      </c>
      <c r="I30" s="74"/>
      <c r="J30" s="75">
        <f>MIN(J8:J27)</f>
        <v>2.427</v>
      </c>
      <c r="K30" s="74"/>
      <c r="L30" s="75">
        <f>MIN(L8:L27)</f>
        <v>2.4378000000000002</v>
      </c>
      <c r="M30" s="74"/>
      <c r="N30" s="75">
        <f>MIN(N8:N27)</f>
        <v>2.6179000000000001</v>
      </c>
      <c r="O30" s="74"/>
      <c r="P30" s="75">
        <f>MIN(P8:P27)</f>
        <v>3.8323999999999998</v>
      </c>
      <c r="Q30" s="74"/>
      <c r="R30" s="75">
        <f>MIN(R8:R27)</f>
        <v>4.1520999999999999</v>
      </c>
      <c r="S30" s="74"/>
      <c r="T30" s="75">
        <f>MIN(T8:T27)</f>
        <v>4.3808999999999996</v>
      </c>
      <c r="U30" s="74"/>
      <c r="V30" s="75">
        <f>MIN(V8:V27)</f>
        <v>4.0228999999999999</v>
      </c>
      <c r="W30" s="74"/>
      <c r="X30" s="75">
        <f>MIN(X8:X27)</f>
        <v>5.0452000000000004</v>
      </c>
      <c r="Y30" s="74"/>
      <c r="Z30" s="75">
        <f>MIN(Z8:Z27)</f>
        <v>5.8095999999999997</v>
      </c>
      <c r="AA30" s="76"/>
    </row>
    <row r="31" spans="1:27" ht="15" thickBot="1" x14ac:dyDescent="0.35">
      <c r="A31" s="77" t="s">
        <v>29</v>
      </c>
      <c r="B31" s="78"/>
      <c r="C31" s="78"/>
      <c r="D31" s="79">
        <f>MAX(D8:D27)</f>
        <v>4.1055000000000001</v>
      </c>
      <c r="E31" s="78"/>
      <c r="F31" s="79">
        <f>MAX(F8:F27)</f>
        <v>4.0986000000000002</v>
      </c>
      <c r="G31" s="78"/>
      <c r="H31" s="79">
        <f>MAX(H8:H27)</f>
        <v>3.9140000000000001</v>
      </c>
      <c r="I31" s="78"/>
      <c r="J31" s="79">
        <f>MAX(J8:J27)</f>
        <v>4.1224999999999996</v>
      </c>
      <c r="K31" s="78"/>
      <c r="L31" s="79">
        <f>MAX(L8:L27)</f>
        <v>6.1060999999999996</v>
      </c>
      <c r="M31" s="78"/>
      <c r="N31" s="79">
        <f>MAX(N8:N27)</f>
        <v>10.0878</v>
      </c>
      <c r="O31" s="78"/>
      <c r="P31" s="79">
        <f>MAX(P8:P27)</f>
        <v>8.6130999999999993</v>
      </c>
      <c r="Q31" s="78"/>
      <c r="R31" s="79">
        <f>MAX(R8:R27)</f>
        <v>7.6835000000000004</v>
      </c>
      <c r="S31" s="78"/>
      <c r="T31" s="79">
        <f>MAX(T8:T27)</f>
        <v>8.8396000000000008</v>
      </c>
      <c r="U31" s="78"/>
      <c r="V31" s="79">
        <f>MAX(V8:V27)</f>
        <v>8.2103000000000002</v>
      </c>
      <c r="W31" s="78"/>
      <c r="X31" s="79">
        <f>MAX(X8:X27)</f>
        <v>7.8529999999999998</v>
      </c>
      <c r="Y31" s="78"/>
      <c r="Z31" s="79">
        <f>MAX(Z8:Z27)</f>
        <v>8.2486999999999995</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1682</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44040</v>
      </c>
      <c r="C8" s="65">
        <f>VLOOKUP($A8,'Return Data'!$B$7:$R$1700,4,0)</f>
        <v>262.48829999999998</v>
      </c>
      <c r="D8" s="65">
        <f>VLOOKUP($A8,'Return Data'!$B$7:$R$1700,5,0)</f>
        <v>-14.2197</v>
      </c>
      <c r="E8" s="66">
        <f>RANK(D8,D$8:D$14,0)</f>
        <v>6</v>
      </c>
      <c r="F8" s="65">
        <f>VLOOKUP($A8,'Return Data'!$B$7:$R$1700,6,0)</f>
        <v>-5.0656999999999996</v>
      </c>
      <c r="G8" s="66">
        <f>RANK(F8,F$8:F$14,0)</f>
        <v>5</v>
      </c>
      <c r="H8" s="65">
        <f>VLOOKUP($A8,'Return Data'!$B$7:$R$1700,7,0)</f>
        <v>-1.8904000000000001</v>
      </c>
      <c r="I8" s="66">
        <f>RANK(H8,H$8:H$14,0)</f>
        <v>5</v>
      </c>
      <c r="J8" s="65">
        <f>VLOOKUP($A8,'Return Data'!$B$7:$R$1700,8,0)</f>
        <v>3.7599</v>
      </c>
      <c r="K8" s="66">
        <f>RANK(J8,J$8:J$14,0)</f>
        <v>5</v>
      </c>
      <c r="L8" s="65">
        <f>VLOOKUP($A8,'Return Data'!$B$7:$R$1700,9,0)</f>
        <v>9.9130000000000003</v>
      </c>
      <c r="M8" s="66">
        <f>RANK(L8,L$8:L$14,0)</f>
        <v>5</v>
      </c>
      <c r="N8" s="65">
        <f>VLOOKUP($A8,'Return Data'!$B$7:$R$1700,10,0)</f>
        <v>14.424099999999999</v>
      </c>
      <c r="O8" s="66">
        <f>RANK(N8,N$8:N$14,0)</f>
        <v>5</v>
      </c>
      <c r="P8" s="65">
        <f>VLOOKUP($A8,'Return Data'!$B$7:$R$1700,11,0)</f>
        <v>10.402799999999999</v>
      </c>
      <c r="Q8" s="66">
        <f>RANK(P8,P$8:P$14,0)</f>
        <v>5</v>
      </c>
      <c r="R8" s="65">
        <f>VLOOKUP($A8,'Return Data'!$B$7:$R$1700,12,0)</f>
        <v>9.4761000000000006</v>
      </c>
      <c r="S8" s="66">
        <f>RANK(R8,R$8:R$14,0)</f>
        <v>5</v>
      </c>
      <c r="T8" s="65">
        <f>VLOOKUP($A8,'Return Data'!$B$7:$R$1700,13,0)</f>
        <v>9.5404999999999998</v>
      </c>
      <c r="U8" s="66">
        <f>RANK(T8,T$8:T$14,0)</f>
        <v>4</v>
      </c>
      <c r="V8" s="65">
        <f>VLOOKUP($A8,'Return Data'!$B$7:$R$1700,17,0)</f>
        <v>9.2715999999999994</v>
      </c>
      <c r="W8" s="66">
        <f>RANK(V8,V$8:V$14,0)</f>
        <v>3</v>
      </c>
      <c r="X8" s="65">
        <f>VLOOKUP($A8,'Return Data'!$B$7:$R$1700,14,0)</f>
        <v>8.3688000000000002</v>
      </c>
      <c r="Y8" s="66">
        <f>RANK(X8,X$8:X$14,0)</f>
        <v>2</v>
      </c>
      <c r="Z8" s="65">
        <f>VLOOKUP($A8,'Return Data'!$B$7:$R$1700,16,0)</f>
        <v>9.0122</v>
      </c>
      <c r="AA8" s="67">
        <f>RANK(Z8,Z$8:Z$14,0)</f>
        <v>4</v>
      </c>
    </row>
    <row r="9" spans="1:27" x14ac:dyDescent="0.3">
      <c r="A9" s="63" t="s">
        <v>825</v>
      </c>
      <c r="B9" s="64">
        <f>VLOOKUP($A9,'Return Data'!$B$7:$R$1700,3,0)</f>
        <v>44040</v>
      </c>
      <c r="C9" s="65">
        <f>VLOOKUP($A9,'Return Data'!$B$7:$R$1700,4,0)</f>
        <v>32.127299999999998</v>
      </c>
      <c r="D9" s="65">
        <f>VLOOKUP($A9,'Return Data'!$B$7:$R$1700,5,0)</f>
        <v>-1.3633</v>
      </c>
      <c r="E9" s="66">
        <f t="shared" ref="E9:E14" si="0">RANK(D9,D$8:D$14,0)</f>
        <v>1</v>
      </c>
      <c r="F9" s="65">
        <f>VLOOKUP($A9,'Return Data'!$B$7:$R$1700,6,0)</f>
        <v>-0.51119999999999999</v>
      </c>
      <c r="G9" s="66">
        <f t="shared" ref="G9:G14" si="1">RANK(F9,F$8:F$14,0)</f>
        <v>1</v>
      </c>
      <c r="H9" s="65">
        <f>VLOOKUP($A9,'Return Data'!$B$7:$R$1700,7,0)</f>
        <v>3.1179999999999999</v>
      </c>
      <c r="I9" s="66">
        <f t="shared" ref="I9:I14" si="2">RANK(H9,H$8:H$14,0)</f>
        <v>1</v>
      </c>
      <c r="J9" s="65">
        <f>VLOOKUP($A9,'Return Data'!$B$7:$R$1700,8,0)</f>
        <v>5.3750999999999998</v>
      </c>
      <c r="K9" s="66">
        <f t="shared" ref="K9:K14" si="3">RANK(J9,J$8:J$14,0)</f>
        <v>2</v>
      </c>
      <c r="L9" s="65">
        <f>VLOOKUP($A9,'Return Data'!$B$7:$R$1700,9,0)</f>
        <v>8.2210000000000001</v>
      </c>
      <c r="M9" s="66">
        <f t="shared" ref="M9:M14" si="4">RANK(L9,L$8:L$14,0)</f>
        <v>7</v>
      </c>
      <c r="N9" s="65">
        <f>VLOOKUP($A9,'Return Data'!$B$7:$R$1700,10,0)</f>
        <v>9.3897999999999993</v>
      </c>
      <c r="O9" s="66">
        <f t="shared" ref="O9:O14" si="5">RANK(N9,N$8:N$14,0)</f>
        <v>7</v>
      </c>
      <c r="P9" s="65">
        <f>VLOOKUP($A9,'Return Data'!$B$7:$R$1700,11,0)</f>
        <v>6.6252000000000004</v>
      </c>
      <c r="Q9" s="66">
        <f t="shared" ref="Q9:Q14" si="6">RANK(P9,P$8:P$14,0)</f>
        <v>7</v>
      </c>
      <c r="R9" s="65">
        <f>VLOOKUP($A9,'Return Data'!$B$7:$R$1700,12,0)</f>
        <v>7.0814000000000004</v>
      </c>
      <c r="S9" s="66">
        <f t="shared" ref="S9:S14" si="7">RANK(R9,R$8:R$14,0)</f>
        <v>7</v>
      </c>
      <c r="T9" s="65">
        <f>VLOOKUP($A9,'Return Data'!$B$7:$R$1700,13,0)</f>
        <v>7.4137000000000004</v>
      </c>
      <c r="U9" s="66">
        <f t="shared" ref="U9:U14" si="8">RANK(T9,T$8:T$14,0)</f>
        <v>7</v>
      </c>
      <c r="V9" s="65">
        <f>VLOOKUP($A9,'Return Data'!$B$7:$R$1700,17,0)</f>
        <v>7.5773999999999999</v>
      </c>
      <c r="W9" s="66">
        <f t="shared" ref="W9:W13" si="9">RANK(V9,V$8:V$14,0)</f>
        <v>5</v>
      </c>
      <c r="X9" s="65">
        <f>VLOOKUP($A9,'Return Data'!$B$7:$R$1700,14,0)</f>
        <v>7.3411</v>
      </c>
      <c r="Y9" s="66">
        <f t="shared" ref="Y9:Y13" si="10">RANK(X9,X$8:X$14,0)</f>
        <v>5</v>
      </c>
      <c r="Z9" s="65">
        <f>VLOOKUP($A9,'Return Data'!$B$7:$R$1700,16,0)</f>
        <v>7.3432000000000004</v>
      </c>
      <c r="AA9" s="67">
        <f t="shared" ref="AA9:AA14" si="11">RANK(Z9,Z$8:Z$14,0)</f>
        <v>7</v>
      </c>
    </row>
    <row r="10" spans="1:27" x14ac:dyDescent="0.3">
      <c r="A10" s="63" t="s">
        <v>827</v>
      </c>
      <c r="B10" s="64">
        <f>VLOOKUP($A10,'Return Data'!$B$7:$R$1700,3,0)</f>
        <v>44040</v>
      </c>
      <c r="C10" s="65">
        <f>VLOOKUP($A10,'Return Data'!$B$7:$R$1700,4,0)</f>
        <v>36.7697</v>
      </c>
      <c r="D10" s="65">
        <f>VLOOKUP($A10,'Return Data'!$B$7:$R$1700,5,0)</f>
        <v>-5.6573000000000002</v>
      </c>
      <c r="E10" s="66">
        <f t="shared" si="0"/>
        <v>2</v>
      </c>
      <c r="F10" s="65">
        <f>VLOOKUP($A10,'Return Data'!$B$7:$R$1700,6,0)</f>
        <v>-0.67</v>
      </c>
      <c r="G10" s="66">
        <f t="shared" si="1"/>
        <v>2</v>
      </c>
      <c r="H10" s="65">
        <f>VLOOKUP($A10,'Return Data'!$B$7:$R$1700,7,0)</f>
        <v>2.5680000000000001</v>
      </c>
      <c r="I10" s="66">
        <f t="shared" si="2"/>
        <v>2</v>
      </c>
      <c r="J10" s="65">
        <f>VLOOKUP($A10,'Return Data'!$B$7:$R$1700,8,0)</f>
        <v>4.1474000000000002</v>
      </c>
      <c r="K10" s="66">
        <f t="shared" si="3"/>
        <v>4</v>
      </c>
      <c r="L10" s="65">
        <f>VLOOKUP($A10,'Return Data'!$B$7:$R$1700,9,0)</f>
        <v>11.968</v>
      </c>
      <c r="M10" s="66">
        <f t="shared" si="4"/>
        <v>4</v>
      </c>
      <c r="N10" s="65">
        <f>VLOOKUP($A10,'Return Data'!$B$7:$R$1700,10,0)</f>
        <v>15.5817</v>
      </c>
      <c r="O10" s="66">
        <f t="shared" si="5"/>
        <v>4</v>
      </c>
      <c r="P10" s="65">
        <f>VLOOKUP($A10,'Return Data'!$B$7:$R$1700,11,0)</f>
        <v>10.2379</v>
      </c>
      <c r="Q10" s="66">
        <f t="shared" si="6"/>
        <v>6</v>
      </c>
      <c r="R10" s="65">
        <f>VLOOKUP($A10,'Return Data'!$B$7:$R$1700,12,0)</f>
        <v>9.3539999999999992</v>
      </c>
      <c r="S10" s="66">
        <f t="shared" si="7"/>
        <v>6</v>
      </c>
      <c r="T10" s="65">
        <f>VLOOKUP($A10,'Return Data'!$B$7:$R$1700,13,0)</f>
        <v>9.39</v>
      </c>
      <c r="U10" s="66">
        <f t="shared" si="8"/>
        <v>6</v>
      </c>
      <c r="V10" s="65">
        <f>VLOOKUP($A10,'Return Data'!$B$7:$R$1700,17,0)</f>
        <v>8.9372000000000007</v>
      </c>
      <c r="W10" s="66">
        <f t="shared" si="9"/>
        <v>4</v>
      </c>
      <c r="X10" s="65">
        <f>VLOOKUP($A10,'Return Data'!$B$7:$R$1700,14,0)</f>
        <v>8.1202000000000005</v>
      </c>
      <c r="Y10" s="66">
        <f t="shared" si="10"/>
        <v>4</v>
      </c>
      <c r="Z10" s="65">
        <f>VLOOKUP($A10,'Return Data'!$B$7:$R$1700,16,0)</f>
        <v>8.6378000000000004</v>
      </c>
      <c r="AA10" s="67">
        <f t="shared" si="11"/>
        <v>6</v>
      </c>
    </row>
    <row r="11" spans="1:27" x14ac:dyDescent="0.3">
      <c r="A11" s="63" t="s">
        <v>829</v>
      </c>
      <c r="B11" s="64">
        <f>VLOOKUP($A11,'Return Data'!$B$7:$R$1700,3,0)</f>
        <v>44040</v>
      </c>
      <c r="C11" s="65">
        <f>VLOOKUP($A11,'Return Data'!$B$7:$R$1700,4,0)</f>
        <v>329.46089999999998</v>
      </c>
      <c r="D11" s="65">
        <f>VLOOKUP($A11,'Return Data'!$B$7:$R$1700,5,0)</f>
        <v>-13.4557</v>
      </c>
      <c r="E11" s="66">
        <f t="shared" si="0"/>
        <v>5</v>
      </c>
      <c r="F11" s="65">
        <f>VLOOKUP($A11,'Return Data'!$B$7:$R$1700,6,0)</f>
        <v>-2.5225</v>
      </c>
      <c r="G11" s="66">
        <f t="shared" si="1"/>
        <v>3</v>
      </c>
      <c r="H11" s="65">
        <f>VLOOKUP($A11,'Return Data'!$B$7:$R$1700,7,0)</f>
        <v>-1.5267999999999999</v>
      </c>
      <c r="I11" s="66">
        <f t="shared" si="2"/>
        <v>4</v>
      </c>
      <c r="J11" s="65">
        <f>VLOOKUP($A11,'Return Data'!$B$7:$R$1700,8,0)</f>
        <v>4.9092000000000002</v>
      </c>
      <c r="K11" s="66">
        <f t="shared" si="3"/>
        <v>3</v>
      </c>
      <c r="L11" s="65">
        <f>VLOOKUP($A11,'Return Data'!$B$7:$R$1700,9,0)</f>
        <v>14.4313</v>
      </c>
      <c r="M11" s="66">
        <f t="shared" si="4"/>
        <v>2</v>
      </c>
      <c r="N11" s="65">
        <f>VLOOKUP($A11,'Return Data'!$B$7:$R$1700,10,0)</f>
        <v>18.000599999999999</v>
      </c>
      <c r="O11" s="66">
        <f t="shared" si="5"/>
        <v>3</v>
      </c>
      <c r="P11" s="65">
        <f>VLOOKUP($A11,'Return Data'!$B$7:$R$1700,11,0)</f>
        <v>10.417</v>
      </c>
      <c r="Q11" s="66">
        <f t="shared" si="6"/>
        <v>4</v>
      </c>
      <c r="R11" s="65">
        <f>VLOOKUP($A11,'Return Data'!$B$7:$R$1700,12,0)</f>
        <v>10.0024</v>
      </c>
      <c r="S11" s="66">
        <f t="shared" si="7"/>
        <v>3</v>
      </c>
      <c r="T11" s="65">
        <f>VLOOKUP($A11,'Return Data'!$B$7:$R$1700,13,0)</f>
        <v>10.069000000000001</v>
      </c>
      <c r="U11" s="66">
        <f t="shared" si="8"/>
        <v>3</v>
      </c>
      <c r="V11" s="65">
        <f>VLOOKUP($A11,'Return Data'!$B$7:$R$1700,17,0)</f>
        <v>9.3470999999999993</v>
      </c>
      <c r="W11" s="66">
        <f t="shared" si="9"/>
        <v>2</v>
      </c>
      <c r="X11" s="65">
        <f>VLOOKUP($A11,'Return Data'!$B$7:$R$1700,14,0)</f>
        <v>8.3581000000000003</v>
      </c>
      <c r="Y11" s="66">
        <f t="shared" si="10"/>
        <v>3</v>
      </c>
      <c r="Z11" s="65">
        <f>VLOOKUP($A11,'Return Data'!$B$7:$R$1700,16,0)</f>
        <v>9.0771999999999995</v>
      </c>
      <c r="AA11" s="67">
        <f t="shared" si="11"/>
        <v>3</v>
      </c>
    </row>
    <row r="12" spans="1:27" x14ac:dyDescent="0.3">
      <c r="A12" s="63" t="s">
        <v>830</v>
      </c>
      <c r="B12" s="64">
        <f>VLOOKUP($A12,'Return Data'!$B$7:$R$1700,3,0)</f>
        <v>44040</v>
      </c>
      <c r="C12" s="65">
        <f>VLOOKUP($A12,'Return Data'!$B$7:$R$1700,4,0)</f>
        <v>1121.1349</v>
      </c>
      <c r="D12" s="65">
        <f>VLOOKUP($A12,'Return Data'!$B$7:$R$1700,5,0)</f>
        <v>-24.833300000000001</v>
      </c>
      <c r="E12" s="66">
        <f t="shared" si="0"/>
        <v>7</v>
      </c>
      <c r="F12" s="65">
        <f>VLOOKUP($A12,'Return Data'!$B$7:$R$1700,6,0)</f>
        <v>-8.3504000000000005</v>
      </c>
      <c r="G12" s="66">
        <f t="shared" si="1"/>
        <v>6</v>
      </c>
      <c r="H12" s="65">
        <f>VLOOKUP($A12,'Return Data'!$B$7:$R$1700,7,0)</f>
        <v>-5.1661999999999999</v>
      </c>
      <c r="I12" s="66">
        <f t="shared" si="2"/>
        <v>6</v>
      </c>
      <c r="J12" s="65">
        <f>VLOOKUP($A12,'Return Data'!$B$7:$R$1700,8,0)</f>
        <v>6.2182000000000004</v>
      </c>
      <c r="K12" s="66">
        <f t="shared" si="3"/>
        <v>1</v>
      </c>
      <c r="L12" s="65">
        <f>VLOOKUP($A12,'Return Data'!$B$7:$R$1700,9,0)</f>
        <v>19.5428</v>
      </c>
      <c r="M12" s="66">
        <f t="shared" si="4"/>
        <v>1</v>
      </c>
      <c r="N12" s="65">
        <f>VLOOKUP($A12,'Return Data'!$B$7:$R$1700,10,0)</f>
        <v>24.215599999999998</v>
      </c>
      <c r="O12" s="66">
        <f t="shared" si="5"/>
        <v>1</v>
      </c>
      <c r="P12" s="65">
        <f>VLOOKUP($A12,'Return Data'!$B$7:$R$1700,11,0)</f>
        <v>14.649699999999999</v>
      </c>
      <c r="Q12" s="66">
        <f t="shared" si="6"/>
        <v>1</v>
      </c>
      <c r="R12" s="65">
        <f>VLOOKUP($A12,'Return Data'!$B$7:$R$1700,12,0)</f>
        <v>11.4245</v>
      </c>
      <c r="S12" s="66">
        <f t="shared" si="7"/>
        <v>2</v>
      </c>
      <c r="T12" s="65">
        <f>VLOOKUP($A12,'Return Data'!$B$7:$R$1700,13,0)</f>
        <v>10.3874</v>
      </c>
      <c r="U12" s="66">
        <f t="shared" si="8"/>
        <v>2</v>
      </c>
      <c r="V12" s="65"/>
      <c r="W12" s="66"/>
      <c r="X12" s="65"/>
      <c r="Y12" s="66"/>
      <c r="Z12" s="65">
        <f>VLOOKUP($A12,'Return Data'!$B$7:$R$1700,16,0)</f>
        <v>9.9259000000000004</v>
      </c>
      <c r="AA12" s="67">
        <f t="shared" si="11"/>
        <v>1</v>
      </c>
    </row>
    <row r="13" spans="1:27" x14ac:dyDescent="0.3">
      <c r="A13" s="63" t="s">
        <v>833</v>
      </c>
      <c r="B13" s="64">
        <f>VLOOKUP($A13,'Return Data'!$B$7:$R$1700,3,0)</f>
        <v>44040</v>
      </c>
      <c r="C13" s="65">
        <f>VLOOKUP($A13,'Return Data'!$B$7:$R$1700,4,0)</f>
        <v>34.676000000000002</v>
      </c>
      <c r="D13" s="65">
        <f>VLOOKUP($A13,'Return Data'!$B$7:$R$1700,5,0)</f>
        <v>-12.521699999999999</v>
      </c>
      <c r="E13" s="66">
        <f t="shared" si="0"/>
        <v>4</v>
      </c>
      <c r="F13" s="65">
        <f>VLOOKUP($A13,'Return Data'!$B$7:$R$1700,6,0)</f>
        <v>-10.828900000000001</v>
      </c>
      <c r="G13" s="66">
        <f t="shared" si="1"/>
        <v>7</v>
      </c>
      <c r="H13" s="65">
        <f>VLOOKUP($A13,'Return Data'!$B$7:$R$1700,7,0)</f>
        <v>-8.3773</v>
      </c>
      <c r="I13" s="66">
        <f t="shared" si="2"/>
        <v>7</v>
      </c>
      <c r="J13" s="65">
        <f>VLOOKUP($A13,'Return Data'!$B$7:$R$1700,8,0)</f>
        <v>0.70689999999999997</v>
      </c>
      <c r="K13" s="66">
        <f t="shared" si="3"/>
        <v>7</v>
      </c>
      <c r="L13" s="65">
        <f>VLOOKUP($A13,'Return Data'!$B$7:$R$1700,9,0)</f>
        <v>13.3447</v>
      </c>
      <c r="M13" s="66">
        <f t="shared" si="4"/>
        <v>3</v>
      </c>
      <c r="N13" s="65">
        <f>VLOOKUP($A13,'Return Data'!$B$7:$R$1700,10,0)</f>
        <v>19.3809</v>
      </c>
      <c r="O13" s="66">
        <f t="shared" si="5"/>
        <v>2</v>
      </c>
      <c r="P13" s="65">
        <f>VLOOKUP($A13,'Return Data'!$B$7:$R$1700,11,0)</f>
        <v>14.4849</v>
      </c>
      <c r="Q13" s="66">
        <f t="shared" si="6"/>
        <v>2</v>
      </c>
      <c r="R13" s="65">
        <f>VLOOKUP($A13,'Return Data'!$B$7:$R$1700,12,0)</f>
        <v>12.4428</v>
      </c>
      <c r="S13" s="66">
        <f t="shared" si="7"/>
        <v>1</v>
      </c>
      <c r="T13" s="65">
        <f>VLOOKUP($A13,'Return Data'!$B$7:$R$1700,13,0)</f>
        <v>11.784700000000001</v>
      </c>
      <c r="U13" s="66">
        <f t="shared" si="8"/>
        <v>1</v>
      </c>
      <c r="V13" s="65">
        <f>VLOOKUP($A13,'Return Data'!$B$7:$R$1700,17,0)</f>
        <v>10.4588</v>
      </c>
      <c r="W13" s="66">
        <f t="shared" si="9"/>
        <v>1</v>
      </c>
      <c r="X13" s="65">
        <f>VLOOKUP($A13,'Return Data'!$B$7:$R$1700,14,0)</f>
        <v>8.4861000000000004</v>
      </c>
      <c r="Y13" s="66">
        <f t="shared" si="10"/>
        <v>1</v>
      </c>
      <c r="Z13" s="65">
        <f>VLOOKUP($A13,'Return Data'!$B$7:$R$1700,16,0)</f>
        <v>8.9370999999999992</v>
      </c>
      <c r="AA13" s="67">
        <f t="shared" si="11"/>
        <v>5</v>
      </c>
    </row>
    <row r="14" spans="1:27" x14ac:dyDescent="0.3">
      <c r="A14" s="63" t="s">
        <v>834</v>
      </c>
      <c r="B14" s="64">
        <f>VLOOKUP($A14,'Return Data'!$B$7:$R$1700,3,0)</f>
        <v>44040</v>
      </c>
      <c r="C14" s="65">
        <f>VLOOKUP($A14,'Return Data'!$B$7:$R$1700,4,0)</f>
        <v>1174.5268000000001</v>
      </c>
      <c r="D14" s="65">
        <f>VLOOKUP($A14,'Return Data'!$B$7:$R$1700,5,0)</f>
        <v>-8.1433</v>
      </c>
      <c r="E14" s="66">
        <f t="shared" si="0"/>
        <v>3</v>
      </c>
      <c r="F14" s="65">
        <f>VLOOKUP($A14,'Return Data'!$B$7:$R$1700,6,0)</f>
        <v>-2.9287999999999998</v>
      </c>
      <c r="G14" s="66">
        <f t="shared" si="1"/>
        <v>4</v>
      </c>
      <c r="H14" s="65">
        <f>VLOOKUP($A14,'Return Data'!$B$7:$R$1700,7,0)</f>
        <v>-1.2499</v>
      </c>
      <c r="I14" s="66">
        <f t="shared" si="2"/>
        <v>3</v>
      </c>
      <c r="J14" s="65">
        <f>VLOOKUP($A14,'Return Data'!$B$7:$R$1700,8,0)</f>
        <v>1.3613999999999999</v>
      </c>
      <c r="K14" s="66">
        <f t="shared" si="3"/>
        <v>6</v>
      </c>
      <c r="L14" s="65">
        <f>VLOOKUP($A14,'Return Data'!$B$7:$R$1700,9,0)</f>
        <v>8.4563000000000006</v>
      </c>
      <c r="M14" s="66">
        <f t="shared" si="4"/>
        <v>6</v>
      </c>
      <c r="N14" s="65">
        <f>VLOOKUP($A14,'Return Data'!$B$7:$R$1700,10,0)</f>
        <v>13.5724</v>
      </c>
      <c r="O14" s="66">
        <f t="shared" si="5"/>
        <v>6</v>
      </c>
      <c r="P14" s="65">
        <f>VLOOKUP($A14,'Return Data'!$B$7:$R$1700,11,0)</f>
        <v>11.192600000000001</v>
      </c>
      <c r="Q14" s="66">
        <f t="shared" si="6"/>
        <v>3</v>
      </c>
      <c r="R14" s="65">
        <f>VLOOKUP($A14,'Return Data'!$B$7:$R$1700,12,0)</f>
        <v>9.5093999999999994</v>
      </c>
      <c r="S14" s="66">
        <f t="shared" si="7"/>
        <v>4</v>
      </c>
      <c r="T14" s="65">
        <f>VLOOKUP($A14,'Return Data'!$B$7:$R$1700,13,0)</f>
        <v>9.5390999999999995</v>
      </c>
      <c r="U14" s="66">
        <f t="shared" si="8"/>
        <v>5</v>
      </c>
      <c r="V14" s="65"/>
      <c r="W14" s="66"/>
      <c r="X14" s="65"/>
      <c r="Y14" s="66"/>
      <c r="Z14" s="65">
        <f>VLOOKUP($A14,'Return Data'!$B$7:$R$1700,16,0)</f>
        <v>9.6556999999999995</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-11.456328571428571</v>
      </c>
      <c r="E16" s="74"/>
      <c r="F16" s="75">
        <f>AVERAGE(F8:F14)</f>
        <v>-4.4110714285714279</v>
      </c>
      <c r="G16" s="74"/>
      <c r="H16" s="75">
        <f>AVERAGE(H8:H14)</f>
        <v>-1.7892285714285714</v>
      </c>
      <c r="I16" s="74"/>
      <c r="J16" s="75">
        <f>AVERAGE(J8:J14)</f>
        <v>3.7825857142857147</v>
      </c>
      <c r="K16" s="74"/>
      <c r="L16" s="75">
        <f>AVERAGE(L8:L14)</f>
        <v>12.268157142857143</v>
      </c>
      <c r="M16" s="74"/>
      <c r="N16" s="75">
        <f>AVERAGE(N8:N14)</f>
        <v>16.366442857142854</v>
      </c>
      <c r="O16" s="74"/>
      <c r="P16" s="75">
        <f>AVERAGE(P8:P14)</f>
        <v>11.144299999999999</v>
      </c>
      <c r="Q16" s="74"/>
      <c r="R16" s="75">
        <f>AVERAGE(R8:R14)</f>
        <v>9.898657142857143</v>
      </c>
      <c r="S16" s="74"/>
      <c r="T16" s="75">
        <f>AVERAGE(T8:T14)</f>
        <v>9.7320571428571441</v>
      </c>
      <c r="U16" s="74"/>
      <c r="V16" s="75">
        <f>AVERAGE(V8:V14)</f>
        <v>9.1184200000000004</v>
      </c>
      <c r="W16" s="74"/>
      <c r="X16" s="75">
        <f>AVERAGE(X8:X14)</f>
        <v>8.1348599999999998</v>
      </c>
      <c r="Y16" s="74"/>
      <c r="Z16" s="75">
        <f>AVERAGE(Z8:Z14)</f>
        <v>8.9413</v>
      </c>
      <c r="AA16" s="76"/>
    </row>
    <row r="17" spans="1:27" x14ac:dyDescent="0.3">
      <c r="A17" s="73" t="s">
        <v>28</v>
      </c>
      <c r="B17" s="74"/>
      <c r="C17" s="74"/>
      <c r="D17" s="75">
        <f>MIN(D8:D14)</f>
        <v>-24.833300000000001</v>
      </c>
      <c r="E17" s="74"/>
      <c r="F17" s="75">
        <f>MIN(F8:F14)</f>
        <v>-10.828900000000001</v>
      </c>
      <c r="G17" s="74"/>
      <c r="H17" s="75">
        <f>MIN(H8:H14)</f>
        <v>-8.3773</v>
      </c>
      <c r="I17" s="74"/>
      <c r="J17" s="75">
        <f>MIN(J8:J14)</f>
        <v>0.70689999999999997</v>
      </c>
      <c r="K17" s="74"/>
      <c r="L17" s="75">
        <f>MIN(L8:L14)</f>
        <v>8.2210000000000001</v>
      </c>
      <c r="M17" s="74"/>
      <c r="N17" s="75">
        <f>MIN(N8:N14)</f>
        <v>9.3897999999999993</v>
      </c>
      <c r="O17" s="74"/>
      <c r="P17" s="75">
        <f>MIN(P8:P14)</f>
        <v>6.6252000000000004</v>
      </c>
      <c r="Q17" s="74"/>
      <c r="R17" s="75">
        <f>MIN(R8:R14)</f>
        <v>7.0814000000000004</v>
      </c>
      <c r="S17" s="74"/>
      <c r="T17" s="75">
        <f>MIN(T8:T14)</f>
        <v>7.4137000000000004</v>
      </c>
      <c r="U17" s="74"/>
      <c r="V17" s="75">
        <f>MIN(V8:V14)</f>
        <v>7.5773999999999999</v>
      </c>
      <c r="W17" s="74"/>
      <c r="X17" s="75">
        <f>MIN(X8:X14)</f>
        <v>7.3411</v>
      </c>
      <c r="Y17" s="74"/>
      <c r="Z17" s="75">
        <f>MIN(Z8:Z14)</f>
        <v>7.3432000000000004</v>
      </c>
      <c r="AA17" s="76"/>
    </row>
    <row r="18" spans="1:27" ht="15" thickBot="1" x14ac:dyDescent="0.35">
      <c r="A18" s="77" t="s">
        <v>29</v>
      </c>
      <c r="B18" s="78"/>
      <c r="C18" s="78"/>
      <c r="D18" s="79">
        <f>MAX(D8:D14)</f>
        <v>-1.3633</v>
      </c>
      <c r="E18" s="78"/>
      <c r="F18" s="79">
        <f>MAX(F8:F14)</f>
        <v>-0.51119999999999999</v>
      </c>
      <c r="G18" s="78"/>
      <c r="H18" s="79">
        <f>MAX(H8:H14)</f>
        <v>3.1179999999999999</v>
      </c>
      <c r="I18" s="78"/>
      <c r="J18" s="79">
        <f>MAX(J8:J14)</f>
        <v>6.2182000000000004</v>
      </c>
      <c r="K18" s="78"/>
      <c r="L18" s="79">
        <f>MAX(L8:L14)</f>
        <v>19.5428</v>
      </c>
      <c r="M18" s="78"/>
      <c r="N18" s="79">
        <f>MAX(N8:N14)</f>
        <v>24.215599999999998</v>
      </c>
      <c r="O18" s="78"/>
      <c r="P18" s="79">
        <f>MAX(P8:P14)</f>
        <v>14.649699999999999</v>
      </c>
      <c r="Q18" s="78"/>
      <c r="R18" s="79">
        <f>MAX(R8:R14)</f>
        <v>12.4428</v>
      </c>
      <c r="S18" s="78"/>
      <c r="T18" s="79">
        <f>MAX(T8:T14)</f>
        <v>11.784700000000001</v>
      </c>
      <c r="U18" s="78"/>
      <c r="V18" s="79">
        <f>MAX(V8:V14)</f>
        <v>10.4588</v>
      </c>
      <c r="W18" s="78"/>
      <c r="X18" s="79">
        <f>MAX(X8:X14)</f>
        <v>8.4861000000000004</v>
      </c>
      <c r="Y18" s="78"/>
      <c r="Z18" s="79">
        <f>MAX(Z8:Z14)</f>
        <v>9.9259000000000004</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1683</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44040</v>
      </c>
      <c r="C8" s="65">
        <f>VLOOKUP($A8,'Return Data'!$B$7:$R$1700,4,0)</f>
        <v>258.05309999999997</v>
      </c>
      <c r="D8" s="65">
        <f>VLOOKUP($A8,'Return Data'!$B$7:$R$1700,5,0)</f>
        <v>-14.3933</v>
      </c>
      <c r="E8" s="66">
        <f>RANK(D8,D$8:D$14,0)</f>
        <v>6</v>
      </c>
      <c r="F8" s="65">
        <f>VLOOKUP($A8,'Return Data'!$B$7:$R$1700,6,0)</f>
        <v>-5.2304000000000004</v>
      </c>
      <c r="G8" s="66">
        <f>RANK(F8,F$8:F$14,0)</f>
        <v>5</v>
      </c>
      <c r="H8" s="65">
        <f>VLOOKUP($A8,'Return Data'!$B$7:$R$1700,7,0)</f>
        <v>-2.0581999999999998</v>
      </c>
      <c r="I8" s="66">
        <f>RANK(H8,H$8:H$14,0)</f>
        <v>3</v>
      </c>
      <c r="J8" s="65">
        <f>VLOOKUP($A8,'Return Data'!$B$7:$R$1700,8,0)</f>
        <v>3.5916000000000001</v>
      </c>
      <c r="K8" s="66">
        <f>RANK(J8,J$8:J$14,0)</f>
        <v>5</v>
      </c>
      <c r="L8" s="65">
        <f>VLOOKUP($A8,'Return Data'!$B$7:$R$1700,9,0)</f>
        <v>9.7314000000000007</v>
      </c>
      <c r="M8" s="66">
        <f>RANK(L8,L$8:L$14,0)</f>
        <v>5</v>
      </c>
      <c r="N8" s="65">
        <f>VLOOKUP($A8,'Return Data'!$B$7:$R$1700,10,0)</f>
        <v>14.244300000000001</v>
      </c>
      <c r="O8" s="66">
        <f>RANK(N8,N$8:N$14,0)</f>
        <v>5</v>
      </c>
      <c r="P8" s="65">
        <f>VLOOKUP($A8,'Return Data'!$B$7:$R$1700,11,0)</f>
        <v>10.196</v>
      </c>
      <c r="Q8" s="66">
        <f>RANK(P8,P$8:P$14,0)</f>
        <v>3</v>
      </c>
      <c r="R8" s="65">
        <f>VLOOKUP($A8,'Return Data'!$B$7:$R$1700,12,0)</f>
        <v>9.2573000000000008</v>
      </c>
      <c r="S8" s="66">
        <f>RANK(R8,R$8:R$14,0)</f>
        <v>3</v>
      </c>
      <c r="T8" s="65">
        <f>VLOOKUP($A8,'Return Data'!$B$7:$R$1700,13,0)</f>
        <v>9.3126999999999995</v>
      </c>
      <c r="U8" s="66">
        <f>RANK(T8,T$8:T$14,0)</f>
        <v>3</v>
      </c>
      <c r="V8" s="65">
        <f>VLOOKUP($A8,'Return Data'!$B$7:$R$1700,17,0)</f>
        <v>9.0353999999999992</v>
      </c>
      <c r="W8" s="66">
        <f>RANK(V8,V$8:V$14,0)</f>
        <v>2</v>
      </c>
      <c r="X8" s="65">
        <f>VLOOKUP($A8,'Return Data'!$B$7:$R$1700,14,0)</f>
        <v>8.1142000000000003</v>
      </c>
      <c r="Y8" s="66">
        <f>RANK(X8,X$8:X$14,0)</f>
        <v>1</v>
      </c>
      <c r="Z8" s="65">
        <f>VLOOKUP($A8,'Return Data'!$B$7:$R$1700,16,0)</f>
        <v>8.7086000000000006</v>
      </c>
      <c r="AA8" s="67">
        <f>RANK(Z8,Z$8:Z$14,0)</f>
        <v>2</v>
      </c>
    </row>
    <row r="9" spans="1:27" x14ac:dyDescent="0.3">
      <c r="A9" s="63" t="s">
        <v>824</v>
      </c>
      <c r="B9" s="64">
        <f>VLOOKUP($A9,'Return Data'!$B$7:$R$1700,3,0)</f>
        <v>44040</v>
      </c>
      <c r="C9" s="65">
        <f>VLOOKUP($A9,'Return Data'!$B$7:$R$1700,4,0)</f>
        <v>30.465199999999999</v>
      </c>
      <c r="D9" s="65">
        <f>VLOOKUP($A9,'Return Data'!$B$7:$R$1700,5,0)</f>
        <v>-2.1564000000000001</v>
      </c>
      <c r="E9" s="66">
        <f t="shared" ref="E9:E14" si="0">RANK(D9,D$8:D$14,0)</f>
        <v>1</v>
      </c>
      <c r="F9" s="65">
        <f>VLOOKUP($A9,'Return Data'!$B$7:$R$1700,6,0)</f>
        <v>-1.3177000000000001</v>
      </c>
      <c r="G9" s="66">
        <f t="shared" ref="G9:G14" si="1">RANK(F9,F$8:F$14,0)</f>
        <v>2</v>
      </c>
      <c r="H9" s="65">
        <f>VLOOKUP($A9,'Return Data'!$B$7:$R$1700,7,0)</f>
        <v>2.3115999999999999</v>
      </c>
      <c r="I9" s="66">
        <f t="shared" ref="I9:I14" si="2">RANK(H9,H$8:H$14,0)</f>
        <v>2</v>
      </c>
      <c r="J9" s="65">
        <f>VLOOKUP($A9,'Return Data'!$B$7:$R$1700,8,0)</f>
        <v>4.5606999999999998</v>
      </c>
      <c r="K9" s="66">
        <f t="shared" ref="K9:K14" si="3">RANK(J9,J$8:J$14,0)</f>
        <v>2</v>
      </c>
      <c r="L9" s="65">
        <f>VLOOKUP($A9,'Return Data'!$B$7:$R$1700,9,0)</f>
        <v>7.4047999999999998</v>
      </c>
      <c r="M9" s="66">
        <f t="shared" ref="M9:M14" si="4">RANK(L9,L$8:L$14,0)</f>
        <v>7</v>
      </c>
      <c r="N9" s="65">
        <f>VLOOKUP($A9,'Return Data'!$B$7:$R$1700,10,0)</f>
        <v>8.5355000000000008</v>
      </c>
      <c r="O9" s="66">
        <f t="shared" ref="O9:O14" si="5">RANK(N9,N$8:N$14,0)</f>
        <v>7</v>
      </c>
      <c r="P9" s="65">
        <f>VLOOKUP($A9,'Return Data'!$B$7:$R$1700,11,0)</f>
        <v>5.8390000000000004</v>
      </c>
      <c r="Q9" s="66">
        <f t="shared" ref="Q9:Q14" si="6">RANK(P9,P$8:P$14,0)</f>
        <v>7</v>
      </c>
      <c r="R9" s="65">
        <f>VLOOKUP($A9,'Return Data'!$B$7:$R$1700,12,0)</f>
        <v>6.3722000000000003</v>
      </c>
      <c r="S9" s="66">
        <f t="shared" ref="S9:S14" si="7">RANK(R9,R$8:R$14,0)</f>
        <v>7</v>
      </c>
      <c r="T9" s="65">
        <f>VLOOKUP($A9,'Return Data'!$B$7:$R$1700,13,0)</f>
        <v>6.7343999999999999</v>
      </c>
      <c r="U9" s="66">
        <f t="shared" ref="U9:U14" si="8">RANK(T9,T$8:T$14,0)</f>
        <v>7</v>
      </c>
      <c r="V9" s="65">
        <f>VLOOKUP($A9,'Return Data'!$B$7:$R$1700,17,0)</f>
        <v>6.9619999999999997</v>
      </c>
      <c r="W9" s="66">
        <f t="shared" ref="W9:W13" si="9">RANK(V9,V$8:V$14,0)</f>
        <v>5</v>
      </c>
      <c r="X9" s="65">
        <f>VLOOKUP($A9,'Return Data'!$B$7:$R$1700,14,0)</f>
        <v>6.7279999999999998</v>
      </c>
      <c r="Y9" s="66">
        <f t="shared" ref="Y9:Y13" si="10">RANK(X9,X$8:X$14,0)</f>
        <v>5</v>
      </c>
      <c r="Z9" s="65">
        <f>VLOOKUP($A9,'Return Data'!$B$7:$R$1700,16,0)</f>
        <v>5.9492000000000003</v>
      </c>
      <c r="AA9" s="67">
        <f t="shared" ref="AA9:AA14" si="11">RANK(Z9,Z$8:Z$14,0)</f>
        <v>7</v>
      </c>
    </row>
    <row r="10" spans="1:27" x14ac:dyDescent="0.3">
      <c r="A10" s="63" t="s">
        <v>826</v>
      </c>
      <c r="B10" s="64">
        <f>VLOOKUP($A10,'Return Data'!$B$7:$R$1700,3,0)</f>
        <v>44040</v>
      </c>
      <c r="C10" s="65">
        <f>VLOOKUP($A10,'Return Data'!$B$7:$R$1700,4,0)</f>
        <v>36.467300000000002</v>
      </c>
      <c r="D10" s="65">
        <f>VLOOKUP($A10,'Return Data'!$B$7:$R$1700,5,0)</f>
        <v>-5.9043000000000001</v>
      </c>
      <c r="E10" s="66">
        <f t="shared" si="0"/>
        <v>2</v>
      </c>
      <c r="F10" s="65">
        <f>VLOOKUP($A10,'Return Data'!$B$7:$R$1700,6,0)</f>
        <v>-0.90069999999999995</v>
      </c>
      <c r="G10" s="66">
        <f t="shared" si="1"/>
        <v>1</v>
      </c>
      <c r="H10" s="65">
        <f>VLOOKUP($A10,'Return Data'!$B$7:$R$1700,7,0)</f>
        <v>2.3317000000000001</v>
      </c>
      <c r="I10" s="66">
        <f t="shared" si="2"/>
        <v>1</v>
      </c>
      <c r="J10" s="65">
        <f>VLOOKUP($A10,'Return Data'!$B$7:$R$1700,8,0)</f>
        <v>3.9022000000000001</v>
      </c>
      <c r="K10" s="66">
        <f t="shared" si="3"/>
        <v>4</v>
      </c>
      <c r="L10" s="65">
        <f>VLOOKUP($A10,'Return Data'!$B$7:$R$1700,9,0)</f>
        <v>11.717000000000001</v>
      </c>
      <c r="M10" s="66">
        <f t="shared" si="4"/>
        <v>4</v>
      </c>
      <c r="N10" s="65">
        <f>VLOOKUP($A10,'Return Data'!$B$7:$R$1700,10,0)</f>
        <v>15.379</v>
      </c>
      <c r="O10" s="66">
        <f t="shared" si="5"/>
        <v>4</v>
      </c>
      <c r="P10" s="65">
        <f>VLOOKUP($A10,'Return Data'!$B$7:$R$1700,11,0)</f>
        <v>10.0563</v>
      </c>
      <c r="Q10" s="66">
        <f t="shared" si="6"/>
        <v>5</v>
      </c>
      <c r="R10" s="65">
        <f>VLOOKUP($A10,'Return Data'!$B$7:$R$1700,12,0)</f>
        <v>9.1775000000000002</v>
      </c>
      <c r="S10" s="66">
        <f t="shared" si="7"/>
        <v>5</v>
      </c>
      <c r="T10" s="65">
        <f>VLOOKUP($A10,'Return Data'!$B$7:$R$1700,13,0)</f>
        <v>9.2138000000000009</v>
      </c>
      <c r="U10" s="66">
        <f t="shared" si="8"/>
        <v>5</v>
      </c>
      <c r="V10" s="65">
        <f>VLOOKUP($A10,'Return Data'!$B$7:$R$1700,17,0)</f>
        <v>8.7680000000000007</v>
      </c>
      <c r="W10" s="66">
        <f t="shared" si="9"/>
        <v>3</v>
      </c>
      <c r="X10" s="65">
        <f>VLOOKUP($A10,'Return Data'!$B$7:$R$1700,14,0)</f>
        <v>7.9515000000000002</v>
      </c>
      <c r="Y10" s="66">
        <f t="shared" si="10"/>
        <v>3</v>
      </c>
      <c r="Z10" s="65">
        <f>VLOOKUP($A10,'Return Data'!$B$7:$R$1700,16,0)</f>
        <v>8.2926000000000002</v>
      </c>
      <c r="AA10" s="67">
        <f t="shared" si="11"/>
        <v>4</v>
      </c>
    </row>
    <row r="11" spans="1:27" x14ac:dyDescent="0.3">
      <c r="A11" s="63" t="s">
        <v>828</v>
      </c>
      <c r="B11" s="64">
        <f>VLOOKUP($A11,'Return Data'!$B$7:$R$1700,3,0)</f>
        <v>44040</v>
      </c>
      <c r="C11" s="65">
        <f>VLOOKUP($A11,'Return Data'!$B$7:$R$1700,4,0)</f>
        <v>311.88869999999997</v>
      </c>
      <c r="D11" s="65">
        <f>VLOOKUP($A11,'Return Data'!$B$7:$R$1700,5,0)</f>
        <v>-14.1784</v>
      </c>
      <c r="E11" s="66">
        <f t="shared" si="0"/>
        <v>5</v>
      </c>
      <c r="F11" s="65">
        <f>VLOOKUP($A11,'Return Data'!$B$7:$R$1700,6,0)</f>
        <v>-3.2406000000000001</v>
      </c>
      <c r="G11" s="66">
        <f t="shared" si="1"/>
        <v>3</v>
      </c>
      <c r="H11" s="65">
        <f>VLOOKUP($A11,'Return Data'!$B$7:$R$1700,7,0)</f>
        <v>-2.246</v>
      </c>
      <c r="I11" s="66">
        <f t="shared" si="2"/>
        <v>5</v>
      </c>
      <c r="J11" s="65">
        <f>VLOOKUP($A11,'Return Data'!$B$7:$R$1700,8,0)</f>
        <v>4.1871999999999998</v>
      </c>
      <c r="K11" s="66">
        <f t="shared" si="3"/>
        <v>3</v>
      </c>
      <c r="L11" s="65">
        <f>VLOOKUP($A11,'Return Data'!$B$7:$R$1700,9,0)</f>
        <v>13.702199999999999</v>
      </c>
      <c r="M11" s="66">
        <f t="shared" si="4"/>
        <v>2</v>
      </c>
      <c r="N11" s="65">
        <f>VLOOKUP($A11,'Return Data'!$B$7:$R$1700,10,0)</f>
        <v>17.244199999999999</v>
      </c>
      <c r="O11" s="66">
        <f t="shared" si="5"/>
        <v>3</v>
      </c>
      <c r="P11" s="65">
        <f>VLOOKUP($A11,'Return Data'!$B$7:$R$1700,11,0)</f>
        <v>9.6522000000000006</v>
      </c>
      <c r="Q11" s="66">
        <f t="shared" si="6"/>
        <v>6</v>
      </c>
      <c r="R11" s="65">
        <f>VLOOKUP($A11,'Return Data'!$B$7:$R$1700,12,0)</f>
        <v>9.2173999999999996</v>
      </c>
      <c r="S11" s="66">
        <f t="shared" si="7"/>
        <v>4</v>
      </c>
      <c r="T11" s="65">
        <f>VLOOKUP($A11,'Return Data'!$B$7:$R$1700,13,0)</f>
        <v>9.2637</v>
      </c>
      <c r="U11" s="66">
        <f t="shared" si="8"/>
        <v>4</v>
      </c>
      <c r="V11" s="65">
        <f>VLOOKUP($A11,'Return Data'!$B$7:$R$1700,17,0)</f>
        <v>8.5259999999999998</v>
      </c>
      <c r="W11" s="66">
        <f t="shared" si="9"/>
        <v>4</v>
      </c>
      <c r="X11" s="65">
        <f>VLOOKUP($A11,'Return Data'!$B$7:$R$1700,14,0)</f>
        <v>7.5359999999999996</v>
      </c>
      <c r="Y11" s="66">
        <f t="shared" si="10"/>
        <v>4</v>
      </c>
      <c r="Z11" s="65">
        <f>VLOOKUP($A11,'Return Data'!$B$7:$R$1700,16,0)</f>
        <v>8.0427999999999997</v>
      </c>
      <c r="AA11" s="67">
        <f t="shared" si="11"/>
        <v>5</v>
      </c>
    </row>
    <row r="12" spans="1:27" x14ac:dyDescent="0.3">
      <c r="A12" s="63" t="s">
        <v>831</v>
      </c>
      <c r="B12" s="64">
        <f>VLOOKUP($A12,'Return Data'!$B$7:$R$1700,3,0)</f>
        <v>44040</v>
      </c>
      <c r="C12" s="65">
        <f>VLOOKUP($A12,'Return Data'!$B$7:$R$1700,4,0)</f>
        <v>1117.1600000000001</v>
      </c>
      <c r="D12" s="65">
        <f>VLOOKUP($A12,'Return Data'!$B$7:$R$1700,5,0)</f>
        <v>-25.2348</v>
      </c>
      <c r="E12" s="66">
        <f t="shared" si="0"/>
        <v>7</v>
      </c>
      <c r="F12" s="65">
        <f>VLOOKUP($A12,'Return Data'!$B$7:$R$1700,6,0)</f>
        <v>-8.7509999999999994</v>
      </c>
      <c r="G12" s="66">
        <f t="shared" si="1"/>
        <v>6</v>
      </c>
      <c r="H12" s="65">
        <f>VLOOKUP($A12,'Return Data'!$B$7:$R$1700,7,0)</f>
        <v>-5.5664999999999996</v>
      </c>
      <c r="I12" s="66">
        <f t="shared" si="2"/>
        <v>6</v>
      </c>
      <c r="J12" s="65">
        <f>VLOOKUP($A12,'Return Data'!$B$7:$R$1700,8,0)</f>
        <v>5.8167</v>
      </c>
      <c r="K12" s="66">
        <f t="shared" si="3"/>
        <v>1</v>
      </c>
      <c r="L12" s="65">
        <f>VLOOKUP($A12,'Return Data'!$B$7:$R$1700,9,0)</f>
        <v>19.135200000000001</v>
      </c>
      <c r="M12" s="66">
        <f t="shared" si="4"/>
        <v>1</v>
      </c>
      <c r="N12" s="65">
        <f>VLOOKUP($A12,'Return Data'!$B$7:$R$1700,10,0)</f>
        <v>23.788900000000002</v>
      </c>
      <c r="O12" s="66">
        <f t="shared" si="5"/>
        <v>1</v>
      </c>
      <c r="P12" s="65">
        <f>VLOOKUP($A12,'Return Data'!$B$7:$R$1700,11,0)</f>
        <v>14.2181</v>
      </c>
      <c r="Q12" s="66">
        <f t="shared" si="6"/>
        <v>1</v>
      </c>
      <c r="R12" s="65">
        <f>VLOOKUP($A12,'Return Data'!$B$7:$R$1700,12,0)</f>
        <v>11.049300000000001</v>
      </c>
      <c r="S12" s="66">
        <f t="shared" si="7"/>
        <v>2</v>
      </c>
      <c r="T12" s="65">
        <f>VLOOKUP($A12,'Return Data'!$B$7:$R$1700,13,0)</f>
        <v>10.042999999999999</v>
      </c>
      <c r="U12" s="66">
        <f t="shared" si="8"/>
        <v>2</v>
      </c>
      <c r="V12" s="65"/>
      <c r="W12" s="66"/>
      <c r="X12" s="65"/>
      <c r="Y12" s="66"/>
      <c r="Z12" s="65">
        <f>VLOOKUP($A12,'Return Data'!$B$7:$R$1700,16,0)</f>
        <v>9.6031999999999993</v>
      </c>
      <c r="AA12" s="67">
        <f t="shared" si="11"/>
        <v>1</v>
      </c>
    </row>
    <row r="13" spans="1:27" x14ac:dyDescent="0.3">
      <c r="A13" s="63" t="s">
        <v>832</v>
      </c>
      <c r="B13" s="64">
        <f>VLOOKUP($A13,'Return Data'!$B$7:$R$1700,3,0)</f>
        <v>44040</v>
      </c>
      <c r="C13" s="65">
        <f>VLOOKUP($A13,'Return Data'!$B$7:$R$1700,4,0)</f>
        <v>33.472900000000003</v>
      </c>
      <c r="D13" s="65">
        <f>VLOOKUP($A13,'Return Data'!$B$7:$R$1700,5,0)</f>
        <v>-12.8626</v>
      </c>
      <c r="E13" s="66">
        <f t="shared" si="0"/>
        <v>4</v>
      </c>
      <c r="F13" s="65">
        <f>VLOOKUP($A13,'Return Data'!$B$7:$R$1700,6,0)</f>
        <v>-11.1633</v>
      </c>
      <c r="G13" s="66">
        <f t="shared" si="1"/>
        <v>7</v>
      </c>
      <c r="H13" s="65">
        <f>VLOOKUP($A13,'Return Data'!$B$7:$R$1700,7,0)</f>
        <v>-8.7088999999999999</v>
      </c>
      <c r="I13" s="66">
        <f t="shared" si="2"/>
        <v>7</v>
      </c>
      <c r="J13" s="65">
        <f>VLOOKUP($A13,'Return Data'!$B$7:$R$1700,8,0)</f>
        <v>0.36609999999999998</v>
      </c>
      <c r="K13" s="66">
        <f t="shared" si="3"/>
        <v>7</v>
      </c>
      <c r="L13" s="65">
        <f>VLOOKUP($A13,'Return Data'!$B$7:$R$1700,9,0)</f>
        <v>13.003500000000001</v>
      </c>
      <c r="M13" s="66">
        <f t="shared" si="4"/>
        <v>3</v>
      </c>
      <c r="N13" s="65">
        <f>VLOOKUP($A13,'Return Data'!$B$7:$R$1700,10,0)</f>
        <v>19.026399999999999</v>
      </c>
      <c r="O13" s="66">
        <f t="shared" si="5"/>
        <v>2</v>
      </c>
      <c r="P13" s="65">
        <f>VLOOKUP($A13,'Return Data'!$B$7:$R$1700,11,0)</f>
        <v>14.098699999999999</v>
      </c>
      <c r="Q13" s="66">
        <f t="shared" si="6"/>
        <v>2</v>
      </c>
      <c r="R13" s="65">
        <f>VLOOKUP($A13,'Return Data'!$B$7:$R$1700,12,0)</f>
        <v>12.016</v>
      </c>
      <c r="S13" s="66">
        <f t="shared" si="7"/>
        <v>1</v>
      </c>
      <c r="T13" s="65">
        <f>VLOOKUP($A13,'Return Data'!$B$7:$R$1700,13,0)</f>
        <v>11.332800000000001</v>
      </c>
      <c r="U13" s="66">
        <f t="shared" si="8"/>
        <v>1</v>
      </c>
      <c r="V13" s="65">
        <f>VLOOKUP($A13,'Return Data'!$B$7:$R$1700,17,0)</f>
        <v>9.9880999999999993</v>
      </c>
      <c r="W13" s="66">
        <f t="shared" si="9"/>
        <v>1</v>
      </c>
      <c r="X13" s="65">
        <f>VLOOKUP($A13,'Return Data'!$B$7:$R$1700,14,0)</f>
        <v>8.0154999999999994</v>
      </c>
      <c r="Y13" s="66">
        <f t="shared" si="10"/>
        <v>2</v>
      </c>
      <c r="Z13" s="65">
        <f>VLOOKUP($A13,'Return Data'!$B$7:$R$1700,16,0)</f>
        <v>7.8882000000000003</v>
      </c>
      <c r="AA13" s="67">
        <f t="shared" si="11"/>
        <v>6</v>
      </c>
    </row>
    <row r="14" spans="1:27" x14ac:dyDescent="0.3">
      <c r="A14" s="63" t="s">
        <v>835</v>
      </c>
      <c r="B14" s="64">
        <f>VLOOKUP($A14,'Return Data'!$B$7:$R$1700,3,0)</f>
        <v>44040</v>
      </c>
      <c r="C14" s="65">
        <f>VLOOKUP($A14,'Return Data'!$B$7:$R$1700,4,0)</f>
        <v>1154.3515</v>
      </c>
      <c r="D14" s="65">
        <f>VLOOKUP($A14,'Return Data'!$B$7:$R$1700,5,0)</f>
        <v>-9.0756999999999994</v>
      </c>
      <c r="E14" s="66">
        <f t="shared" si="0"/>
        <v>3</v>
      </c>
      <c r="F14" s="65">
        <f>VLOOKUP($A14,'Return Data'!$B$7:$R$1700,6,0)</f>
        <v>-3.8607</v>
      </c>
      <c r="G14" s="66">
        <f t="shared" si="1"/>
        <v>4</v>
      </c>
      <c r="H14" s="65">
        <f>VLOOKUP($A14,'Return Data'!$B$7:$R$1700,7,0)</f>
        <v>-2.1812999999999998</v>
      </c>
      <c r="I14" s="66">
        <f t="shared" si="2"/>
        <v>4</v>
      </c>
      <c r="J14" s="65">
        <f>VLOOKUP($A14,'Return Data'!$B$7:$R$1700,8,0)</f>
        <v>0.43030000000000002</v>
      </c>
      <c r="K14" s="66">
        <f t="shared" si="3"/>
        <v>6</v>
      </c>
      <c r="L14" s="65">
        <f>VLOOKUP($A14,'Return Data'!$B$7:$R$1700,9,0)</f>
        <v>7.5102000000000002</v>
      </c>
      <c r="M14" s="66">
        <f t="shared" si="4"/>
        <v>6</v>
      </c>
      <c r="N14" s="65">
        <f>VLOOKUP($A14,'Return Data'!$B$7:$R$1700,10,0)</f>
        <v>12.5884</v>
      </c>
      <c r="O14" s="66">
        <f t="shared" si="5"/>
        <v>6</v>
      </c>
      <c r="P14" s="65">
        <f>VLOOKUP($A14,'Return Data'!$B$7:$R$1700,11,0)</f>
        <v>10.1851</v>
      </c>
      <c r="Q14" s="66">
        <f t="shared" si="6"/>
        <v>4</v>
      </c>
      <c r="R14" s="65">
        <f>VLOOKUP($A14,'Return Data'!$B$7:$R$1700,12,0)</f>
        <v>8.4925999999999995</v>
      </c>
      <c r="S14" s="66">
        <f t="shared" si="7"/>
        <v>6</v>
      </c>
      <c r="T14" s="65">
        <f>VLOOKUP($A14,'Return Data'!$B$7:$R$1700,13,0)</f>
        <v>8.5088000000000008</v>
      </c>
      <c r="U14" s="66">
        <f t="shared" si="8"/>
        <v>6</v>
      </c>
      <c r="V14" s="65"/>
      <c r="W14" s="66"/>
      <c r="X14" s="65"/>
      <c r="Y14" s="66"/>
      <c r="Z14" s="65">
        <f>VLOOKUP($A14,'Return Data'!$B$7:$R$1700,16,0)</f>
        <v>8.5724</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-11.972214285714287</v>
      </c>
      <c r="E16" s="74"/>
      <c r="F16" s="75">
        <f>AVERAGE(F8:F14)</f>
        <v>-4.9234857142857136</v>
      </c>
      <c r="G16" s="74"/>
      <c r="H16" s="75">
        <f>AVERAGE(H8:H14)</f>
        <v>-2.3025142857142855</v>
      </c>
      <c r="I16" s="74"/>
      <c r="J16" s="75">
        <f>AVERAGE(J8:J14)</f>
        <v>3.2649714285714286</v>
      </c>
      <c r="K16" s="74"/>
      <c r="L16" s="75">
        <f>AVERAGE(L8:L14)</f>
        <v>11.743471428571429</v>
      </c>
      <c r="M16" s="74"/>
      <c r="N16" s="75">
        <f>AVERAGE(N8:N14)</f>
        <v>15.829528571428572</v>
      </c>
      <c r="O16" s="74"/>
      <c r="P16" s="75">
        <f>AVERAGE(P8:P14)</f>
        <v>10.606485714285714</v>
      </c>
      <c r="Q16" s="74"/>
      <c r="R16" s="75">
        <f>AVERAGE(R8:R14)</f>
        <v>9.3689</v>
      </c>
      <c r="S16" s="74"/>
      <c r="T16" s="75">
        <f>AVERAGE(T8:T14)</f>
        <v>9.201314285714286</v>
      </c>
      <c r="U16" s="74"/>
      <c r="V16" s="75">
        <f>AVERAGE(V8:V14)</f>
        <v>8.655899999999999</v>
      </c>
      <c r="W16" s="74"/>
      <c r="X16" s="75">
        <f>AVERAGE(X8:X14)</f>
        <v>7.6690400000000007</v>
      </c>
      <c r="Y16" s="74"/>
      <c r="Z16" s="75">
        <f>AVERAGE(Z8:Z14)</f>
        <v>8.1509999999999998</v>
      </c>
      <c r="AA16" s="76"/>
    </row>
    <row r="17" spans="1:27" x14ac:dyDescent="0.3">
      <c r="A17" s="73" t="s">
        <v>28</v>
      </c>
      <c r="B17" s="74"/>
      <c r="C17" s="74"/>
      <c r="D17" s="75">
        <f>MIN(D8:D14)</f>
        <v>-25.2348</v>
      </c>
      <c r="E17" s="74"/>
      <c r="F17" s="75">
        <f>MIN(F8:F14)</f>
        <v>-11.1633</v>
      </c>
      <c r="G17" s="74"/>
      <c r="H17" s="75">
        <f>MIN(H8:H14)</f>
        <v>-8.7088999999999999</v>
      </c>
      <c r="I17" s="74"/>
      <c r="J17" s="75">
        <f>MIN(J8:J14)</f>
        <v>0.36609999999999998</v>
      </c>
      <c r="K17" s="74"/>
      <c r="L17" s="75">
        <f>MIN(L8:L14)</f>
        <v>7.4047999999999998</v>
      </c>
      <c r="M17" s="74"/>
      <c r="N17" s="75">
        <f>MIN(N8:N14)</f>
        <v>8.5355000000000008</v>
      </c>
      <c r="O17" s="74"/>
      <c r="P17" s="75">
        <f>MIN(P8:P14)</f>
        <v>5.8390000000000004</v>
      </c>
      <c r="Q17" s="74"/>
      <c r="R17" s="75">
        <f>MIN(R8:R14)</f>
        <v>6.3722000000000003</v>
      </c>
      <c r="S17" s="74"/>
      <c r="T17" s="75">
        <f>MIN(T8:T14)</f>
        <v>6.7343999999999999</v>
      </c>
      <c r="U17" s="74"/>
      <c r="V17" s="75">
        <f>MIN(V8:V14)</f>
        <v>6.9619999999999997</v>
      </c>
      <c r="W17" s="74"/>
      <c r="X17" s="75">
        <f>MIN(X8:X14)</f>
        <v>6.7279999999999998</v>
      </c>
      <c r="Y17" s="74"/>
      <c r="Z17" s="75">
        <f>MIN(Z8:Z14)</f>
        <v>5.9492000000000003</v>
      </c>
      <c r="AA17" s="76"/>
    </row>
    <row r="18" spans="1:27" ht="15" thickBot="1" x14ac:dyDescent="0.35">
      <c r="A18" s="77" t="s">
        <v>29</v>
      </c>
      <c r="B18" s="78"/>
      <c r="C18" s="78"/>
      <c r="D18" s="79">
        <f>MAX(D8:D14)</f>
        <v>-2.1564000000000001</v>
      </c>
      <c r="E18" s="78"/>
      <c r="F18" s="79">
        <f>MAX(F8:F14)</f>
        <v>-0.90069999999999995</v>
      </c>
      <c r="G18" s="78"/>
      <c r="H18" s="79">
        <f>MAX(H8:H14)</f>
        <v>2.3317000000000001</v>
      </c>
      <c r="I18" s="78"/>
      <c r="J18" s="79">
        <f>MAX(J8:J14)</f>
        <v>5.8167</v>
      </c>
      <c r="K18" s="78"/>
      <c r="L18" s="79">
        <f>MAX(L8:L14)</f>
        <v>19.135200000000001</v>
      </c>
      <c r="M18" s="78"/>
      <c r="N18" s="79">
        <f>MAX(N8:N14)</f>
        <v>23.788900000000002</v>
      </c>
      <c r="O18" s="78"/>
      <c r="P18" s="79">
        <f>MAX(P8:P14)</f>
        <v>14.2181</v>
      </c>
      <c r="Q18" s="78"/>
      <c r="R18" s="79">
        <f>MAX(R8:R14)</f>
        <v>12.016</v>
      </c>
      <c r="S18" s="78"/>
      <c r="T18" s="79">
        <f>MAX(T8:T14)</f>
        <v>11.332800000000001</v>
      </c>
      <c r="U18" s="78"/>
      <c r="V18" s="79">
        <f>MAX(V8:V14)</f>
        <v>9.9880999999999993</v>
      </c>
      <c r="W18" s="78"/>
      <c r="X18" s="79">
        <f>MAX(X8:X14)</f>
        <v>8.1142000000000003</v>
      </c>
      <c r="Y18" s="78"/>
      <c r="Z18" s="79">
        <f>MAX(Z8:Z14)</f>
        <v>9.6031999999999993</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44040</v>
      </c>
      <c r="C8" s="65">
        <f>VLOOKUP($A8,'Return Data'!$B$7:$R$1700,4,0)</f>
        <v>324.4085</v>
      </c>
      <c r="D8" s="65">
        <f>VLOOKUP($A8,'Return Data'!$B$7:$R$1700,5,0)</f>
        <v>1.9128000000000001</v>
      </c>
      <c r="E8" s="66">
        <f t="shared" ref="E8" si="0">RANK(D8,D$8:D$50,0)</f>
        <v>33</v>
      </c>
      <c r="F8" s="65">
        <f>VLOOKUP($A8,'Return Data'!$B$7:$R$1700,6,0)</f>
        <v>2.6558999999999999</v>
      </c>
      <c r="G8" s="66">
        <f t="shared" ref="G8" si="1">RANK(F8,F$8:F$50,0)</f>
        <v>26</v>
      </c>
      <c r="H8" s="65">
        <f>VLOOKUP($A8,'Return Data'!$B$7:$R$1700,7,0)</f>
        <v>3.141</v>
      </c>
      <c r="I8" s="66">
        <f t="shared" ref="I8" si="2">RANK(H8,H$8:H$50,0)</f>
        <v>10</v>
      </c>
      <c r="J8" s="65">
        <f>VLOOKUP($A8,'Return Data'!$B$7:$R$1700,8,0)</f>
        <v>3.1840000000000002</v>
      </c>
      <c r="K8" s="66">
        <f t="shared" ref="K8" si="3">RANK(J8,J$8:J$50,0)</f>
        <v>8</v>
      </c>
      <c r="L8" s="65">
        <f>VLOOKUP($A8,'Return Data'!$B$7:$R$1700,9,0)</f>
        <v>3.5798000000000001</v>
      </c>
      <c r="M8" s="66">
        <f t="shared" ref="M8" si="4">RANK(L8,L$8:L$50,0)</f>
        <v>3</v>
      </c>
      <c r="N8" s="65">
        <f>VLOOKUP($A8,'Return Data'!$B$7:$R$1700,10,0)</f>
        <v>4.4291999999999998</v>
      </c>
      <c r="O8" s="66">
        <f t="shared" ref="O8" si="5">RANK(N8,N$8:N$50,0)</f>
        <v>3</v>
      </c>
      <c r="P8" s="65">
        <f>VLOOKUP($A8,'Return Data'!$B$7:$R$1700,11,0)</f>
        <v>5.1344000000000003</v>
      </c>
      <c r="Q8" s="66">
        <f t="shared" ref="Q8" si="6">RANK(P8,P$8:P$50,0)</f>
        <v>7</v>
      </c>
      <c r="R8" s="65">
        <f>VLOOKUP($A8,'Return Data'!$B$7:$R$1700,12,0)</f>
        <v>5.2202000000000002</v>
      </c>
      <c r="S8" s="66">
        <f t="shared" ref="S8" si="7">RANK(R8,R$8:R$50,0)</f>
        <v>7</v>
      </c>
      <c r="T8" s="65">
        <f>VLOOKUP($A8,'Return Data'!$B$7:$R$1700,13,0)</f>
        <v>5.4676</v>
      </c>
      <c r="U8" s="66">
        <f t="shared" ref="U8" si="8">RANK(T8,T$8:T$50,0)</f>
        <v>7</v>
      </c>
      <c r="V8" s="65">
        <f>VLOOKUP($A8,'Return Data'!$B$7:$R$1700,17,0)</f>
        <v>6.5148999999999999</v>
      </c>
      <c r="W8" s="66">
        <f t="shared" ref="W8" si="9">RANK(V8,V$8:V$50,0)</f>
        <v>6</v>
      </c>
      <c r="X8" s="65">
        <f>VLOOKUP($A8,'Return Data'!$B$7:$R$1700,14,0)</f>
        <v>6.7027999999999999</v>
      </c>
      <c r="Y8" s="66">
        <f t="shared" ref="Y8" si="10">RANK(X8,X$8:X$50,0)</f>
        <v>6</v>
      </c>
      <c r="Z8" s="65">
        <f>VLOOKUP($A8,'Return Data'!$B$7:$R$1700,16,0)</f>
        <v>7.7724000000000002</v>
      </c>
      <c r="AA8" s="67">
        <f t="shared" ref="AA8" si="11">RANK(Z8,Z$8:Z$50,0)</f>
        <v>3</v>
      </c>
    </row>
    <row r="9" spans="1:27" x14ac:dyDescent="0.3">
      <c r="A9" s="63" t="s">
        <v>119</v>
      </c>
      <c r="B9" s="64">
        <f>VLOOKUP($A9,'Return Data'!$B$7:$R$1700,3,0)</f>
        <v>44040</v>
      </c>
      <c r="C9" s="65">
        <f>VLOOKUP($A9,'Return Data'!$B$7:$R$1700,4,0)</f>
        <v>2235.8420000000001</v>
      </c>
      <c r="D9" s="65">
        <f>VLOOKUP($A9,'Return Data'!$B$7:$R$1700,5,0)</f>
        <v>1.9999</v>
      </c>
      <c r="E9" s="66">
        <f t="shared" ref="E9:E50" si="12">RANK(D9,D$8:D$50,0)</f>
        <v>28</v>
      </c>
      <c r="F9" s="65">
        <f>VLOOKUP($A9,'Return Data'!$B$7:$R$1700,6,0)</f>
        <v>2.6326999999999998</v>
      </c>
      <c r="G9" s="66">
        <f t="shared" ref="G9:G50" si="13">RANK(F9,F$8:F$50,0)</f>
        <v>30</v>
      </c>
      <c r="H9" s="65">
        <f>VLOOKUP($A9,'Return Data'!$B$7:$R$1700,7,0)</f>
        <v>3.0783999999999998</v>
      </c>
      <c r="I9" s="66">
        <f t="shared" ref="I9:I50" si="14">RANK(H9,H$8:H$50,0)</f>
        <v>15</v>
      </c>
      <c r="J9" s="65">
        <f>VLOOKUP($A9,'Return Data'!$B$7:$R$1700,8,0)</f>
        <v>3.0531999999999999</v>
      </c>
      <c r="K9" s="66">
        <f t="shared" ref="K9:K50" si="15">RANK(J9,J$8:J$50,0)</f>
        <v>18</v>
      </c>
      <c r="L9" s="65">
        <f>VLOOKUP($A9,'Return Data'!$B$7:$R$1700,9,0)</f>
        <v>3.2393000000000001</v>
      </c>
      <c r="M9" s="66">
        <f t="shared" ref="M9:M50" si="16">RANK(L9,L$8:L$50,0)</f>
        <v>13</v>
      </c>
      <c r="N9" s="65">
        <f>VLOOKUP($A9,'Return Data'!$B$7:$R$1700,10,0)</f>
        <v>3.9980000000000002</v>
      </c>
      <c r="O9" s="66">
        <f t="shared" ref="O9:O50" si="17">RANK(N9,N$8:N$50,0)</f>
        <v>16</v>
      </c>
      <c r="P9" s="65">
        <f>VLOOKUP($A9,'Return Data'!$B$7:$R$1700,11,0)</f>
        <v>5.0334000000000003</v>
      </c>
      <c r="Q9" s="66">
        <f t="shared" ref="Q9:Q50" si="18">RANK(P9,P$8:P$50,0)</f>
        <v>12</v>
      </c>
      <c r="R9" s="65">
        <f>VLOOKUP($A9,'Return Data'!$B$7:$R$1700,12,0)</f>
        <v>5.1538000000000004</v>
      </c>
      <c r="S9" s="66">
        <f t="shared" ref="S9:S50" si="19">RANK(R9,R$8:R$50,0)</f>
        <v>13</v>
      </c>
      <c r="T9" s="65">
        <f>VLOOKUP($A9,'Return Data'!$B$7:$R$1700,13,0)</f>
        <v>5.3891</v>
      </c>
      <c r="U9" s="66">
        <f t="shared" ref="U9:U50" si="20">RANK(T9,T$8:T$50,0)</f>
        <v>13</v>
      </c>
      <c r="V9" s="65">
        <f>VLOOKUP($A9,'Return Data'!$B$7:$R$1700,17,0)</f>
        <v>6.4436</v>
      </c>
      <c r="W9" s="66">
        <f t="shared" ref="W9:W49" si="21">RANK(V9,V$8:V$50,0)</f>
        <v>11</v>
      </c>
      <c r="X9" s="65">
        <f>VLOOKUP($A9,'Return Data'!$B$7:$R$1700,14,0)</f>
        <v>6.6571999999999996</v>
      </c>
      <c r="Y9" s="66">
        <f t="shared" ref="Y9:Y49" si="22">RANK(X9,X$8:X$50,0)</f>
        <v>10</v>
      </c>
      <c r="Z9" s="65">
        <f>VLOOKUP($A9,'Return Data'!$B$7:$R$1700,16,0)</f>
        <v>7.7161</v>
      </c>
      <c r="AA9" s="67">
        <f t="shared" ref="AA9:AA50" si="23">RANK(Z9,Z$8:Z$50,0)</f>
        <v>10</v>
      </c>
    </row>
    <row r="10" spans="1:27" x14ac:dyDescent="0.3">
      <c r="A10" s="63" t="s">
        <v>120</v>
      </c>
      <c r="B10" s="64">
        <f>VLOOKUP($A10,'Return Data'!$B$7:$R$1700,3,0)</f>
        <v>44040</v>
      </c>
      <c r="C10" s="65">
        <f>VLOOKUP($A10,'Return Data'!$B$7:$R$1700,4,0)</f>
        <v>2317.9874</v>
      </c>
      <c r="D10" s="65">
        <f>VLOOKUP($A10,'Return Data'!$B$7:$R$1700,5,0)</f>
        <v>1.5226999999999999</v>
      </c>
      <c r="E10" s="66">
        <f t="shared" si="12"/>
        <v>40</v>
      </c>
      <c r="F10" s="65">
        <f>VLOOKUP($A10,'Return Data'!$B$7:$R$1700,6,0)</f>
        <v>2.4626999999999999</v>
      </c>
      <c r="G10" s="66">
        <f t="shared" si="13"/>
        <v>36</v>
      </c>
      <c r="H10" s="65">
        <f>VLOOKUP($A10,'Return Data'!$B$7:$R$1700,7,0)</f>
        <v>2.9653999999999998</v>
      </c>
      <c r="I10" s="66">
        <f t="shared" si="14"/>
        <v>29</v>
      </c>
      <c r="J10" s="65">
        <f>VLOOKUP($A10,'Return Data'!$B$7:$R$1700,8,0)</f>
        <v>3.0177999999999998</v>
      </c>
      <c r="K10" s="66">
        <f t="shared" si="15"/>
        <v>23</v>
      </c>
      <c r="L10" s="65">
        <f>VLOOKUP($A10,'Return Data'!$B$7:$R$1700,9,0)</f>
        <v>3.089</v>
      </c>
      <c r="M10" s="66">
        <f t="shared" si="16"/>
        <v>26</v>
      </c>
      <c r="N10" s="65">
        <f>VLOOKUP($A10,'Return Data'!$B$7:$R$1700,10,0)</f>
        <v>3.4674999999999998</v>
      </c>
      <c r="O10" s="66">
        <f t="shared" si="17"/>
        <v>29</v>
      </c>
      <c r="P10" s="65">
        <f>VLOOKUP($A10,'Return Data'!$B$7:$R$1700,11,0)</f>
        <v>4.8133999999999997</v>
      </c>
      <c r="Q10" s="66">
        <f t="shared" si="18"/>
        <v>22</v>
      </c>
      <c r="R10" s="65">
        <f>VLOOKUP($A10,'Return Data'!$B$7:$R$1700,12,0)</f>
        <v>5.0236000000000001</v>
      </c>
      <c r="S10" s="66">
        <f t="shared" si="19"/>
        <v>18</v>
      </c>
      <c r="T10" s="65">
        <f>VLOOKUP($A10,'Return Data'!$B$7:$R$1700,13,0)</f>
        <v>5.3079000000000001</v>
      </c>
      <c r="U10" s="66">
        <f t="shared" si="20"/>
        <v>16</v>
      </c>
      <c r="V10" s="65">
        <f>VLOOKUP($A10,'Return Data'!$B$7:$R$1700,17,0)</f>
        <v>6.4177</v>
      </c>
      <c r="W10" s="66">
        <f t="shared" si="21"/>
        <v>14</v>
      </c>
      <c r="X10" s="65">
        <f>VLOOKUP($A10,'Return Data'!$B$7:$R$1700,14,0)</f>
        <v>6.6483999999999996</v>
      </c>
      <c r="Y10" s="66">
        <f t="shared" si="22"/>
        <v>13</v>
      </c>
      <c r="Z10" s="65">
        <f>VLOOKUP($A10,'Return Data'!$B$7:$R$1700,16,0)</f>
        <v>7.7544000000000004</v>
      </c>
      <c r="AA10" s="67">
        <f t="shared" si="23"/>
        <v>4</v>
      </c>
    </row>
    <row r="11" spans="1:27" x14ac:dyDescent="0.3">
      <c r="A11" s="63" t="s">
        <v>121</v>
      </c>
      <c r="B11" s="64">
        <f>VLOOKUP($A11,'Return Data'!$B$7:$R$1700,3,0)</f>
        <v>44040</v>
      </c>
      <c r="C11" s="65">
        <f>VLOOKUP($A11,'Return Data'!$B$7:$R$1700,4,0)</f>
        <v>3097.1581999999999</v>
      </c>
      <c r="D11" s="65">
        <f>VLOOKUP($A11,'Return Data'!$B$7:$R$1700,5,0)</f>
        <v>1.7018</v>
      </c>
      <c r="E11" s="66">
        <f t="shared" si="12"/>
        <v>38</v>
      </c>
      <c r="F11" s="65">
        <f>VLOOKUP($A11,'Return Data'!$B$7:$R$1700,6,0)</f>
        <v>2.7917999999999998</v>
      </c>
      <c r="G11" s="66">
        <f t="shared" si="13"/>
        <v>16</v>
      </c>
      <c r="H11" s="65">
        <f>VLOOKUP($A11,'Return Data'!$B$7:$R$1700,7,0)</f>
        <v>3.0364</v>
      </c>
      <c r="I11" s="66">
        <f t="shared" si="14"/>
        <v>23</v>
      </c>
      <c r="J11" s="65">
        <f>VLOOKUP($A11,'Return Data'!$B$7:$R$1700,8,0)</f>
        <v>2.9546000000000001</v>
      </c>
      <c r="K11" s="66">
        <f t="shared" si="15"/>
        <v>28</v>
      </c>
      <c r="L11" s="65">
        <f>VLOOKUP($A11,'Return Data'!$B$7:$R$1700,9,0)</f>
        <v>3.0247999999999999</v>
      </c>
      <c r="M11" s="66">
        <f t="shared" si="16"/>
        <v>31</v>
      </c>
      <c r="N11" s="65">
        <f>VLOOKUP($A11,'Return Data'!$B$7:$R$1700,10,0)</f>
        <v>3.6097000000000001</v>
      </c>
      <c r="O11" s="66">
        <f t="shared" si="17"/>
        <v>27</v>
      </c>
      <c r="P11" s="65">
        <f>VLOOKUP($A11,'Return Data'!$B$7:$R$1700,11,0)</f>
        <v>4.7862999999999998</v>
      </c>
      <c r="Q11" s="66">
        <f t="shared" si="18"/>
        <v>24</v>
      </c>
      <c r="R11" s="65">
        <f>VLOOKUP($A11,'Return Data'!$B$7:$R$1700,12,0)</f>
        <v>5.0269000000000004</v>
      </c>
      <c r="S11" s="66">
        <f t="shared" si="19"/>
        <v>17</v>
      </c>
      <c r="T11" s="65">
        <f>VLOOKUP($A11,'Return Data'!$B$7:$R$1700,13,0)</f>
        <v>5.3476999999999997</v>
      </c>
      <c r="U11" s="66">
        <f t="shared" si="20"/>
        <v>14</v>
      </c>
      <c r="V11" s="65">
        <f>VLOOKUP($A11,'Return Data'!$B$7:$R$1700,17,0)</f>
        <v>6.4542999999999999</v>
      </c>
      <c r="W11" s="66">
        <f t="shared" si="21"/>
        <v>10</v>
      </c>
      <c r="X11" s="65">
        <f>VLOOKUP($A11,'Return Data'!$B$7:$R$1700,14,0)</f>
        <v>6.6547000000000001</v>
      </c>
      <c r="Y11" s="66">
        <f t="shared" si="22"/>
        <v>11</v>
      </c>
      <c r="Z11" s="65">
        <f>VLOOKUP($A11,'Return Data'!$B$7:$R$1700,16,0)</f>
        <v>7.6844000000000001</v>
      </c>
      <c r="AA11" s="67">
        <f t="shared" si="23"/>
        <v>17</v>
      </c>
    </row>
    <row r="12" spans="1:27" x14ac:dyDescent="0.3">
      <c r="A12" s="63" t="s">
        <v>122</v>
      </c>
      <c r="B12" s="64">
        <f>VLOOKUP($A12,'Return Data'!$B$7:$R$1700,3,0)</f>
        <v>44040</v>
      </c>
      <c r="C12" s="65">
        <f>VLOOKUP($A12,'Return Data'!$B$7:$R$1700,4,0)</f>
        <v>2317.1116000000002</v>
      </c>
      <c r="D12" s="65">
        <f>VLOOKUP($A12,'Return Data'!$B$7:$R$1700,5,0)</f>
        <v>2.0148000000000001</v>
      </c>
      <c r="E12" s="66">
        <f t="shared" si="12"/>
        <v>25</v>
      </c>
      <c r="F12" s="65">
        <f>VLOOKUP($A12,'Return Data'!$B$7:$R$1700,6,0)</f>
        <v>2.6528</v>
      </c>
      <c r="G12" s="66">
        <f t="shared" si="13"/>
        <v>28</v>
      </c>
      <c r="H12" s="65">
        <f>VLOOKUP($A12,'Return Data'!$B$7:$R$1700,7,0)</f>
        <v>2.9603999999999999</v>
      </c>
      <c r="I12" s="66">
        <f t="shared" si="14"/>
        <v>30</v>
      </c>
      <c r="J12" s="65">
        <f>VLOOKUP($A12,'Return Data'!$B$7:$R$1700,8,0)</f>
        <v>2.9205000000000001</v>
      </c>
      <c r="K12" s="66">
        <f t="shared" si="15"/>
        <v>31</v>
      </c>
      <c r="L12" s="65">
        <f>VLOOKUP($A12,'Return Data'!$B$7:$R$1700,9,0)</f>
        <v>3.0987</v>
      </c>
      <c r="M12" s="66">
        <f t="shared" si="16"/>
        <v>25</v>
      </c>
      <c r="N12" s="65">
        <f>VLOOKUP($A12,'Return Data'!$B$7:$R$1700,10,0)</f>
        <v>3.9914999999999998</v>
      </c>
      <c r="O12" s="66">
        <f t="shared" si="17"/>
        <v>17</v>
      </c>
      <c r="P12" s="65">
        <f>VLOOKUP($A12,'Return Data'!$B$7:$R$1700,11,0)</f>
        <v>4.8394000000000004</v>
      </c>
      <c r="Q12" s="66">
        <f t="shared" si="18"/>
        <v>20</v>
      </c>
      <c r="R12" s="65">
        <f>VLOOKUP($A12,'Return Data'!$B$7:$R$1700,12,0)</f>
        <v>4.9413999999999998</v>
      </c>
      <c r="S12" s="66">
        <f t="shared" si="19"/>
        <v>24</v>
      </c>
      <c r="T12" s="65">
        <f>VLOOKUP($A12,'Return Data'!$B$7:$R$1700,13,0)</f>
        <v>5.1863000000000001</v>
      </c>
      <c r="U12" s="66">
        <f t="shared" si="20"/>
        <v>25</v>
      </c>
      <c r="V12" s="65">
        <f>VLOOKUP($A12,'Return Data'!$B$7:$R$1700,17,0)</f>
        <v>6.2845000000000004</v>
      </c>
      <c r="W12" s="66">
        <f t="shared" si="21"/>
        <v>24</v>
      </c>
      <c r="X12" s="65">
        <f>VLOOKUP($A12,'Return Data'!$B$7:$R$1700,14,0)</f>
        <v>6.5662000000000003</v>
      </c>
      <c r="Y12" s="66">
        <f t="shared" si="22"/>
        <v>21</v>
      </c>
      <c r="Z12" s="65">
        <f>VLOOKUP($A12,'Return Data'!$B$7:$R$1700,16,0)</f>
        <v>7.6852999999999998</v>
      </c>
      <c r="AA12" s="67">
        <f t="shared" si="23"/>
        <v>16</v>
      </c>
    </row>
    <row r="13" spans="1:27" x14ac:dyDescent="0.3">
      <c r="A13" s="63" t="s">
        <v>123</v>
      </c>
      <c r="B13" s="64">
        <f>VLOOKUP($A13,'Return Data'!$B$7:$R$1700,3,0)</f>
        <v>44040</v>
      </c>
      <c r="C13" s="65">
        <f>VLOOKUP($A13,'Return Data'!$B$7:$R$1700,4,0)</f>
        <v>2415.9328999999998</v>
      </c>
      <c r="D13" s="65">
        <f>VLOOKUP($A13,'Return Data'!$B$7:$R$1700,5,0)</f>
        <v>2.2286000000000001</v>
      </c>
      <c r="E13" s="66">
        <f t="shared" si="12"/>
        <v>15</v>
      </c>
      <c r="F13" s="65">
        <f>VLOOKUP($A13,'Return Data'!$B$7:$R$1700,6,0)</f>
        <v>2.8027000000000002</v>
      </c>
      <c r="G13" s="66">
        <f t="shared" si="13"/>
        <v>15</v>
      </c>
      <c r="H13" s="65">
        <f>VLOOKUP($A13,'Return Data'!$B$7:$R$1700,7,0)</f>
        <v>3.0007000000000001</v>
      </c>
      <c r="I13" s="66">
        <f t="shared" si="14"/>
        <v>28</v>
      </c>
      <c r="J13" s="65">
        <f>VLOOKUP($A13,'Return Data'!$B$7:$R$1700,8,0)</f>
        <v>3.0310000000000001</v>
      </c>
      <c r="K13" s="66">
        <f t="shared" si="15"/>
        <v>21</v>
      </c>
      <c r="L13" s="65">
        <f>VLOOKUP($A13,'Return Data'!$B$7:$R$1700,9,0)</f>
        <v>3.0526</v>
      </c>
      <c r="M13" s="66">
        <f t="shared" si="16"/>
        <v>30</v>
      </c>
      <c r="N13" s="65">
        <f>VLOOKUP($A13,'Return Data'!$B$7:$R$1700,10,0)</f>
        <v>3.2056</v>
      </c>
      <c r="O13" s="66">
        <f t="shared" si="17"/>
        <v>37</v>
      </c>
      <c r="P13" s="65">
        <f>VLOOKUP($A13,'Return Data'!$B$7:$R$1700,11,0)</f>
        <v>3.9194</v>
      </c>
      <c r="Q13" s="66">
        <f t="shared" si="18"/>
        <v>35</v>
      </c>
      <c r="R13" s="65">
        <f>VLOOKUP($A13,'Return Data'!$B$7:$R$1700,12,0)</f>
        <v>4.3285</v>
      </c>
      <c r="S13" s="66">
        <f t="shared" si="19"/>
        <v>34</v>
      </c>
      <c r="T13" s="65">
        <f>VLOOKUP($A13,'Return Data'!$B$7:$R$1700,13,0)</f>
        <v>4.6643999999999997</v>
      </c>
      <c r="U13" s="66">
        <f t="shared" si="20"/>
        <v>33</v>
      </c>
      <c r="V13" s="65">
        <f>VLOOKUP($A13,'Return Data'!$B$7:$R$1700,17,0)</f>
        <v>5.9581</v>
      </c>
      <c r="W13" s="66">
        <f t="shared" si="21"/>
        <v>30</v>
      </c>
      <c r="X13" s="65">
        <f>VLOOKUP($A13,'Return Data'!$B$7:$R$1700,14,0)</f>
        <v>6.2946999999999997</v>
      </c>
      <c r="Y13" s="66">
        <f t="shared" si="22"/>
        <v>30</v>
      </c>
      <c r="Z13" s="65">
        <f>VLOOKUP($A13,'Return Data'!$B$7:$R$1700,16,0)</f>
        <v>7.4977</v>
      </c>
      <c r="AA13" s="67">
        <f t="shared" si="23"/>
        <v>28</v>
      </c>
    </row>
    <row r="14" spans="1:27" x14ac:dyDescent="0.3">
      <c r="A14" s="63" t="s">
        <v>124</v>
      </c>
      <c r="B14" s="64">
        <f>VLOOKUP($A14,'Return Data'!$B$7:$R$1700,3,0)</f>
        <v>44040</v>
      </c>
      <c r="C14" s="65">
        <f>VLOOKUP($A14,'Return Data'!$B$7:$R$1700,4,0)</f>
        <v>2878.6867999999999</v>
      </c>
      <c r="D14" s="65">
        <f>VLOOKUP($A14,'Return Data'!$B$7:$R$1700,5,0)</f>
        <v>1.9996</v>
      </c>
      <c r="E14" s="66">
        <f t="shared" si="12"/>
        <v>29</v>
      </c>
      <c r="F14" s="65">
        <f>VLOOKUP($A14,'Return Data'!$B$7:$R$1700,6,0)</f>
        <v>2.5914000000000001</v>
      </c>
      <c r="G14" s="66">
        <f t="shared" si="13"/>
        <v>33</v>
      </c>
      <c r="H14" s="65">
        <f>VLOOKUP($A14,'Return Data'!$B$7:$R$1700,7,0)</f>
        <v>3.0272000000000001</v>
      </c>
      <c r="I14" s="66">
        <f t="shared" si="14"/>
        <v>25</v>
      </c>
      <c r="J14" s="65">
        <f>VLOOKUP($A14,'Return Data'!$B$7:$R$1700,8,0)</f>
        <v>2.9786000000000001</v>
      </c>
      <c r="K14" s="66">
        <f t="shared" si="15"/>
        <v>26</v>
      </c>
      <c r="L14" s="65">
        <f>VLOOKUP($A14,'Return Data'!$B$7:$R$1700,9,0)</f>
        <v>3.1577999999999999</v>
      </c>
      <c r="M14" s="66">
        <f t="shared" si="16"/>
        <v>21</v>
      </c>
      <c r="N14" s="65">
        <f>VLOOKUP($A14,'Return Data'!$B$7:$R$1700,10,0)</f>
        <v>3.7465999999999999</v>
      </c>
      <c r="O14" s="66">
        <f t="shared" si="17"/>
        <v>25</v>
      </c>
      <c r="P14" s="65">
        <f>VLOOKUP($A14,'Return Data'!$B$7:$R$1700,11,0)</f>
        <v>4.9036999999999997</v>
      </c>
      <c r="Q14" s="66">
        <f t="shared" si="18"/>
        <v>17</v>
      </c>
      <c r="R14" s="65">
        <f>VLOOKUP($A14,'Return Data'!$B$7:$R$1700,12,0)</f>
        <v>5.0183999999999997</v>
      </c>
      <c r="S14" s="66">
        <f t="shared" si="19"/>
        <v>20</v>
      </c>
      <c r="T14" s="65">
        <f>VLOOKUP($A14,'Return Data'!$B$7:$R$1700,13,0)</f>
        <v>5.2698999999999998</v>
      </c>
      <c r="U14" s="66">
        <f t="shared" si="20"/>
        <v>21</v>
      </c>
      <c r="V14" s="65">
        <f>VLOOKUP($A14,'Return Data'!$B$7:$R$1700,17,0)</f>
        <v>6.3665000000000003</v>
      </c>
      <c r="W14" s="66">
        <f t="shared" si="21"/>
        <v>18</v>
      </c>
      <c r="X14" s="65">
        <f>VLOOKUP($A14,'Return Data'!$B$7:$R$1700,14,0)</f>
        <v>6.5986000000000002</v>
      </c>
      <c r="Y14" s="66">
        <f t="shared" si="22"/>
        <v>18</v>
      </c>
      <c r="Z14" s="65">
        <f>VLOOKUP($A14,'Return Data'!$B$7:$R$1700,16,0)</f>
        <v>7.6756000000000002</v>
      </c>
      <c r="AA14" s="67">
        <f t="shared" si="23"/>
        <v>19</v>
      </c>
    </row>
    <row r="15" spans="1:27" x14ac:dyDescent="0.3">
      <c r="A15" s="63" t="s">
        <v>125</v>
      </c>
      <c r="B15" s="64">
        <f>VLOOKUP($A15,'Return Data'!$B$7:$R$1700,3,0)</f>
        <v>44040</v>
      </c>
      <c r="C15" s="65">
        <f>VLOOKUP($A15,'Return Data'!$B$7:$R$1700,4,0)</f>
        <v>2594.7898</v>
      </c>
      <c r="D15" s="65">
        <f>VLOOKUP($A15,'Return Data'!$B$7:$R$1700,5,0)</f>
        <v>2.5476000000000001</v>
      </c>
      <c r="E15" s="66">
        <f t="shared" si="12"/>
        <v>8</v>
      </c>
      <c r="F15" s="65">
        <f>VLOOKUP($A15,'Return Data'!$B$7:$R$1700,6,0)</f>
        <v>2.8313000000000001</v>
      </c>
      <c r="G15" s="66">
        <f t="shared" si="13"/>
        <v>12</v>
      </c>
      <c r="H15" s="65">
        <f>VLOOKUP($A15,'Return Data'!$B$7:$R$1700,7,0)</f>
        <v>3.0790000000000002</v>
      </c>
      <c r="I15" s="66">
        <f t="shared" si="14"/>
        <v>14</v>
      </c>
      <c r="J15" s="65">
        <f>VLOOKUP($A15,'Return Data'!$B$7:$R$1700,8,0)</f>
        <v>2.9411999999999998</v>
      </c>
      <c r="K15" s="66">
        <f t="shared" si="15"/>
        <v>30</v>
      </c>
      <c r="L15" s="65">
        <f>VLOOKUP($A15,'Return Data'!$B$7:$R$1700,9,0)</f>
        <v>3.0564</v>
      </c>
      <c r="M15" s="66">
        <f t="shared" si="16"/>
        <v>28</v>
      </c>
      <c r="N15" s="65">
        <f>VLOOKUP($A15,'Return Data'!$B$7:$R$1700,10,0)</f>
        <v>4.0164999999999997</v>
      </c>
      <c r="O15" s="66">
        <f t="shared" si="17"/>
        <v>14</v>
      </c>
      <c r="P15" s="65">
        <f>VLOOKUP($A15,'Return Data'!$B$7:$R$1700,11,0)</f>
        <v>5.0578000000000003</v>
      </c>
      <c r="Q15" s="66">
        <f t="shared" si="18"/>
        <v>10</v>
      </c>
      <c r="R15" s="65">
        <f>VLOOKUP($A15,'Return Data'!$B$7:$R$1700,12,0)</f>
        <v>5.2027999999999999</v>
      </c>
      <c r="S15" s="66">
        <f t="shared" si="19"/>
        <v>9</v>
      </c>
      <c r="T15" s="65">
        <f>VLOOKUP($A15,'Return Data'!$B$7:$R$1700,13,0)</f>
        <v>5.4916</v>
      </c>
      <c r="U15" s="66">
        <f t="shared" si="20"/>
        <v>4</v>
      </c>
      <c r="V15" s="65">
        <f>VLOOKUP($A15,'Return Data'!$B$7:$R$1700,17,0)</f>
        <v>6.5106000000000002</v>
      </c>
      <c r="W15" s="66">
        <f t="shared" si="21"/>
        <v>8</v>
      </c>
      <c r="X15" s="65">
        <f>VLOOKUP($A15,'Return Data'!$B$7:$R$1700,14,0)</f>
        <v>6.7073999999999998</v>
      </c>
      <c r="Y15" s="66">
        <f t="shared" si="22"/>
        <v>5</v>
      </c>
      <c r="Z15" s="65">
        <f>VLOOKUP($A15,'Return Data'!$B$7:$R$1700,16,0)</f>
        <v>7.6040000000000001</v>
      </c>
      <c r="AA15" s="67">
        <f t="shared" si="23"/>
        <v>27</v>
      </c>
    </row>
    <row r="16" spans="1:27" x14ac:dyDescent="0.3">
      <c r="A16" s="63" t="s">
        <v>126</v>
      </c>
      <c r="B16" s="64">
        <f>VLOOKUP($A16,'Return Data'!$B$7:$R$1700,3,0)</f>
        <v>44040</v>
      </c>
      <c r="C16" s="65">
        <f>VLOOKUP($A16,'Return Data'!$B$7:$R$1700,4,0)</f>
        <v>2203.6889000000001</v>
      </c>
      <c r="D16" s="65">
        <f>VLOOKUP($A16,'Return Data'!$B$7:$R$1700,5,0)</f>
        <v>2.8971</v>
      </c>
      <c r="E16" s="66">
        <f t="shared" si="12"/>
        <v>2</v>
      </c>
      <c r="F16" s="65">
        <f>VLOOKUP($A16,'Return Data'!$B$7:$R$1700,6,0)</f>
        <v>2.9988999999999999</v>
      </c>
      <c r="G16" s="66">
        <f t="shared" si="13"/>
        <v>3</v>
      </c>
      <c r="H16" s="65">
        <f>VLOOKUP($A16,'Return Data'!$B$7:$R$1700,7,0)</f>
        <v>3.0472999999999999</v>
      </c>
      <c r="I16" s="66">
        <f t="shared" si="14"/>
        <v>20</v>
      </c>
      <c r="J16" s="65">
        <f>VLOOKUP($A16,'Return Data'!$B$7:$R$1700,8,0)</f>
        <v>3.0226000000000002</v>
      </c>
      <c r="K16" s="66">
        <f t="shared" si="15"/>
        <v>22</v>
      </c>
      <c r="L16" s="65">
        <f>VLOOKUP($A16,'Return Data'!$B$7:$R$1700,9,0)</f>
        <v>3.1120000000000001</v>
      </c>
      <c r="M16" s="66">
        <f t="shared" si="16"/>
        <v>24</v>
      </c>
      <c r="N16" s="65">
        <f>VLOOKUP($A16,'Return Data'!$B$7:$R$1700,10,0)</f>
        <v>3.2103999999999999</v>
      </c>
      <c r="O16" s="66">
        <f t="shared" si="17"/>
        <v>36</v>
      </c>
      <c r="P16" s="65">
        <f>VLOOKUP($A16,'Return Data'!$B$7:$R$1700,11,0)</f>
        <v>4.1036999999999999</v>
      </c>
      <c r="Q16" s="66">
        <f t="shared" si="18"/>
        <v>31</v>
      </c>
      <c r="R16" s="65">
        <f>VLOOKUP($A16,'Return Data'!$B$7:$R$1700,12,0)</f>
        <v>4.3615000000000004</v>
      </c>
      <c r="S16" s="66">
        <f t="shared" si="19"/>
        <v>32</v>
      </c>
      <c r="T16" s="65">
        <f>VLOOKUP($A16,'Return Data'!$B$7:$R$1700,13,0)</f>
        <v>4.6394000000000002</v>
      </c>
      <c r="U16" s="66">
        <f t="shared" si="20"/>
        <v>34</v>
      </c>
      <c r="V16" s="65">
        <f>VLOOKUP($A16,'Return Data'!$B$7:$R$1700,17,0)</f>
        <v>6.0252999999999997</v>
      </c>
      <c r="W16" s="66">
        <f t="shared" si="21"/>
        <v>29</v>
      </c>
      <c r="X16" s="65">
        <f>VLOOKUP($A16,'Return Data'!$B$7:$R$1700,14,0)</f>
        <v>6.3833000000000002</v>
      </c>
      <c r="Y16" s="66">
        <f t="shared" si="22"/>
        <v>29</v>
      </c>
      <c r="Z16" s="65">
        <f>VLOOKUP($A16,'Return Data'!$B$7:$R$1700,16,0)</f>
        <v>7.6970000000000001</v>
      </c>
      <c r="AA16" s="67">
        <f t="shared" si="23"/>
        <v>13</v>
      </c>
    </row>
    <row r="17" spans="1:27" x14ac:dyDescent="0.3">
      <c r="A17" s="63" t="s">
        <v>127</v>
      </c>
      <c r="B17" s="64">
        <f>VLOOKUP($A17,'Return Data'!$B$7:$R$1700,3,0)</f>
        <v>44040</v>
      </c>
      <c r="C17" s="65">
        <f>VLOOKUP($A17,'Return Data'!$B$7:$R$1700,4,0)</f>
        <v>3026.1705999999999</v>
      </c>
      <c r="D17" s="65">
        <f>VLOOKUP($A17,'Return Data'!$B$7:$R$1700,5,0)</f>
        <v>2.0735000000000001</v>
      </c>
      <c r="E17" s="66">
        <f t="shared" si="12"/>
        <v>21</v>
      </c>
      <c r="F17" s="65">
        <f>VLOOKUP($A17,'Return Data'!$B$7:$R$1700,6,0)</f>
        <v>2.7248999999999999</v>
      </c>
      <c r="G17" s="66">
        <f t="shared" si="13"/>
        <v>20</v>
      </c>
      <c r="H17" s="65">
        <f>VLOOKUP($A17,'Return Data'!$B$7:$R$1700,7,0)</f>
        <v>3.0684999999999998</v>
      </c>
      <c r="I17" s="66">
        <f t="shared" si="14"/>
        <v>17</v>
      </c>
      <c r="J17" s="65">
        <f>VLOOKUP($A17,'Return Data'!$B$7:$R$1700,8,0)</f>
        <v>2.9910999999999999</v>
      </c>
      <c r="K17" s="66">
        <f t="shared" si="15"/>
        <v>25</v>
      </c>
      <c r="L17" s="65">
        <f>VLOOKUP($A17,'Return Data'!$B$7:$R$1700,9,0)</f>
        <v>3.0243000000000002</v>
      </c>
      <c r="M17" s="66">
        <f t="shared" si="16"/>
        <v>32</v>
      </c>
      <c r="N17" s="65">
        <f>VLOOKUP($A17,'Return Data'!$B$7:$R$1700,10,0)</f>
        <v>4.0564999999999998</v>
      </c>
      <c r="O17" s="66">
        <f t="shared" si="17"/>
        <v>11</v>
      </c>
      <c r="P17" s="65">
        <f>VLOOKUP($A17,'Return Data'!$B$7:$R$1700,11,0)</f>
        <v>5.1783999999999999</v>
      </c>
      <c r="Q17" s="66">
        <f t="shared" si="18"/>
        <v>4</v>
      </c>
      <c r="R17" s="65">
        <f>VLOOKUP($A17,'Return Data'!$B$7:$R$1700,12,0)</f>
        <v>5.3623000000000003</v>
      </c>
      <c r="S17" s="66">
        <f t="shared" si="19"/>
        <v>3</v>
      </c>
      <c r="T17" s="65">
        <f>VLOOKUP($A17,'Return Data'!$B$7:$R$1700,13,0)</f>
        <v>5.6351000000000004</v>
      </c>
      <c r="U17" s="66">
        <f t="shared" si="20"/>
        <v>2</v>
      </c>
      <c r="V17" s="65">
        <f>VLOOKUP($A17,'Return Data'!$B$7:$R$1700,17,0)</f>
        <v>6.6482999999999999</v>
      </c>
      <c r="W17" s="66">
        <f t="shared" si="21"/>
        <v>2</v>
      </c>
      <c r="X17" s="65">
        <f>VLOOKUP($A17,'Return Data'!$B$7:$R$1700,14,0)</f>
        <v>6.7717999999999998</v>
      </c>
      <c r="Y17" s="66">
        <f t="shared" si="22"/>
        <v>2</v>
      </c>
      <c r="Z17" s="65">
        <f>VLOOKUP($A17,'Return Data'!$B$7:$R$1700,16,0)</f>
        <v>7.8273000000000001</v>
      </c>
      <c r="AA17" s="67">
        <f t="shared" si="23"/>
        <v>2</v>
      </c>
    </row>
    <row r="18" spans="1:27" x14ac:dyDescent="0.3">
      <c r="A18" s="63" t="s">
        <v>128</v>
      </c>
      <c r="B18" s="64">
        <f>VLOOKUP($A18,'Return Data'!$B$7:$R$1700,3,0)</f>
        <v>44040</v>
      </c>
      <c r="C18" s="65">
        <f>VLOOKUP($A18,'Return Data'!$B$7:$R$1700,4,0)</f>
        <v>3960.9249</v>
      </c>
      <c r="D18" s="65">
        <f>VLOOKUP($A18,'Return Data'!$B$7:$R$1700,5,0)</f>
        <v>2.0190999999999999</v>
      </c>
      <c r="E18" s="66">
        <f t="shared" si="12"/>
        <v>24</v>
      </c>
      <c r="F18" s="65">
        <f>VLOOKUP($A18,'Return Data'!$B$7:$R$1700,6,0)</f>
        <v>2.6987999999999999</v>
      </c>
      <c r="G18" s="66">
        <f t="shared" si="13"/>
        <v>24</v>
      </c>
      <c r="H18" s="65">
        <f>VLOOKUP($A18,'Return Data'!$B$7:$R$1700,7,0)</f>
        <v>3.0741999999999998</v>
      </c>
      <c r="I18" s="66">
        <f t="shared" si="14"/>
        <v>16</v>
      </c>
      <c r="J18" s="65">
        <f>VLOOKUP($A18,'Return Data'!$B$7:$R$1700,8,0)</f>
        <v>3.0647000000000002</v>
      </c>
      <c r="K18" s="66">
        <f t="shared" si="15"/>
        <v>16</v>
      </c>
      <c r="L18" s="65">
        <f>VLOOKUP($A18,'Return Data'!$B$7:$R$1700,9,0)</f>
        <v>3.2143000000000002</v>
      </c>
      <c r="M18" s="66">
        <f t="shared" si="16"/>
        <v>17</v>
      </c>
      <c r="N18" s="65">
        <f>VLOOKUP($A18,'Return Data'!$B$7:$R$1700,10,0)</f>
        <v>3.9348999999999998</v>
      </c>
      <c r="O18" s="66">
        <f t="shared" si="17"/>
        <v>19</v>
      </c>
      <c r="P18" s="65">
        <f>VLOOKUP($A18,'Return Data'!$B$7:$R$1700,11,0)</f>
        <v>4.8677000000000001</v>
      </c>
      <c r="Q18" s="66">
        <f t="shared" si="18"/>
        <v>18</v>
      </c>
      <c r="R18" s="65">
        <f>VLOOKUP($A18,'Return Data'!$B$7:$R$1700,12,0)</f>
        <v>4.9901999999999997</v>
      </c>
      <c r="S18" s="66">
        <f t="shared" si="19"/>
        <v>22</v>
      </c>
      <c r="T18" s="65">
        <f>VLOOKUP($A18,'Return Data'!$B$7:$R$1700,13,0)</f>
        <v>5.2568999999999999</v>
      </c>
      <c r="U18" s="66">
        <f t="shared" si="20"/>
        <v>22</v>
      </c>
      <c r="V18" s="65">
        <f>VLOOKUP($A18,'Return Data'!$B$7:$R$1700,17,0)</f>
        <v>6.3289</v>
      </c>
      <c r="W18" s="66">
        <f t="shared" si="21"/>
        <v>22</v>
      </c>
      <c r="X18" s="65">
        <f>VLOOKUP($A18,'Return Data'!$B$7:$R$1700,14,0)</f>
        <v>6.5134999999999996</v>
      </c>
      <c r="Y18" s="66">
        <f t="shared" si="22"/>
        <v>26</v>
      </c>
      <c r="Z18" s="65">
        <f>VLOOKUP($A18,'Return Data'!$B$7:$R$1700,16,0)</f>
        <v>7.6528999999999998</v>
      </c>
      <c r="AA18" s="67">
        <f t="shared" si="23"/>
        <v>23</v>
      </c>
    </row>
    <row r="19" spans="1:27" x14ac:dyDescent="0.3">
      <c r="A19" s="63" t="s">
        <v>129</v>
      </c>
      <c r="B19" s="64">
        <f>VLOOKUP($A19,'Return Data'!$B$7:$R$1700,3,0)</f>
        <v>44040</v>
      </c>
      <c r="C19" s="65">
        <f>VLOOKUP($A19,'Return Data'!$B$7:$R$1700,4,0)</f>
        <v>2005.3209999999999</v>
      </c>
      <c r="D19" s="65">
        <f>VLOOKUP($A19,'Return Data'!$B$7:$R$1700,5,0)</f>
        <v>1.9967999999999999</v>
      </c>
      <c r="E19" s="66">
        <f t="shared" si="12"/>
        <v>30</v>
      </c>
      <c r="F19" s="65">
        <f>VLOOKUP($A19,'Return Data'!$B$7:$R$1700,6,0)</f>
        <v>2.8466999999999998</v>
      </c>
      <c r="G19" s="66">
        <f t="shared" si="13"/>
        <v>11</v>
      </c>
      <c r="H19" s="65">
        <f>VLOOKUP($A19,'Return Data'!$B$7:$R$1700,7,0)</f>
        <v>3.1038999999999999</v>
      </c>
      <c r="I19" s="66">
        <f t="shared" si="14"/>
        <v>13</v>
      </c>
      <c r="J19" s="65">
        <f>VLOOKUP($A19,'Return Data'!$B$7:$R$1700,8,0)</f>
        <v>3.0909</v>
      </c>
      <c r="K19" s="66">
        <f t="shared" si="15"/>
        <v>12</v>
      </c>
      <c r="L19" s="65">
        <f>VLOOKUP($A19,'Return Data'!$B$7:$R$1700,9,0)</f>
        <v>3.2483</v>
      </c>
      <c r="M19" s="66">
        <f t="shared" si="16"/>
        <v>12</v>
      </c>
      <c r="N19" s="65">
        <f>VLOOKUP($A19,'Return Data'!$B$7:$R$1700,10,0)</f>
        <v>3.9258000000000002</v>
      </c>
      <c r="O19" s="66">
        <f t="shared" si="17"/>
        <v>21</v>
      </c>
      <c r="P19" s="65">
        <f>VLOOKUP($A19,'Return Data'!$B$7:$R$1700,11,0)</f>
        <v>4.6154999999999999</v>
      </c>
      <c r="Q19" s="66">
        <f t="shared" si="18"/>
        <v>27</v>
      </c>
      <c r="R19" s="65">
        <f>VLOOKUP($A19,'Return Data'!$B$7:$R$1700,12,0)</f>
        <v>4.9006999999999996</v>
      </c>
      <c r="S19" s="66">
        <f t="shared" si="19"/>
        <v>25</v>
      </c>
      <c r="T19" s="65">
        <f>VLOOKUP($A19,'Return Data'!$B$7:$R$1700,13,0)</f>
        <v>5.2264999999999997</v>
      </c>
      <c r="U19" s="66">
        <f t="shared" si="20"/>
        <v>23</v>
      </c>
      <c r="V19" s="65">
        <f>VLOOKUP($A19,'Return Data'!$B$7:$R$1700,17,0)</f>
        <v>6.3674999999999997</v>
      </c>
      <c r="W19" s="66">
        <f t="shared" si="21"/>
        <v>17</v>
      </c>
      <c r="X19" s="65">
        <f>VLOOKUP($A19,'Return Data'!$B$7:$R$1700,14,0)</f>
        <v>6.5987999999999998</v>
      </c>
      <c r="Y19" s="66">
        <f t="shared" si="22"/>
        <v>17</v>
      </c>
      <c r="Z19" s="65">
        <f>VLOOKUP($A19,'Return Data'!$B$7:$R$1700,16,0)</f>
        <v>7.6692999999999998</v>
      </c>
      <c r="AA19" s="67">
        <f t="shared" si="23"/>
        <v>22</v>
      </c>
    </row>
    <row r="20" spans="1:27" x14ac:dyDescent="0.3">
      <c r="A20" s="63" t="s">
        <v>130</v>
      </c>
      <c r="B20" s="64">
        <f>VLOOKUP($A20,'Return Data'!$B$7:$R$1700,3,0)</f>
        <v>44040</v>
      </c>
      <c r="C20" s="65">
        <f>VLOOKUP($A20,'Return Data'!$B$7:$R$1700,4,0)</f>
        <v>298.16390000000001</v>
      </c>
      <c r="D20" s="65">
        <f>VLOOKUP($A20,'Return Data'!$B$7:$R$1700,5,0)</f>
        <v>2.3016000000000001</v>
      </c>
      <c r="E20" s="66">
        <f t="shared" si="12"/>
        <v>11</v>
      </c>
      <c r="F20" s="65">
        <f>VLOOKUP($A20,'Return Data'!$B$7:$R$1700,6,0)</f>
        <v>2.8081</v>
      </c>
      <c r="G20" s="66">
        <f t="shared" si="13"/>
        <v>14</v>
      </c>
      <c r="H20" s="65">
        <f>VLOOKUP($A20,'Return Data'!$B$7:$R$1700,7,0)</f>
        <v>3.1724999999999999</v>
      </c>
      <c r="I20" s="66">
        <f t="shared" si="14"/>
        <v>7</v>
      </c>
      <c r="J20" s="65">
        <f>VLOOKUP($A20,'Return Data'!$B$7:$R$1700,8,0)</f>
        <v>3.1806000000000001</v>
      </c>
      <c r="K20" s="66">
        <f t="shared" si="15"/>
        <v>9</v>
      </c>
      <c r="L20" s="65">
        <f>VLOOKUP($A20,'Return Data'!$B$7:$R$1700,9,0)</f>
        <v>3.3744999999999998</v>
      </c>
      <c r="M20" s="66">
        <f t="shared" si="16"/>
        <v>7</v>
      </c>
      <c r="N20" s="65">
        <f>VLOOKUP($A20,'Return Data'!$B$7:$R$1700,10,0)</f>
        <v>4.2874999999999996</v>
      </c>
      <c r="O20" s="66">
        <f t="shared" si="17"/>
        <v>5</v>
      </c>
      <c r="P20" s="65">
        <f>VLOOKUP($A20,'Return Data'!$B$7:$R$1700,11,0)</f>
        <v>5.1273</v>
      </c>
      <c r="Q20" s="66">
        <f t="shared" si="18"/>
        <v>8</v>
      </c>
      <c r="R20" s="65">
        <f>VLOOKUP($A20,'Return Data'!$B$7:$R$1700,12,0)</f>
        <v>5.1952999999999996</v>
      </c>
      <c r="S20" s="66">
        <f t="shared" si="19"/>
        <v>11</v>
      </c>
      <c r="T20" s="65">
        <f>VLOOKUP($A20,'Return Data'!$B$7:$R$1700,13,0)</f>
        <v>5.4253999999999998</v>
      </c>
      <c r="U20" s="66">
        <f t="shared" si="20"/>
        <v>11</v>
      </c>
      <c r="V20" s="65">
        <f>VLOOKUP($A20,'Return Data'!$B$7:$R$1700,17,0)</f>
        <v>6.4379999999999997</v>
      </c>
      <c r="W20" s="66">
        <f t="shared" si="21"/>
        <v>13</v>
      </c>
      <c r="X20" s="65">
        <f>VLOOKUP($A20,'Return Data'!$B$7:$R$1700,14,0)</f>
        <v>6.6322000000000001</v>
      </c>
      <c r="Y20" s="66">
        <f t="shared" si="22"/>
        <v>14</v>
      </c>
      <c r="Z20" s="65">
        <f>VLOOKUP($A20,'Return Data'!$B$7:$R$1700,16,0)</f>
        <v>7.7070999999999996</v>
      </c>
      <c r="AA20" s="67">
        <f t="shared" si="23"/>
        <v>11</v>
      </c>
    </row>
    <row r="21" spans="1:27" x14ac:dyDescent="0.3">
      <c r="A21" s="63" t="s">
        <v>131</v>
      </c>
      <c r="B21" s="64">
        <f>VLOOKUP($A21,'Return Data'!$B$7:$R$1700,3,0)</f>
        <v>44040</v>
      </c>
      <c r="C21" s="65">
        <f>VLOOKUP($A21,'Return Data'!$B$7:$R$1700,4,0)</f>
        <v>2163.5473000000002</v>
      </c>
      <c r="D21" s="65">
        <f>VLOOKUP($A21,'Return Data'!$B$7:$R$1700,5,0)</f>
        <v>2.6825999999999999</v>
      </c>
      <c r="E21" s="66">
        <f t="shared" si="12"/>
        <v>6</v>
      </c>
      <c r="F21" s="65">
        <f>VLOOKUP($A21,'Return Data'!$B$7:$R$1700,6,0)</f>
        <v>3.2174999999999998</v>
      </c>
      <c r="G21" s="66">
        <f t="shared" si="13"/>
        <v>2</v>
      </c>
      <c r="H21" s="65">
        <f>VLOOKUP($A21,'Return Data'!$B$7:$R$1700,7,0)</f>
        <v>3.6924000000000001</v>
      </c>
      <c r="I21" s="66">
        <f t="shared" si="14"/>
        <v>2</v>
      </c>
      <c r="J21" s="65">
        <f>VLOOKUP($A21,'Return Data'!$B$7:$R$1700,8,0)</f>
        <v>3.6890000000000001</v>
      </c>
      <c r="K21" s="66">
        <f t="shared" si="15"/>
        <v>2</v>
      </c>
      <c r="L21" s="65">
        <f>VLOOKUP($A21,'Return Data'!$B$7:$R$1700,9,0)</f>
        <v>3.8256000000000001</v>
      </c>
      <c r="M21" s="66">
        <f t="shared" si="16"/>
        <v>2</v>
      </c>
      <c r="N21" s="65">
        <f>VLOOKUP($A21,'Return Data'!$B$7:$R$1700,10,0)</f>
        <v>4.3902999999999999</v>
      </c>
      <c r="O21" s="66">
        <f t="shared" si="17"/>
        <v>4</v>
      </c>
      <c r="P21" s="65">
        <f>VLOOKUP($A21,'Return Data'!$B$7:$R$1700,11,0)</f>
        <v>5.3136999999999999</v>
      </c>
      <c r="Q21" s="66">
        <f t="shared" si="18"/>
        <v>2</v>
      </c>
      <c r="R21" s="65">
        <f>VLOOKUP($A21,'Return Data'!$B$7:$R$1700,12,0)</f>
        <v>5.3716999999999997</v>
      </c>
      <c r="S21" s="66">
        <f t="shared" si="19"/>
        <v>2</v>
      </c>
      <c r="T21" s="65">
        <f>VLOOKUP($A21,'Return Data'!$B$7:$R$1700,13,0)</f>
        <v>5.5765000000000002</v>
      </c>
      <c r="U21" s="66">
        <f t="shared" si="20"/>
        <v>3</v>
      </c>
      <c r="V21" s="65">
        <f>VLOOKUP($A21,'Return Data'!$B$7:$R$1700,17,0)</f>
        <v>6.5663</v>
      </c>
      <c r="W21" s="66">
        <f t="shared" si="21"/>
        <v>3</v>
      </c>
      <c r="X21" s="65">
        <f>VLOOKUP($A21,'Return Data'!$B$7:$R$1700,14,0)</f>
        <v>6.7417999999999996</v>
      </c>
      <c r="Y21" s="66">
        <f t="shared" si="22"/>
        <v>3</v>
      </c>
      <c r="Z21" s="65">
        <f>VLOOKUP($A21,'Return Data'!$B$7:$R$1700,16,0)</f>
        <v>7.7058</v>
      </c>
      <c r="AA21" s="67">
        <f t="shared" si="23"/>
        <v>12</v>
      </c>
    </row>
    <row r="22" spans="1:27" x14ac:dyDescent="0.3">
      <c r="A22" s="63" t="s">
        <v>132</v>
      </c>
      <c r="B22" s="64">
        <f>VLOOKUP($A22,'Return Data'!$B$7:$R$1700,3,0)</f>
        <v>44040</v>
      </c>
      <c r="C22" s="65">
        <f>VLOOKUP($A22,'Return Data'!$B$7:$R$1700,4,0)</f>
        <v>2434.1644000000001</v>
      </c>
      <c r="D22" s="65">
        <f>VLOOKUP($A22,'Return Data'!$B$7:$R$1700,5,0)</f>
        <v>1.6</v>
      </c>
      <c r="E22" s="66">
        <f t="shared" si="12"/>
        <v>39</v>
      </c>
      <c r="F22" s="65">
        <f>VLOOKUP($A22,'Return Data'!$B$7:$R$1700,6,0)</f>
        <v>2.4087000000000001</v>
      </c>
      <c r="G22" s="66">
        <f t="shared" si="13"/>
        <v>40</v>
      </c>
      <c r="H22" s="65">
        <f>VLOOKUP($A22,'Return Data'!$B$7:$R$1700,7,0)</f>
        <v>2.8936999999999999</v>
      </c>
      <c r="I22" s="66">
        <f t="shared" si="14"/>
        <v>33</v>
      </c>
      <c r="J22" s="65">
        <f>VLOOKUP($A22,'Return Data'!$B$7:$R$1700,8,0)</f>
        <v>2.8826999999999998</v>
      </c>
      <c r="K22" s="66">
        <f t="shared" si="15"/>
        <v>32</v>
      </c>
      <c r="L22" s="65">
        <f>VLOOKUP($A22,'Return Data'!$B$7:$R$1700,9,0)</f>
        <v>3.0714000000000001</v>
      </c>
      <c r="M22" s="66">
        <f t="shared" si="16"/>
        <v>27</v>
      </c>
      <c r="N22" s="65">
        <f>VLOOKUP($A22,'Return Data'!$B$7:$R$1700,10,0)</f>
        <v>3.7677999999999998</v>
      </c>
      <c r="O22" s="66">
        <f t="shared" si="17"/>
        <v>24</v>
      </c>
      <c r="P22" s="65">
        <f>VLOOKUP($A22,'Return Data'!$B$7:$R$1700,11,0)</f>
        <v>4.6630000000000003</v>
      </c>
      <c r="Q22" s="66">
        <f t="shared" si="18"/>
        <v>26</v>
      </c>
      <c r="R22" s="65">
        <f>VLOOKUP($A22,'Return Data'!$B$7:$R$1700,12,0)</f>
        <v>4.8085000000000004</v>
      </c>
      <c r="S22" s="66">
        <f t="shared" si="19"/>
        <v>27</v>
      </c>
      <c r="T22" s="65">
        <f>VLOOKUP($A22,'Return Data'!$B$7:$R$1700,13,0)</f>
        <v>5.0633999999999997</v>
      </c>
      <c r="U22" s="66">
        <f t="shared" si="20"/>
        <v>29</v>
      </c>
      <c r="V22" s="65">
        <f>VLOOKUP($A22,'Return Data'!$B$7:$R$1700,17,0)</f>
        <v>6.1558000000000002</v>
      </c>
      <c r="W22" s="66">
        <f t="shared" si="21"/>
        <v>28</v>
      </c>
      <c r="X22" s="65">
        <f>VLOOKUP($A22,'Return Data'!$B$7:$R$1700,14,0)</f>
        <v>6.4414999999999996</v>
      </c>
      <c r="Y22" s="66">
        <f t="shared" si="22"/>
        <v>28</v>
      </c>
      <c r="Z22" s="65">
        <f>VLOOKUP($A22,'Return Data'!$B$7:$R$1700,16,0)</f>
        <v>7.6074999999999999</v>
      </c>
      <c r="AA22" s="67">
        <f t="shared" si="23"/>
        <v>26</v>
      </c>
    </row>
    <row r="23" spans="1:27" x14ac:dyDescent="0.3">
      <c r="A23" s="63" t="s">
        <v>133</v>
      </c>
      <c r="B23" s="64">
        <f>VLOOKUP($A23,'Return Data'!$B$7:$R$1700,3,0)</f>
        <v>44040</v>
      </c>
      <c r="C23" s="65">
        <f>VLOOKUP($A23,'Return Data'!$B$7:$R$1700,4,0)</f>
        <v>1560.1103000000001</v>
      </c>
      <c r="D23" s="65">
        <f>VLOOKUP($A23,'Return Data'!$B$7:$R$1700,5,0)</f>
        <v>0.45150000000000001</v>
      </c>
      <c r="E23" s="66">
        <f t="shared" si="12"/>
        <v>42</v>
      </c>
      <c r="F23" s="65">
        <f>VLOOKUP($A23,'Return Data'!$B$7:$R$1700,6,0)</f>
        <v>2.3260999999999998</v>
      </c>
      <c r="G23" s="66">
        <f t="shared" si="13"/>
        <v>41</v>
      </c>
      <c r="H23" s="65">
        <f>VLOOKUP($A23,'Return Data'!$B$7:$R$1700,7,0)</f>
        <v>2.6610999999999998</v>
      </c>
      <c r="I23" s="66">
        <f t="shared" si="14"/>
        <v>41</v>
      </c>
      <c r="J23" s="65">
        <f>VLOOKUP($A23,'Return Data'!$B$7:$R$1700,8,0)</f>
        <v>2.6406999999999998</v>
      </c>
      <c r="K23" s="66">
        <f t="shared" si="15"/>
        <v>42</v>
      </c>
      <c r="L23" s="65">
        <f>VLOOKUP($A23,'Return Data'!$B$7:$R$1700,9,0)</f>
        <v>2.8277000000000001</v>
      </c>
      <c r="M23" s="66">
        <f t="shared" si="16"/>
        <v>40</v>
      </c>
      <c r="N23" s="65">
        <f>VLOOKUP($A23,'Return Data'!$B$7:$R$1700,10,0)</f>
        <v>3.1953</v>
      </c>
      <c r="O23" s="66">
        <f t="shared" si="17"/>
        <v>38</v>
      </c>
      <c r="P23" s="65">
        <f>VLOOKUP($A23,'Return Data'!$B$7:$R$1700,11,0)</f>
        <v>3.7719999999999998</v>
      </c>
      <c r="Q23" s="66">
        <f t="shared" si="18"/>
        <v>36</v>
      </c>
      <c r="R23" s="65">
        <f>VLOOKUP($A23,'Return Data'!$B$7:$R$1700,12,0)</f>
        <v>4.1173999999999999</v>
      </c>
      <c r="S23" s="66">
        <f t="shared" si="19"/>
        <v>36</v>
      </c>
      <c r="T23" s="65">
        <f>VLOOKUP($A23,'Return Data'!$B$7:$R$1700,13,0)</f>
        <v>4.4565000000000001</v>
      </c>
      <c r="U23" s="66">
        <f t="shared" si="20"/>
        <v>36</v>
      </c>
      <c r="V23" s="65">
        <f>VLOOKUP($A23,'Return Data'!$B$7:$R$1700,17,0)</f>
        <v>5.5753000000000004</v>
      </c>
      <c r="W23" s="66">
        <f t="shared" si="21"/>
        <v>33</v>
      </c>
      <c r="X23" s="65">
        <f>VLOOKUP($A23,'Return Data'!$B$7:$R$1700,14,0)</f>
        <v>5.9112999999999998</v>
      </c>
      <c r="Y23" s="66">
        <f t="shared" si="22"/>
        <v>31</v>
      </c>
      <c r="Z23" s="65">
        <f>VLOOKUP($A23,'Return Data'!$B$7:$R$1700,16,0)</f>
        <v>6.8495999999999997</v>
      </c>
      <c r="AA23" s="67">
        <f t="shared" si="23"/>
        <v>32</v>
      </c>
    </row>
    <row r="24" spans="1:27" x14ac:dyDescent="0.3">
      <c r="A24" s="63" t="s">
        <v>134</v>
      </c>
      <c r="B24" s="64">
        <f>VLOOKUP($A24,'Return Data'!$B$7:$R$1700,3,0)</f>
        <v>44040</v>
      </c>
      <c r="C24" s="65">
        <f>VLOOKUP($A24,'Return Data'!$B$7:$R$1700,4,0)</f>
        <v>1962.5239999999999</v>
      </c>
      <c r="D24" s="65">
        <f>VLOOKUP($A24,'Return Data'!$B$7:$R$1700,5,0)</f>
        <v>1.9232</v>
      </c>
      <c r="E24" s="66">
        <f t="shared" si="12"/>
        <v>32</v>
      </c>
      <c r="F24" s="65">
        <f>VLOOKUP($A24,'Return Data'!$B$7:$R$1700,6,0)</f>
        <v>2.4239000000000002</v>
      </c>
      <c r="G24" s="66">
        <f t="shared" si="13"/>
        <v>39</v>
      </c>
      <c r="H24" s="65">
        <f>VLOOKUP($A24,'Return Data'!$B$7:$R$1700,7,0)</f>
        <v>2.8641000000000001</v>
      </c>
      <c r="I24" s="66">
        <f t="shared" si="14"/>
        <v>39</v>
      </c>
      <c r="J24" s="65">
        <f>VLOOKUP($A24,'Return Data'!$B$7:$R$1700,8,0)</f>
        <v>2.8477000000000001</v>
      </c>
      <c r="K24" s="66">
        <f t="shared" si="15"/>
        <v>36</v>
      </c>
      <c r="L24" s="65">
        <f>VLOOKUP($A24,'Return Data'!$B$7:$R$1700,9,0)</f>
        <v>3.0072000000000001</v>
      </c>
      <c r="M24" s="66">
        <f t="shared" si="16"/>
        <v>34</v>
      </c>
      <c r="N24" s="65">
        <f>VLOOKUP($A24,'Return Data'!$B$7:$R$1700,10,0)</f>
        <v>3.2845</v>
      </c>
      <c r="O24" s="66">
        <f t="shared" si="17"/>
        <v>32</v>
      </c>
      <c r="P24" s="65">
        <f>VLOOKUP($A24,'Return Data'!$B$7:$R$1700,11,0)</f>
        <v>4.4264000000000001</v>
      </c>
      <c r="Q24" s="66">
        <f t="shared" si="18"/>
        <v>29</v>
      </c>
      <c r="R24" s="65">
        <f>VLOOKUP($A24,'Return Data'!$B$7:$R$1700,12,0)</f>
        <v>4.7541000000000002</v>
      </c>
      <c r="S24" s="66">
        <f t="shared" si="19"/>
        <v>29</v>
      </c>
      <c r="T24" s="65">
        <f>VLOOKUP($A24,'Return Data'!$B$7:$R$1700,13,0)</f>
        <v>5.0876000000000001</v>
      </c>
      <c r="U24" s="66">
        <f t="shared" si="20"/>
        <v>28</v>
      </c>
      <c r="V24" s="65">
        <f>VLOOKUP($A24,'Return Data'!$B$7:$R$1700,17,0)</f>
        <v>6.2367999999999997</v>
      </c>
      <c r="W24" s="66">
        <f t="shared" si="21"/>
        <v>27</v>
      </c>
      <c r="X24" s="65">
        <f>VLOOKUP($A24,'Return Data'!$B$7:$R$1700,14,0)</f>
        <v>6.5167000000000002</v>
      </c>
      <c r="Y24" s="66">
        <f t="shared" si="22"/>
        <v>25</v>
      </c>
      <c r="Z24" s="65">
        <f>VLOOKUP($A24,'Return Data'!$B$7:$R$1700,16,0)</f>
        <v>7.7190000000000003</v>
      </c>
      <c r="AA24" s="67">
        <f t="shared" si="23"/>
        <v>9</v>
      </c>
    </row>
    <row r="25" spans="1:27" x14ac:dyDescent="0.3">
      <c r="A25" s="63" t="s">
        <v>135</v>
      </c>
      <c r="B25" s="64">
        <f>VLOOKUP($A25,'Return Data'!$B$7:$R$1700,3,0)</f>
        <v>44040</v>
      </c>
      <c r="C25" s="65">
        <f>VLOOKUP($A25,'Return Data'!$B$7:$R$1700,4,0)</f>
        <v>1959.3985</v>
      </c>
      <c r="D25" s="65">
        <f>VLOOKUP($A25,'Return Data'!$B$7:$R$1700,5,0)</f>
        <v>0</v>
      </c>
      <c r="E25" s="66">
        <f t="shared" si="12"/>
        <v>43</v>
      </c>
      <c r="F25" s="65">
        <f>VLOOKUP($A25,'Return Data'!$B$7:$R$1700,6,0)</f>
        <v>0.93400000000000005</v>
      </c>
      <c r="G25" s="66">
        <f t="shared" si="13"/>
        <v>43</v>
      </c>
      <c r="H25" s="65">
        <f>VLOOKUP($A25,'Return Data'!$B$7:$R$1700,7,0)</f>
        <v>1.2007000000000001</v>
      </c>
      <c r="I25" s="66">
        <f t="shared" si="14"/>
        <v>43</v>
      </c>
      <c r="J25" s="65">
        <f>VLOOKUP($A25,'Return Data'!$B$7:$R$1700,8,0)</f>
        <v>1.6016999999999999</v>
      </c>
      <c r="K25" s="66">
        <f t="shared" si="15"/>
        <v>43</v>
      </c>
      <c r="L25" s="65">
        <f>VLOOKUP($A25,'Return Data'!$B$7:$R$1700,9,0)</f>
        <v>1.7766999999999999</v>
      </c>
      <c r="M25" s="66">
        <f t="shared" si="16"/>
        <v>43</v>
      </c>
      <c r="N25" s="65">
        <f>VLOOKUP($A25,'Return Data'!$B$7:$R$1700,10,0)</f>
        <v>2.8834</v>
      </c>
      <c r="O25" s="66">
        <f t="shared" si="17"/>
        <v>42</v>
      </c>
      <c r="P25" s="65"/>
      <c r="Q25" s="66"/>
      <c r="R25" s="65"/>
      <c r="S25" s="66"/>
      <c r="T25" s="65"/>
      <c r="U25" s="66"/>
      <c r="V25" s="65"/>
      <c r="W25" s="66"/>
      <c r="X25" s="65"/>
      <c r="Y25" s="66"/>
      <c r="Z25" s="65">
        <f>VLOOKUP($A25,'Return Data'!$B$7:$R$1700,16,0)</f>
        <v>4.1471999999999998</v>
      </c>
      <c r="AA25" s="67">
        <f t="shared" si="23"/>
        <v>43</v>
      </c>
    </row>
    <row r="26" spans="1:27" x14ac:dyDescent="0.3">
      <c r="A26" s="63" t="s">
        <v>136</v>
      </c>
      <c r="B26" s="64">
        <f>VLOOKUP($A26,'Return Data'!$B$7:$R$1700,3,0)</f>
        <v>44040</v>
      </c>
      <c r="C26" s="65">
        <f>VLOOKUP($A26,'Return Data'!$B$7:$R$1700,4,0)</f>
        <v>1963.2907</v>
      </c>
      <c r="D26" s="65">
        <f>VLOOKUP($A26,'Return Data'!$B$7:$R$1700,5,0)</f>
        <v>2.0024000000000002</v>
      </c>
      <c r="E26" s="66">
        <f t="shared" si="12"/>
        <v>27</v>
      </c>
      <c r="F26" s="65">
        <f>VLOOKUP($A26,'Return Data'!$B$7:$R$1700,6,0)</f>
        <v>2.4607000000000001</v>
      </c>
      <c r="G26" s="66">
        <f t="shared" si="13"/>
        <v>37</v>
      </c>
      <c r="H26" s="65">
        <f>VLOOKUP($A26,'Return Data'!$B$7:$R$1700,7,0)</f>
        <v>2.9327000000000001</v>
      </c>
      <c r="I26" s="66">
        <f t="shared" si="14"/>
        <v>32</v>
      </c>
      <c r="J26" s="65">
        <f>VLOOKUP($A26,'Return Data'!$B$7:$R$1700,8,0)</f>
        <v>2.8717000000000001</v>
      </c>
      <c r="K26" s="66">
        <f t="shared" si="15"/>
        <v>33</v>
      </c>
      <c r="L26" s="65">
        <f>VLOOKUP($A26,'Return Data'!$B$7:$R$1700,9,0)</f>
        <v>3.0560999999999998</v>
      </c>
      <c r="M26" s="66">
        <f t="shared" si="16"/>
        <v>29</v>
      </c>
      <c r="N26" s="65">
        <f>VLOOKUP($A26,'Return Data'!$B$7:$R$1700,10,0)</f>
        <v>3.3241999999999998</v>
      </c>
      <c r="O26" s="66">
        <f t="shared" si="17"/>
        <v>30</v>
      </c>
      <c r="P26" s="65"/>
      <c r="Q26" s="66"/>
      <c r="R26" s="65"/>
      <c r="S26" s="66"/>
      <c r="T26" s="65"/>
      <c r="U26" s="66"/>
      <c r="V26" s="65"/>
      <c r="W26" s="66"/>
      <c r="X26" s="65"/>
      <c r="Y26" s="66"/>
      <c r="Z26" s="65">
        <f>VLOOKUP($A26,'Return Data'!$B$7:$R$1700,16,0)</f>
        <v>4.5046999999999997</v>
      </c>
      <c r="AA26" s="67">
        <f t="shared" si="23"/>
        <v>40</v>
      </c>
    </row>
    <row r="27" spans="1:27" x14ac:dyDescent="0.3">
      <c r="A27" s="63" t="s">
        <v>137</v>
      </c>
      <c r="B27" s="64">
        <f>VLOOKUP($A27,'Return Data'!$B$7:$R$1700,3,0)</f>
        <v>44040</v>
      </c>
      <c r="C27" s="65">
        <f>VLOOKUP($A27,'Return Data'!$B$7:$R$1700,4,0)</f>
        <v>1962.8868</v>
      </c>
      <c r="D27" s="65">
        <f>VLOOKUP($A27,'Return Data'!$B$7:$R$1700,5,0)</f>
        <v>2.0047000000000001</v>
      </c>
      <c r="E27" s="66">
        <f t="shared" si="12"/>
        <v>26</v>
      </c>
      <c r="F27" s="65">
        <f>VLOOKUP($A27,'Return Data'!$B$7:$R$1700,6,0)</f>
        <v>2.4500999999999999</v>
      </c>
      <c r="G27" s="66">
        <f t="shared" si="13"/>
        <v>38</v>
      </c>
      <c r="H27" s="65">
        <f>VLOOKUP($A27,'Return Data'!$B$7:$R$1700,7,0)</f>
        <v>2.8755999999999999</v>
      </c>
      <c r="I27" s="66">
        <f t="shared" si="14"/>
        <v>37</v>
      </c>
      <c r="J27" s="65">
        <f>VLOOKUP($A27,'Return Data'!$B$7:$R$1700,8,0)</f>
        <v>2.8496999999999999</v>
      </c>
      <c r="K27" s="66">
        <f t="shared" si="15"/>
        <v>35</v>
      </c>
      <c r="L27" s="65">
        <f>VLOOKUP($A27,'Return Data'!$B$7:$R$1700,9,0)</f>
        <v>3.0084</v>
      </c>
      <c r="M27" s="66">
        <f t="shared" si="16"/>
        <v>33</v>
      </c>
      <c r="N27" s="65">
        <f>VLOOKUP($A27,'Return Data'!$B$7:$R$1700,10,0)</f>
        <v>3.2852999999999999</v>
      </c>
      <c r="O27" s="66">
        <f t="shared" si="17"/>
        <v>31</v>
      </c>
      <c r="P27" s="65"/>
      <c r="Q27" s="66"/>
      <c r="R27" s="65"/>
      <c r="S27" s="66"/>
      <c r="T27" s="65"/>
      <c r="U27" s="66"/>
      <c r="V27" s="65"/>
      <c r="W27" s="66"/>
      <c r="X27" s="65"/>
      <c r="Y27" s="66"/>
      <c r="Z27" s="65">
        <f>VLOOKUP($A27,'Return Data'!$B$7:$R$1700,16,0)</f>
        <v>4.4678000000000004</v>
      </c>
      <c r="AA27" s="67">
        <f t="shared" si="23"/>
        <v>41</v>
      </c>
    </row>
    <row r="28" spans="1:27" x14ac:dyDescent="0.3">
      <c r="A28" s="63" t="s">
        <v>138</v>
      </c>
      <c r="B28" s="64">
        <f>VLOOKUP($A28,'Return Data'!$B$7:$R$1700,3,0)</f>
        <v>44040</v>
      </c>
      <c r="C28" s="65">
        <f>VLOOKUP($A28,'Return Data'!$B$7:$R$1700,4,0)</f>
        <v>1962.9118000000001</v>
      </c>
      <c r="D28" s="65">
        <f>VLOOKUP($A28,'Return Data'!$B$7:$R$1700,5,0)</f>
        <v>1.8559000000000001</v>
      </c>
      <c r="E28" s="66">
        <f t="shared" si="12"/>
        <v>35</v>
      </c>
      <c r="F28" s="65">
        <f>VLOOKUP($A28,'Return Data'!$B$7:$R$1700,6,0)</f>
        <v>2.3210999999999999</v>
      </c>
      <c r="G28" s="66">
        <f t="shared" si="13"/>
        <v>42</v>
      </c>
      <c r="H28" s="65">
        <f>VLOOKUP($A28,'Return Data'!$B$7:$R$1700,7,0)</f>
        <v>2.7418</v>
      </c>
      <c r="I28" s="66">
        <f t="shared" si="14"/>
        <v>40</v>
      </c>
      <c r="J28" s="65">
        <f>VLOOKUP($A28,'Return Data'!$B$7:$R$1700,8,0)</f>
        <v>2.7543000000000002</v>
      </c>
      <c r="K28" s="66">
        <f t="shared" si="15"/>
        <v>40</v>
      </c>
      <c r="L28" s="65">
        <f>VLOOKUP($A28,'Return Data'!$B$7:$R$1700,9,0)</f>
        <v>2.8997999999999999</v>
      </c>
      <c r="M28" s="66">
        <f t="shared" si="16"/>
        <v>36</v>
      </c>
      <c r="N28" s="65">
        <f>VLOOKUP($A28,'Return Data'!$B$7:$R$1700,10,0)</f>
        <v>3.2631000000000001</v>
      </c>
      <c r="O28" s="66">
        <f t="shared" si="17"/>
        <v>33</v>
      </c>
      <c r="P28" s="65"/>
      <c r="Q28" s="66"/>
      <c r="R28" s="65"/>
      <c r="S28" s="66"/>
      <c r="T28" s="65"/>
      <c r="U28" s="66"/>
      <c r="V28" s="65"/>
      <c r="W28" s="66"/>
      <c r="X28" s="65"/>
      <c r="Y28" s="66"/>
      <c r="Z28" s="65">
        <f>VLOOKUP($A28,'Return Data'!$B$7:$R$1700,16,0)</f>
        <v>4.4638999999999998</v>
      </c>
      <c r="AA28" s="67">
        <f t="shared" si="23"/>
        <v>42</v>
      </c>
    </row>
    <row r="29" spans="1:27" x14ac:dyDescent="0.3">
      <c r="A29" s="63" t="s">
        <v>139</v>
      </c>
      <c r="B29" s="64">
        <f>VLOOKUP($A29,'Return Data'!$B$7:$R$1700,3,0)</f>
        <v>44040</v>
      </c>
      <c r="C29" s="65">
        <f>VLOOKUP($A29,'Return Data'!$B$7:$R$1700,4,0)</f>
        <v>2766.1246999999998</v>
      </c>
      <c r="D29" s="65">
        <f>VLOOKUP($A29,'Return Data'!$B$7:$R$1700,5,0)</f>
        <v>1.8065</v>
      </c>
      <c r="E29" s="66">
        <f t="shared" si="12"/>
        <v>37</v>
      </c>
      <c r="F29" s="65">
        <f>VLOOKUP($A29,'Return Data'!$B$7:$R$1700,6,0)</f>
        <v>2.4948999999999999</v>
      </c>
      <c r="G29" s="66">
        <f t="shared" si="13"/>
        <v>35</v>
      </c>
      <c r="H29" s="65">
        <f>VLOOKUP($A29,'Return Data'!$B$7:$R$1700,7,0)</f>
        <v>3.0222000000000002</v>
      </c>
      <c r="I29" s="66">
        <f t="shared" si="14"/>
        <v>26</v>
      </c>
      <c r="J29" s="65">
        <f>VLOOKUP($A29,'Return Data'!$B$7:$R$1700,8,0)</f>
        <v>2.9508999999999999</v>
      </c>
      <c r="K29" s="66">
        <f t="shared" si="15"/>
        <v>29</v>
      </c>
      <c r="L29" s="65">
        <f>VLOOKUP($A29,'Return Data'!$B$7:$R$1700,9,0)</f>
        <v>3.1564999999999999</v>
      </c>
      <c r="M29" s="66">
        <f t="shared" si="16"/>
        <v>22</v>
      </c>
      <c r="N29" s="65">
        <f>VLOOKUP($A29,'Return Data'!$B$7:$R$1700,10,0)</f>
        <v>3.9016000000000002</v>
      </c>
      <c r="O29" s="66">
        <f t="shared" si="17"/>
        <v>23</v>
      </c>
      <c r="P29" s="65">
        <f>VLOOKUP($A29,'Return Data'!$B$7:$R$1700,11,0)</f>
        <v>4.7285000000000004</v>
      </c>
      <c r="Q29" s="66">
        <f t="shared" si="18"/>
        <v>25</v>
      </c>
      <c r="R29" s="65">
        <f>VLOOKUP($A29,'Return Data'!$B$7:$R$1700,12,0)</f>
        <v>4.8964999999999996</v>
      </c>
      <c r="S29" s="66">
        <f t="shared" si="19"/>
        <v>26</v>
      </c>
      <c r="T29" s="65">
        <f>VLOOKUP($A29,'Return Data'!$B$7:$R$1700,13,0)</f>
        <v>5.1402999999999999</v>
      </c>
      <c r="U29" s="66">
        <f t="shared" si="20"/>
        <v>26</v>
      </c>
      <c r="V29" s="65">
        <f>VLOOKUP($A29,'Return Data'!$B$7:$R$1700,17,0)</f>
        <v>6.2796000000000003</v>
      </c>
      <c r="W29" s="66">
        <f t="shared" si="21"/>
        <v>25</v>
      </c>
      <c r="X29" s="65">
        <f>VLOOKUP($A29,'Return Data'!$B$7:$R$1700,14,0)</f>
        <v>6.5343</v>
      </c>
      <c r="Y29" s="66">
        <f t="shared" si="22"/>
        <v>24</v>
      </c>
      <c r="Z29" s="65">
        <f>VLOOKUP($A29,'Return Data'!$B$7:$R$1700,16,0)</f>
        <v>7.6779000000000002</v>
      </c>
      <c r="AA29" s="67">
        <f t="shared" si="23"/>
        <v>18</v>
      </c>
    </row>
    <row r="30" spans="1:27" x14ac:dyDescent="0.3">
      <c r="A30" s="63" t="s">
        <v>140</v>
      </c>
      <c r="B30" s="64">
        <f>VLOOKUP($A30,'Return Data'!$B$7:$R$1700,3,0)</f>
        <v>44040</v>
      </c>
      <c r="C30" s="65">
        <f>VLOOKUP($A30,'Return Data'!$B$7:$R$1700,4,0)</f>
        <v>1058.7689</v>
      </c>
      <c r="D30" s="65">
        <f>VLOOKUP($A30,'Return Data'!$B$7:$R$1700,5,0)</f>
        <v>2.7168000000000001</v>
      </c>
      <c r="E30" s="66">
        <f t="shared" si="12"/>
        <v>3</v>
      </c>
      <c r="F30" s="65">
        <f>VLOOKUP($A30,'Return Data'!$B$7:$R$1700,6,0)</f>
        <v>2.8803999999999998</v>
      </c>
      <c r="G30" s="66">
        <f t="shared" si="13"/>
        <v>6</v>
      </c>
      <c r="H30" s="65">
        <f>VLOOKUP($A30,'Return Data'!$B$7:$R$1700,7,0)</f>
        <v>2.9481999999999999</v>
      </c>
      <c r="I30" s="66">
        <f t="shared" si="14"/>
        <v>31</v>
      </c>
      <c r="J30" s="65">
        <f>VLOOKUP($A30,'Return Data'!$B$7:$R$1700,8,0)</f>
        <v>2.9580000000000002</v>
      </c>
      <c r="K30" s="66">
        <f t="shared" si="15"/>
        <v>27</v>
      </c>
      <c r="L30" s="65">
        <f>VLOOKUP($A30,'Return Data'!$B$7:$R$1700,9,0)</f>
        <v>2.9687000000000001</v>
      </c>
      <c r="M30" s="66">
        <f t="shared" si="16"/>
        <v>35</v>
      </c>
      <c r="N30" s="65">
        <f>VLOOKUP($A30,'Return Data'!$B$7:$R$1700,10,0)</f>
        <v>2.8927999999999998</v>
      </c>
      <c r="O30" s="66">
        <f t="shared" si="17"/>
        <v>41</v>
      </c>
      <c r="P30" s="65">
        <f>VLOOKUP($A30,'Return Data'!$B$7:$R$1700,11,0)</f>
        <v>3.3975</v>
      </c>
      <c r="Q30" s="66">
        <f t="shared" si="18"/>
        <v>38</v>
      </c>
      <c r="R30" s="65">
        <f>VLOOKUP($A30,'Return Data'!$B$7:$R$1700,12,0)</f>
        <v>3.8330000000000002</v>
      </c>
      <c r="S30" s="66">
        <f t="shared" si="19"/>
        <v>38</v>
      </c>
      <c r="T30" s="65">
        <f>VLOOKUP($A30,'Return Data'!$B$7:$R$1700,13,0)</f>
        <v>4.2053000000000003</v>
      </c>
      <c r="U30" s="66">
        <f t="shared" si="20"/>
        <v>38</v>
      </c>
      <c r="V30" s="65"/>
      <c r="W30" s="66"/>
      <c r="X30" s="65"/>
      <c r="Y30" s="66"/>
      <c r="Z30" s="65">
        <f>VLOOKUP($A30,'Return Data'!$B$7:$R$1700,16,0)</f>
        <v>4.6180000000000003</v>
      </c>
      <c r="AA30" s="67">
        <f t="shared" si="23"/>
        <v>39</v>
      </c>
    </row>
    <row r="31" spans="1:27" x14ac:dyDescent="0.3">
      <c r="A31" s="63" t="s">
        <v>141</v>
      </c>
      <c r="B31" s="64">
        <f>VLOOKUP($A31,'Return Data'!$B$7:$R$1700,3,0)</f>
        <v>44040</v>
      </c>
      <c r="C31" s="65">
        <f>VLOOKUP($A31,'Return Data'!$B$7:$R$1700,4,0)</f>
        <v>55.050699999999999</v>
      </c>
      <c r="D31" s="65">
        <f>VLOOKUP($A31,'Return Data'!$B$7:$R$1700,5,0)</f>
        <v>2.1217999999999999</v>
      </c>
      <c r="E31" s="66">
        <f t="shared" si="12"/>
        <v>16</v>
      </c>
      <c r="F31" s="65">
        <f>VLOOKUP($A31,'Return Data'!$B$7:$R$1700,6,0)</f>
        <v>2.8517000000000001</v>
      </c>
      <c r="G31" s="66">
        <f t="shared" si="13"/>
        <v>10</v>
      </c>
      <c r="H31" s="65">
        <f>VLOOKUP($A31,'Return Data'!$B$7:$R$1700,7,0)</f>
        <v>3.0516999999999999</v>
      </c>
      <c r="I31" s="66">
        <f t="shared" si="14"/>
        <v>19</v>
      </c>
      <c r="J31" s="65">
        <f>VLOOKUP($A31,'Return Data'!$B$7:$R$1700,8,0)</f>
        <v>3.0581999999999998</v>
      </c>
      <c r="K31" s="66">
        <f t="shared" si="15"/>
        <v>17</v>
      </c>
      <c r="L31" s="65">
        <f>VLOOKUP($A31,'Return Data'!$B$7:$R$1700,9,0)</f>
        <v>3.2130999999999998</v>
      </c>
      <c r="M31" s="66">
        <f t="shared" si="16"/>
        <v>18</v>
      </c>
      <c r="N31" s="65">
        <f>VLOOKUP($A31,'Return Data'!$B$7:$R$1700,10,0)</f>
        <v>3.7282999999999999</v>
      </c>
      <c r="O31" s="66">
        <f t="shared" si="17"/>
        <v>26</v>
      </c>
      <c r="P31" s="65">
        <f>VLOOKUP($A31,'Return Data'!$B$7:$R$1700,11,0)</f>
        <v>4.5536000000000003</v>
      </c>
      <c r="Q31" s="66">
        <f t="shared" si="18"/>
        <v>28</v>
      </c>
      <c r="R31" s="65">
        <f>VLOOKUP($A31,'Return Data'!$B$7:$R$1700,12,0)</f>
        <v>4.7796000000000003</v>
      </c>
      <c r="S31" s="66">
        <f t="shared" si="19"/>
        <v>28</v>
      </c>
      <c r="T31" s="65">
        <f>VLOOKUP($A31,'Return Data'!$B$7:$R$1700,13,0)</f>
        <v>5.0884</v>
      </c>
      <c r="U31" s="66">
        <f t="shared" si="20"/>
        <v>27</v>
      </c>
      <c r="V31" s="65">
        <f>VLOOKUP($A31,'Return Data'!$B$7:$R$1700,17,0)</f>
        <v>6.3132000000000001</v>
      </c>
      <c r="W31" s="66">
        <f t="shared" si="21"/>
        <v>23</v>
      </c>
      <c r="X31" s="65">
        <f>VLOOKUP($A31,'Return Data'!$B$7:$R$1700,14,0)</f>
        <v>6.5564999999999998</v>
      </c>
      <c r="Y31" s="66">
        <f t="shared" si="22"/>
        <v>22</v>
      </c>
      <c r="Z31" s="65">
        <f>VLOOKUP($A31,'Return Data'!$B$7:$R$1700,16,0)</f>
        <v>7.7294999999999998</v>
      </c>
      <c r="AA31" s="67">
        <f t="shared" si="23"/>
        <v>7</v>
      </c>
    </row>
    <row r="32" spans="1:27" x14ac:dyDescent="0.3">
      <c r="A32" s="63" t="s">
        <v>142</v>
      </c>
      <c r="B32" s="64">
        <f>VLOOKUP($A32,'Return Data'!$B$7:$R$1700,3,0)</f>
        <v>44040</v>
      </c>
      <c r="C32" s="65">
        <f>VLOOKUP($A32,'Return Data'!$B$7:$R$1700,4,0)</f>
        <v>4070.8326999999999</v>
      </c>
      <c r="D32" s="65">
        <f>VLOOKUP($A32,'Return Data'!$B$7:$R$1700,5,0)</f>
        <v>1.8202</v>
      </c>
      <c r="E32" s="66">
        <f t="shared" si="12"/>
        <v>36</v>
      </c>
      <c r="F32" s="65">
        <f>VLOOKUP($A32,'Return Data'!$B$7:$R$1700,6,0)</f>
        <v>2.7218</v>
      </c>
      <c r="G32" s="66">
        <f t="shared" si="13"/>
        <v>21</v>
      </c>
      <c r="H32" s="65">
        <f>VLOOKUP($A32,'Return Data'!$B$7:$R$1700,7,0)</f>
        <v>3.0371999999999999</v>
      </c>
      <c r="I32" s="66">
        <f t="shared" si="14"/>
        <v>22</v>
      </c>
      <c r="J32" s="65">
        <f>VLOOKUP($A32,'Return Data'!$B$7:$R$1700,8,0)</f>
        <v>2.9980000000000002</v>
      </c>
      <c r="K32" s="66">
        <f t="shared" si="15"/>
        <v>24</v>
      </c>
      <c r="L32" s="65">
        <f>VLOOKUP($A32,'Return Data'!$B$7:$R$1700,9,0)</f>
        <v>3.2778</v>
      </c>
      <c r="M32" s="66">
        <f t="shared" si="16"/>
        <v>9</v>
      </c>
      <c r="N32" s="65">
        <f>VLOOKUP($A32,'Return Data'!$B$7:$R$1700,10,0)</f>
        <v>4.0119999999999996</v>
      </c>
      <c r="O32" s="66">
        <f t="shared" si="17"/>
        <v>15</v>
      </c>
      <c r="P32" s="65">
        <f>VLOOKUP($A32,'Return Data'!$B$7:$R$1700,11,0)</f>
        <v>4.7885999999999997</v>
      </c>
      <c r="Q32" s="66">
        <f t="shared" si="18"/>
        <v>23</v>
      </c>
      <c r="R32" s="65">
        <f>VLOOKUP($A32,'Return Data'!$B$7:$R$1700,12,0)</f>
        <v>4.9515000000000002</v>
      </c>
      <c r="S32" s="66">
        <f t="shared" si="19"/>
        <v>23</v>
      </c>
      <c r="T32" s="65">
        <f>VLOOKUP($A32,'Return Data'!$B$7:$R$1700,13,0)</f>
        <v>5.1951999999999998</v>
      </c>
      <c r="U32" s="66">
        <f t="shared" si="20"/>
        <v>24</v>
      </c>
      <c r="V32" s="65">
        <f>VLOOKUP($A32,'Return Data'!$B$7:$R$1700,17,0)</f>
        <v>6.2694000000000001</v>
      </c>
      <c r="W32" s="66">
        <f t="shared" si="21"/>
        <v>26</v>
      </c>
      <c r="X32" s="65">
        <f>VLOOKUP($A32,'Return Data'!$B$7:$R$1700,14,0)</f>
        <v>6.5129999999999999</v>
      </c>
      <c r="Y32" s="66">
        <f t="shared" si="22"/>
        <v>27</v>
      </c>
      <c r="Z32" s="65">
        <f>VLOOKUP($A32,'Return Data'!$B$7:$R$1700,16,0)</f>
        <v>7.6412000000000004</v>
      </c>
      <c r="AA32" s="67">
        <f t="shared" si="23"/>
        <v>24</v>
      </c>
    </row>
    <row r="33" spans="1:27" x14ac:dyDescent="0.3">
      <c r="A33" s="63" t="s">
        <v>143</v>
      </c>
      <c r="B33" s="64">
        <f>VLOOKUP($A33,'Return Data'!$B$7:$R$1700,3,0)</f>
        <v>44040</v>
      </c>
      <c r="C33" s="65">
        <f>VLOOKUP($A33,'Return Data'!$B$7:$R$1700,4,0)</f>
        <v>2759.5156000000002</v>
      </c>
      <c r="D33" s="65">
        <f>VLOOKUP($A33,'Return Data'!$B$7:$R$1700,5,0)</f>
        <v>2.2381000000000002</v>
      </c>
      <c r="E33" s="66">
        <f t="shared" si="12"/>
        <v>14</v>
      </c>
      <c r="F33" s="65">
        <f>VLOOKUP($A33,'Return Data'!$B$7:$R$1700,6,0)</f>
        <v>2.7747999999999999</v>
      </c>
      <c r="G33" s="66">
        <f t="shared" si="13"/>
        <v>18</v>
      </c>
      <c r="H33" s="65">
        <f>VLOOKUP($A33,'Return Data'!$B$7:$R$1700,7,0)</f>
        <v>3.1091000000000002</v>
      </c>
      <c r="I33" s="66">
        <f t="shared" si="14"/>
        <v>12</v>
      </c>
      <c r="J33" s="65">
        <f>VLOOKUP($A33,'Return Data'!$B$7:$R$1700,8,0)</f>
        <v>3.0768</v>
      </c>
      <c r="K33" s="66">
        <f t="shared" si="15"/>
        <v>15</v>
      </c>
      <c r="L33" s="65">
        <f>VLOOKUP($A33,'Return Data'!$B$7:$R$1700,9,0)</f>
        <v>3.1987999999999999</v>
      </c>
      <c r="M33" s="66">
        <f t="shared" si="16"/>
        <v>19</v>
      </c>
      <c r="N33" s="65">
        <f>VLOOKUP($A33,'Return Data'!$B$7:$R$1700,10,0)</f>
        <v>3.9106000000000001</v>
      </c>
      <c r="O33" s="66">
        <f t="shared" si="17"/>
        <v>22</v>
      </c>
      <c r="P33" s="65">
        <f>VLOOKUP($A33,'Return Data'!$B$7:$R$1700,11,0)</f>
        <v>4.9482999999999997</v>
      </c>
      <c r="Q33" s="66">
        <f t="shared" si="18"/>
        <v>14</v>
      </c>
      <c r="R33" s="65">
        <f>VLOOKUP($A33,'Return Data'!$B$7:$R$1700,12,0)</f>
        <v>5.0792000000000002</v>
      </c>
      <c r="S33" s="66">
        <f t="shared" si="19"/>
        <v>14</v>
      </c>
      <c r="T33" s="65">
        <f>VLOOKUP($A33,'Return Data'!$B$7:$R$1700,13,0)</f>
        <v>5.2977999999999996</v>
      </c>
      <c r="U33" s="66">
        <f t="shared" si="20"/>
        <v>17</v>
      </c>
      <c r="V33" s="65">
        <f>VLOOKUP($A33,'Return Data'!$B$7:$R$1700,17,0)</f>
        <v>6.3514999999999997</v>
      </c>
      <c r="W33" s="66">
        <f t="shared" si="21"/>
        <v>20</v>
      </c>
      <c r="X33" s="65">
        <f>VLOOKUP($A33,'Return Data'!$B$7:$R$1700,14,0)</f>
        <v>6.5888999999999998</v>
      </c>
      <c r="Y33" s="66">
        <f t="shared" si="22"/>
        <v>20</v>
      </c>
      <c r="Z33" s="65">
        <f>VLOOKUP($A33,'Return Data'!$B$7:$R$1700,16,0)</f>
        <v>7.6756000000000002</v>
      </c>
      <c r="AA33" s="67">
        <f t="shared" si="23"/>
        <v>19</v>
      </c>
    </row>
    <row r="34" spans="1:27" x14ac:dyDescent="0.3">
      <c r="A34" s="63" t="s">
        <v>144</v>
      </c>
      <c r="B34" s="64">
        <f>VLOOKUP($A34,'Return Data'!$B$7:$R$1700,3,0)</f>
        <v>44040</v>
      </c>
      <c r="C34" s="65">
        <f>VLOOKUP($A34,'Return Data'!$B$7:$R$1700,4,0)</f>
        <v>3655.7435999999998</v>
      </c>
      <c r="D34" s="65">
        <f>VLOOKUP($A34,'Return Data'!$B$7:$R$1700,5,0)</f>
        <v>2.3834</v>
      </c>
      <c r="E34" s="66">
        <f t="shared" si="12"/>
        <v>10</v>
      </c>
      <c r="F34" s="65">
        <f>VLOOKUP($A34,'Return Data'!$B$7:$R$1700,6,0)</f>
        <v>2.8548</v>
      </c>
      <c r="G34" s="66">
        <f t="shared" si="13"/>
        <v>7</v>
      </c>
      <c r="H34" s="65">
        <f>VLOOKUP($A34,'Return Data'!$B$7:$R$1700,7,0)</f>
        <v>3.2031999999999998</v>
      </c>
      <c r="I34" s="66">
        <f t="shared" si="14"/>
        <v>6</v>
      </c>
      <c r="J34" s="65">
        <f>VLOOKUP($A34,'Return Data'!$B$7:$R$1700,8,0)</f>
        <v>3.2105000000000001</v>
      </c>
      <c r="K34" s="66">
        <f t="shared" si="15"/>
        <v>6</v>
      </c>
      <c r="L34" s="65">
        <f>VLOOKUP($A34,'Return Data'!$B$7:$R$1700,9,0)</f>
        <v>3.4268000000000001</v>
      </c>
      <c r="M34" s="66">
        <f t="shared" si="16"/>
        <v>6</v>
      </c>
      <c r="N34" s="65">
        <f>VLOOKUP($A34,'Return Data'!$B$7:$R$1700,10,0)</f>
        <v>4.1425999999999998</v>
      </c>
      <c r="O34" s="66">
        <f t="shared" si="17"/>
        <v>8</v>
      </c>
      <c r="P34" s="65">
        <f>VLOOKUP($A34,'Return Data'!$B$7:$R$1700,11,0)</f>
        <v>5.1696</v>
      </c>
      <c r="Q34" s="66">
        <f t="shared" si="18"/>
        <v>5</v>
      </c>
      <c r="R34" s="65">
        <f>VLOOKUP($A34,'Return Data'!$B$7:$R$1700,12,0)</f>
        <v>5.2538</v>
      </c>
      <c r="S34" s="66">
        <f t="shared" si="19"/>
        <v>5</v>
      </c>
      <c r="T34" s="65">
        <f>VLOOKUP($A34,'Return Data'!$B$7:$R$1700,13,0)</f>
        <v>5.4756</v>
      </c>
      <c r="U34" s="66">
        <f t="shared" si="20"/>
        <v>5</v>
      </c>
      <c r="V34" s="65">
        <f>VLOOKUP($A34,'Return Data'!$B$7:$R$1700,17,0)</f>
        <v>6.4420000000000002</v>
      </c>
      <c r="W34" s="66">
        <f t="shared" si="21"/>
        <v>12</v>
      </c>
      <c r="X34" s="65">
        <f>VLOOKUP($A34,'Return Data'!$B$7:$R$1700,14,0)</f>
        <v>6.6520000000000001</v>
      </c>
      <c r="Y34" s="66">
        <f t="shared" si="22"/>
        <v>12</v>
      </c>
      <c r="Z34" s="65">
        <f>VLOOKUP($A34,'Return Data'!$B$7:$R$1700,16,0)</f>
        <v>7.6923000000000004</v>
      </c>
      <c r="AA34" s="67">
        <f t="shared" si="23"/>
        <v>14</v>
      </c>
    </row>
    <row r="35" spans="1:27" x14ac:dyDescent="0.3">
      <c r="A35" s="63" t="s">
        <v>437</v>
      </c>
      <c r="B35" s="64">
        <f>VLOOKUP($A35,'Return Data'!$B$7:$R$1700,3,0)</f>
        <v>44040</v>
      </c>
      <c r="C35" s="65">
        <f>VLOOKUP($A35,'Return Data'!$B$7:$R$1700,4,0)</f>
        <v>1307.5286000000001</v>
      </c>
      <c r="D35" s="65">
        <f>VLOOKUP($A35,'Return Data'!$B$7:$R$1700,5,0)</f>
        <v>1.9458</v>
      </c>
      <c r="E35" s="66">
        <f t="shared" si="12"/>
        <v>31</v>
      </c>
      <c r="F35" s="65">
        <f>VLOOKUP($A35,'Return Data'!$B$7:$R$1700,6,0)</f>
        <v>2.7587000000000002</v>
      </c>
      <c r="G35" s="66">
        <f t="shared" si="13"/>
        <v>19</v>
      </c>
      <c r="H35" s="65">
        <f>VLOOKUP($A35,'Return Data'!$B$7:$R$1700,7,0)</f>
        <v>3.2098</v>
      </c>
      <c r="I35" s="66">
        <f t="shared" si="14"/>
        <v>5</v>
      </c>
      <c r="J35" s="65">
        <f>VLOOKUP($A35,'Return Data'!$B$7:$R$1700,8,0)</f>
        <v>3.1958000000000002</v>
      </c>
      <c r="K35" s="66">
        <f t="shared" si="15"/>
        <v>7</v>
      </c>
      <c r="L35" s="65">
        <f>VLOOKUP($A35,'Return Data'!$B$7:$R$1700,9,0)</f>
        <v>3.4811000000000001</v>
      </c>
      <c r="M35" s="66">
        <f t="shared" si="16"/>
        <v>4</v>
      </c>
      <c r="N35" s="65">
        <f>VLOOKUP($A35,'Return Data'!$B$7:$R$1700,10,0)</f>
        <v>4.1528999999999998</v>
      </c>
      <c r="O35" s="66">
        <f t="shared" si="17"/>
        <v>7</v>
      </c>
      <c r="P35" s="65">
        <f>VLOOKUP($A35,'Return Data'!$B$7:$R$1700,11,0)</f>
        <v>5.0037000000000003</v>
      </c>
      <c r="Q35" s="66">
        <f t="shared" si="18"/>
        <v>13</v>
      </c>
      <c r="R35" s="65">
        <f>VLOOKUP($A35,'Return Data'!$B$7:$R$1700,12,0)</f>
        <v>5.1974</v>
      </c>
      <c r="S35" s="66">
        <f t="shared" si="19"/>
        <v>10</v>
      </c>
      <c r="T35" s="65">
        <f>VLOOKUP($A35,'Return Data'!$B$7:$R$1700,13,0)</f>
        <v>5.4684999999999997</v>
      </c>
      <c r="U35" s="66">
        <f t="shared" si="20"/>
        <v>6</v>
      </c>
      <c r="V35" s="65">
        <f>VLOOKUP($A35,'Return Data'!$B$7:$R$1700,17,0)</f>
        <v>6.5330000000000004</v>
      </c>
      <c r="W35" s="66">
        <f t="shared" si="21"/>
        <v>4</v>
      </c>
      <c r="X35" s="65">
        <f>VLOOKUP($A35,'Return Data'!$B$7:$R$1700,14,0)</f>
        <v>6.7168999999999999</v>
      </c>
      <c r="Y35" s="66">
        <f t="shared" si="22"/>
        <v>4</v>
      </c>
      <c r="Z35" s="65">
        <f>VLOOKUP($A35,'Return Data'!$B$7:$R$1700,16,0)</f>
        <v>6.8085000000000004</v>
      </c>
      <c r="AA35" s="67">
        <f t="shared" si="23"/>
        <v>33</v>
      </c>
    </row>
    <row r="36" spans="1:27" x14ac:dyDescent="0.3">
      <c r="A36" s="63" t="s">
        <v>146</v>
      </c>
      <c r="B36" s="64">
        <f>VLOOKUP($A36,'Return Data'!$B$7:$R$1700,3,0)</f>
        <v>44040</v>
      </c>
      <c r="C36" s="65">
        <f>VLOOKUP($A36,'Return Data'!$B$7:$R$1700,4,0)</f>
        <v>2123.4328</v>
      </c>
      <c r="D36" s="65">
        <f>VLOOKUP($A36,'Return Data'!$B$7:$R$1700,5,0)</f>
        <v>2.0731000000000002</v>
      </c>
      <c r="E36" s="66">
        <f t="shared" si="12"/>
        <v>22</v>
      </c>
      <c r="F36" s="65">
        <f>VLOOKUP($A36,'Return Data'!$B$7:$R$1700,6,0)</f>
        <v>2.8546999999999998</v>
      </c>
      <c r="G36" s="66">
        <f t="shared" si="13"/>
        <v>8</v>
      </c>
      <c r="H36" s="65">
        <f>VLOOKUP($A36,'Return Data'!$B$7:$R$1700,7,0)</f>
        <v>3.1446000000000001</v>
      </c>
      <c r="I36" s="66">
        <f t="shared" si="14"/>
        <v>9</v>
      </c>
      <c r="J36" s="65">
        <f>VLOOKUP($A36,'Return Data'!$B$7:$R$1700,8,0)</f>
        <v>3.0785</v>
      </c>
      <c r="K36" s="66">
        <f t="shared" si="15"/>
        <v>14</v>
      </c>
      <c r="L36" s="65">
        <f>VLOOKUP($A36,'Return Data'!$B$7:$R$1700,9,0)</f>
        <v>3.2345999999999999</v>
      </c>
      <c r="M36" s="66">
        <f t="shared" si="16"/>
        <v>15</v>
      </c>
      <c r="N36" s="65">
        <f>VLOOKUP($A36,'Return Data'!$B$7:$R$1700,10,0)</f>
        <v>3.9333</v>
      </c>
      <c r="O36" s="66">
        <f t="shared" si="17"/>
        <v>20</v>
      </c>
      <c r="P36" s="65">
        <f>VLOOKUP($A36,'Return Data'!$B$7:$R$1700,11,0)</f>
        <v>4.8471000000000002</v>
      </c>
      <c r="Q36" s="66">
        <f t="shared" si="18"/>
        <v>19</v>
      </c>
      <c r="R36" s="65">
        <f>VLOOKUP($A36,'Return Data'!$B$7:$R$1700,12,0)</f>
        <v>5.0183999999999997</v>
      </c>
      <c r="S36" s="66">
        <f t="shared" si="19"/>
        <v>20</v>
      </c>
      <c r="T36" s="65">
        <f>VLOOKUP($A36,'Return Data'!$B$7:$R$1700,13,0)</f>
        <v>5.2785000000000002</v>
      </c>
      <c r="U36" s="66">
        <f t="shared" si="20"/>
        <v>20</v>
      </c>
      <c r="V36" s="65">
        <f>VLOOKUP($A36,'Return Data'!$B$7:$R$1700,17,0)</f>
        <v>6.3540999999999999</v>
      </c>
      <c r="W36" s="66">
        <f t="shared" si="21"/>
        <v>19</v>
      </c>
      <c r="X36" s="65">
        <f>VLOOKUP($A36,'Return Data'!$B$7:$R$1700,14,0)</f>
        <v>6.5949999999999998</v>
      </c>
      <c r="Y36" s="66">
        <f t="shared" si="22"/>
        <v>19</v>
      </c>
      <c r="Z36" s="65">
        <f>VLOOKUP($A36,'Return Data'!$B$7:$R$1700,16,0)</f>
        <v>7.4470999999999998</v>
      </c>
      <c r="AA36" s="67">
        <f t="shared" si="23"/>
        <v>29</v>
      </c>
    </row>
    <row r="37" spans="1:27" x14ac:dyDescent="0.3">
      <c r="A37" s="63" t="s">
        <v>147</v>
      </c>
      <c r="B37" s="64">
        <f>VLOOKUP($A37,'Return Data'!$B$7:$R$1700,3,0)</f>
        <v>44040</v>
      </c>
      <c r="C37" s="65">
        <f>VLOOKUP($A37,'Return Data'!$B$7:$R$1700,4,0)</f>
        <v>10.82</v>
      </c>
      <c r="D37" s="65">
        <f>VLOOKUP($A37,'Return Data'!$B$7:$R$1700,5,0)</f>
        <v>2.6989000000000001</v>
      </c>
      <c r="E37" s="66">
        <f t="shared" si="12"/>
        <v>4</v>
      </c>
      <c r="F37" s="65">
        <f>VLOOKUP($A37,'Return Data'!$B$7:$R$1700,6,0)</f>
        <v>2.7839</v>
      </c>
      <c r="G37" s="66">
        <f t="shared" si="13"/>
        <v>17</v>
      </c>
      <c r="H37" s="65">
        <f>VLOOKUP($A37,'Return Data'!$B$7:$R$1700,7,0)</f>
        <v>2.8931</v>
      </c>
      <c r="I37" s="66">
        <f t="shared" si="14"/>
        <v>34</v>
      </c>
      <c r="J37" s="65">
        <f>VLOOKUP($A37,'Return Data'!$B$7:$R$1700,8,0)</f>
        <v>2.8222</v>
      </c>
      <c r="K37" s="66">
        <f t="shared" si="15"/>
        <v>38</v>
      </c>
      <c r="L37" s="65">
        <f>VLOOKUP($A37,'Return Data'!$B$7:$R$1700,9,0)</f>
        <v>2.8403</v>
      </c>
      <c r="M37" s="66">
        <f t="shared" si="16"/>
        <v>39</v>
      </c>
      <c r="N37" s="65">
        <f>VLOOKUP($A37,'Return Data'!$B$7:$R$1700,10,0)</f>
        <v>3.0743</v>
      </c>
      <c r="O37" s="66">
        <f t="shared" si="17"/>
        <v>40</v>
      </c>
      <c r="P37" s="65">
        <f>VLOOKUP($A37,'Return Data'!$B$7:$R$1700,11,0)</f>
        <v>3.746</v>
      </c>
      <c r="Q37" s="66">
        <f t="shared" si="18"/>
        <v>37</v>
      </c>
      <c r="R37" s="65">
        <f>VLOOKUP($A37,'Return Data'!$B$7:$R$1700,12,0)</f>
        <v>4.0754999999999999</v>
      </c>
      <c r="S37" s="66">
        <f t="shared" si="19"/>
        <v>37</v>
      </c>
      <c r="T37" s="65">
        <f>VLOOKUP($A37,'Return Data'!$B$7:$R$1700,13,0)</f>
        <v>4.423</v>
      </c>
      <c r="U37" s="66">
        <f t="shared" si="20"/>
        <v>37</v>
      </c>
      <c r="V37" s="65"/>
      <c r="W37" s="66"/>
      <c r="X37" s="65"/>
      <c r="Y37" s="66"/>
      <c r="Z37" s="65">
        <f>VLOOKUP($A37,'Return Data'!$B$7:$R$1700,16,0)</f>
        <v>5.0225999999999997</v>
      </c>
      <c r="AA37" s="67">
        <f t="shared" si="23"/>
        <v>38</v>
      </c>
    </row>
    <row r="38" spans="1:27" x14ac:dyDescent="0.3">
      <c r="A38" s="63" t="s">
        <v>148</v>
      </c>
      <c r="B38" s="64">
        <f>VLOOKUP($A38,'Return Data'!$B$7:$R$1700,3,0)</f>
        <v>44040</v>
      </c>
      <c r="C38" s="65">
        <f>VLOOKUP($A38,'Return Data'!$B$7:$R$1700,4,0)</f>
        <v>4924.5477000000001</v>
      </c>
      <c r="D38" s="65">
        <f>VLOOKUP($A38,'Return Data'!$B$7:$R$1700,5,0)</f>
        <v>2.0954000000000002</v>
      </c>
      <c r="E38" s="66">
        <f t="shared" si="12"/>
        <v>19</v>
      </c>
      <c r="F38" s="65">
        <f>VLOOKUP($A38,'Return Data'!$B$7:$R$1700,6,0)</f>
        <v>2.72</v>
      </c>
      <c r="G38" s="66">
        <f t="shared" si="13"/>
        <v>22</v>
      </c>
      <c r="H38" s="65">
        <f>VLOOKUP($A38,'Return Data'!$B$7:$R$1700,7,0)</f>
        <v>3.1286999999999998</v>
      </c>
      <c r="I38" s="66">
        <f t="shared" si="14"/>
        <v>11</v>
      </c>
      <c r="J38" s="65">
        <f>VLOOKUP($A38,'Return Data'!$B$7:$R$1700,8,0)</f>
        <v>3.1362000000000001</v>
      </c>
      <c r="K38" s="66">
        <f t="shared" si="15"/>
        <v>11</v>
      </c>
      <c r="L38" s="65">
        <f>VLOOKUP($A38,'Return Data'!$B$7:$R$1700,9,0)</f>
        <v>3.347</v>
      </c>
      <c r="M38" s="66">
        <f t="shared" si="16"/>
        <v>8</v>
      </c>
      <c r="N38" s="65">
        <f>VLOOKUP($A38,'Return Data'!$B$7:$R$1700,10,0)</f>
        <v>4.2393999999999998</v>
      </c>
      <c r="O38" s="66">
        <f t="shared" si="17"/>
        <v>6</v>
      </c>
      <c r="P38" s="65">
        <f>VLOOKUP($A38,'Return Data'!$B$7:$R$1700,11,0)</f>
        <v>5.0963000000000003</v>
      </c>
      <c r="Q38" s="66">
        <f t="shared" si="18"/>
        <v>9</v>
      </c>
      <c r="R38" s="65">
        <f>VLOOKUP($A38,'Return Data'!$B$7:$R$1700,12,0)</f>
        <v>5.1867999999999999</v>
      </c>
      <c r="S38" s="66">
        <f t="shared" si="19"/>
        <v>12</v>
      </c>
      <c r="T38" s="65">
        <f>VLOOKUP($A38,'Return Data'!$B$7:$R$1700,13,0)</f>
        <v>5.4379999999999997</v>
      </c>
      <c r="U38" s="66">
        <f t="shared" si="20"/>
        <v>10</v>
      </c>
      <c r="V38" s="65">
        <f>VLOOKUP($A38,'Return Data'!$B$7:$R$1700,17,0)</f>
        <v>6.5162000000000004</v>
      </c>
      <c r="W38" s="66">
        <f t="shared" si="21"/>
        <v>5</v>
      </c>
      <c r="X38" s="65">
        <f>VLOOKUP($A38,'Return Data'!$B$7:$R$1700,14,0)</f>
        <v>6.6981000000000002</v>
      </c>
      <c r="Y38" s="66">
        <f t="shared" si="22"/>
        <v>7</v>
      </c>
      <c r="Z38" s="65">
        <f>VLOOKUP($A38,'Return Data'!$B$7:$R$1700,16,0)</f>
        <v>7.7473999999999998</v>
      </c>
      <c r="AA38" s="67">
        <f t="shared" si="23"/>
        <v>6</v>
      </c>
    </row>
    <row r="39" spans="1:27" x14ac:dyDescent="0.3">
      <c r="A39" s="63" t="s">
        <v>149</v>
      </c>
      <c r="B39" s="64">
        <f>VLOOKUP($A39,'Return Data'!$B$7:$R$1700,3,0)</f>
        <v>44040</v>
      </c>
      <c r="C39" s="65">
        <f>VLOOKUP($A39,'Return Data'!$B$7:$R$1700,4,0)</f>
        <v>1129.6502</v>
      </c>
      <c r="D39" s="65">
        <f>VLOOKUP($A39,'Return Data'!$B$7:$R$1700,5,0)</f>
        <v>2.6949000000000001</v>
      </c>
      <c r="E39" s="66">
        <f t="shared" si="12"/>
        <v>5</v>
      </c>
      <c r="F39" s="65">
        <f>VLOOKUP($A39,'Return Data'!$B$7:$R$1700,6,0)</f>
        <v>2.8952</v>
      </c>
      <c r="G39" s="66">
        <f t="shared" si="13"/>
        <v>5</v>
      </c>
      <c r="H39" s="65">
        <f>VLOOKUP($A39,'Return Data'!$B$7:$R$1700,7,0)</f>
        <v>2.8841999999999999</v>
      </c>
      <c r="I39" s="66">
        <f t="shared" si="14"/>
        <v>35</v>
      </c>
      <c r="J39" s="65">
        <f>VLOOKUP($A39,'Return Data'!$B$7:$R$1700,8,0)</f>
        <v>2.8506</v>
      </c>
      <c r="K39" s="66">
        <f t="shared" si="15"/>
        <v>34</v>
      </c>
      <c r="L39" s="65">
        <f>VLOOKUP($A39,'Return Data'!$B$7:$R$1700,9,0)</f>
        <v>2.8732000000000002</v>
      </c>
      <c r="M39" s="66">
        <f t="shared" si="16"/>
        <v>37</v>
      </c>
      <c r="N39" s="65">
        <f>VLOOKUP($A39,'Return Data'!$B$7:$R$1700,10,0)</f>
        <v>3.2433000000000001</v>
      </c>
      <c r="O39" s="66">
        <f t="shared" si="17"/>
        <v>34</v>
      </c>
      <c r="P39" s="65">
        <f>VLOOKUP($A39,'Return Data'!$B$7:$R$1700,11,0)</f>
        <v>4.0529000000000002</v>
      </c>
      <c r="Q39" s="66">
        <f t="shared" si="18"/>
        <v>32</v>
      </c>
      <c r="R39" s="65">
        <f>VLOOKUP($A39,'Return Data'!$B$7:$R$1700,12,0)</f>
        <v>4.3445999999999998</v>
      </c>
      <c r="S39" s="66">
        <f t="shared" si="19"/>
        <v>33</v>
      </c>
      <c r="T39" s="65">
        <f>VLOOKUP($A39,'Return Data'!$B$7:$R$1700,13,0)</f>
        <v>4.734</v>
      </c>
      <c r="U39" s="66">
        <f t="shared" si="20"/>
        <v>32</v>
      </c>
      <c r="V39" s="65">
        <f>VLOOKUP($A39,'Return Data'!$B$7:$R$1700,17,0)</f>
        <v>5.5827999999999998</v>
      </c>
      <c r="W39" s="66">
        <f t="shared" si="21"/>
        <v>32</v>
      </c>
      <c r="X39" s="65"/>
      <c r="Y39" s="66"/>
      <c r="Z39" s="65">
        <f>VLOOKUP($A39,'Return Data'!$B$7:$R$1700,16,0)</f>
        <v>5.6542000000000003</v>
      </c>
      <c r="AA39" s="67">
        <f t="shared" si="23"/>
        <v>37</v>
      </c>
    </row>
    <row r="40" spans="1:27" x14ac:dyDescent="0.3">
      <c r="A40" s="63" t="s">
        <v>150</v>
      </c>
      <c r="B40" s="64">
        <f>VLOOKUP($A40,'Return Data'!$B$7:$R$1700,3,0)</f>
        <v>44040</v>
      </c>
      <c r="C40" s="65">
        <f>VLOOKUP($A40,'Return Data'!$B$7:$R$1700,4,0)</f>
        <v>262.28429999999997</v>
      </c>
      <c r="D40" s="65">
        <f>VLOOKUP($A40,'Return Data'!$B$7:$R$1700,5,0)</f>
        <v>1.8927</v>
      </c>
      <c r="E40" s="66">
        <f t="shared" si="12"/>
        <v>34</v>
      </c>
      <c r="F40" s="65">
        <f>VLOOKUP($A40,'Return Data'!$B$7:$R$1700,6,0)</f>
        <v>2.8117000000000001</v>
      </c>
      <c r="G40" s="66">
        <f t="shared" si="13"/>
        <v>13</v>
      </c>
      <c r="H40" s="65">
        <f>VLOOKUP($A40,'Return Data'!$B$7:$R$1700,7,0)</f>
        <v>3.2305999999999999</v>
      </c>
      <c r="I40" s="66">
        <f t="shared" si="14"/>
        <v>4</v>
      </c>
      <c r="J40" s="65">
        <f>VLOOKUP($A40,'Return Data'!$B$7:$R$1700,8,0)</f>
        <v>3.2275999999999998</v>
      </c>
      <c r="K40" s="66">
        <f t="shared" si="15"/>
        <v>4</v>
      </c>
      <c r="L40" s="65">
        <f>VLOOKUP($A40,'Return Data'!$B$7:$R$1700,9,0)</f>
        <v>3.4474999999999998</v>
      </c>
      <c r="M40" s="66">
        <f t="shared" si="16"/>
        <v>5</v>
      </c>
      <c r="N40" s="65">
        <f>VLOOKUP($A40,'Return Data'!$B$7:$R$1700,10,0)</f>
        <v>4.4574999999999996</v>
      </c>
      <c r="O40" s="66">
        <f t="shared" si="17"/>
        <v>2</v>
      </c>
      <c r="P40" s="65">
        <f>VLOOKUP($A40,'Return Data'!$B$7:$R$1700,11,0)</f>
        <v>5.0503999999999998</v>
      </c>
      <c r="Q40" s="66">
        <f t="shared" si="18"/>
        <v>11</v>
      </c>
      <c r="R40" s="65">
        <f>VLOOKUP($A40,'Return Data'!$B$7:$R$1700,12,0)</f>
        <v>5.2062999999999997</v>
      </c>
      <c r="S40" s="66">
        <f t="shared" si="19"/>
        <v>8</v>
      </c>
      <c r="T40" s="65">
        <f>VLOOKUP($A40,'Return Data'!$B$7:$R$1700,13,0)</f>
        <v>5.4489999999999998</v>
      </c>
      <c r="U40" s="66">
        <f t="shared" si="20"/>
        <v>9</v>
      </c>
      <c r="V40" s="65">
        <f>VLOOKUP($A40,'Return Data'!$B$7:$R$1700,17,0)</f>
        <v>6.5145</v>
      </c>
      <c r="W40" s="66">
        <f t="shared" si="21"/>
        <v>7</v>
      </c>
      <c r="X40" s="65">
        <f>VLOOKUP($A40,'Return Data'!$B$7:$R$1700,14,0)</f>
        <v>6.6893000000000002</v>
      </c>
      <c r="Y40" s="66">
        <f t="shared" si="22"/>
        <v>8</v>
      </c>
      <c r="Z40" s="65">
        <f>VLOOKUP($A40,'Return Data'!$B$7:$R$1700,16,0)</f>
        <v>7.7224000000000004</v>
      </c>
      <c r="AA40" s="67">
        <f t="shared" si="23"/>
        <v>8</v>
      </c>
    </row>
    <row r="41" spans="1:27" x14ac:dyDescent="0.3">
      <c r="A41" s="63" t="s">
        <v>151</v>
      </c>
      <c r="B41" s="64">
        <f>VLOOKUP($A41,'Return Data'!$B$7:$R$1700,3,0)</f>
        <v>44040</v>
      </c>
      <c r="C41" s="65">
        <f>VLOOKUP($A41,'Return Data'!$B$7:$R$1700,4,0)</f>
        <v>2847.1067200000002</v>
      </c>
      <c r="D41" s="65">
        <f>VLOOKUP($A41,'Return Data'!$B$7:$R$1700,5,0)</f>
        <v>1.5139</v>
      </c>
      <c r="E41" s="66">
        <f t="shared" si="12"/>
        <v>41</v>
      </c>
      <c r="F41" s="65">
        <f>VLOOKUP($A41,'Return Data'!$B$7:$R$1700,6,0)</f>
        <v>2.9380000000000002</v>
      </c>
      <c r="G41" s="66">
        <f t="shared" si="13"/>
        <v>4</v>
      </c>
      <c r="H41" s="65">
        <f>VLOOKUP($A41,'Return Data'!$B$7:$R$1700,7,0)</f>
        <v>3.0146999999999999</v>
      </c>
      <c r="I41" s="66">
        <f t="shared" si="14"/>
        <v>27</v>
      </c>
      <c r="J41" s="65">
        <f>VLOOKUP($A41,'Return Data'!$B$7:$R$1700,8,0)</f>
        <v>3.0337000000000001</v>
      </c>
      <c r="K41" s="66">
        <f t="shared" si="15"/>
        <v>20</v>
      </c>
      <c r="L41" s="65">
        <f>VLOOKUP($A41,'Return Data'!$B$7:$R$1700,9,0)</f>
        <v>3.1150000000000002</v>
      </c>
      <c r="M41" s="66">
        <f t="shared" si="16"/>
        <v>23</v>
      </c>
      <c r="N41" s="65">
        <f>VLOOKUP($A41,'Return Data'!$B$7:$R$1700,10,0)</f>
        <v>3.5059999999999998</v>
      </c>
      <c r="O41" s="66">
        <f t="shared" si="17"/>
        <v>28</v>
      </c>
      <c r="P41" s="65">
        <f>VLOOKUP($A41,'Return Data'!$B$7:$R$1700,11,0)</f>
        <v>4.2043999999999997</v>
      </c>
      <c r="Q41" s="66">
        <f t="shared" si="18"/>
        <v>30</v>
      </c>
      <c r="R41" s="65">
        <f>VLOOKUP($A41,'Return Data'!$B$7:$R$1700,12,0)</f>
        <v>4.5003000000000002</v>
      </c>
      <c r="S41" s="66">
        <f t="shared" si="19"/>
        <v>30</v>
      </c>
      <c r="T41" s="65">
        <f>VLOOKUP($A41,'Return Data'!$B$7:$R$1700,13,0)</f>
        <v>4.7938999999999998</v>
      </c>
      <c r="U41" s="66">
        <f t="shared" si="20"/>
        <v>31</v>
      </c>
      <c r="V41" s="65">
        <f>VLOOKUP($A41,'Return Data'!$B$7:$R$1700,17,0)</f>
        <v>1.3255999999999999</v>
      </c>
      <c r="W41" s="66">
        <f t="shared" si="21"/>
        <v>36</v>
      </c>
      <c r="X41" s="65">
        <f>VLOOKUP($A41,'Return Data'!$B$7:$R$1700,14,0)</f>
        <v>3.2048000000000001</v>
      </c>
      <c r="Y41" s="66">
        <f t="shared" si="22"/>
        <v>35</v>
      </c>
      <c r="Z41" s="65">
        <f>VLOOKUP($A41,'Return Data'!$B$7:$R$1700,16,0)</f>
        <v>6.3404999999999996</v>
      </c>
      <c r="AA41" s="67">
        <f t="shared" si="23"/>
        <v>35</v>
      </c>
    </row>
    <row r="42" spans="1:27" x14ac:dyDescent="0.3">
      <c r="A42" s="63" t="s">
        <v>152</v>
      </c>
      <c r="B42" s="64">
        <f>VLOOKUP($A42,'Return Data'!$B$7:$R$1700,3,0)</f>
        <v>44040</v>
      </c>
      <c r="C42" s="65">
        <f>VLOOKUP($A42,'Return Data'!$B$7:$R$1700,4,0)</f>
        <v>31.888500000000001</v>
      </c>
      <c r="D42" s="65">
        <f>VLOOKUP($A42,'Return Data'!$B$7:$R$1700,5,0)</f>
        <v>3.7776000000000001</v>
      </c>
      <c r="E42" s="66">
        <f t="shared" si="12"/>
        <v>1</v>
      </c>
      <c r="F42" s="65">
        <f>VLOOKUP($A42,'Return Data'!$B$7:$R$1700,6,0)</f>
        <v>3.9220000000000002</v>
      </c>
      <c r="G42" s="66">
        <f t="shared" si="13"/>
        <v>1</v>
      </c>
      <c r="H42" s="65">
        <f>VLOOKUP($A42,'Return Data'!$B$7:$R$1700,7,0)</f>
        <v>3.9601000000000002</v>
      </c>
      <c r="I42" s="66">
        <f t="shared" si="14"/>
        <v>1</v>
      </c>
      <c r="J42" s="65">
        <f>VLOOKUP($A42,'Return Data'!$B$7:$R$1700,8,0)</f>
        <v>3.8483000000000001</v>
      </c>
      <c r="K42" s="66">
        <f t="shared" si="15"/>
        <v>1</v>
      </c>
      <c r="L42" s="65">
        <f>VLOOKUP($A42,'Return Data'!$B$7:$R$1700,9,0)</f>
        <v>4.7225999999999999</v>
      </c>
      <c r="M42" s="66">
        <f t="shared" si="16"/>
        <v>1</v>
      </c>
      <c r="N42" s="65">
        <f>VLOOKUP($A42,'Return Data'!$B$7:$R$1700,10,0)</f>
        <v>5.0138999999999996</v>
      </c>
      <c r="O42" s="66">
        <f t="shared" si="17"/>
        <v>1</v>
      </c>
      <c r="P42" s="65">
        <f>VLOOKUP($A42,'Return Data'!$B$7:$R$1700,11,0)</f>
        <v>5.3898999999999999</v>
      </c>
      <c r="Q42" s="66">
        <f t="shared" si="18"/>
        <v>1</v>
      </c>
      <c r="R42" s="65">
        <f>VLOOKUP($A42,'Return Data'!$B$7:$R$1700,12,0)</f>
        <v>5.7823000000000002</v>
      </c>
      <c r="S42" s="66">
        <f t="shared" si="19"/>
        <v>1</v>
      </c>
      <c r="T42" s="65">
        <f>VLOOKUP($A42,'Return Data'!$B$7:$R$1700,13,0)</f>
        <v>6.1387999999999998</v>
      </c>
      <c r="U42" s="66">
        <f t="shared" si="20"/>
        <v>1</v>
      </c>
      <c r="V42" s="65">
        <f>VLOOKUP($A42,'Return Data'!$B$7:$R$1700,17,0)</f>
        <v>6.9726999999999997</v>
      </c>
      <c r="W42" s="66">
        <f t="shared" si="21"/>
        <v>1</v>
      </c>
      <c r="X42" s="65">
        <f>VLOOKUP($A42,'Return Data'!$B$7:$R$1700,14,0)</f>
        <v>6.9329999999999998</v>
      </c>
      <c r="Y42" s="66">
        <f t="shared" si="22"/>
        <v>1</v>
      </c>
      <c r="Z42" s="65">
        <f>VLOOKUP($A42,'Return Data'!$B$7:$R$1700,16,0)</f>
        <v>8.0762999999999998</v>
      </c>
      <c r="AA42" s="67">
        <f t="shared" si="23"/>
        <v>1</v>
      </c>
    </row>
    <row r="43" spans="1:27" x14ac:dyDescent="0.3">
      <c r="A43" s="63" t="s">
        <v>153</v>
      </c>
      <c r="B43" s="64">
        <f>VLOOKUP($A43,'Return Data'!$B$7:$R$1700,3,0)</f>
        <v>44040</v>
      </c>
      <c r="C43" s="65">
        <f>VLOOKUP($A43,'Return Data'!$B$7:$R$1700,4,0)</f>
        <v>27.221699999999998</v>
      </c>
      <c r="D43" s="65">
        <f>VLOOKUP($A43,'Return Data'!$B$7:$R$1700,5,0)</f>
        <v>2.2795999999999998</v>
      </c>
      <c r="E43" s="66">
        <f t="shared" si="12"/>
        <v>12</v>
      </c>
      <c r="F43" s="65">
        <f>VLOOKUP($A43,'Return Data'!$B$7:$R$1700,6,0)</f>
        <v>2.6375999999999999</v>
      </c>
      <c r="G43" s="66">
        <f t="shared" si="13"/>
        <v>29</v>
      </c>
      <c r="H43" s="65">
        <f>VLOOKUP($A43,'Return Data'!$B$7:$R$1700,7,0)</f>
        <v>2.8748</v>
      </c>
      <c r="I43" s="66">
        <f t="shared" si="14"/>
        <v>38</v>
      </c>
      <c r="J43" s="65">
        <f>VLOOKUP($A43,'Return Data'!$B$7:$R$1700,8,0)</f>
        <v>2.8380000000000001</v>
      </c>
      <c r="K43" s="66">
        <f t="shared" si="15"/>
        <v>37</v>
      </c>
      <c r="L43" s="65">
        <f>VLOOKUP($A43,'Return Data'!$B$7:$R$1700,9,0)</f>
        <v>2.8536999999999999</v>
      </c>
      <c r="M43" s="66">
        <f t="shared" si="16"/>
        <v>38</v>
      </c>
      <c r="N43" s="65">
        <f>VLOOKUP($A43,'Return Data'!$B$7:$R$1700,10,0)</f>
        <v>3.1797</v>
      </c>
      <c r="O43" s="66">
        <f t="shared" si="17"/>
        <v>39</v>
      </c>
      <c r="P43" s="65">
        <f>VLOOKUP($A43,'Return Data'!$B$7:$R$1700,11,0)</f>
        <v>3.9462000000000002</v>
      </c>
      <c r="Q43" s="66">
        <f t="shared" si="18"/>
        <v>34</v>
      </c>
      <c r="R43" s="65">
        <f>VLOOKUP($A43,'Return Data'!$B$7:$R$1700,12,0)</f>
        <v>4.2664999999999997</v>
      </c>
      <c r="S43" s="66">
        <f t="shared" si="19"/>
        <v>35</v>
      </c>
      <c r="T43" s="65">
        <f>VLOOKUP($A43,'Return Data'!$B$7:$R$1700,13,0)</f>
        <v>4.6066000000000003</v>
      </c>
      <c r="U43" s="66">
        <f t="shared" si="20"/>
        <v>35</v>
      </c>
      <c r="V43" s="65">
        <f>VLOOKUP($A43,'Return Data'!$B$7:$R$1700,17,0)</f>
        <v>5.6738999999999997</v>
      </c>
      <c r="W43" s="66">
        <f t="shared" si="21"/>
        <v>31</v>
      </c>
      <c r="X43" s="65">
        <f>VLOOKUP($A43,'Return Data'!$B$7:$R$1700,14,0)</f>
        <v>5.8487999999999998</v>
      </c>
      <c r="Y43" s="66">
        <f t="shared" si="22"/>
        <v>32</v>
      </c>
      <c r="Z43" s="65">
        <f>VLOOKUP($A43,'Return Data'!$B$7:$R$1700,16,0)</f>
        <v>7.2446999999999999</v>
      </c>
      <c r="AA43" s="67">
        <f t="shared" si="23"/>
        <v>30</v>
      </c>
    </row>
    <row r="44" spans="1:27" x14ac:dyDescent="0.3">
      <c r="A44" s="63" t="s">
        <v>156</v>
      </c>
      <c r="B44" s="64">
        <f>VLOOKUP($A44,'Return Data'!$B$7:$R$1700,3,0)</f>
        <v>44040</v>
      </c>
      <c r="C44" s="65">
        <f>VLOOKUP($A44,'Return Data'!$B$7:$R$1700,4,0)</f>
        <v>3152.9189999999999</v>
      </c>
      <c r="D44" s="65">
        <f>VLOOKUP($A44,'Return Data'!$B$7:$R$1700,5,0)</f>
        <v>2.0861999999999998</v>
      </c>
      <c r="E44" s="66">
        <f t="shared" si="12"/>
        <v>20</v>
      </c>
      <c r="F44" s="65">
        <f>VLOOKUP($A44,'Return Data'!$B$7:$R$1700,6,0)</f>
        <v>2.6280999999999999</v>
      </c>
      <c r="G44" s="66">
        <f t="shared" si="13"/>
        <v>31</v>
      </c>
      <c r="H44" s="65">
        <f>VLOOKUP($A44,'Return Data'!$B$7:$R$1700,7,0)</f>
        <v>3.0608</v>
      </c>
      <c r="I44" s="66">
        <f t="shared" si="14"/>
        <v>18</v>
      </c>
      <c r="J44" s="65">
        <f>VLOOKUP($A44,'Return Data'!$B$7:$R$1700,8,0)</f>
        <v>3.0788000000000002</v>
      </c>
      <c r="K44" s="66">
        <f t="shared" si="15"/>
        <v>13</v>
      </c>
      <c r="L44" s="65">
        <f>VLOOKUP($A44,'Return Data'!$B$7:$R$1700,9,0)</f>
        <v>3.2239</v>
      </c>
      <c r="M44" s="66">
        <f t="shared" si="16"/>
        <v>16</v>
      </c>
      <c r="N44" s="65">
        <f>VLOOKUP($A44,'Return Data'!$B$7:$R$1700,10,0)</f>
        <v>4.0533000000000001</v>
      </c>
      <c r="O44" s="66">
        <f t="shared" si="17"/>
        <v>13</v>
      </c>
      <c r="P44" s="65">
        <f>VLOOKUP($A44,'Return Data'!$B$7:$R$1700,11,0)</f>
        <v>4.9218000000000002</v>
      </c>
      <c r="Q44" s="66">
        <f t="shared" si="18"/>
        <v>16</v>
      </c>
      <c r="R44" s="65">
        <f>VLOOKUP($A44,'Return Data'!$B$7:$R$1700,12,0)</f>
        <v>5.0400999999999998</v>
      </c>
      <c r="S44" s="66">
        <f t="shared" si="19"/>
        <v>16</v>
      </c>
      <c r="T44" s="65">
        <f>VLOOKUP($A44,'Return Data'!$B$7:$R$1700,13,0)</f>
        <v>5.2922000000000002</v>
      </c>
      <c r="U44" s="66">
        <f t="shared" si="20"/>
        <v>18</v>
      </c>
      <c r="V44" s="65">
        <f>VLOOKUP($A44,'Return Data'!$B$7:$R$1700,17,0)</f>
        <v>6.3343999999999996</v>
      </c>
      <c r="W44" s="66">
        <f t="shared" si="21"/>
        <v>21</v>
      </c>
      <c r="X44" s="65">
        <f>VLOOKUP($A44,'Return Data'!$B$7:$R$1700,14,0)</f>
        <v>6.5449999999999999</v>
      </c>
      <c r="Y44" s="66">
        <f t="shared" si="22"/>
        <v>23</v>
      </c>
      <c r="Z44" s="65">
        <f>VLOOKUP($A44,'Return Data'!$B$7:$R$1700,16,0)</f>
        <v>7.6341000000000001</v>
      </c>
      <c r="AA44" s="67">
        <f t="shared" si="23"/>
        <v>25</v>
      </c>
    </row>
    <row r="45" spans="1:27" x14ac:dyDescent="0.3">
      <c r="A45" s="63" t="s">
        <v>157</v>
      </c>
      <c r="B45" s="64">
        <f>VLOOKUP($A45,'Return Data'!$B$7:$R$1700,3,0)</f>
        <v>44040</v>
      </c>
      <c r="C45" s="65">
        <f>VLOOKUP($A45,'Return Data'!$B$7:$R$1700,4,0)</f>
        <v>42.451099999999997</v>
      </c>
      <c r="D45" s="65">
        <f>VLOOKUP($A45,'Return Data'!$B$7:$R$1700,5,0)</f>
        <v>2.0636999999999999</v>
      </c>
      <c r="E45" s="66">
        <f t="shared" si="12"/>
        <v>23</v>
      </c>
      <c r="F45" s="65">
        <f>VLOOKUP($A45,'Return Data'!$B$7:$R$1700,6,0)</f>
        <v>2.6947000000000001</v>
      </c>
      <c r="G45" s="66">
        <f t="shared" si="13"/>
        <v>25</v>
      </c>
      <c r="H45" s="65">
        <f>VLOOKUP($A45,'Return Data'!$B$7:$R$1700,7,0)</f>
        <v>3.1463999999999999</v>
      </c>
      <c r="I45" s="66">
        <f t="shared" si="14"/>
        <v>8</v>
      </c>
      <c r="J45" s="65">
        <f>VLOOKUP($A45,'Return Data'!$B$7:$R$1700,8,0)</f>
        <v>3.2898999999999998</v>
      </c>
      <c r="K45" s="66">
        <f t="shared" si="15"/>
        <v>3</v>
      </c>
      <c r="L45" s="65">
        <f>VLOOKUP($A45,'Return Data'!$B$7:$R$1700,9,0)</f>
        <v>3.2385999999999999</v>
      </c>
      <c r="M45" s="66">
        <f t="shared" si="16"/>
        <v>14</v>
      </c>
      <c r="N45" s="65">
        <f>VLOOKUP($A45,'Return Data'!$B$7:$R$1700,10,0)</f>
        <v>3.9531000000000001</v>
      </c>
      <c r="O45" s="66">
        <f t="shared" si="17"/>
        <v>18</v>
      </c>
      <c r="P45" s="65">
        <f>VLOOKUP($A45,'Return Data'!$B$7:$R$1700,11,0)</f>
        <v>4.8297999999999996</v>
      </c>
      <c r="Q45" s="66">
        <f t="shared" si="18"/>
        <v>21</v>
      </c>
      <c r="R45" s="65">
        <f>VLOOKUP($A45,'Return Data'!$B$7:$R$1700,12,0)</f>
        <v>5.0221999999999998</v>
      </c>
      <c r="S45" s="66">
        <f t="shared" si="19"/>
        <v>19</v>
      </c>
      <c r="T45" s="65">
        <f>VLOOKUP($A45,'Return Data'!$B$7:$R$1700,13,0)</f>
        <v>5.2847999999999997</v>
      </c>
      <c r="U45" s="66">
        <f t="shared" si="20"/>
        <v>19</v>
      </c>
      <c r="V45" s="65">
        <f>VLOOKUP($A45,'Return Data'!$B$7:$R$1700,17,0)</f>
        <v>6.3945999999999996</v>
      </c>
      <c r="W45" s="66">
        <f t="shared" si="21"/>
        <v>16</v>
      </c>
      <c r="X45" s="65">
        <f>VLOOKUP($A45,'Return Data'!$B$7:$R$1700,14,0)</f>
        <v>6.6024000000000003</v>
      </c>
      <c r="Y45" s="66">
        <f t="shared" si="22"/>
        <v>16</v>
      </c>
      <c r="Z45" s="65">
        <f>VLOOKUP($A45,'Return Data'!$B$7:$R$1700,16,0)</f>
        <v>7.6875</v>
      </c>
      <c r="AA45" s="67">
        <f t="shared" si="23"/>
        <v>15</v>
      </c>
    </row>
    <row r="46" spans="1:27" x14ac:dyDescent="0.3">
      <c r="A46" s="63" t="s">
        <v>158</v>
      </c>
      <c r="B46" s="64">
        <f>VLOOKUP($A46,'Return Data'!$B$7:$R$1700,3,0)</f>
        <v>44040</v>
      </c>
      <c r="C46" s="65">
        <f>VLOOKUP($A46,'Return Data'!$B$7:$R$1700,4,0)</f>
        <v>3178.1183000000001</v>
      </c>
      <c r="D46" s="65">
        <f>VLOOKUP($A46,'Return Data'!$B$7:$R$1700,5,0)</f>
        <v>2.621</v>
      </c>
      <c r="E46" s="66">
        <f t="shared" si="12"/>
        <v>7</v>
      </c>
      <c r="F46" s="65">
        <f>VLOOKUP($A46,'Return Data'!$B$7:$R$1700,6,0)</f>
        <v>2.8534999999999999</v>
      </c>
      <c r="G46" s="66">
        <f t="shared" si="13"/>
        <v>9</v>
      </c>
      <c r="H46" s="65">
        <f>VLOOKUP($A46,'Return Data'!$B$7:$R$1700,7,0)</f>
        <v>3.2542</v>
      </c>
      <c r="I46" s="66">
        <f t="shared" si="14"/>
        <v>3</v>
      </c>
      <c r="J46" s="65">
        <f>VLOOKUP($A46,'Return Data'!$B$7:$R$1700,8,0)</f>
        <v>3.1743000000000001</v>
      </c>
      <c r="K46" s="66">
        <f t="shared" si="15"/>
        <v>10</v>
      </c>
      <c r="L46" s="65">
        <f>VLOOKUP($A46,'Return Data'!$B$7:$R$1700,9,0)</f>
        <v>3.2492000000000001</v>
      </c>
      <c r="M46" s="66">
        <f t="shared" si="16"/>
        <v>11</v>
      </c>
      <c r="N46" s="65">
        <f>VLOOKUP($A46,'Return Data'!$B$7:$R$1700,10,0)</f>
        <v>4.1044</v>
      </c>
      <c r="O46" s="66">
        <f t="shared" si="17"/>
        <v>9</v>
      </c>
      <c r="P46" s="65">
        <f>VLOOKUP($A46,'Return Data'!$B$7:$R$1700,11,0)</f>
        <v>5.1971999999999996</v>
      </c>
      <c r="Q46" s="66">
        <f t="shared" si="18"/>
        <v>3</v>
      </c>
      <c r="R46" s="65">
        <f>VLOOKUP($A46,'Return Data'!$B$7:$R$1700,12,0)</f>
        <v>5.2576999999999998</v>
      </c>
      <c r="S46" s="66">
        <f t="shared" si="19"/>
        <v>4</v>
      </c>
      <c r="T46" s="65">
        <f>VLOOKUP($A46,'Return Data'!$B$7:$R$1700,13,0)</f>
        <v>5.4657999999999998</v>
      </c>
      <c r="U46" s="66">
        <f t="shared" si="20"/>
        <v>8</v>
      </c>
      <c r="V46" s="65">
        <f>VLOOKUP($A46,'Return Data'!$B$7:$R$1700,17,0)</f>
        <v>6.4710999999999999</v>
      </c>
      <c r="W46" s="66">
        <f t="shared" si="21"/>
        <v>9</v>
      </c>
      <c r="X46" s="65">
        <f>VLOOKUP($A46,'Return Data'!$B$7:$R$1700,14,0)</f>
        <v>6.6654</v>
      </c>
      <c r="Y46" s="66">
        <f t="shared" si="22"/>
        <v>9</v>
      </c>
      <c r="Z46" s="65">
        <f>VLOOKUP($A46,'Return Data'!$B$7:$R$1700,16,0)</f>
        <v>7.7477</v>
      </c>
      <c r="AA46" s="67">
        <f t="shared" si="23"/>
        <v>5</v>
      </c>
    </row>
    <row r="47" spans="1:27" x14ac:dyDescent="0.3">
      <c r="A47" s="63" t="s">
        <v>159</v>
      </c>
      <c r="B47" s="64">
        <f>VLOOKUP($A47,'Return Data'!$B$7:$R$1700,3,0)</f>
        <v>44040</v>
      </c>
      <c r="C47" s="65">
        <f>VLOOKUP($A47,'Return Data'!$B$7:$R$1700,4,0)</f>
        <v>1976.8082999999999</v>
      </c>
      <c r="D47" s="65">
        <f>VLOOKUP($A47,'Return Data'!$B$7:$R$1700,5,0)</f>
        <v>2.3839000000000001</v>
      </c>
      <c r="E47" s="66">
        <f t="shared" si="12"/>
        <v>9</v>
      </c>
      <c r="F47" s="65">
        <f>VLOOKUP($A47,'Return Data'!$B$7:$R$1700,6,0)</f>
        <v>2.5339999999999998</v>
      </c>
      <c r="G47" s="66">
        <f t="shared" si="13"/>
        <v>34</v>
      </c>
      <c r="H47" s="65">
        <f>VLOOKUP($A47,'Return Data'!$B$7:$R$1700,7,0)</f>
        <v>2.5474000000000001</v>
      </c>
      <c r="I47" s="66">
        <f t="shared" si="14"/>
        <v>42</v>
      </c>
      <c r="J47" s="65">
        <f>VLOOKUP($A47,'Return Data'!$B$7:$R$1700,8,0)</f>
        <v>2.6941000000000002</v>
      </c>
      <c r="K47" s="66">
        <f t="shared" si="15"/>
        <v>41</v>
      </c>
      <c r="L47" s="65">
        <f>VLOOKUP($A47,'Return Data'!$B$7:$R$1700,9,0)</f>
        <v>2.6892999999999998</v>
      </c>
      <c r="M47" s="66">
        <f t="shared" si="16"/>
        <v>42</v>
      </c>
      <c r="N47" s="65">
        <f>VLOOKUP($A47,'Return Data'!$B$7:$R$1700,10,0)</f>
        <v>2.6913</v>
      </c>
      <c r="O47" s="66">
        <f t="shared" si="17"/>
        <v>43</v>
      </c>
      <c r="P47" s="65">
        <f>VLOOKUP($A47,'Return Data'!$B$7:$R$1700,11,0)</f>
        <v>3.0438999999999998</v>
      </c>
      <c r="Q47" s="66">
        <f t="shared" si="18"/>
        <v>39</v>
      </c>
      <c r="R47" s="65">
        <f>VLOOKUP($A47,'Return Data'!$B$7:$R$1700,12,0)</f>
        <v>3.4992999999999999</v>
      </c>
      <c r="S47" s="66">
        <f t="shared" si="19"/>
        <v>39</v>
      </c>
      <c r="T47" s="65">
        <f>VLOOKUP($A47,'Return Data'!$B$7:$R$1700,13,0)</f>
        <v>3.8376000000000001</v>
      </c>
      <c r="U47" s="66">
        <f t="shared" si="20"/>
        <v>39</v>
      </c>
      <c r="V47" s="65">
        <f>VLOOKUP($A47,'Return Data'!$B$7:$R$1700,17,0)</f>
        <v>4.8497000000000003</v>
      </c>
      <c r="W47" s="66">
        <f t="shared" si="21"/>
        <v>34</v>
      </c>
      <c r="X47" s="65">
        <f>VLOOKUP($A47,'Return Data'!$B$7:$R$1700,14,0)</f>
        <v>5.0902000000000003</v>
      </c>
      <c r="Y47" s="66">
        <f t="shared" si="22"/>
        <v>34</v>
      </c>
      <c r="Z47" s="65">
        <f>VLOOKUP($A47,'Return Data'!$B$7:$R$1700,16,0)</f>
        <v>6.3594999999999997</v>
      </c>
      <c r="AA47" s="67">
        <f t="shared" si="23"/>
        <v>34</v>
      </c>
    </row>
    <row r="48" spans="1:27" x14ac:dyDescent="0.3">
      <c r="A48" s="63" t="s">
        <v>160</v>
      </c>
      <c r="B48" s="64">
        <f>VLOOKUP($A48,'Return Data'!$B$7:$R$1700,3,0)</f>
        <v>44040</v>
      </c>
      <c r="C48" s="65">
        <f>VLOOKUP($A48,'Return Data'!$B$7:$R$1700,4,0)</f>
        <v>1939.2166</v>
      </c>
      <c r="D48" s="65">
        <f>VLOOKUP($A48,'Return Data'!$B$7:$R$1700,5,0)</f>
        <v>2.2400000000000002</v>
      </c>
      <c r="E48" s="66">
        <f t="shared" si="12"/>
        <v>13</v>
      </c>
      <c r="F48" s="65">
        <f>VLOOKUP($A48,'Return Data'!$B$7:$R$1700,6,0)</f>
        <v>2.7134999999999998</v>
      </c>
      <c r="G48" s="66">
        <f t="shared" si="13"/>
        <v>23</v>
      </c>
      <c r="H48" s="65">
        <f>VLOOKUP($A48,'Return Data'!$B$7:$R$1700,7,0)</f>
        <v>3.0468999999999999</v>
      </c>
      <c r="I48" s="66">
        <f t="shared" si="14"/>
        <v>21</v>
      </c>
      <c r="J48" s="65">
        <f>VLOOKUP($A48,'Return Data'!$B$7:$R$1700,8,0)</f>
        <v>3.2107000000000001</v>
      </c>
      <c r="K48" s="66">
        <f t="shared" si="15"/>
        <v>5</v>
      </c>
      <c r="L48" s="65">
        <f>VLOOKUP($A48,'Return Data'!$B$7:$R$1700,9,0)</f>
        <v>3.1755</v>
      </c>
      <c r="M48" s="66">
        <f t="shared" si="16"/>
        <v>20</v>
      </c>
      <c r="N48" s="65">
        <f>VLOOKUP($A48,'Return Data'!$B$7:$R$1700,10,0)</f>
        <v>4.0704000000000002</v>
      </c>
      <c r="O48" s="66">
        <f t="shared" si="17"/>
        <v>10</v>
      </c>
      <c r="P48" s="65">
        <f>VLOOKUP($A48,'Return Data'!$B$7:$R$1700,11,0)</f>
        <v>5.1654</v>
      </c>
      <c r="Q48" s="66">
        <f t="shared" si="18"/>
        <v>6</v>
      </c>
      <c r="R48" s="65">
        <f>VLOOKUP($A48,'Return Data'!$B$7:$R$1700,12,0)</f>
        <v>5.2271000000000001</v>
      </c>
      <c r="S48" s="66">
        <f t="shared" si="19"/>
        <v>6</v>
      </c>
      <c r="T48" s="65">
        <f>VLOOKUP($A48,'Return Data'!$B$7:$R$1700,13,0)</f>
        <v>5.3997000000000002</v>
      </c>
      <c r="U48" s="66">
        <f t="shared" si="20"/>
        <v>12</v>
      </c>
      <c r="V48" s="65">
        <f>VLOOKUP($A48,'Return Data'!$B$7:$R$1700,17,0)</f>
        <v>4.4908999999999999</v>
      </c>
      <c r="W48" s="66">
        <f t="shared" si="21"/>
        <v>35</v>
      </c>
      <c r="X48" s="65">
        <f>VLOOKUP($A48,'Return Data'!$B$7:$R$1700,14,0)</f>
        <v>5.3182999999999998</v>
      </c>
      <c r="Y48" s="66">
        <f t="shared" si="22"/>
        <v>33</v>
      </c>
      <c r="Z48" s="65">
        <f>VLOOKUP($A48,'Return Data'!$B$7:$R$1700,16,0)</f>
        <v>7.13</v>
      </c>
      <c r="AA48" s="67">
        <f t="shared" si="23"/>
        <v>31</v>
      </c>
    </row>
    <row r="49" spans="1:27" x14ac:dyDescent="0.3">
      <c r="A49" s="63" t="s">
        <v>161</v>
      </c>
      <c r="B49" s="64">
        <f>VLOOKUP($A49,'Return Data'!$B$7:$R$1700,3,0)</f>
        <v>44040</v>
      </c>
      <c r="C49" s="65">
        <f>VLOOKUP($A49,'Return Data'!$B$7:$R$1700,4,0)</f>
        <v>3298.1682000000001</v>
      </c>
      <c r="D49" s="65">
        <f>VLOOKUP($A49,'Return Data'!$B$7:$R$1700,5,0)</f>
        <v>2.1194000000000002</v>
      </c>
      <c r="E49" s="66">
        <f t="shared" si="12"/>
        <v>17</v>
      </c>
      <c r="F49" s="65">
        <f>VLOOKUP($A49,'Return Data'!$B$7:$R$1700,6,0)</f>
        <v>2.6177999999999999</v>
      </c>
      <c r="G49" s="66">
        <f t="shared" si="13"/>
        <v>32</v>
      </c>
      <c r="H49" s="65">
        <f>VLOOKUP($A49,'Return Data'!$B$7:$R$1700,7,0)</f>
        <v>3.0354999999999999</v>
      </c>
      <c r="I49" s="66">
        <f t="shared" si="14"/>
        <v>24</v>
      </c>
      <c r="J49" s="65">
        <f>VLOOKUP($A49,'Return Data'!$B$7:$R$1700,8,0)</f>
        <v>3.0390000000000001</v>
      </c>
      <c r="K49" s="66">
        <f t="shared" si="15"/>
        <v>19</v>
      </c>
      <c r="L49" s="65">
        <f>VLOOKUP($A49,'Return Data'!$B$7:$R$1700,9,0)</f>
        <v>3.2747000000000002</v>
      </c>
      <c r="M49" s="66">
        <f t="shared" si="16"/>
        <v>10</v>
      </c>
      <c r="N49" s="65">
        <f>VLOOKUP($A49,'Return Data'!$B$7:$R$1700,10,0)</f>
        <v>4.0561999999999996</v>
      </c>
      <c r="O49" s="66">
        <f t="shared" si="17"/>
        <v>12</v>
      </c>
      <c r="P49" s="65">
        <f>VLOOKUP($A49,'Return Data'!$B$7:$R$1700,11,0)</f>
        <v>4.9264000000000001</v>
      </c>
      <c r="Q49" s="66">
        <f t="shared" si="18"/>
        <v>15</v>
      </c>
      <c r="R49" s="65">
        <f>VLOOKUP($A49,'Return Data'!$B$7:$R$1700,12,0)</f>
        <v>5.0515999999999996</v>
      </c>
      <c r="S49" s="66">
        <f t="shared" si="19"/>
        <v>15</v>
      </c>
      <c r="T49" s="65">
        <f>VLOOKUP($A49,'Return Data'!$B$7:$R$1700,13,0)</f>
        <v>5.3089000000000004</v>
      </c>
      <c r="U49" s="66">
        <f t="shared" si="20"/>
        <v>15</v>
      </c>
      <c r="V49" s="65">
        <f>VLOOKUP($A49,'Return Data'!$B$7:$R$1700,17,0)</f>
        <v>6.4096000000000002</v>
      </c>
      <c r="W49" s="66">
        <f t="shared" si="21"/>
        <v>15</v>
      </c>
      <c r="X49" s="65">
        <f>VLOOKUP($A49,'Return Data'!$B$7:$R$1700,14,0)</f>
        <v>6.6203000000000003</v>
      </c>
      <c r="Y49" s="66">
        <f t="shared" si="22"/>
        <v>15</v>
      </c>
      <c r="Z49" s="65">
        <f>VLOOKUP($A49,'Return Data'!$B$7:$R$1700,16,0)</f>
        <v>7.6695000000000002</v>
      </c>
      <c r="AA49" s="67">
        <f t="shared" si="23"/>
        <v>21</v>
      </c>
    </row>
    <row r="50" spans="1:27" x14ac:dyDescent="0.3">
      <c r="A50" s="63" t="s">
        <v>162</v>
      </c>
      <c r="B50" s="64">
        <f>VLOOKUP($A50,'Return Data'!$B$7:$R$1700,3,0)</f>
        <v>44040</v>
      </c>
      <c r="C50" s="65">
        <f>VLOOKUP($A50,'Return Data'!$B$7:$R$1700,4,0)</f>
        <v>1089.9474</v>
      </c>
      <c r="D50" s="65">
        <f>VLOOKUP($A50,'Return Data'!$B$7:$R$1700,5,0)</f>
        <v>2.1166</v>
      </c>
      <c r="E50" s="66">
        <f t="shared" si="12"/>
        <v>18</v>
      </c>
      <c r="F50" s="65">
        <f>VLOOKUP($A50,'Return Data'!$B$7:$R$1700,6,0)</f>
        <v>2.653</v>
      </c>
      <c r="G50" s="66">
        <f t="shared" si="13"/>
        <v>27</v>
      </c>
      <c r="H50" s="65">
        <f>VLOOKUP($A50,'Return Data'!$B$7:$R$1700,7,0)</f>
        <v>2.8805999999999998</v>
      </c>
      <c r="I50" s="66">
        <f t="shared" si="14"/>
        <v>36</v>
      </c>
      <c r="J50" s="65">
        <f>VLOOKUP($A50,'Return Data'!$B$7:$R$1700,8,0)</f>
        <v>2.8121999999999998</v>
      </c>
      <c r="K50" s="66">
        <f t="shared" si="15"/>
        <v>39</v>
      </c>
      <c r="L50" s="65">
        <f>VLOOKUP($A50,'Return Data'!$B$7:$R$1700,9,0)</f>
        <v>2.8113000000000001</v>
      </c>
      <c r="M50" s="66">
        <f t="shared" si="16"/>
        <v>41</v>
      </c>
      <c r="N50" s="65">
        <f>VLOOKUP($A50,'Return Data'!$B$7:$R$1700,10,0)</f>
        <v>3.2172999999999998</v>
      </c>
      <c r="O50" s="66">
        <f t="shared" si="17"/>
        <v>35</v>
      </c>
      <c r="P50" s="65">
        <f>VLOOKUP($A50,'Return Data'!$B$7:$R$1700,11,0)</f>
        <v>3.9792999999999998</v>
      </c>
      <c r="Q50" s="66">
        <f t="shared" si="18"/>
        <v>33</v>
      </c>
      <c r="R50" s="65">
        <f>VLOOKUP($A50,'Return Data'!$B$7:$R$1700,12,0)</f>
        <v>4.4127000000000001</v>
      </c>
      <c r="S50" s="66">
        <f t="shared" si="19"/>
        <v>31</v>
      </c>
      <c r="T50" s="65">
        <f>VLOOKUP($A50,'Return Data'!$B$7:$R$1700,13,0)</f>
        <v>4.9012000000000002</v>
      </c>
      <c r="U50" s="66">
        <f t="shared" si="20"/>
        <v>30</v>
      </c>
      <c r="V50" s="65"/>
      <c r="W50" s="66"/>
      <c r="X50" s="65"/>
      <c r="Y50" s="66"/>
      <c r="Z50" s="65">
        <f>VLOOKUP($A50,'Return Data'!$B$7:$R$1700,16,0)</f>
        <v>5.7704000000000004</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2.0796674418604653</v>
      </c>
      <c r="E52" s="74"/>
      <c r="F52" s="75">
        <f>AVERAGE(F8:F50)</f>
        <v>2.6892</v>
      </c>
      <c r="G52" s="74"/>
      <c r="H52" s="75">
        <f>AVERAGE(H8:H50)</f>
        <v>3.0069999999999983</v>
      </c>
      <c r="I52" s="74"/>
      <c r="J52" s="75">
        <f>AVERAGE(J8:J50)</f>
        <v>3.0035023255813953</v>
      </c>
      <c r="K52" s="74"/>
      <c r="L52" s="75">
        <f>AVERAGE(L8:L50)</f>
        <v>3.152648837209302</v>
      </c>
      <c r="M52" s="74"/>
      <c r="N52" s="75">
        <f>AVERAGE(N8:N50)</f>
        <v>3.7397162790697678</v>
      </c>
      <c r="O52" s="74"/>
      <c r="P52" s="75">
        <f>AVERAGE(P8:P50)</f>
        <v>4.6549307692307691</v>
      </c>
      <c r="Q52" s="74"/>
      <c r="R52" s="75">
        <f>AVERAGE(R8:R50)</f>
        <v>4.8630692307692316</v>
      </c>
      <c r="S52" s="74"/>
      <c r="T52" s="75">
        <f>AVERAGE(T8:T50)</f>
        <v>5.1465358974358963</v>
      </c>
      <c r="U52" s="74"/>
      <c r="V52" s="75">
        <f>AVERAGE(V8:V50)</f>
        <v>6.0936444444444451</v>
      </c>
      <c r="W52" s="74"/>
      <c r="X52" s="75">
        <f>AVERAGE(X8:X50)</f>
        <v>6.3918028571428573</v>
      </c>
      <c r="Y52" s="74"/>
      <c r="Z52" s="75">
        <f>AVERAGE(Z8:Z50)</f>
        <v>7.0350209302325597</v>
      </c>
      <c r="AA52" s="76"/>
    </row>
    <row r="53" spans="1:27" x14ac:dyDescent="0.3">
      <c r="A53" s="73" t="s">
        <v>28</v>
      </c>
      <c r="B53" s="74"/>
      <c r="C53" s="74"/>
      <c r="D53" s="75">
        <f>MIN(D8:D50)</f>
        <v>0</v>
      </c>
      <c r="E53" s="74"/>
      <c r="F53" s="75">
        <f>MIN(F8:F50)</f>
        <v>0.93400000000000005</v>
      </c>
      <c r="G53" s="74"/>
      <c r="H53" s="75">
        <f>MIN(H8:H50)</f>
        <v>1.2007000000000001</v>
      </c>
      <c r="I53" s="74"/>
      <c r="J53" s="75">
        <f>MIN(J8:J50)</f>
        <v>1.6016999999999999</v>
      </c>
      <c r="K53" s="74"/>
      <c r="L53" s="75">
        <f>MIN(L8:L50)</f>
        <v>1.7766999999999999</v>
      </c>
      <c r="M53" s="74"/>
      <c r="N53" s="75">
        <f>MIN(N8:N50)</f>
        <v>2.6913</v>
      </c>
      <c r="O53" s="74"/>
      <c r="P53" s="75">
        <f>MIN(P8:P50)</f>
        <v>3.0438999999999998</v>
      </c>
      <c r="Q53" s="74"/>
      <c r="R53" s="75">
        <f>MIN(R8:R50)</f>
        <v>3.4992999999999999</v>
      </c>
      <c r="S53" s="74"/>
      <c r="T53" s="75">
        <f>MIN(T8:T50)</f>
        <v>3.8376000000000001</v>
      </c>
      <c r="U53" s="74"/>
      <c r="V53" s="75">
        <f>MIN(V8:V50)</f>
        <v>1.3255999999999999</v>
      </c>
      <c r="W53" s="74"/>
      <c r="X53" s="75">
        <f>MIN(X8:X50)</f>
        <v>3.2048000000000001</v>
      </c>
      <c r="Y53" s="74"/>
      <c r="Z53" s="75">
        <f>MIN(Z8:Z50)</f>
        <v>4.1471999999999998</v>
      </c>
      <c r="AA53" s="76"/>
    </row>
    <row r="54" spans="1:27" ht="15" thickBot="1" x14ac:dyDescent="0.35">
      <c r="A54" s="77" t="s">
        <v>29</v>
      </c>
      <c r="B54" s="78"/>
      <c r="C54" s="78"/>
      <c r="D54" s="79">
        <f>MAX(D8:D50)</f>
        <v>3.7776000000000001</v>
      </c>
      <c r="E54" s="78"/>
      <c r="F54" s="79">
        <f>MAX(F8:F50)</f>
        <v>3.9220000000000002</v>
      </c>
      <c r="G54" s="78"/>
      <c r="H54" s="79">
        <f>MAX(H8:H50)</f>
        <v>3.9601000000000002</v>
      </c>
      <c r="I54" s="78"/>
      <c r="J54" s="79">
        <f>MAX(J8:J50)</f>
        <v>3.8483000000000001</v>
      </c>
      <c r="K54" s="78"/>
      <c r="L54" s="79">
        <f>MAX(L8:L50)</f>
        <v>4.7225999999999999</v>
      </c>
      <c r="M54" s="78"/>
      <c r="N54" s="79">
        <f>MAX(N8:N50)</f>
        <v>5.0138999999999996</v>
      </c>
      <c r="O54" s="78"/>
      <c r="P54" s="79">
        <f>MAX(P8:P50)</f>
        <v>5.3898999999999999</v>
      </c>
      <c r="Q54" s="78"/>
      <c r="R54" s="79">
        <f>MAX(R8:R50)</f>
        <v>5.7823000000000002</v>
      </c>
      <c r="S54" s="78"/>
      <c r="T54" s="79">
        <f>MAX(T8:T50)</f>
        <v>6.1387999999999998</v>
      </c>
      <c r="U54" s="78"/>
      <c r="V54" s="79">
        <f>MAX(V8:V50)</f>
        <v>6.9726999999999997</v>
      </c>
      <c r="W54" s="78"/>
      <c r="X54" s="79">
        <f>MAX(X8:X50)</f>
        <v>6.9329999999999998</v>
      </c>
      <c r="Y54" s="78"/>
      <c r="Z54" s="79">
        <f>MAX(Z8:Z50)</f>
        <v>8.0762999999999998</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44040</v>
      </c>
      <c r="C8" s="65">
        <f>VLOOKUP($A8,'Return Data'!$B$7:$R$1700,4,0)</f>
        <v>322.459</v>
      </c>
      <c r="D8" s="65">
        <f>VLOOKUP($A8,'Return Data'!$B$7:$R$1700,5,0)</f>
        <v>1.8111999999999999</v>
      </c>
      <c r="E8" s="66">
        <f>RANK(D8,D$8:D$45,0)</f>
        <v>30</v>
      </c>
      <c r="F8" s="65">
        <f>VLOOKUP($A8,'Return Data'!$B$7:$R$1700,6,0)</f>
        <v>2.5587</v>
      </c>
      <c r="G8" s="66">
        <f>RANK(F8,F$8:F$45,0)</f>
        <v>29</v>
      </c>
      <c r="H8" s="65">
        <f>VLOOKUP($A8,'Return Data'!$B$7:$R$1700,7,0)</f>
        <v>3.0417999999999998</v>
      </c>
      <c r="I8" s="66">
        <f>RANK(H8,H$8:H$45,0)</f>
        <v>12</v>
      </c>
      <c r="J8" s="65">
        <f>VLOOKUP($A8,'Return Data'!$B$7:$R$1700,8,0)</f>
        <v>3.0840999999999998</v>
      </c>
      <c r="K8" s="66">
        <f>RANK(J8,J$8:J$45,0)</f>
        <v>8</v>
      </c>
      <c r="L8" s="65">
        <f>VLOOKUP($A8,'Return Data'!$B$7:$R$1700,9,0)</f>
        <v>3.4371999999999998</v>
      </c>
      <c r="M8" s="66">
        <f>RANK(L8,L$8:L$45,0)</f>
        <v>4</v>
      </c>
      <c r="N8" s="65">
        <f>VLOOKUP($A8,'Return Data'!$B$7:$R$1700,10,0)</f>
        <v>4.3209</v>
      </c>
      <c r="O8" s="66">
        <f>RANK(N8,N$8:N$45,0)</f>
        <v>3</v>
      </c>
      <c r="P8" s="65">
        <f>VLOOKUP($A8,'Return Data'!$B$7:$R$1700,11,0)</f>
        <v>5.0304000000000002</v>
      </c>
      <c r="Q8" s="66">
        <f>RANK(P8,P$8:P$45,0)</f>
        <v>5</v>
      </c>
      <c r="R8" s="65">
        <f>VLOOKUP($A8,'Return Data'!$B$7:$R$1700,12,0)</f>
        <v>5.1189</v>
      </c>
      <c r="S8" s="66">
        <f>RANK(R8,R$8:R$45,0)</f>
        <v>5</v>
      </c>
      <c r="T8" s="65">
        <f>VLOOKUP($A8,'Return Data'!$B$7:$R$1700,13,0)</f>
        <v>5.3667999999999996</v>
      </c>
      <c r="U8" s="66">
        <f>RANK(T8,T$8:T$45,0)</f>
        <v>3</v>
      </c>
      <c r="V8" s="65">
        <f>VLOOKUP($A8,'Return Data'!$B$7:$R$1700,17,0)</f>
        <v>6.4161000000000001</v>
      </c>
      <c r="W8" s="66">
        <f>RANK(V8,V$8:V$45,0)</f>
        <v>4</v>
      </c>
      <c r="X8" s="65">
        <f>VLOOKUP($A8,'Return Data'!$B$7:$R$1700,14,0)</f>
        <v>6.6055999999999999</v>
      </c>
      <c r="Y8" s="66">
        <f>RANK(X8,X$8:X$45,0)</f>
        <v>4</v>
      </c>
      <c r="Z8" s="65">
        <f>VLOOKUP($A8,'Return Data'!$B$7:$R$1700,16,0)</f>
        <v>7.4276</v>
      </c>
      <c r="AA8" s="67">
        <f>RANK(Z8,Z$8:Z$45,0)</f>
        <v>17</v>
      </c>
    </row>
    <row r="9" spans="1:27" x14ac:dyDescent="0.3">
      <c r="A9" s="63" t="s">
        <v>228</v>
      </c>
      <c r="B9" s="64">
        <f>VLOOKUP($A9,'Return Data'!$B$7:$R$1700,3,0)</f>
        <v>44040</v>
      </c>
      <c r="C9" s="65">
        <f>VLOOKUP($A9,'Return Data'!$B$7:$R$1700,4,0)</f>
        <v>2225.1052</v>
      </c>
      <c r="D9" s="65">
        <f>VLOOKUP($A9,'Return Data'!$B$7:$R$1700,5,0)</f>
        <v>1.9292</v>
      </c>
      <c r="E9" s="66">
        <f t="shared" ref="E9:E45" si="0">RANK(D9,D$8:D$45,0)</f>
        <v>24</v>
      </c>
      <c r="F9" s="65">
        <f>VLOOKUP($A9,'Return Data'!$B$7:$R$1700,6,0)</f>
        <v>2.5611999999999999</v>
      </c>
      <c r="G9" s="66">
        <f t="shared" ref="G9:G45" si="1">RANK(F9,F$8:F$45,0)</f>
        <v>28</v>
      </c>
      <c r="H9" s="65">
        <f>VLOOKUP($A9,'Return Data'!$B$7:$R$1700,7,0)</f>
        <v>3.0070999999999999</v>
      </c>
      <c r="I9" s="66">
        <f t="shared" ref="I9:I45" si="2">RANK(H9,H$8:H$45,0)</f>
        <v>14</v>
      </c>
      <c r="J9" s="65">
        <f>VLOOKUP($A9,'Return Data'!$B$7:$R$1700,8,0)</f>
        <v>2.9819</v>
      </c>
      <c r="K9" s="66">
        <f t="shared" ref="K9:K45" si="3">RANK(J9,J$8:J$45,0)</f>
        <v>18</v>
      </c>
      <c r="L9" s="65">
        <f>VLOOKUP($A9,'Return Data'!$B$7:$R$1700,9,0)</f>
        <v>3.1677</v>
      </c>
      <c r="M9" s="66">
        <f t="shared" ref="M9:M45" si="4">RANK(L9,L$8:L$45,0)</f>
        <v>12</v>
      </c>
      <c r="N9" s="65">
        <f>VLOOKUP($A9,'Return Data'!$B$7:$R$1700,10,0)</f>
        <v>3.9323999999999999</v>
      </c>
      <c r="O9" s="66">
        <f t="shared" ref="O9:O45" si="5">RANK(N9,N$8:N$45,0)</f>
        <v>14</v>
      </c>
      <c r="P9" s="65">
        <f>VLOOKUP($A9,'Return Data'!$B$7:$R$1700,11,0)</f>
        <v>4.9726999999999997</v>
      </c>
      <c r="Q9" s="66">
        <f t="shared" ref="Q9:Q45" si="6">RANK(P9,P$8:P$45,0)</f>
        <v>9</v>
      </c>
      <c r="R9" s="65">
        <f>VLOOKUP($A9,'Return Data'!$B$7:$R$1700,12,0)</f>
        <v>5.0941000000000001</v>
      </c>
      <c r="S9" s="66">
        <f t="shared" ref="S9:S45" si="7">RANK(R9,R$8:R$45,0)</f>
        <v>7</v>
      </c>
      <c r="T9" s="65">
        <f>VLOOKUP($A9,'Return Data'!$B$7:$R$1700,13,0)</f>
        <v>5.3295000000000003</v>
      </c>
      <c r="U9" s="66">
        <f t="shared" ref="U9:W45" si="8">RANK(T9,T$8:T$45,0)</f>
        <v>8</v>
      </c>
      <c r="V9" s="65">
        <f>VLOOKUP($A9,'Return Data'!$B$7:$R$1700,17,0)</f>
        <v>6.3853999999999997</v>
      </c>
      <c r="W9" s="66">
        <f t="shared" si="8"/>
        <v>7</v>
      </c>
      <c r="X9" s="65">
        <f>VLOOKUP($A9,'Return Data'!$B$7:$R$1700,14,0)</f>
        <v>6.5984999999999996</v>
      </c>
      <c r="Y9" s="66">
        <f t="shared" ref="Y9:Y44" si="9">RANK(X9,X$8:X$45,0)</f>
        <v>5</v>
      </c>
      <c r="Z9" s="65">
        <f>VLOOKUP($A9,'Return Data'!$B$7:$R$1700,16,0)</f>
        <v>7.6806000000000001</v>
      </c>
      <c r="AA9" s="67">
        <f t="shared" ref="AA9:AA45" si="10">RANK(Z9,Z$8:Z$45,0)</f>
        <v>7</v>
      </c>
    </row>
    <row r="10" spans="1:27" x14ac:dyDescent="0.3">
      <c r="A10" s="63" t="s">
        <v>229</v>
      </c>
      <c r="B10" s="64">
        <f>VLOOKUP($A10,'Return Data'!$B$7:$R$1700,3,0)</f>
        <v>44040</v>
      </c>
      <c r="C10" s="65">
        <f>VLOOKUP($A10,'Return Data'!$B$7:$R$1700,4,0)</f>
        <v>2301.2982000000002</v>
      </c>
      <c r="D10" s="65">
        <f>VLOOKUP($A10,'Return Data'!$B$7:$R$1700,5,0)</f>
        <v>1.4228000000000001</v>
      </c>
      <c r="E10" s="66">
        <f t="shared" si="0"/>
        <v>36</v>
      </c>
      <c r="F10" s="65">
        <f>VLOOKUP($A10,'Return Data'!$B$7:$R$1700,6,0)</f>
        <v>2.3626</v>
      </c>
      <c r="G10" s="66">
        <f t="shared" si="1"/>
        <v>35</v>
      </c>
      <c r="H10" s="65">
        <f>VLOOKUP($A10,'Return Data'!$B$7:$R$1700,7,0)</f>
        <v>2.8653</v>
      </c>
      <c r="I10" s="66">
        <f t="shared" si="2"/>
        <v>29</v>
      </c>
      <c r="J10" s="65">
        <f>VLOOKUP($A10,'Return Data'!$B$7:$R$1700,8,0)</f>
        <v>2.9176000000000002</v>
      </c>
      <c r="K10" s="66">
        <f t="shared" si="3"/>
        <v>25</v>
      </c>
      <c r="L10" s="65">
        <f>VLOOKUP($A10,'Return Data'!$B$7:$R$1700,9,0)</f>
        <v>2.9887000000000001</v>
      </c>
      <c r="M10" s="66">
        <f t="shared" si="4"/>
        <v>29</v>
      </c>
      <c r="N10" s="65">
        <f>VLOOKUP($A10,'Return Data'!$B$7:$R$1700,10,0)</f>
        <v>3.3666999999999998</v>
      </c>
      <c r="O10" s="66">
        <f t="shared" si="5"/>
        <v>29</v>
      </c>
      <c r="P10" s="65">
        <f>VLOOKUP($A10,'Return Data'!$B$7:$R$1700,11,0)</f>
        <v>4.7111000000000001</v>
      </c>
      <c r="Q10" s="66">
        <f t="shared" si="6"/>
        <v>22</v>
      </c>
      <c r="R10" s="65">
        <f>VLOOKUP($A10,'Return Data'!$B$7:$R$1700,12,0)</f>
        <v>4.92</v>
      </c>
      <c r="S10" s="66">
        <f t="shared" si="7"/>
        <v>18</v>
      </c>
      <c r="T10" s="65">
        <f>VLOOKUP($A10,'Return Data'!$B$7:$R$1700,13,0)</f>
        <v>5.2028999999999996</v>
      </c>
      <c r="U10" s="66">
        <f t="shared" si="8"/>
        <v>17</v>
      </c>
      <c r="V10" s="65">
        <f>VLOOKUP($A10,'Return Data'!$B$7:$R$1700,17,0)</f>
        <v>6.3135000000000003</v>
      </c>
      <c r="W10" s="66">
        <f t="shared" si="8"/>
        <v>12</v>
      </c>
      <c r="X10" s="65">
        <f>VLOOKUP($A10,'Return Data'!$B$7:$R$1700,14,0)</f>
        <v>6.5425000000000004</v>
      </c>
      <c r="Y10" s="66">
        <f t="shared" si="9"/>
        <v>11</v>
      </c>
      <c r="Z10" s="65">
        <f>VLOOKUP($A10,'Return Data'!$B$7:$R$1700,16,0)</f>
        <v>7.5288000000000004</v>
      </c>
      <c r="AA10" s="67">
        <f t="shared" si="10"/>
        <v>14</v>
      </c>
    </row>
    <row r="11" spans="1:27" x14ac:dyDescent="0.3">
      <c r="A11" s="63" t="s">
        <v>230</v>
      </c>
      <c r="B11" s="64">
        <f>VLOOKUP($A11,'Return Data'!$B$7:$R$1700,3,0)</f>
        <v>44040</v>
      </c>
      <c r="C11" s="65">
        <f>VLOOKUP($A11,'Return Data'!$B$7:$R$1700,4,0)</f>
        <v>3074.2280999999998</v>
      </c>
      <c r="D11" s="65">
        <f>VLOOKUP($A11,'Return Data'!$B$7:$R$1700,5,0)</f>
        <v>1.6016999999999999</v>
      </c>
      <c r="E11" s="66">
        <f t="shared" si="0"/>
        <v>34</v>
      </c>
      <c r="F11" s="65">
        <f>VLOOKUP($A11,'Return Data'!$B$7:$R$1700,6,0)</f>
        <v>2.6915</v>
      </c>
      <c r="G11" s="66">
        <f t="shared" si="1"/>
        <v>16</v>
      </c>
      <c r="H11" s="65">
        <f>VLOOKUP($A11,'Return Data'!$B$7:$R$1700,7,0)</f>
        <v>2.9359999999999999</v>
      </c>
      <c r="I11" s="66">
        <f t="shared" si="2"/>
        <v>26</v>
      </c>
      <c r="J11" s="65">
        <f>VLOOKUP($A11,'Return Data'!$B$7:$R$1700,8,0)</f>
        <v>2.8536000000000001</v>
      </c>
      <c r="K11" s="66">
        <f t="shared" si="3"/>
        <v>28</v>
      </c>
      <c r="L11" s="65">
        <f>VLOOKUP($A11,'Return Data'!$B$7:$R$1700,9,0)</f>
        <v>2.9239000000000002</v>
      </c>
      <c r="M11" s="66">
        <f t="shared" si="4"/>
        <v>30</v>
      </c>
      <c r="N11" s="65">
        <f>VLOOKUP($A11,'Return Data'!$B$7:$R$1700,10,0)</f>
        <v>3.5084</v>
      </c>
      <c r="O11" s="66">
        <f t="shared" si="5"/>
        <v>27</v>
      </c>
      <c r="P11" s="65">
        <f>VLOOKUP($A11,'Return Data'!$B$7:$R$1700,11,0)</f>
        <v>4.6835000000000004</v>
      </c>
      <c r="Q11" s="66">
        <f t="shared" si="6"/>
        <v>23</v>
      </c>
      <c r="R11" s="65">
        <f>VLOOKUP($A11,'Return Data'!$B$7:$R$1700,12,0)</f>
        <v>4.9142999999999999</v>
      </c>
      <c r="S11" s="66">
        <f t="shared" si="7"/>
        <v>19</v>
      </c>
      <c r="T11" s="65">
        <f>VLOOKUP($A11,'Return Data'!$B$7:$R$1700,13,0)</f>
        <v>5.2286999999999999</v>
      </c>
      <c r="U11" s="66">
        <f t="shared" si="8"/>
        <v>13</v>
      </c>
      <c r="V11" s="65">
        <f>VLOOKUP($A11,'Return Data'!$B$7:$R$1700,17,0)</f>
        <v>6.3247</v>
      </c>
      <c r="W11" s="66">
        <f t="shared" si="8"/>
        <v>11</v>
      </c>
      <c r="X11" s="65">
        <f>VLOOKUP($A11,'Return Data'!$B$7:$R$1700,14,0)</f>
        <v>6.5159000000000002</v>
      </c>
      <c r="Y11" s="66">
        <f t="shared" si="9"/>
        <v>15</v>
      </c>
      <c r="Z11" s="65">
        <f>VLOOKUP($A11,'Return Data'!$B$7:$R$1700,16,0)</f>
        <v>7.3128000000000002</v>
      </c>
      <c r="AA11" s="67">
        <f t="shared" si="10"/>
        <v>19</v>
      </c>
    </row>
    <row r="12" spans="1:27" x14ac:dyDescent="0.3">
      <c r="A12" s="63" t="s">
        <v>231</v>
      </c>
      <c r="B12" s="64">
        <f>VLOOKUP($A12,'Return Data'!$B$7:$R$1700,3,0)</f>
        <v>44040</v>
      </c>
      <c r="C12" s="65">
        <f>VLOOKUP($A12,'Return Data'!$B$7:$R$1700,4,0)</f>
        <v>2300.5277000000001</v>
      </c>
      <c r="D12" s="65">
        <f>VLOOKUP($A12,'Return Data'!$B$7:$R$1700,5,0)</f>
        <v>1.931</v>
      </c>
      <c r="E12" s="66">
        <f t="shared" si="0"/>
        <v>23</v>
      </c>
      <c r="F12" s="65">
        <f>VLOOKUP($A12,'Return Data'!$B$7:$R$1700,6,0)</f>
        <v>2.5697999999999999</v>
      </c>
      <c r="G12" s="66">
        <f t="shared" si="1"/>
        <v>27</v>
      </c>
      <c r="H12" s="65">
        <f>VLOOKUP($A12,'Return Data'!$B$7:$R$1700,7,0)</f>
        <v>2.8772000000000002</v>
      </c>
      <c r="I12" s="66">
        <f t="shared" si="2"/>
        <v>28</v>
      </c>
      <c r="J12" s="65">
        <f>VLOOKUP($A12,'Return Data'!$B$7:$R$1700,8,0)</f>
        <v>2.8372999999999999</v>
      </c>
      <c r="K12" s="66">
        <f t="shared" si="3"/>
        <v>30</v>
      </c>
      <c r="L12" s="65">
        <f>VLOOKUP($A12,'Return Data'!$B$7:$R$1700,9,0)</f>
        <v>3.0154000000000001</v>
      </c>
      <c r="M12" s="66">
        <f t="shared" si="4"/>
        <v>27</v>
      </c>
      <c r="N12" s="65">
        <f>VLOOKUP($A12,'Return Data'!$B$7:$R$1700,10,0)</f>
        <v>3.9076</v>
      </c>
      <c r="O12" s="66">
        <f t="shared" si="5"/>
        <v>15</v>
      </c>
      <c r="P12" s="65">
        <f>VLOOKUP($A12,'Return Data'!$B$7:$R$1700,11,0)</f>
        <v>4.7544000000000004</v>
      </c>
      <c r="Q12" s="66">
        <f t="shared" si="6"/>
        <v>18</v>
      </c>
      <c r="R12" s="65">
        <f>VLOOKUP($A12,'Return Data'!$B$7:$R$1700,12,0)</f>
        <v>4.8552999999999997</v>
      </c>
      <c r="S12" s="66">
        <f t="shared" si="7"/>
        <v>23</v>
      </c>
      <c r="T12" s="65">
        <f>VLOOKUP($A12,'Return Data'!$B$7:$R$1700,13,0)</f>
        <v>5.0990000000000002</v>
      </c>
      <c r="U12" s="66">
        <f t="shared" si="8"/>
        <v>24</v>
      </c>
      <c r="V12" s="65">
        <f>VLOOKUP($A12,'Return Data'!$B$7:$R$1700,17,0)</f>
        <v>6.1946000000000003</v>
      </c>
      <c r="W12" s="66">
        <f t="shared" si="8"/>
        <v>25</v>
      </c>
      <c r="X12" s="65">
        <f>VLOOKUP($A12,'Return Data'!$B$7:$R$1700,14,0)</f>
        <v>6.4729999999999999</v>
      </c>
      <c r="Y12" s="66">
        <f t="shared" si="9"/>
        <v>20</v>
      </c>
      <c r="Z12" s="65">
        <f>VLOOKUP($A12,'Return Data'!$B$7:$R$1700,16,0)</f>
        <v>7.1641000000000004</v>
      </c>
      <c r="AA12" s="67">
        <f t="shared" si="10"/>
        <v>27</v>
      </c>
    </row>
    <row r="13" spans="1:27" x14ac:dyDescent="0.3">
      <c r="A13" s="63" t="s">
        <v>232</v>
      </c>
      <c r="B13" s="64">
        <f>VLOOKUP($A13,'Return Data'!$B$7:$R$1700,3,0)</f>
        <v>44040</v>
      </c>
      <c r="C13" s="65">
        <f>VLOOKUP($A13,'Return Data'!$B$7:$R$1700,4,0)</f>
        <v>2408.8780999999999</v>
      </c>
      <c r="D13" s="65">
        <f>VLOOKUP($A13,'Return Data'!$B$7:$R$1700,5,0)</f>
        <v>2.2214999999999998</v>
      </c>
      <c r="E13" s="66">
        <f t="shared" si="0"/>
        <v>11</v>
      </c>
      <c r="F13" s="65">
        <f>VLOOKUP($A13,'Return Data'!$B$7:$R$1700,6,0)</f>
        <v>2.7806000000000002</v>
      </c>
      <c r="G13" s="66">
        <f t="shared" si="1"/>
        <v>7</v>
      </c>
      <c r="H13" s="65">
        <f>VLOOKUP($A13,'Return Data'!$B$7:$R$1700,7,0)</f>
        <v>2.9735</v>
      </c>
      <c r="I13" s="66">
        <f t="shared" si="2"/>
        <v>21</v>
      </c>
      <c r="J13" s="65">
        <f>VLOOKUP($A13,'Return Data'!$B$7:$R$1700,8,0)</f>
        <v>3.0021</v>
      </c>
      <c r="K13" s="66">
        <f t="shared" si="3"/>
        <v>14</v>
      </c>
      <c r="L13" s="65">
        <f>VLOOKUP($A13,'Return Data'!$B$7:$R$1700,9,0)</f>
        <v>3.0284</v>
      </c>
      <c r="M13" s="66">
        <f t="shared" si="4"/>
        <v>25</v>
      </c>
      <c r="N13" s="65">
        <f>VLOOKUP($A13,'Return Data'!$B$7:$R$1700,10,0)</f>
        <v>3.1840999999999999</v>
      </c>
      <c r="O13" s="66">
        <f t="shared" si="5"/>
        <v>30</v>
      </c>
      <c r="P13" s="65">
        <f>VLOOKUP($A13,'Return Data'!$B$7:$R$1700,11,0)</f>
        <v>3.9011999999999998</v>
      </c>
      <c r="Q13" s="66">
        <f t="shared" si="6"/>
        <v>32</v>
      </c>
      <c r="R13" s="65">
        <f>VLOOKUP($A13,'Return Data'!$B$7:$R$1700,12,0)</f>
        <v>4.3093000000000004</v>
      </c>
      <c r="S13" s="66">
        <f t="shared" si="7"/>
        <v>32</v>
      </c>
      <c r="T13" s="65">
        <f>VLOOKUP($A13,'Return Data'!$B$7:$R$1700,13,0)</f>
        <v>4.6436000000000002</v>
      </c>
      <c r="U13" s="66">
        <f t="shared" si="8"/>
        <v>31</v>
      </c>
      <c r="V13" s="65">
        <f>VLOOKUP($A13,'Return Data'!$B$7:$R$1700,17,0)</f>
        <v>5.9287000000000001</v>
      </c>
      <c r="W13" s="66">
        <f t="shared" si="8"/>
        <v>29</v>
      </c>
      <c r="X13" s="65">
        <f>VLOOKUP($A13,'Return Data'!$B$7:$R$1700,14,0)</f>
        <v>6.2591000000000001</v>
      </c>
      <c r="Y13" s="66">
        <f t="shared" si="9"/>
        <v>29</v>
      </c>
      <c r="Z13" s="65">
        <f>VLOOKUP($A13,'Return Data'!$B$7:$R$1700,16,0)</f>
        <v>7.5339</v>
      </c>
      <c r="AA13" s="67">
        <f t="shared" si="10"/>
        <v>13</v>
      </c>
    </row>
    <row r="14" spans="1:27" x14ac:dyDescent="0.3">
      <c r="A14" s="63" t="s">
        <v>233</v>
      </c>
      <c r="B14" s="64">
        <f>VLOOKUP($A14,'Return Data'!$B$7:$R$1700,3,0)</f>
        <v>44040</v>
      </c>
      <c r="C14" s="65">
        <f>VLOOKUP($A14,'Return Data'!$B$7:$R$1700,4,0)</f>
        <v>2859.1336000000001</v>
      </c>
      <c r="D14" s="65">
        <f>VLOOKUP($A14,'Return Data'!$B$7:$R$1700,5,0)</f>
        <v>1.9200999999999999</v>
      </c>
      <c r="E14" s="66">
        <f t="shared" si="0"/>
        <v>25</v>
      </c>
      <c r="F14" s="65">
        <f>VLOOKUP($A14,'Return Data'!$B$7:$R$1700,6,0)</f>
        <v>2.5116000000000001</v>
      </c>
      <c r="G14" s="66">
        <f t="shared" si="1"/>
        <v>32</v>
      </c>
      <c r="H14" s="65">
        <f>VLOOKUP($A14,'Return Data'!$B$7:$R$1700,7,0)</f>
        <v>2.9474999999999998</v>
      </c>
      <c r="I14" s="66">
        <f t="shared" si="2"/>
        <v>24</v>
      </c>
      <c r="J14" s="65">
        <f>VLOOKUP($A14,'Return Data'!$B$7:$R$1700,8,0)</f>
        <v>2.8986000000000001</v>
      </c>
      <c r="K14" s="66">
        <f t="shared" si="3"/>
        <v>26</v>
      </c>
      <c r="L14" s="65">
        <f>VLOOKUP($A14,'Return Data'!$B$7:$R$1700,9,0)</f>
        <v>3.0775999999999999</v>
      </c>
      <c r="M14" s="66">
        <f t="shared" si="4"/>
        <v>22</v>
      </c>
      <c r="N14" s="65">
        <f>VLOOKUP($A14,'Return Data'!$B$7:$R$1700,10,0)</f>
        <v>3.6659000000000002</v>
      </c>
      <c r="O14" s="66">
        <f t="shared" si="5"/>
        <v>25</v>
      </c>
      <c r="P14" s="65">
        <f>VLOOKUP($A14,'Return Data'!$B$7:$R$1700,11,0)</f>
        <v>4.8151000000000002</v>
      </c>
      <c r="Q14" s="66">
        <f t="shared" si="6"/>
        <v>14</v>
      </c>
      <c r="R14" s="65">
        <f>VLOOKUP($A14,'Return Data'!$B$7:$R$1700,12,0)</f>
        <v>4.9241000000000001</v>
      </c>
      <c r="S14" s="66">
        <f t="shared" si="7"/>
        <v>17</v>
      </c>
      <c r="T14" s="65">
        <f>VLOOKUP($A14,'Return Data'!$B$7:$R$1700,13,0)</f>
        <v>5.1718999999999999</v>
      </c>
      <c r="U14" s="66">
        <f t="shared" si="8"/>
        <v>20</v>
      </c>
      <c r="V14" s="65">
        <f>VLOOKUP($A14,'Return Data'!$B$7:$R$1700,17,0)</f>
        <v>6.2645999999999997</v>
      </c>
      <c r="W14" s="66">
        <f t="shared" si="8"/>
        <v>19</v>
      </c>
      <c r="X14" s="65">
        <f>VLOOKUP($A14,'Return Data'!$B$7:$R$1700,14,0)</f>
        <v>6.4923999999999999</v>
      </c>
      <c r="Y14" s="66">
        <f t="shared" si="9"/>
        <v>19</v>
      </c>
      <c r="Z14" s="65">
        <f>VLOOKUP($A14,'Return Data'!$B$7:$R$1700,16,0)</f>
        <v>7.4128999999999996</v>
      </c>
      <c r="AA14" s="67">
        <f t="shared" si="10"/>
        <v>18</v>
      </c>
    </row>
    <row r="15" spans="1:27" x14ac:dyDescent="0.3">
      <c r="A15" s="63" t="s">
        <v>234</v>
      </c>
      <c r="B15" s="64">
        <f>VLOOKUP($A15,'Return Data'!$B$7:$R$1700,3,0)</f>
        <v>44040</v>
      </c>
      <c r="C15" s="65">
        <f>VLOOKUP($A15,'Return Data'!$B$7:$R$1700,4,0)</f>
        <v>2569.5821999999998</v>
      </c>
      <c r="D15" s="65">
        <f>VLOOKUP($A15,'Return Data'!$B$7:$R$1700,5,0)</f>
        <v>2.2985000000000002</v>
      </c>
      <c r="E15" s="66">
        <f t="shared" si="0"/>
        <v>9</v>
      </c>
      <c r="F15" s="65">
        <f>VLOOKUP($A15,'Return Data'!$B$7:$R$1700,6,0)</f>
        <v>2.5815000000000001</v>
      </c>
      <c r="G15" s="66">
        <f t="shared" si="1"/>
        <v>25</v>
      </c>
      <c r="H15" s="65">
        <f>VLOOKUP($A15,'Return Data'!$B$7:$R$1700,7,0)</f>
        <v>2.8289</v>
      </c>
      <c r="I15" s="66">
        <f t="shared" si="2"/>
        <v>32</v>
      </c>
      <c r="J15" s="65">
        <f>VLOOKUP($A15,'Return Data'!$B$7:$R$1700,8,0)</f>
        <v>2.6909999999999998</v>
      </c>
      <c r="K15" s="66">
        <f t="shared" si="3"/>
        <v>36</v>
      </c>
      <c r="L15" s="65">
        <f>VLOOKUP($A15,'Return Data'!$B$7:$R$1700,9,0)</f>
        <v>2.8058000000000001</v>
      </c>
      <c r="M15" s="66">
        <f t="shared" si="4"/>
        <v>33</v>
      </c>
      <c r="N15" s="65">
        <f>VLOOKUP($A15,'Return Data'!$B$7:$R$1700,10,0)</f>
        <v>3.7641</v>
      </c>
      <c r="O15" s="66">
        <f t="shared" si="5"/>
        <v>22</v>
      </c>
      <c r="P15" s="65">
        <f>VLOOKUP($A15,'Return Data'!$B$7:$R$1700,11,0)</f>
        <v>4.7920999999999996</v>
      </c>
      <c r="Q15" s="66">
        <f t="shared" si="6"/>
        <v>16</v>
      </c>
      <c r="R15" s="65">
        <f>VLOOKUP($A15,'Return Data'!$B$7:$R$1700,12,0)</f>
        <v>4.9337</v>
      </c>
      <c r="S15" s="66">
        <f t="shared" si="7"/>
        <v>16</v>
      </c>
      <c r="T15" s="65">
        <f>VLOOKUP($A15,'Return Data'!$B$7:$R$1700,13,0)</f>
        <v>5.2183999999999999</v>
      </c>
      <c r="U15" s="66">
        <f t="shared" si="8"/>
        <v>14</v>
      </c>
      <c r="V15" s="65">
        <f>VLOOKUP($A15,'Return Data'!$B$7:$R$1700,17,0)</f>
        <v>6.3097000000000003</v>
      </c>
      <c r="W15" s="66">
        <f t="shared" si="8"/>
        <v>14</v>
      </c>
      <c r="X15" s="65">
        <f>VLOOKUP($A15,'Return Data'!$B$7:$R$1700,14,0)</f>
        <v>6.5304000000000002</v>
      </c>
      <c r="Y15" s="66">
        <f t="shared" si="9"/>
        <v>13</v>
      </c>
      <c r="Z15" s="65">
        <f>VLOOKUP($A15,'Return Data'!$B$7:$R$1700,16,0)</f>
        <v>7.5449999999999999</v>
      </c>
      <c r="AA15" s="67">
        <f t="shared" si="10"/>
        <v>12</v>
      </c>
    </row>
    <row r="16" spans="1:27" x14ac:dyDescent="0.3">
      <c r="A16" s="63" t="s">
        <v>235</v>
      </c>
      <c r="B16" s="64">
        <f>VLOOKUP($A16,'Return Data'!$B$7:$R$1700,3,0)</f>
        <v>44040</v>
      </c>
      <c r="C16" s="65">
        <f>VLOOKUP($A16,'Return Data'!$B$7:$R$1700,4,0)</f>
        <v>2189.2365</v>
      </c>
      <c r="D16" s="65">
        <f>VLOOKUP($A16,'Return Data'!$B$7:$R$1700,5,0)</f>
        <v>2.8462000000000001</v>
      </c>
      <c r="E16" s="66">
        <f t="shared" si="0"/>
        <v>3</v>
      </c>
      <c r="F16" s="65">
        <f>VLOOKUP($A16,'Return Data'!$B$7:$R$1700,6,0)</f>
        <v>2.9485999999999999</v>
      </c>
      <c r="G16" s="66">
        <f t="shared" si="1"/>
        <v>4</v>
      </c>
      <c r="H16" s="65">
        <f>VLOOKUP($A16,'Return Data'!$B$7:$R$1700,7,0)</f>
        <v>2.9971000000000001</v>
      </c>
      <c r="I16" s="66">
        <f t="shared" si="2"/>
        <v>16</v>
      </c>
      <c r="J16" s="65">
        <f>VLOOKUP($A16,'Return Data'!$B$7:$R$1700,8,0)</f>
        <v>2.9723000000000002</v>
      </c>
      <c r="K16" s="66">
        <f t="shared" si="3"/>
        <v>20</v>
      </c>
      <c r="L16" s="65">
        <f>VLOOKUP($A16,'Return Data'!$B$7:$R$1700,9,0)</f>
        <v>3.0619000000000001</v>
      </c>
      <c r="M16" s="66">
        <f t="shared" si="4"/>
        <v>24</v>
      </c>
      <c r="N16" s="65">
        <f>VLOOKUP($A16,'Return Data'!$B$7:$R$1700,10,0)</f>
        <v>3.1606999999999998</v>
      </c>
      <c r="O16" s="66">
        <f t="shared" si="5"/>
        <v>32</v>
      </c>
      <c r="P16" s="65">
        <f>VLOOKUP($A16,'Return Data'!$B$7:$R$1700,11,0)</f>
        <v>4.0526999999999997</v>
      </c>
      <c r="Q16" s="66">
        <f t="shared" si="6"/>
        <v>30</v>
      </c>
      <c r="R16" s="65">
        <f>VLOOKUP($A16,'Return Data'!$B$7:$R$1700,12,0)</f>
        <v>4.3098000000000001</v>
      </c>
      <c r="S16" s="66">
        <f t="shared" si="7"/>
        <v>31</v>
      </c>
      <c r="T16" s="65">
        <f>VLOOKUP($A16,'Return Data'!$B$7:$R$1700,13,0)</f>
        <v>4.5724</v>
      </c>
      <c r="U16" s="66">
        <f t="shared" si="8"/>
        <v>33</v>
      </c>
      <c r="V16" s="65">
        <f>VLOOKUP($A16,'Return Data'!$B$7:$R$1700,17,0)</f>
        <v>5.9324000000000003</v>
      </c>
      <c r="W16" s="66">
        <f t="shared" si="8"/>
        <v>28</v>
      </c>
      <c r="X16" s="65">
        <f>VLOOKUP($A16,'Return Data'!$B$7:$R$1700,14,0)</f>
        <v>6.2820999999999998</v>
      </c>
      <c r="Y16" s="66">
        <f t="shared" si="9"/>
        <v>28</v>
      </c>
      <c r="Z16" s="65">
        <f>VLOOKUP($A16,'Return Data'!$B$7:$R$1700,16,0)</f>
        <v>7.7911999999999999</v>
      </c>
      <c r="AA16" s="67">
        <f t="shared" si="10"/>
        <v>5</v>
      </c>
    </row>
    <row r="17" spans="1:27" x14ac:dyDescent="0.3">
      <c r="A17" s="63" t="s">
        <v>236</v>
      </c>
      <c r="B17" s="64">
        <f>VLOOKUP($A17,'Return Data'!$B$7:$R$1700,3,0)</f>
        <v>44040</v>
      </c>
      <c r="C17" s="65">
        <f>VLOOKUP($A17,'Return Data'!$B$7:$R$1700,4,0)</f>
        <v>3936.3162000000002</v>
      </c>
      <c r="D17" s="65">
        <f>VLOOKUP($A17,'Return Data'!$B$7:$R$1700,5,0)</f>
        <v>1.9195</v>
      </c>
      <c r="E17" s="66">
        <f t="shared" si="0"/>
        <v>26</v>
      </c>
      <c r="F17" s="65">
        <f>VLOOKUP($A17,'Return Data'!$B$7:$R$1700,6,0)</f>
        <v>2.5991</v>
      </c>
      <c r="G17" s="66">
        <f t="shared" si="1"/>
        <v>24</v>
      </c>
      <c r="H17" s="65">
        <f>VLOOKUP($A17,'Return Data'!$B$7:$R$1700,7,0)</f>
        <v>2.9741</v>
      </c>
      <c r="I17" s="66">
        <f t="shared" si="2"/>
        <v>20</v>
      </c>
      <c r="J17" s="65">
        <f>VLOOKUP($A17,'Return Data'!$B$7:$R$1700,8,0)</f>
        <v>2.9647000000000001</v>
      </c>
      <c r="K17" s="66">
        <f t="shared" si="3"/>
        <v>22</v>
      </c>
      <c r="L17" s="65">
        <f>VLOOKUP($A17,'Return Data'!$B$7:$R$1700,9,0)</f>
        <v>3.1141000000000001</v>
      </c>
      <c r="M17" s="66">
        <f t="shared" si="4"/>
        <v>20</v>
      </c>
      <c r="N17" s="65">
        <f>VLOOKUP($A17,'Return Data'!$B$7:$R$1700,10,0)</f>
        <v>3.8330000000000002</v>
      </c>
      <c r="O17" s="66">
        <f t="shared" si="5"/>
        <v>19</v>
      </c>
      <c r="P17" s="65">
        <f>VLOOKUP($A17,'Return Data'!$B$7:$R$1700,11,0)</f>
        <v>4.7645999999999997</v>
      </c>
      <c r="Q17" s="66">
        <f t="shared" si="6"/>
        <v>17</v>
      </c>
      <c r="R17" s="65">
        <f>VLOOKUP($A17,'Return Data'!$B$7:$R$1700,12,0)</f>
        <v>4.8860999999999999</v>
      </c>
      <c r="S17" s="66">
        <f t="shared" si="7"/>
        <v>22</v>
      </c>
      <c r="T17" s="65">
        <f>VLOOKUP($A17,'Return Data'!$B$7:$R$1700,13,0)</f>
        <v>5.1513999999999998</v>
      </c>
      <c r="U17" s="66">
        <f t="shared" si="8"/>
        <v>21</v>
      </c>
      <c r="V17" s="65">
        <f>VLOOKUP($A17,'Return Data'!$B$7:$R$1700,17,0)</f>
        <v>6.2224000000000004</v>
      </c>
      <c r="W17" s="66">
        <f t="shared" si="8"/>
        <v>22</v>
      </c>
      <c r="X17" s="65">
        <f>VLOOKUP($A17,'Return Data'!$B$7:$R$1700,14,0)</f>
        <v>6.4066999999999998</v>
      </c>
      <c r="Y17" s="66">
        <f t="shared" si="9"/>
        <v>26</v>
      </c>
      <c r="Z17" s="65">
        <f>VLOOKUP($A17,'Return Data'!$B$7:$R$1700,16,0)</f>
        <v>7.1685999999999996</v>
      </c>
      <c r="AA17" s="67">
        <f t="shared" si="10"/>
        <v>26</v>
      </c>
    </row>
    <row r="18" spans="1:27" x14ac:dyDescent="0.3">
      <c r="A18" s="63" t="s">
        <v>237</v>
      </c>
      <c r="B18" s="64">
        <f>VLOOKUP($A18,'Return Data'!$B$7:$R$1700,3,0)</f>
        <v>44040</v>
      </c>
      <c r="C18" s="65">
        <f>VLOOKUP($A18,'Return Data'!$B$7:$R$1700,4,0)</f>
        <v>1996.4856</v>
      </c>
      <c r="D18" s="65">
        <f>VLOOKUP($A18,'Return Data'!$B$7:$R$1700,5,0)</f>
        <v>1.8977999999999999</v>
      </c>
      <c r="E18" s="66">
        <f t="shared" si="0"/>
        <v>27</v>
      </c>
      <c r="F18" s="65">
        <f>VLOOKUP($A18,'Return Data'!$B$7:$R$1700,6,0)</f>
        <v>2.7477</v>
      </c>
      <c r="G18" s="66">
        <f t="shared" si="1"/>
        <v>11</v>
      </c>
      <c r="H18" s="65">
        <f>VLOOKUP($A18,'Return Data'!$B$7:$R$1700,7,0)</f>
        <v>3.0047000000000001</v>
      </c>
      <c r="I18" s="66">
        <f t="shared" si="2"/>
        <v>15</v>
      </c>
      <c r="J18" s="65">
        <f>VLOOKUP($A18,'Return Data'!$B$7:$R$1700,8,0)</f>
        <v>2.9910999999999999</v>
      </c>
      <c r="K18" s="66">
        <f t="shared" si="3"/>
        <v>16</v>
      </c>
      <c r="L18" s="65">
        <f>VLOOKUP($A18,'Return Data'!$B$7:$R$1700,9,0)</f>
        <v>3.1488</v>
      </c>
      <c r="M18" s="66">
        <f t="shared" si="4"/>
        <v>14</v>
      </c>
      <c r="N18" s="65">
        <f>VLOOKUP($A18,'Return Data'!$B$7:$R$1700,10,0)</f>
        <v>3.8258000000000001</v>
      </c>
      <c r="O18" s="66">
        <f t="shared" si="5"/>
        <v>21</v>
      </c>
      <c r="P18" s="65">
        <f>VLOOKUP($A18,'Return Data'!$B$7:$R$1700,11,0)</f>
        <v>4.5111999999999997</v>
      </c>
      <c r="Q18" s="66">
        <f t="shared" si="6"/>
        <v>26</v>
      </c>
      <c r="R18" s="65">
        <f>VLOOKUP($A18,'Return Data'!$B$7:$R$1700,12,0)</f>
        <v>4.7958999999999996</v>
      </c>
      <c r="S18" s="66">
        <f t="shared" si="7"/>
        <v>25</v>
      </c>
      <c r="T18" s="65">
        <f>VLOOKUP($A18,'Return Data'!$B$7:$R$1700,13,0)</f>
        <v>5.1208</v>
      </c>
      <c r="U18" s="66">
        <f t="shared" si="8"/>
        <v>23</v>
      </c>
      <c r="V18" s="65">
        <f>VLOOKUP($A18,'Return Data'!$B$7:$R$1700,17,0)</f>
        <v>6.2805</v>
      </c>
      <c r="W18" s="66">
        <f t="shared" si="8"/>
        <v>17</v>
      </c>
      <c r="X18" s="65">
        <f>VLOOKUP($A18,'Return Data'!$B$7:$R$1700,14,0)</f>
        <v>6.5194000000000001</v>
      </c>
      <c r="Y18" s="66">
        <f t="shared" si="9"/>
        <v>14</v>
      </c>
      <c r="Z18" s="65">
        <f>VLOOKUP($A18,'Return Data'!$B$7:$R$1700,16,0)</f>
        <v>4.3693</v>
      </c>
      <c r="AA18" s="67">
        <f t="shared" si="10"/>
        <v>38</v>
      </c>
    </row>
    <row r="19" spans="1:27" x14ac:dyDescent="0.3">
      <c r="A19" s="63" t="s">
        <v>238</v>
      </c>
      <c r="B19" s="64">
        <f>VLOOKUP($A19,'Return Data'!$B$7:$R$1700,3,0)</f>
        <v>44040</v>
      </c>
      <c r="C19" s="65">
        <f>VLOOKUP($A19,'Return Data'!$B$7:$R$1700,4,0)</f>
        <v>296.74720000000002</v>
      </c>
      <c r="D19" s="65">
        <f>VLOOKUP($A19,'Return Data'!$B$7:$R$1700,5,0)</f>
        <v>2.1772</v>
      </c>
      <c r="E19" s="66">
        <f t="shared" si="0"/>
        <v>13</v>
      </c>
      <c r="F19" s="65">
        <f>VLOOKUP($A19,'Return Data'!$B$7:$R$1700,6,0)</f>
        <v>2.6901999999999999</v>
      </c>
      <c r="G19" s="66">
        <f t="shared" si="1"/>
        <v>17</v>
      </c>
      <c r="H19" s="65">
        <f>VLOOKUP($A19,'Return Data'!$B$7:$R$1700,7,0)</f>
        <v>3.0539999999999998</v>
      </c>
      <c r="I19" s="66">
        <f t="shared" si="2"/>
        <v>9</v>
      </c>
      <c r="J19" s="65">
        <f>VLOOKUP($A19,'Return Data'!$B$7:$R$1700,8,0)</f>
        <v>3.0600999999999998</v>
      </c>
      <c r="K19" s="66">
        <f t="shared" si="3"/>
        <v>11</v>
      </c>
      <c r="L19" s="65">
        <f>VLOOKUP($A19,'Return Data'!$B$7:$R$1700,9,0)</f>
        <v>3.2547000000000001</v>
      </c>
      <c r="M19" s="66">
        <f t="shared" si="4"/>
        <v>9</v>
      </c>
      <c r="N19" s="65">
        <f>VLOOKUP($A19,'Return Data'!$B$7:$R$1700,10,0)</f>
        <v>4.1661999999999999</v>
      </c>
      <c r="O19" s="66">
        <f t="shared" si="5"/>
        <v>5</v>
      </c>
      <c r="P19" s="65">
        <f>VLOOKUP($A19,'Return Data'!$B$7:$R$1700,11,0)</f>
        <v>5.0121000000000002</v>
      </c>
      <c r="Q19" s="66">
        <f t="shared" si="6"/>
        <v>7</v>
      </c>
      <c r="R19" s="65">
        <f>VLOOKUP($A19,'Return Data'!$B$7:$R$1700,12,0)</f>
        <v>5.0925000000000002</v>
      </c>
      <c r="S19" s="66">
        <f t="shared" si="7"/>
        <v>8</v>
      </c>
      <c r="T19" s="65">
        <f>VLOOKUP($A19,'Return Data'!$B$7:$R$1700,13,0)</f>
        <v>5.3288000000000002</v>
      </c>
      <c r="U19" s="66">
        <f t="shared" si="8"/>
        <v>9</v>
      </c>
      <c r="V19" s="65">
        <f>VLOOKUP($A19,'Return Data'!$B$7:$R$1700,17,0)</f>
        <v>6.3520000000000003</v>
      </c>
      <c r="W19" s="66">
        <f t="shared" si="8"/>
        <v>9</v>
      </c>
      <c r="X19" s="65">
        <f>VLOOKUP($A19,'Return Data'!$B$7:$R$1700,14,0)</f>
        <v>6.5506000000000002</v>
      </c>
      <c r="Y19" s="66">
        <f t="shared" si="9"/>
        <v>9</v>
      </c>
      <c r="Z19" s="65">
        <f>VLOOKUP($A19,'Return Data'!$B$7:$R$1700,16,0)</f>
        <v>7.6778000000000004</v>
      </c>
      <c r="AA19" s="67">
        <f t="shared" si="10"/>
        <v>8</v>
      </c>
    </row>
    <row r="20" spans="1:27" x14ac:dyDescent="0.3">
      <c r="A20" s="63" t="s">
        <v>239</v>
      </c>
      <c r="B20" s="64">
        <f>VLOOKUP($A20,'Return Data'!$B$7:$R$1700,3,0)</f>
        <v>44040</v>
      </c>
      <c r="C20" s="65">
        <f>VLOOKUP($A20,'Return Data'!$B$7:$R$1700,4,0)</f>
        <v>2147.4958000000001</v>
      </c>
      <c r="D20" s="65">
        <f>VLOOKUP($A20,'Return Data'!$B$7:$R$1700,5,0)</f>
        <v>2.6415000000000002</v>
      </c>
      <c r="E20" s="66">
        <f t="shared" si="0"/>
        <v>5</v>
      </c>
      <c r="F20" s="65">
        <f>VLOOKUP($A20,'Return Data'!$B$7:$R$1700,6,0)</f>
        <v>3.1775000000000002</v>
      </c>
      <c r="G20" s="66">
        <f t="shared" si="1"/>
        <v>3</v>
      </c>
      <c r="H20" s="65">
        <f>VLOOKUP($A20,'Return Data'!$B$7:$R$1700,7,0)</f>
        <v>3.6522000000000001</v>
      </c>
      <c r="I20" s="66">
        <f t="shared" si="2"/>
        <v>2</v>
      </c>
      <c r="J20" s="65">
        <f>VLOOKUP($A20,'Return Data'!$B$7:$R$1700,8,0)</f>
        <v>3.6488</v>
      </c>
      <c r="K20" s="66">
        <f t="shared" si="3"/>
        <v>2</v>
      </c>
      <c r="L20" s="65">
        <f>VLOOKUP($A20,'Return Data'!$B$7:$R$1700,9,0)</f>
        <v>3.7852999999999999</v>
      </c>
      <c r="M20" s="66">
        <f t="shared" si="4"/>
        <v>3</v>
      </c>
      <c r="N20" s="65">
        <f>VLOOKUP($A20,'Return Data'!$B$7:$R$1700,10,0)</f>
        <v>4.3498000000000001</v>
      </c>
      <c r="O20" s="66">
        <f t="shared" si="5"/>
        <v>2</v>
      </c>
      <c r="P20" s="65">
        <f>VLOOKUP($A20,'Return Data'!$B$7:$R$1700,11,0)</f>
        <v>5.2725999999999997</v>
      </c>
      <c r="Q20" s="66">
        <f t="shared" si="6"/>
        <v>1</v>
      </c>
      <c r="R20" s="65">
        <f>VLOOKUP($A20,'Return Data'!$B$7:$R$1700,12,0)</f>
        <v>5.3295000000000003</v>
      </c>
      <c r="S20" s="66">
        <f t="shared" si="7"/>
        <v>2</v>
      </c>
      <c r="T20" s="65">
        <f>VLOOKUP($A20,'Return Data'!$B$7:$R$1700,13,0)</f>
        <v>5.5167000000000002</v>
      </c>
      <c r="U20" s="66">
        <f t="shared" si="8"/>
        <v>2</v>
      </c>
      <c r="V20" s="65">
        <f>VLOOKUP($A20,'Return Data'!$B$7:$R$1700,17,0)</f>
        <v>6.4760999999999997</v>
      </c>
      <c r="W20" s="66">
        <f t="shared" si="8"/>
        <v>2</v>
      </c>
      <c r="X20" s="65">
        <f>VLOOKUP($A20,'Return Data'!$B$7:$R$1700,14,0)</f>
        <v>6.6383000000000001</v>
      </c>
      <c r="Y20" s="66">
        <f t="shared" si="9"/>
        <v>2</v>
      </c>
      <c r="Z20" s="65">
        <f>VLOOKUP($A20,'Return Data'!$B$7:$R$1700,16,0)</f>
        <v>7.8933</v>
      </c>
      <c r="AA20" s="67">
        <f t="shared" si="10"/>
        <v>3</v>
      </c>
    </row>
    <row r="21" spans="1:27" x14ac:dyDescent="0.3">
      <c r="A21" s="63" t="s">
        <v>240</v>
      </c>
      <c r="B21" s="64">
        <f>VLOOKUP($A21,'Return Data'!$B$7:$R$1700,3,0)</f>
        <v>44040</v>
      </c>
      <c r="C21" s="65">
        <f>VLOOKUP($A21,'Return Data'!$B$7:$R$1700,4,0)</f>
        <v>2422.7312000000002</v>
      </c>
      <c r="D21" s="65">
        <f>VLOOKUP($A21,'Return Data'!$B$7:$R$1700,5,0)</f>
        <v>1.5503</v>
      </c>
      <c r="E21" s="66">
        <f t="shared" si="0"/>
        <v>35</v>
      </c>
      <c r="F21" s="65">
        <f>VLOOKUP($A21,'Return Data'!$B$7:$R$1700,6,0)</f>
        <v>2.3586999999999998</v>
      </c>
      <c r="G21" s="66">
        <f t="shared" si="1"/>
        <v>36</v>
      </c>
      <c r="H21" s="65">
        <f>VLOOKUP($A21,'Return Data'!$B$7:$R$1700,7,0)</f>
        <v>2.8435999999999999</v>
      </c>
      <c r="I21" s="66">
        <f t="shared" si="2"/>
        <v>30</v>
      </c>
      <c r="J21" s="65">
        <f>VLOOKUP($A21,'Return Data'!$B$7:$R$1700,8,0)</f>
        <v>2.8327</v>
      </c>
      <c r="K21" s="66">
        <f t="shared" si="3"/>
        <v>31</v>
      </c>
      <c r="L21" s="65">
        <f>VLOOKUP($A21,'Return Data'!$B$7:$R$1700,9,0)</f>
        <v>3.0211999999999999</v>
      </c>
      <c r="M21" s="66">
        <f t="shared" si="4"/>
        <v>26</v>
      </c>
      <c r="N21" s="65">
        <f>VLOOKUP($A21,'Return Data'!$B$7:$R$1700,10,0)</f>
        <v>3.7158000000000002</v>
      </c>
      <c r="O21" s="66">
        <f t="shared" si="5"/>
        <v>24</v>
      </c>
      <c r="P21" s="65">
        <f>VLOOKUP($A21,'Return Data'!$B$7:$R$1700,11,0)</f>
        <v>4.6097000000000001</v>
      </c>
      <c r="Q21" s="66">
        <f t="shared" si="6"/>
        <v>25</v>
      </c>
      <c r="R21" s="65">
        <f>VLOOKUP($A21,'Return Data'!$B$7:$R$1700,12,0)</f>
        <v>4.7544000000000004</v>
      </c>
      <c r="S21" s="66">
        <f t="shared" si="7"/>
        <v>26</v>
      </c>
      <c r="T21" s="65">
        <f>VLOOKUP($A21,'Return Data'!$B$7:$R$1700,13,0)</f>
        <v>5.0084</v>
      </c>
      <c r="U21" s="66">
        <f t="shared" si="8"/>
        <v>26</v>
      </c>
      <c r="V21" s="65">
        <f>VLOOKUP($A21,'Return Data'!$B$7:$R$1700,17,0)</f>
        <v>6.0907999999999998</v>
      </c>
      <c r="W21" s="66">
        <f t="shared" si="8"/>
        <v>27</v>
      </c>
      <c r="X21" s="65">
        <f>VLOOKUP($A21,'Return Data'!$B$7:$R$1700,14,0)</f>
        <v>6.37</v>
      </c>
      <c r="Y21" s="66">
        <f t="shared" si="9"/>
        <v>27</v>
      </c>
      <c r="Z21" s="65">
        <f>VLOOKUP($A21,'Return Data'!$B$7:$R$1700,16,0)</f>
        <v>5.5670000000000002</v>
      </c>
      <c r="AA21" s="67">
        <f t="shared" si="10"/>
        <v>34</v>
      </c>
    </row>
    <row r="22" spans="1:27" x14ac:dyDescent="0.3">
      <c r="A22" s="63" t="s">
        <v>241</v>
      </c>
      <c r="B22" s="64">
        <f>VLOOKUP($A22,'Return Data'!$B$7:$R$1700,3,0)</f>
        <v>44040</v>
      </c>
      <c r="C22" s="65">
        <f>VLOOKUP($A22,'Return Data'!$B$7:$R$1700,4,0)</f>
        <v>1554.8746000000001</v>
      </c>
      <c r="D22" s="65">
        <f>VLOOKUP($A22,'Return Data'!$B$7:$R$1700,5,0)</f>
        <v>0.40379999999999999</v>
      </c>
      <c r="E22" s="66">
        <f t="shared" si="0"/>
        <v>38</v>
      </c>
      <c r="F22" s="65">
        <f>VLOOKUP($A22,'Return Data'!$B$7:$R$1700,6,0)</f>
        <v>2.2764000000000002</v>
      </c>
      <c r="G22" s="66">
        <f t="shared" si="1"/>
        <v>38</v>
      </c>
      <c r="H22" s="65">
        <f>VLOOKUP($A22,'Return Data'!$B$7:$R$1700,7,0)</f>
        <v>2.6110000000000002</v>
      </c>
      <c r="I22" s="66">
        <f t="shared" si="2"/>
        <v>38</v>
      </c>
      <c r="J22" s="65">
        <f>VLOOKUP($A22,'Return Data'!$B$7:$R$1700,8,0)</f>
        <v>2.5834000000000001</v>
      </c>
      <c r="K22" s="66">
        <f t="shared" si="3"/>
        <v>38</v>
      </c>
      <c r="L22" s="65">
        <f>VLOOKUP($A22,'Return Data'!$B$7:$R$1700,9,0)</f>
        <v>2.7742</v>
      </c>
      <c r="M22" s="66">
        <f t="shared" si="4"/>
        <v>34</v>
      </c>
      <c r="N22" s="65">
        <f>VLOOKUP($A22,'Return Data'!$B$7:$R$1700,10,0)</f>
        <v>3.1440999999999999</v>
      </c>
      <c r="O22" s="66">
        <f t="shared" si="5"/>
        <v>33</v>
      </c>
      <c r="P22" s="65">
        <f>VLOOKUP($A22,'Return Data'!$B$7:$R$1700,11,0)</f>
        <v>3.7206999999999999</v>
      </c>
      <c r="Q22" s="66">
        <f t="shared" si="6"/>
        <v>35</v>
      </c>
      <c r="R22" s="65">
        <f>VLOOKUP($A22,'Return Data'!$B$7:$R$1700,12,0)</f>
        <v>4.0655999999999999</v>
      </c>
      <c r="S22" s="66">
        <f t="shared" si="7"/>
        <v>35</v>
      </c>
      <c r="T22" s="65">
        <f>VLOOKUP($A22,'Return Data'!$B$7:$R$1700,13,0)</f>
        <v>4.4040999999999997</v>
      </c>
      <c r="U22" s="66">
        <f t="shared" si="8"/>
        <v>35</v>
      </c>
      <c r="V22" s="65">
        <f>VLOOKUP($A22,'Return Data'!$B$7:$R$1700,17,0)</f>
        <v>5.5225</v>
      </c>
      <c r="W22" s="66">
        <f t="shared" si="8"/>
        <v>31</v>
      </c>
      <c r="X22" s="65">
        <f>VLOOKUP($A22,'Return Data'!$B$7:$R$1700,14,0)</f>
        <v>5.8582999999999998</v>
      </c>
      <c r="Y22" s="66">
        <f t="shared" si="9"/>
        <v>30</v>
      </c>
      <c r="Z22" s="65">
        <f>VLOOKUP($A22,'Return Data'!$B$7:$R$1700,16,0)</f>
        <v>6.7961</v>
      </c>
      <c r="AA22" s="67">
        <f t="shared" si="10"/>
        <v>28</v>
      </c>
    </row>
    <row r="23" spans="1:27" x14ac:dyDescent="0.3">
      <c r="A23" s="63" t="s">
        <v>242</v>
      </c>
      <c r="B23" s="64">
        <f>VLOOKUP($A23,'Return Data'!$B$7:$R$1700,3,0)</f>
        <v>44040</v>
      </c>
      <c r="C23" s="65">
        <f>VLOOKUP($A23,'Return Data'!$B$7:$R$1700,4,0)</f>
        <v>1948.0569</v>
      </c>
      <c r="D23" s="65">
        <f>VLOOKUP($A23,'Return Data'!$B$7:$R$1700,5,0)</f>
        <v>1.8231999999999999</v>
      </c>
      <c r="E23" s="66">
        <f t="shared" si="0"/>
        <v>29</v>
      </c>
      <c r="F23" s="65">
        <f>VLOOKUP($A23,'Return Data'!$B$7:$R$1700,6,0)</f>
        <v>2.3237999999999999</v>
      </c>
      <c r="G23" s="66">
        <f t="shared" si="1"/>
        <v>37</v>
      </c>
      <c r="H23" s="65">
        <f>VLOOKUP($A23,'Return Data'!$B$7:$R$1700,7,0)</f>
        <v>2.7639999999999998</v>
      </c>
      <c r="I23" s="66">
        <f t="shared" si="2"/>
        <v>36</v>
      </c>
      <c r="J23" s="65">
        <f>VLOOKUP($A23,'Return Data'!$B$7:$R$1700,8,0)</f>
        <v>2.7477</v>
      </c>
      <c r="K23" s="66">
        <f t="shared" si="3"/>
        <v>33</v>
      </c>
      <c r="L23" s="65">
        <f>VLOOKUP($A23,'Return Data'!$B$7:$R$1700,9,0)</f>
        <v>2.9070999999999998</v>
      </c>
      <c r="M23" s="66">
        <f t="shared" si="4"/>
        <v>31</v>
      </c>
      <c r="N23" s="65">
        <f>VLOOKUP($A23,'Return Data'!$B$7:$R$1700,10,0)</f>
        <v>3.1838000000000002</v>
      </c>
      <c r="O23" s="66">
        <f t="shared" si="5"/>
        <v>31</v>
      </c>
      <c r="P23" s="65">
        <f>VLOOKUP($A23,'Return Data'!$B$7:$R$1700,11,0)</f>
        <v>4.3244999999999996</v>
      </c>
      <c r="Q23" s="66">
        <f t="shared" si="6"/>
        <v>28</v>
      </c>
      <c r="R23" s="65">
        <f>VLOOKUP($A23,'Return Data'!$B$7:$R$1700,12,0)</f>
        <v>4.6508000000000003</v>
      </c>
      <c r="S23" s="66">
        <f t="shared" si="7"/>
        <v>28</v>
      </c>
      <c r="T23" s="65">
        <f>VLOOKUP($A23,'Return Data'!$B$7:$R$1700,13,0)</f>
        <v>4.9828000000000001</v>
      </c>
      <c r="U23" s="66">
        <f t="shared" si="8"/>
        <v>28</v>
      </c>
      <c r="V23" s="65">
        <f>VLOOKUP($A23,'Return Data'!$B$7:$R$1700,17,0)</f>
        <v>6.1307</v>
      </c>
      <c r="W23" s="66">
        <f t="shared" si="8"/>
        <v>26</v>
      </c>
      <c r="X23" s="65">
        <f>VLOOKUP($A23,'Return Data'!$B$7:$R$1700,14,0)</f>
        <v>6.4101999999999997</v>
      </c>
      <c r="Y23" s="66">
        <f t="shared" si="9"/>
        <v>25</v>
      </c>
      <c r="Z23" s="65">
        <f>VLOOKUP($A23,'Return Data'!$B$7:$R$1700,16,0)</f>
        <v>7.9054000000000002</v>
      </c>
      <c r="AA23" s="67">
        <f t="shared" si="10"/>
        <v>2</v>
      </c>
    </row>
    <row r="24" spans="1:27" x14ac:dyDescent="0.3">
      <c r="A24" s="63" t="s">
        <v>243</v>
      </c>
      <c r="B24" s="64">
        <f>VLOOKUP($A24,'Return Data'!$B$7:$R$1700,3,0)</f>
        <v>44040</v>
      </c>
      <c r="C24" s="65">
        <f>VLOOKUP($A24,'Return Data'!$B$7:$R$1700,4,0)</f>
        <v>2751.9376000000002</v>
      </c>
      <c r="D24" s="65">
        <f>VLOOKUP($A24,'Return Data'!$B$7:$R$1700,5,0)</f>
        <v>1.7376</v>
      </c>
      <c r="E24" s="66">
        <f t="shared" si="0"/>
        <v>32</v>
      </c>
      <c r="F24" s="65">
        <f>VLOOKUP($A24,'Return Data'!$B$7:$R$1700,6,0)</f>
        <v>2.4245999999999999</v>
      </c>
      <c r="G24" s="66">
        <f t="shared" si="1"/>
        <v>34</v>
      </c>
      <c r="H24" s="65">
        <f>VLOOKUP($A24,'Return Data'!$B$7:$R$1700,7,0)</f>
        <v>2.952</v>
      </c>
      <c r="I24" s="66">
        <f t="shared" si="2"/>
        <v>23</v>
      </c>
      <c r="J24" s="65">
        <f>VLOOKUP($A24,'Return Data'!$B$7:$R$1700,8,0)</f>
        <v>2.8807999999999998</v>
      </c>
      <c r="K24" s="66">
        <f t="shared" si="3"/>
        <v>27</v>
      </c>
      <c r="L24" s="65">
        <f>VLOOKUP($A24,'Return Data'!$B$7:$R$1700,9,0)</f>
        <v>3.0861999999999998</v>
      </c>
      <c r="M24" s="66">
        <f t="shared" si="4"/>
        <v>21</v>
      </c>
      <c r="N24" s="65">
        <f>VLOOKUP($A24,'Return Data'!$B$7:$R$1700,10,0)</f>
        <v>3.8308</v>
      </c>
      <c r="O24" s="66">
        <f t="shared" si="5"/>
        <v>20</v>
      </c>
      <c r="P24" s="65">
        <f>VLOOKUP($A24,'Return Data'!$B$7:$R$1700,11,0)</f>
        <v>4.6566000000000001</v>
      </c>
      <c r="Q24" s="66">
        <f t="shared" si="6"/>
        <v>24</v>
      </c>
      <c r="R24" s="65">
        <f>VLOOKUP($A24,'Return Data'!$B$7:$R$1700,12,0)</f>
        <v>4.8239000000000001</v>
      </c>
      <c r="S24" s="66">
        <f t="shared" si="7"/>
        <v>24</v>
      </c>
      <c r="T24" s="65">
        <f>VLOOKUP($A24,'Return Data'!$B$7:$R$1700,13,0)</f>
        <v>5.0667999999999997</v>
      </c>
      <c r="U24" s="66">
        <f t="shared" si="8"/>
        <v>25</v>
      </c>
      <c r="V24" s="65">
        <f>VLOOKUP($A24,'Return Data'!$B$7:$R$1700,17,0)</f>
        <v>6.2053000000000003</v>
      </c>
      <c r="W24" s="66">
        <f t="shared" si="8"/>
        <v>24</v>
      </c>
      <c r="X24" s="65">
        <f>VLOOKUP($A24,'Return Data'!$B$7:$R$1700,14,0)</f>
        <v>6.4596999999999998</v>
      </c>
      <c r="Y24" s="66">
        <f t="shared" si="9"/>
        <v>22</v>
      </c>
      <c r="Z24" s="65">
        <f>VLOOKUP($A24,'Return Data'!$B$7:$R$1700,16,0)</f>
        <v>7.6665000000000001</v>
      </c>
      <c r="AA24" s="67">
        <f t="shared" si="10"/>
        <v>9</v>
      </c>
    </row>
    <row r="25" spans="1:27" x14ac:dyDescent="0.3">
      <c r="A25" s="63" t="s">
        <v>244</v>
      </c>
      <c r="B25" s="64">
        <f>VLOOKUP($A25,'Return Data'!$B$7:$R$1700,3,0)</f>
        <v>44040</v>
      </c>
      <c r="C25" s="65">
        <f>VLOOKUP($A25,'Return Data'!$B$7:$R$1700,4,0)</f>
        <v>1057.2995000000001</v>
      </c>
      <c r="D25" s="65">
        <f>VLOOKUP($A25,'Return Data'!$B$7:$R$1700,5,0)</f>
        <v>2.6065999999999998</v>
      </c>
      <c r="E25" s="66">
        <f t="shared" si="0"/>
        <v>7</v>
      </c>
      <c r="F25" s="65">
        <f>VLOOKUP($A25,'Return Data'!$B$7:$R$1700,6,0)</f>
        <v>2.7704</v>
      </c>
      <c r="G25" s="66">
        <f t="shared" si="1"/>
        <v>9</v>
      </c>
      <c r="H25" s="65">
        <f>VLOOKUP($A25,'Return Data'!$B$7:$R$1700,7,0)</f>
        <v>2.8382999999999998</v>
      </c>
      <c r="I25" s="66">
        <f t="shared" si="2"/>
        <v>31</v>
      </c>
      <c r="J25" s="65">
        <f>VLOOKUP($A25,'Return Data'!$B$7:$R$1700,8,0)</f>
        <v>2.8479999999999999</v>
      </c>
      <c r="K25" s="66">
        <f t="shared" si="3"/>
        <v>29</v>
      </c>
      <c r="L25" s="65">
        <f>VLOOKUP($A25,'Return Data'!$B$7:$R$1700,9,0)</f>
        <v>2.8584000000000001</v>
      </c>
      <c r="M25" s="66">
        <f t="shared" si="4"/>
        <v>32</v>
      </c>
      <c r="N25" s="65">
        <f>VLOOKUP($A25,'Return Data'!$B$7:$R$1700,10,0)</f>
        <v>2.782</v>
      </c>
      <c r="O25" s="66">
        <f t="shared" si="5"/>
        <v>38</v>
      </c>
      <c r="P25" s="65">
        <f>VLOOKUP($A25,'Return Data'!$B$7:$R$1700,11,0)</f>
        <v>3.286</v>
      </c>
      <c r="Q25" s="66">
        <f t="shared" si="6"/>
        <v>38</v>
      </c>
      <c r="R25" s="65">
        <f>VLOOKUP($A25,'Return Data'!$B$7:$R$1700,12,0)</f>
        <v>3.7202000000000002</v>
      </c>
      <c r="S25" s="66">
        <f t="shared" si="7"/>
        <v>38</v>
      </c>
      <c r="T25" s="65">
        <f>VLOOKUP($A25,'Return Data'!$B$7:$R$1700,13,0)</f>
        <v>4.0910000000000002</v>
      </c>
      <c r="U25" s="66">
        <f t="shared" si="8"/>
        <v>37</v>
      </c>
      <c r="V25" s="65"/>
      <c r="W25" s="66"/>
      <c r="X25" s="65"/>
      <c r="Y25" s="66"/>
      <c r="Z25" s="65">
        <f>VLOOKUP($A25,'Return Data'!$B$7:$R$1700,16,0)</f>
        <v>4.5033000000000003</v>
      </c>
      <c r="AA25" s="67">
        <f t="shared" si="10"/>
        <v>37</v>
      </c>
    </row>
    <row r="26" spans="1:27" x14ac:dyDescent="0.3">
      <c r="A26" s="63" t="s">
        <v>245</v>
      </c>
      <c r="B26" s="64">
        <f>VLOOKUP($A26,'Return Data'!$B$7:$R$1700,3,0)</f>
        <v>44040</v>
      </c>
      <c r="C26" s="65">
        <f>VLOOKUP($A26,'Return Data'!$B$7:$R$1700,4,0)</f>
        <v>54.721299999999999</v>
      </c>
      <c r="D26" s="65">
        <f>VLOOKUP($A26,'Return Data'!$B$7:$R$1700,5,0)</f>
        <v>2.0678999999999998</v>
      </c>
      <c r="E26" s="66">
        <f t="shared" si="0"/>
        <v>15</v>
      </c>
      <c r="F26" s="65">
        <f>VLOOKUP($A26,'Return Data'!$B$7:$R$1700,6,0)</f>
        <v>2.7799</v>
      </c>
      <c r="G26" s="66">
        <f t="shared" si="1"/>
        <v>8</v>
      </c>
      <c r="H26" s="65">
        <f>VLOOKUP($A26,'Return Data'!$B$7:$R$1700,7,0)</f>
        <v>2.9746999999999999</v>
      </c>
      <c r="I26" s="66">
        <f t="shared" si="2"/>
        <v>19</v>
      </c>
      <c r="J26" s="65">
        <f>VLOOKUP($A26,'Return Data'!$B$7:$R$1700,8,0)</f>
        <v>2.9811999999999999</v>
      </c>
      <c r="K26" s="66">
        <f t="shared" si="3"/>
        <v>19</v>
      </c>
      <c r="L26" s="65">
        <f>VLOOKUP($A26,'Return Data'!$B$7:$R$1700,9,0)</f>
        <v>3.1341000000000001</v>
      </c>
      <c r="M26" s="66">
        <f t="shared" si="4"/>
        <v>19</v>
      </c>
      <c r="N26" s="65">
        <f>VLOOKUP($A26,'Return Data'!$B$7:$R$1700,10,0)</f>
        <v>3.6480000000000001</v>
      </c>
      <c r="O26" s="66">
        <f t="shared" si="5"/>
        <v>26</v>
      </c>
      <c r="P26" s="65">
        <f>VLOOKUP($A26,'Return Data'!$B$7:$R$1700,11,0)</f>
        <v>4.4720000000000004</v>
      </c>
      <c r="Q26" s="66">
        <f t="shared" si="6"/>
        <v>27</v>
      </c>
      <c r="R26" s="65">
        <f>VLOOKUP($A26,'Return Data'!$B$7:$R$1700,12,0)</f>
        <v>4.6971999999999996</v>
      </c>
      <c r="S26" s="66">
        <f t="shared" si="7"/>
        <v>27</v>
      </c>
      <c r="T26" s="65">
        <f>VLOOKUP($A26,'Return Data'!$B$7:$R$1700,13,0)</f>
        <v>5.0046999999999997</v>
      </c>
      <c r="U26" s="66">
        <f t="shared" si="8"/>
        <v>27</v>
      </c>
      <c r="V26" s="65">
        <f>VLOOKUP($A26,'Return Data'!$B$7:$R$1700,17,0)</f>
        <v>6.2282999999999999</v>
      </c>
      <c r="W26" s="66">
        <f t="shared" si="8"/>
        <v>21</v>
      </c>
      <c r="X26" s="65">
        <f>VLOOKUP($A26,'Return Data'!$B$7:$R$1700,14,0)</f>
        <v>6.4722</v>
      </c>
      <c r="Y26" s="66">
        <f t="shared" si="9"/>
        <v>21</v>
      </c>
      <c r="Z26" s="65">
        <f>VLOOKUP($A26,'Return Data'!$B$7:$R$1700,16,0)</f>
        <v>7.8146000000000004</v>
      </c>
      <c r="AA26" s="67">
        <f t="shared" si="10"/>
        <v>4</v>
      </c>
    </row>
    <row r="27" spans="1:27" x14ac:dyDescent="0.3">
      <c r="A27" s="63" t="s">
        <v>246</v>
      </c>
      <c r="B27" s="64">
        <f>VLOOKUP($A27,'Return Data'!$B$7:$R$1700,3,0)</f>
        <v>44040</v>
      </c>
      <c r="C27" s="65">
        <f>VLOOKUP($A27,'Return Data'!$B$7:$R$1700,4,0)</f>
        <v>4055.5538000000001</v>
      </c>
      <c r="D27" s="65">
        <f>VLOOKUP($A27,'Return Data'!$B$7:$R$1700,5,0)</f>
        <v>1.7695000000000001</v>
      </c>
      <c r="E27" s="66">
        <f t="shared" si="0"/>
        <v>31</v>
      </c>
      <c r="F27" s="65">
        <f>VLOOKUP($A27,'Return Data'!$B$7:$R$1700,6,0)</f>
        <v>2.6701999999999999</v>
      </c>
      <c r="G27" s="66">
        <f t="shared" si="1"/>
        <v>18</v>
      </c>
      <c r="H27" s="65">
        <f>VLOOKUP($A27,'Return Data'!$B$7:$R$1700,7,0)</f>
        <v>2.9855999999999998</v>
      </c>
      <c r="I27" s="66">
        <f t="shared" si="2"/>
        <v>17</v>
      </c>
      <c r="J27" s="65">
        <f>VLOOKUP($A27,'Return Data'!$B$7:$R$1700,8,0)</f>
        <v>2.9466000000000001</v>
      </c>
      <c r="K27" s="66">
        <f t="shared" si="3"/>
        <v>23</v>
      </c>
      <c r="L27" s="65">
        <f>VLOOKUP($A27,'Return Data'!$B$7:$R$1700,9,0)</f>
        <v>3.2263000000000002</v>
      </c>
      <c r="M27" s="66">
        <f t="shared" si="4"/>
        <v>10</v>
      </c>
      <c r="N27" s="65">
        <f>VLOOKUP($A27,'Return Data'!$B$7:$R$1700,10,0)</f>
        <v>3.9597000000000002</v>
      </c>
      <c r="O27" s="66">
        <f t="shared" si="5"/>
        <v>13</v>
      </c>
      <c r="P27" s="65">
        <f>VLOOKUP($A27,'Return Data'!$B$7:$R$1700,11,0)</f>
        <v>4.7354000000000003</v>
      </c>
      <c r="Q27" s="66">
        <f t="shared" si="6"/>
        <v>21</v>
      </c>
      <c r="R27" s="65">
        <f>VLOOKUP($A27,'Return Data'!$B$7:$R$1700,12,0)</f>
        <v>4.8978000000000002</v>
      </c>
      <c r="S27" s="66">
        <f t="shared" si="7"/>
        <v>21</v>
      </c>
      <c r="T27" s="65">
        <f>VLOOKUP($A27,'Return Data'!$B$7:$R$1700,13,0)</f>
        <v>5.141</v>
      </c>
      <c r="U27" s="66">
        <f t="shared" si="8"/>
        <v>22</v>
      </c>
      <c r="V27" s="65">
        <f>VLOOKUP($A27,'Return Data'!$B$7:$R$1700,17,0)</f>
        <v>6.2152000000000003</v>
      </c>
      <c r="W27" s="66">
        <f t="shared" si="8"/>
        <v>23</v>
      </c>
      <c r="X27" s="65">
        <f>VLOOKUP($A27,'Return Data'!$B$7:$R$1700,14,0)</f>
        <v>6.4591000000000003</v>
      </c>
      <c r="Y27" s="66">
        <f t="shared" si="9"/>
        <v>23</v>
      </c>
      <c r="Z27" s="65">
        <f>VLOOKUP($A27,'Return Data'!$B$7:$R$1700,16,0)</f>
        <v>7.2935999999999996</v>
      </c>
      <c r="AA27" s="67">
        <f t="shared" si="10"/>
        <v>20</v>
      </c>
    </row>
    <row r="28" spans="1:27" x14ac:dyDescent="0.3">
      <c r="A28" s="63" t="s">
        <v>247</v>
      </c>
      <c r="B28" s="64">
        <f>VLOOKUP($A28,'Return Data'!$B$7:$R$1700,3,0)</f>
        <v>44040</v>
      </c>
      <c r="C28" s="65">
        <f>VLOOKUP($A28,'Return Data'!$B$7:$R$1700,4,0)</f>
        <v>2748.0077000000001</v>
      </c>
      <c r="D28" s="65">
        <f>VLOOKUP($A28,'Return Data'!$B$7:$R$1700,5,0)</f>
        <v>2.1890999999999998</v>
      </c>
      <c r="E28" s="66">
        <f t="shared" si="0"/>
        <v>12</v>
      </c>
      <c r="F28" s="65">
        <f>VLOOKUP($A28,'Return Data'!$B$7:$R$1700,6,0)</f>
        <v>2.7248000000000001</v>
      </c>
      <c r="G28" s="66">
        <f t="shared" si="1"/>
        <v>13</v>
      </c>
      <c r="H28" s="65">
        <f>VLOOKUP($A28,'Return Data'!$B$7:$R$1700,7,0)</f>
        <v>3.0590000000000002</v>
      </c>
      <c r="I28" s="66">
        <f t="shared" si="2"/>
        <v>8</v>
      </c>
      <c r="J28" s="65">
        <f>VLOOKUP($A28,'Return Data'!$B$7:$R$1700,8,0)</f>
        <v>3.0268000000000002</v>
      </c>
      <c r="K28" s="66">
        <f t="shared" si="3"/>
        <v>13</v>
      </c>
      <c r="L28" s="65">
        <f>VLOOKUP($A28,'Return Data'!$B$7:$R$1700,9,0)</f>
        <v>3.1486999999999998</v>
      </c>
      <c r="M28" s="66">
        <f t="shared" si="4"/>
        <v>15</v>
      </c>
      <c r="N28" s="65">
        <f>VLOOKUP($A28,'Return Data'!$B$7:$R$1700,10,0)</f>
        <v>3.8601000000000001</v>
      </c>
      <c r="O28" s="66">
        <f t="shared" si="5"/>
        <v>17</v>
      </c>
      <c r="P28" s="65">
        <f>VLOOKUP($A28,'Return Data'!$B$7:$R$1700,11,0)</f>
        <v>4.8971</v>
      </c>
      <c r="Q28" s="66">
        <f t="shared" si="6"/>
        <v>10</v>
      </c>
      <c r="R28" s="65">
        <f>VLOOKUP($A28,'Return Data'!$B$7:$R$1700,12,0)</f>
        <v>5.0273000000000003</v>
      </c>
      <c r="S28" s="66">
        <f t="shared" si="7"/>
        <v>11</v>
      </c>
      <c r="T28" s="65">
        <f>VLOOKUP($A28,'Return Data'!$B$7:$R$1700,13,0)</f>
        <v>5.2453000000000003</v>
      </c>
      <c r="U28" s="66">
        <f t="shared" si="8"/>
        <v>12</v>
      </c>
      <c r="V28" s="65">
        <f>VLOOKUP($A28,'Return Data'!$B$7:$R$1700,17,0)</f>
        <v>6.2972999999999999</v>
      </c>
      <c r="W28" s="66">
        <f t="shared" si="8"/>
        <v>15</v>
      </c>
      <c r="X28" s="65">
        <f>VLOOKUP($A28,'Return Data'!$B$7:$R$1700,14,0)</f>
        <v>6.5315000000000003</v>
      </c>
      <c r="Y28" s="66">
        <f t="shared" si="9"/>
        <v>12</v>
      </c>
      <c r="Z28" s="65">
        <f>VLOOKUP($A28,'Return Data'!$B$7:$R$1700,16,0)</f>
        <v>7.5845000000000002</v>
      </c>
      <c r="AA28" s="67">
        <f t="shared" si="10"/>
        <v>10</v>
      </c>
    </row>
    <row r="29" spans="1:27" x14ac:dyDescent="0.3">
      <c r="A29" s="63" t="s">
        <v>248</v>
      </c>
      <c r="B29" s="64">
        <f>VLOOKUP($A29,'Return Data'!$B$7:$R$1700,3,0)</f>
        <v>44040</v>
      </c>
      <c r="C29" s="65">
        <f>VLOOKUP($A29,'Return Data'!$B$7:$R$1700,4,0)</f>
        <v>3625.8566999999998</v>
      </c>
      <c r="D29" s="65">
        <f>VLOOKUP($A29,'Return Data'!$B$7:$R$1700,5,0)</f>
        <v>2.2429999999999999</v>
      </c>
      <c r="E29" s="66">
        <f t="shared" si="0"/>
        <v>10</v>
      </c>
      <c r="F29" s="65">
        <f>VLOOKUP($A29,'Return Data'!$B$7:$R$1700,6,0)</f>
        <v>2.7145999999999999</v>
      </c>
      <c r="G29" s="66">
        <f t="shared" si="1"/>
        <v>14</v>
      </c>
      <c r="H29" s="65">
        <f>VLOOKUP($A29,'Return Data'!$B$7:$R$1700,7,0)</f>
        <v>3.0630000000000002</v>
      </c>
      <c r="I29" s="66">
        <f t="shared" si="2"/>
        <v>7</v>
      </c>
      <c r="J29" s="65">
        <f>VLOOKUP($A29,'Return Data'!$B$7:$R$1700,8,0)</f>
        <v>3.0703999999999998</v>
      </c>
      <c r="K29" s="66">
        <f t="shared" si="3"/>
        <v>9</v>
      </c>
      <c r="L29" s="65">
        <f>VLOOKUP($A29,'Return Data'!$B$7:$R$1700,9,0)</f>
        <v>3.2864</v>
      </c>
      <c r="M29" s="66">
        <f t="shared" si="4"/>
        <v>7</v>
      </c>
      <c r="N29" s="65">
        <f>VLOOKUP($A29,'Return Data'!$B$7:$R$1700,10,0)</f>
        <v>4.0011000000000001</v>
      </c>
      <c r="O29" s="66">
        <f t="shared" si="5"/>
        <v>8</v>
      </c>
      <c r="P29" s="65">
        <f>VLOOKUP($A29,'Return Data'!$B$7:$R$1700,11,0)</f>
        <v>5.0260999999999996</v>
      </c>
      <c r="Q29" s="66">
        <f t="shared" si="6"/>
        <v>6</v>
      </c>
      <c r="R29" s="65">
        <f>VLOOKUP($A29,'Return Data'!$B$7:$R$1700,12,0)</f>
        <v>5.1158999999999999</v>
      </c>
      <c r="S29" s="66">
        <f t="shared" si="7"/>
        <v>6</v>
      </c>
      <c r="T29" s="65">
        <f>VLOOKUP($A29,'Return Data'!$B$7:$R$1700,13,0)</f>
        <v>5.3338000000000001</v>
      </c>
      <c r="U29" s="66">
        <f t="shared" si="8"/>
        <v>7</v>
      </c>
      <c r="V29" s="65">
        <f>VLOOKUP($A29,'Return Data'!$B$7:$R$1700,17,0)</f>
        <v>6.2961</v>
      </c>
      <c r="W29" s="66">
        <f t="shared" si="8"/>
        <v>16</v>
      </c>
      <c r="X29" s="65">
        <f>VLOOKUP($A29,'Return Data'!$B$7:$R$1700,14,0)</f>
        <v>6.5046999999999997</v>
      </c>
      <c r="Y29" s="66">
        <f t="shared" si="9"/>
        <v>17</v>
      </c>
      <c r="Z29" s="65">
        <f>VLOOKUP($A29,'Return Data'!$B$7:$R$1700,16,0)</f>
        <v>7.2557999999999998</v>
      </c>
      <c r="AA29" s="67">
        <f t="shared" si="10"/>
        <v>23</v>
      </c>
    </row>
    <row r="30" spans="1:27" x14ac:dyDescent="0.3">
      <c r="A30" s="63" t="s">
        <v>438</v>
      </c>
      <c r="B30" s="64">
        <f>VLOOKUP($A30,'Return Data'!$B$7:$R$1700,3,0)</f>
        <v>44040</v>
      </c>
      <c r="C30" s="65">
        <f>VLOOKUP($A30,'Return Data'!$B$7:$R$1700,4,0)</f>
        <v>1300.7252000000001</v>
      </c>
      <c r="D30" s="65">
        <f>VLOOKUP($A30,'Return Data'!$B$7:$R$1700,5,0)</f>
        <v>1.8352999999999999</v>
      </c>
      <c r="E30" s="66">
        <f t="shared" si="0"/>
        <v>28</v>
      </c>
      <c r="F30" s="65">
        <f>VLOOKUP($A30,'Return Data'!$B$7:$R$1700,6,0)</f>
        <v>2.6486000000000001</v>
      </c>
      <c r="G30" s="66">
        <f t="shared" si="1"/>
        <v>20</v>
      </c>
      <c r="H30" s="65">
        <f>VLOOKUP($A30,'Return Data'!$B$7:$R$1700,7,0)</f>
        <v>3.0998000000000001</v>
      </c>
      <c r="I30" s="66">
        <f t="shared" si="2"/>
        <v>5</v>
      </c>
      <c r="J30" s="65">
        <f>VLOOKUP($A30,'Return Data'!$B$7:$R$1700,8,0)</f>
        <v>3.0855999999999999</v>
      </c>
      <c r="K30" s="66">
        <f t="shared" si="3"/>
        <v>7</v>
      </c>
      <c r="L30" s="65">
        <f>VLOOKUP($A30,'Return Data'!$B$7:$R$1700,9,0)</f>
        <v>3.3708</v>
      </c>
      <c r="M30" s="66">
        <f t="shared" si="4"/>
        <v>5</v>
      </c>
      <c r="N30" s="65">
        <f>VLOOKUP($A30,'Return Data'!$B$7:$R$1700,10,0)</f>
        <v>4.0418000000000003</v>
      </c>
      <c r="O30" s="66">
        <f t="shared" si="5"/>
        <v>7</v>
      </c>
      <c r="P30" s="65">
        <f>VLOOKUP($A30,'Return Data'!$B$7:$R$1700,11,0)</f>
        <v>4.8917999999999999</v>
      </c>
      <c r="Q30" s="66">
        <f t="shared" si="6"/>
        <v>11</v>
      </c>
      <c r="R30" s="65">
        <f>VLOOKUP($A30,'Return Data'!$B$7:$R$1700,12,0)</f>
        <v>5.0838999999999999</v>
      </c>
      <c r="S30" s="66">
        <f t="shared" si="7"/>
        <v>10</v>
      </c>
      <c r="T30" s="65">
        <f>VLOOKUP($A30,'Return Data'!$B$7:$R$1700,13,0)</f>
        <v>5.3531000000000004</v>
      </c>
      <c r="U30" s="66">
        <f t="shared" si="8"/>
        <v>4</v>
      </c>
      <c r="V30" s="65">
        <f>VLOOKUP($A30,'Return Data'!$B$7:$R$1700,17,0)</f>
        <v>6.4120999999999997</v>
      </c>
      <c r="W30" s="66">
        <f t="shared" si="8"/>
        <v>5</v>
      </c>
      <c r="X30" s="65">
        <f>VLOOKUP($A30,'Return Data'!$B$7:$R$1700,14,0)</f>
        <v>6.5838999999999999</v>
      </c>
      <c r="Y30" s="66">
        <f t="shared" si="9"/>
        <v>7</v>
      </c>
      <c r="Z30" s="65">
        <f>VLOOKUP($A30,'Return Data'!$B$7:$R$1700,16,0)</f>
        <v>6.6715999999999998</v>
      </c>
      <c r="AA30" s="67">
        <f t="shared" si="10"/>
        <v>30</v>
      </c>
    </row>
    <row r="31" spans="1:27" x14ac:dyDescent="0.3">
      <c r="A31" s="63" t="s">
        <v>250</v>
      </c>
      <c r="B31" s="64">
        <f>VLOOKUP($A31,'Return Data'!$B$7:$R$1700,3,0)</f>
        <v>44040</v>
      </c>
      <c r="C31" s="65">
        <f>VLOOKUP($A31,'Return Data'!$B$7:$R$1700,4,0)</f>
        <v>2097.7871</v>
      </c>
      <c r="D31" s="65">
        <f>VLOOKUP($A31,'Return Data'!$B$7:$R$1700,5,0)</f>
        <v>1.9836</v>
      </c>
      <c r="E31" s="66">
        <f t="shared" si="0"/>
        <v>22</v>
      </c>
      <c r="F31" s="65">
        <f>VLOOKUP($A31,'Return Data'!$B$7:$R$1700,6,0)</f>
        <v>2.7621000000000002</v>
      </c>
      <c r="G31" s="66">
        <f t="shared" si="1"/>
        <v>10</v>
      </c>
      <c r="H31" s="65">
        <f>VLOOKUP($A31,'Return Data'!$B$7:$R$1700,7,0)</f>
        <v>3.0514000000000001</v>
      </c>
      <c r="I31" s="66">
        <f t="shared" si="2"/>
        <v>11</v>
      </c>
      <c r="J31" s="65">
        <f>VLOOKUP($A31,'Return Data'!$B$7:$R$1700,8,0)</f>
        <v>2.9849999999999999</v>
      </c>
      <c r="K31" s="66">
        <f t="shared" si="3"/>
        <v>17</v>
      </c>
      <c r="L31" s="65">
        <f>VLOOKUP($A31,'Return Data'!$B$7:$R$1700,9,0)</f>
        <v>3.1414</v>
      </c>
      <c r="M31" s="66">
        <f t="shared" si="4"/>
        <v>17</v>
      </c>
      <c r="N31" s="65">
        <f>VLOOKUP($A31,'Return Data'!$B$7:$R$1700,10,0)</f>
        <v>3.8397000000000001</v>
      </c>
      <c r="O31" s="66">
        <f t="shared" si="5"/>
        <v>18</v>
      </c>
      <c r="P31" s="65">
        <f>VLOOKUP($A31,'Return Data'!$B$7:$R$1700,11,0)</f>
        <v>4.7389999999999999</v>
      </c>
      <c r="Q31" s="66">
        <f t="shared" si="6"/>
        <v>20</v>
      </c>
      <c r="R31" s="65">
        <f>VLOOKUP($A31,'Return Data'!$B$7:$R$1700,12,0)</f>
        <v>4.9130000000000003</v>
      </c>
      <c r="S31" s="66">
        <f t="shared" si="7"/>
        <v>20</v>
      </c>
      <c r="T31" s="65">
        <f>VLOOKUP($A31,'Return Data'!$B$7:$R$1700,13,0)</f>
        <v>5.1742999999999997</v>
      </c>
      <c r="U31" s="66">
        <f t="shared" si="8"/>
        <v>19</v>
      </c>
      <c r="V31" s="65">
        <f>VLOOKUP($A31,'Return Data'!$B$7:$R$1700,17,0)</f>
        <v>6.2701000000000002</v>
      </c>
      <c r="W31" s="66">
        <f t="shared" si="8"/>
        <v>18</v>
      </c>
      <c r="X31" s="65">
        <f>VLOOKUP($A31,'Return Data'!$B$7:$R$1700,14,0)</f>
        <v>6.5010000000000003</v>
      </c>
      <c r="Y31" s="66">
        <f t="shared" si="9"/>
        <v>18</v>
      </c>
      <c r="Z31" s="65">
        <f>VLOOKUP($A31,'Return Data'!$B$7:$R$1700,16,0)</f>
        <v>6.6260000000000003</v>
      </c>
      <c r="AA31" s="67">
        <f t="shared" si="10"/>
        <v>31</v>
      </c>
    </row>
    <row r="32" spans="1:27" x14ac:dyDescent="0.3">
      <c r="A32" s="63" t="s">
        <v>251</v>
      </c>
      <c r="B32" s="64">
        <f>VLOOKUP($A32,'Return Data'!$B$7:$R$1700,3,0)</f>
        <v>44040</v>
      </c>
      <c r="C32" s="65">
        <f>VLOOKUP($A32,'Return Data'!$B$7:$R$1700,4,0)</f>
        <v>10.794</v>
      </c>
      <c r="D32" s="65">
        <f>VLOOKUP($A32,'Return Data'!$B$7:$R$1700,5,0)</f>
        <v>2.7054</v>
      </c>
      <c r="E32" s="66">
        <f t="shared" si="0"/>
        <v>4</v>
      </c>
      <c r="F32" s="65">
        <f>VLOOKUP($A32,'Return Data'!$B$7:$R$1700,6,0)</f>
        <v>2.706</v>
      </c>
      <c r="G32" s="66">
        <f t="shared" si="1"/>
        <v>15</v>
      </c>
      <c r="H32" s="65">
        <f>VLOOKUP($A32,'Return Data'!$B$7:$R$1700,7,0)</f>
        <v>2.7549999999999999</v>
      </c>
      <c r="I32" s="66">
        <f t="shared" si="2"/>
        <v>37</v>
      </c>
      <c r="J32" s="65">
        <f>VLOOKUP($A32,'Return Data'!$B$7:$R$1700,8,0)</f>
        <v>2.6838000000000002</v>
      </c>
      <c r="K32" s="66">
        <f t="shared" si="3"/>
        <v>37</v>
      </c>
      <c r="L32" s="65">
        <f>VLOOKUP($A32,'Return Data'!$B$7:$R$1700,9,0)</f>
        <v>2.6999</v>
      </c>
      <c r="M32" s="66">
        <f t="shared" si="4"/>
        <v>38</v>
      </c>
      <c r="N32" s="65">
        <f>VLOOKUP($A32,'Return Data'!$B$7:$R$1700,10,0)</f>
        <v>2.9232999999999998</v>
      </c>
      <c r="O32" s="66">
        <f t="shared" si="5"/>
        <v>37</v>
      </c>
      <c r="P32" s="65">
        <f>VLOOKUP($A32,'Return Data'!$B$7:$R$1700,11,0)</f>
        <v>3.5933999999999999</v>
      </c>
      <c r="Q32" s="66">
        <f t="shared" si="6"/>
        <v>36</v>
      </c>
      <c r="R32" s="65">
        <f>VLOOKUP($A32,'Return Data'!$B$7:$R$1700,12,0)</f>
        <v>3.9218999999999999</v>
      </c>
      <c r="S32" s="66">
        <f t="shared" si="7"/>
        <v>36</v>
      </c>
      <c r="T32" s="65">
        <f>VLOOKUP($A32,'Return Data'!$B$7:$R$1700,13,0)</f>
        <v>4.2671000000000001</v>
      </c>
      <c r="U32" s="66">
        <f t="shared" si="8"/>
        <v>36</v>
      </c>
      <c r="V32" s="65"/>
      <c r="W32" s="66"/>
      <c r="X32" s="65"/>
      <c r="Y32" s="66"/>
      <c r="Z32" s="65">
        <f>VLOOKUP($A32,'Return Data'!$B$7:$R$1700,16,0)</f>
        <v>4.8655999999999997</v>
      </c>
      <c r="AA32" s="67">
        <f t="shared" si="10"/>
        <v>36</v>
      </c>
    </row>
    <row r="33" spans="1:27" x14ac:dyDescent="0.3">
      <c r="A33" s="63" t="s">
        <v>252</v>
      </c>
      <c r="B33" s="64">
        <f>VLOOKUP($A33,'Return Data'!$B$7:$R$1700,3,0)</f>
        <v>44040</v>
      </c>
      <c r="C33" s="65">
        <f>VLOOKUP($A33,'Return Data'!$B$7:$R$1700,4,0)</f>
        <v>4894.2933999999996</v>
      </c>
      <c r="D33" s="65">
        <f>VLOOKUP($A33,'Return Data'!$B$7:$R$1700,5,0)</f>
        <v>2.0047000000000001</v>
      </c>
      <c r="E33" s="66">
        <f t="shared" si="0"/>
        <v>20</v>
      </c>
      <c r="F33" s="65">
        <f>VLOOKUP($A33,'Return Data'!$B$7:$R$1700,6,0)</f>
        <v>2.6286</v>
      </c>
      <c r="G33" s="66">
        <f t="shared" si="1"/>
        <v>21</v>
      </c>
      <c r="H33" s="65">
        <f>VLOOKUP($A33,'Return Data'!$B$7:$R$1700,7,0)</f>
        <v>3.0384000000000002</v>
      </c>
      <c r="I33" s="66">
        <f t="shared" si="2"/>
        <v>13</v>
      </c>
      <c r="J33" s="65">
        <f>VLOOKUP($A33,'Return Data'!$B$7:$R$1700,8,0)</f>
        <v>3.0459000000000001</v>
      </c>
      <c r="K33" s="66">
        <f t="shared" si="3"/>
        <v>12</v>
      </c>
      <c r="L33" s="65">
        <f>VLOOKUP($A33,'Return Data'!$B$7:$R$1700,9,0)</f>
        <v>3.2566999999999999</v>
      </c>
      <c r="M33" s="66">
        <f t="shared" si="4"/>
        <v>8</v>
      </c>
      <c r="N33" s="65">
        <f>VLOOKUP($A33,'Return Data'!$B$7:$R$1700,10,0)</f>
        <v>4.1483999999999996</v>
      </c>
      <c r="O33" s="66">
        <f t="shared" si="5"/>
        <v>6</v>
      </c>
      <c r="P33" s="65">
        <f>VLOOKUP($A33,'Return Data'!$B$7:$R$1700,11,0)</f>
        <v>4.9897999999999998</v>
      </c>
      <c r="Q33" s="66">
        <f t="shared" si="6"/>
        <v>8</v>
      </c>
      <c r="R33" s="65">
        <f>VLOOKUP($A33,'Return Data'!$B$7:$R$1700,12,0)</f>
        <v>5.0872999999999999</v>
      </c>
      <c r="S33" s="66">
        <f t="shared" si="7"/>
        <v>9</v>
      </c>
      <c r="T33" s="65">
        <f>VLOOKUP($A33,'Return Data'!$B$7:$R$1700,13,0)</f>
        <v>5.3411999999999997</v>
      </c>
      <c r="U33" s="66">
        <f t="shared" si="8"/>
        <v>5</v>
      </c>
      <c r="V33" s="65">
        <f>VLOOKUP($A33,'Return Data'!$B$7:$R$1700,17,0)</f>
        <v>6.4249000000000001</v>
      </c>
      <c r="W33" s="66">
        <f t="shared" si="8"/>
        <v>3</v>
      </c>
      <c r="X33" s="65">
        <f>VLOOKUP($A33,'Return Data'!$B$7:$R$1700,14,0)</f>
        <v>6.6085000000000003</v>
      </c>
      <c r="Y33" s="66">
        <f t="shared" si="9"/>
        <v>3</v>
      </c>
      <c r="Z33" s="65">
        <f>VLOOKUP($A33,'Return Data'!$B$7:$R$1700,16,0)</f>
        <v>7.2755000000000001</v>
      </c>
      <c r="AA33" s="67">
        <f t="shared" si="10"/>
        <v>21</v>
      </c>
    </row>
    <row r="34" spans="1:27" x14ac:dyDescent="0.3">
      <c r="A34" s="63" t="s">
        <v>253</v>
      </c>
      <c r="B34" s="64">
        <f>VLOOKUP($A34,'Return Data'!$B$7:$R$1700,3,0)</f>
        <v>44040</v>
      </c>
      <c r="C34" s="65">
        <f>VLOOKUP($A34,'Return Data'!$B$7:$R$1700,4,0)</f>
        <v>1127.0228999999999</v>
      </c>
      <c r="D34" s="65">
        <f>VLOOKUP($A34,'Return Data'!$B$7:$R$1700,5,0)</f>
        <v>2.6105</v>
      </c>
      <c r="E34" s="66">
        <f t="shared" si="0"/>
        <v>6</v>
      </c>
      <c r="F34" s="65">
        <f>VLOOKUP($A34,'Return Data'!$B$7:$R$1700,6,0)</f>
        <v>2.7989999999999999</v>
      </c>
      <c r="G34" s="66">
        <f t="shared" si="1"/>
        <v>6</v>
      </c>
      <c r="H34" s="65">
        <f>VLOOKUP($A34,'Return Data'!$B$7:$R$1700,7,0)</f>
        <v>2.7862</v>
      </c>
      <c r="I34" s="66">
        <f t="shared" si="2"/>
        <v>34</v>
      </c>
      <c r="J34" s="65">
        <f>VLOOKUP($A34,'Return Data'!$B$7:$R$1700,8,0)</f>
        <v>2.7511000000000001</v>
      </c>
      <c r="K34" s="66">
        <f t="shared" si="3"/>
        <v>32</v>
      </c>
      <c r="L34" s="65">
        <f>VLOOKUP($A34,'Return Data'!$B$7:$R$1700,9,0)</f>
        <v>2.7730999999999999</v>
      </c>
      <c r="M34" s="66">
        <f t="shared" si="4"/>
        <v>35</v>
      </c>
      <c r="N34" s="65">
        <f>VLOOKUP($A34,'Return Data'!$B$7:$R$1700,10,0)</f>
        <v>3.1427</v>
      </c>
      <c r="O34" s="66">
        <f t="shared" si="5"/>
        <v>34</v>
      </c>
      <c r="P34" s="65">
        <f>VLOOKUP($A34,'Return Data'!$B$7:$R$1700,11,0)</f>
        <v>3.9518</v>
      </c>
      <c r="Q34" s="66">
        <f t="shared" si="6"/>
        <v>31</v>
      </c>
      <c r="R34" s="65">
        <f>VLOOKUP($A34,'Return Data'!$B$7:$R$1700,12,0)</f>
        <v>4.2422000000000004</v>
      </c>
      <c r="S34" s="66">
        <f t="shared" si="7"/>
        <v>33</v>
      </c>
      <c r="T34" s="65">
        <f>VLOOKUP($A34,'Return Data'!$B$7:$R$1700,13,0)</f>
        <v>4.6298000000000004</v>
      </c>
      <c r="U34" s="66">
        <f t="shared" si="8"/>
        <v>32</v>
      </c>
      <c r="V34" s="65">
        <f>VLOOKUP($A34,'Return Data'!$B$7:$R$1700,17,0)</f>
        <v>5.4743000000000004</v>
      </c>
      <c r="W34" s="66">
        <f t="shared" si="8"/>
        <v>32</v>
      </c>
      <c r="X34" s="65"/>
      <c r="Y34" s="66"/>
      <c r="Z34" s="65">
        <f>VLOOKUP($A34,'Return Data'!$B$7:$R$1700,16,0)</f>
        <v>5.5433000000000003</v>
      </c>
      <c r="AA34" s="67">
        <f t="shared" si="10"/>
        <v>35</v>
      </c>
    </row>
    <row r="35" spans="1:27" x14ac:dyDescent="0.3">
      <c r="A35" s="63" t="s">
        <v>254</v>
      </c>
      <c r="B35" s="64">
        <f>VLOOKUP($A35,'Return Data'!$B$7:$R$1700,3,0)</f>
        <v>44040</v>
      </c>
      <c r="C35" s="65">
        <f>VLOOKUP($A35,'Return Data'!$B$7:$R$1700,4,0)</f>
        <v>260.76960000000003</v>
      </c>
      <c r="D35" s="65">
        <f>VLOOKUP($A35,'Return Data'!$B$7:$R$1700,5,0)</f>
        <v>1.7357</v>
      </c>
      <c r="E35" s="66">
        <f t="shared" si="0"/>
        <v>33</v>
      </c>
      <c r="F35" s="65">
        <f>VLOOKUP($A35,'Return Data'!$B$7:$R$1700,6,0)</f>
        <v>2.6694</v>
      </c>
      <c r="G35" s="66">
        <f t="shared" si="1"/>
        <v>19</v>
      </c>
      <c r="H35" s="65">
        <f>VLOOKUP($A35,'Return Data'!$B$7:$R$1700,7,0)</f>
        <v>3.0891999999999999</v>
      </c>
      <c r="I35" s="66">
        <f t="shared" si="2"/>
        <v>6</v>
      </c>
      <c r="J35" s="65">
        <f>VLOOKUP($A35,'Return Data'!$B$7:$R$1700,8,0)</f>
        <v>3.0870000000000002</v>
      </c>
      <c r="K35" s="66">
        <f t="shared" si="3"/>
        <v>6</v>
      </c>
      <c r="L35" s="65">
        <f>VLOOKUP($A35,'Return Data'!$B$7:$R$1700,9,0)</f>
        <v>3.3033999999999999</v>
      </c>
      <c r="M35" s="66">
        <f t="shared" si="4"/>
        <v>6</v>
      </c>
      <c r="N35" s="65">
        <f>VLOOKUP($A35,'Return Data'!$B$7:$R$1700,10,0)</f>
        <v>4.2668999999999997</v>
      </c>
      <c r="O35" s="66">
        <f t="shared" si="5"/>
        <v>4</v>
      </c>
      <c r="P35" s="65">
        <f>VLOOKUP($A35,'Return Data'!$B$7:$R$1700,11,0)</f>
        <v>4.8513999999999999</v>
      </c>
      <c r="Q35" s="66">
        <f t="shared" si="6"/>
        <v>12</v>
      </c>
      <c r="R35" s="65">
        <f>VLOOKUP($A35,'Return Data'!$B$7:$R$1700,12,0)</f>
        <v>5.0092999999999996</v>
      </c>
      <c r="S35" s="66">
        <f t="shared" si="7"/>
        <v>12</v>
      </c>
      <c r="T35" s="65">
        <f>VLOOKUP($A35,'Return Data'!$B$7:$R$1700,13,0)</f>
        <v>5.2850000000000001</v>
      </c>
      <c r="U35" s="66">
        <f t="shared" si="8"/>
        <v>11</v>
      </c>
      <c r="V35" s="65">
        <f>VLOOKUP($A35,'Return Data'!$B$7:$R$1700,17,0)</f>
        <v>6.4031000000000002</v>
      </c>
      <c r="W35" s="66">
        <f t="shared" si="8"/>
        <v>6</v>
      </c>
      <c r="X35" s="65">
        <f>VLOOKUP($A35,'Return Data'!$B$7:$R$1700,14,0)</f>
        <v>6.5951000000000004</v>
      </c>
      <c r="Y35" s="66">
        <f t="shared" si="9"/>
        <v>6</v>
      </c>
      <c r="Z35" s="65">
        <f>VLOOKUP($A35,'Return Data'!$B$7:$R$1700,16,0)</f>
        <v>7.7087000000000003</v>
      </c>
      <c r="AA35" s="67">
        <f t="shared" si="10"/>
        <v>6</v>
      </c>
    </row>
    <row r="36" spans="1:27" x14ac:dyDescent="0.3">
      <c r="A36" s="63" t="s">
        <v>255</v>
      </c>
      <c r="B36" s="64">
        <f>VLOOKUP($A36,'Return Data'!$B$7:$R$1700,3,0)</f>
        <v>44040</v>
      </c>
      <c r="C36" s="65">
        <f>VLOOKUP($A36,'Return Data'!$B$7:$R$1700,4,0)</f>
        <v>2831.6655999999998</v>
      </c>
      <c r="D36" s="65">
        <f>VLOOKUP($A36,'Return Data'!$B$7:$R$1700,5,0)</f>
        <v>1.4149</v>
      </c>
      <c r="E36" s="66">
        <f t="shared" si="0"/>
        <v>37</v>
      </c>
      <c r="F36" s="65">
        <f>VLOOKUP($A36,'Return Data'!$B$7:$R$1700,6,0)</f>
        <v>2.8378000000000001</v>
      </c>
      <c r="G36" s="66">
        <f t="shared" si="1"/>
        <v>5</v>
      </c>
      <c r="H36" s="65">
        <f>VLOOKUP($A36,'Return Data'!$B$7:$R$1700,7,0)</f>
        <v>2.9146000000000001</v>
      </c>
      <c r="I36" s="66">
        <f t="shared" si="2"/>
        <v>27</v>
      </c>
      <c r="J36" s="65">
        <f>VLOOKUP($A36,'Return Data'!$B$7:$R$1700,8,0)</f>
        <v>2.9337</v>
      </c>
      <c r="K36" s="66">
        <f t="shared" si="3"/>
        <v>24</v>
      </c>
      <c r="L36" s="65">
        <f>VLOOKUP($A36,'Return Data'!$B$7:$R$1700,9,0)</f>
        <v>3.0148000000000001</v>
      </c>
      <c r="M36" s="66">
        <f t="shared" si="4"/>
        <v>28</v>
      </c>
      <c r="N36" s="65">
        <f>VLOOKUP($A36,'Return Data'!$B$7:$R$1700,10,0)</f>
        <v>3.4051999999999998</v>
      </c>
      <c r="O36" s="66">
        <f t="shared" si="5"/>
        <v>28</v>
      </c>
      <c r="P36" s="65">
        <f>VLOOKUP($A36,'Return Data'!$B$7:$R$1700,11,0)</f>
        <v>4.1139000000000001</v>
      </c>
      <c r="Q36" s="66">
        <f t="shared" si="6"/>
        <v>29</v>
      </c>
      <c r="R36" s="65">
        <f>VLOOKUP($A36,'Return Data'!$B$7:$R$1700,12,0)</f>
        <v>4.4257999999999997</v>
      </c>
      <c r="S36" s="66">
        <f t="shared" si="7"/>
        <v>29</v>
      </c>
      <c r="T36" s="65">
        <f>VLOOKUP($A36,'Return Data'!$B$7:$R$1700,13,0)</f>
        <v>4.7595000000000001</v>
      </c>
      <c r="U36" s="66">
        <f t="shared" si="8"/>
        <v>30</v>
      </c>
      <c r="V36" s="65">
        <f>VLOOKUP($A36,'Return Data'!$B$7:$R$1700,17,0)</f>
        <v>1.2687999999999999</v>
      </c>
      <c r="W36" s="66">
        <f t="shared" si="8"/>
        <v>35</v>
      </c>
      <c r="X36" s="65">
        <f>VLOOKUP($A36,'Return Data'!$B$7:$R$1700,14,0)</f>
        <v>3.1436000000000002</v>
      </c>
      <c r="Y36" s="66">
        <f t="shared" si="9"/>
        <v>34</v>
      </c>
      <c r="Z36" s="65">
        <f>VLOOKUP($A36,'Return Data'!$B$7:$R$1700,16,0)</f>
        <v>6.7563000000000004</v>
      </c>
      <c r="AA36" s="67">
        <f t="shared" si="10"/>
        <v>29</v>
      </c>
    </row>
    <row r="37" spans="1:27" x14ac:dyDescent="0.3">
      <c r="A37" s="63" t="s">
        <v>256</v>
      </c>
      <c r="B37" s="64">
        <f>VLOOKUP($A37,'Return Data'!$B$7:$R$1700,3,0)</f>
        <v>44040</v>
      </c>
      <c r="C37" s="65">
        <f>VLOOKUP($A37,'Return Data'!$B$7:$R$1700,4,0)</f>
        <v>31.502400000000002</v>
      </c>
      <c r="D37" s="65">
        <f>VLOOKUP($A37,'Return Data'!$B$7:$R$1700,5,0)</f>
        <v>3.3603999999999998</v>
      </c>
      <c r="E37" s="66">
        <f t="shared" si="0"/>
        <v>2</v>
      </c>
      <c r="F37" s="65">
        <f>VLOOKUP($A37,'Return Data'!$B$7:$R$1700,6,0)</f>
        <v>3.5642</v>
      </c>
      <c r="G37" s="66">
        <f t="shared" si="1"/>
        <v>2</v>
      </c>
      <c r="H37" s="65">
        <f>VLOOKUP($A37,'Return Data'!$B$7:$R$1700,7,0)</f>
        <v>3.6107999999999998</v>
      </c>
      <c r="I37" s="66">
        <f t="shared" si="2"/>
        <v>3</v>
      </c>
      <c r="J37" s="65">
        <f>VLOOKUP($A37,'Return Data'!$B$7:$R$1700,8,0)</f>
        <v>3.4971999999999999</v>
      </c>
      <c r="K37" s="66">
        <f t="shared" si="3"/>
        <v>3</v>
      </c>
      <c r="L37" s="65">
        <f>VLOOKUP($A37,'Return Data'!$B$7:$R$1700,9,0)</f>
        <v>4.3799000000000001</v>
      </c>
      <c r="M37" s="66">
        <f t="shared" si="4"/>
        <v>2</v>
      </c>
      <c r="N37" s="65">
        <f>VLOOKUP($A37,'Return Data'!$B$7:$R$1700,10,0)</f>
        <v>4.6627000000000001</v>
      </c>
      <c r="O37" s="66">
        <f t="shared" si="5"/>
        <v>1</v>
      </c>
      <c r="P37" s="65">
        <f>VLOOKUP($A37,'Return Data'!$B$7:$R$1700,11,0)</f>
        <v>5.0335000000000001</v>
      </c>
      <c r="Q37" s="66">
        <f t="shared" si="6"/>
        <v>4</v>
      </c>
      <c r="R37" s="65">
        <f>VLOOKUP($A37,'Return Data'!$B$7:$R$1700,12,0)</f>
        <v>5.4203000000000001</v>
      </c>
      <c r="S37" s="66">
        <f t="shared" si="7"/>
        <v>1</v>
      </c>
      <c r="T37" s="65">
        <f>VLOOKUP($A37,'Return Data'!$B$7:$R$1700,13,0)</f>
        <v>5.7704000000000004</v>
      </c>
      <c r="U37" s="66">
        <f t="shared" si="8"/>
        <v>1</v>
      </c>
      <c r="V37" s="65">
        <f>VLOOKUP($A37,'Return Data'!$B$7:$R$1700,17,0)</f>
        <v>6.6483999999999996</v>
      </c>
      <c r="W37" s="66">
        <f t="shared" si="8"/>
        <v>1</v>
      </c>
      <c r="X37" s="65">
        <f>VLOOKUP($A37,'Return Data'!$B$7:$R$1700,14,0)</f>
        <v>6.6615000000000002</v>
      </c>
      <c r="Y37" s="66">
        <f t="shared" si="9"/>
        <v>1</v>
      </c>
      <c r="Z37" s="65">
        <f>VLOOKUP($A37,'Return Data'!$B$7:$R$1700,16,0)</f>
        <v>8.0401000000000007</v>
      </c>
      <c r="AA37" s="67">
        <f t="shared" si="10"/>
        <v>1</v>
      </c>
    </row>
    <row r="38" spans="1:27" x14ac:dyDescent="0.3">
      <c r="A38" s="63" t="s">
        <v>257</v>
      </c>
      <c r="B38" s="64">
        <f>VLOOKUP($A38,'Return Data'!$B$7:$R$1700,3,0)</f>
        <v>44040</v>
      </c>
      <c r="C38" s="65">
        <f>VLOOKUP($A38,'Return Data'!$B$7:$R$1700,4,0)</f>
        <v>27.164999999999999</v>
      </c>
      <c r="D38" s="65">
        <f>VLOOKUP($A38,'Return Data'!$B$7:$R$1700,5,0)</f>
        <v>2.0156000000000001</v>
      </c>
      <c r="E38" s="66">
        <f t="shared" si="0"/>
        <v>18</v>
      </c>
      <c r="F38" s="65">
        <f>VLOOKUP($A38,'Return Data'!$B$7:$R$1700,6,0)</f>
        <v>2.5085999999999999</v>
      </c>
      <c r="G38" s="66">
        <f t="shared" si="1"/>
        <v>33</v>
      </c>
      <c r="H38" s="65">
        <f>VLOOKUP($A38,'Return Data'!$B$7:$R$1700,7,0)</f>
        <v>2.7654999999999998</v>
      </c>
      <c r="I38" s="66">
        <f t="shared" si="2"/>
        <v>35</v>
      </c>
      <c r="J38" s="65">
        <f>VLOOKUP($A38,'Return Data'!$B$7:$R$1700,8,0)</f>
        <v>2.7284999999999999</v>
      </c>
      <c r="K38" s="66">
        <f t="shared" si="3"/>
        <v>35</v>
      </c>
      <c r="L38" s="65">
        <f>VLOOKUP($A38,'Return Data'!$B$7:$R$1700,9,0)</f>
        <v>2.7471999999999999</v>
      </c>
      <c r="M38" s="66">
        <f t="shared" si="4"/>
        <v>36</v>
      </c>
      <c r="N38" s="65">
        <f>VLOOKUP($A38,'Return Data'!$B$7:$R$1700,10,0)</f>
        <v>3.0783999999999998</v>
      </c>
      <c r="O38" s="66">
        <f t="shared" si="5"/>
        <v>36</v>
      </c>
      <c r="P38" s="65">
        <f>VLOOKUP($A38,'Return Data'!$B$7:$R$1700,11,0)</f>
        <v>3.8449</v>
      </c>
      <c r="Q38" s="66">
        <f t="shared" si="6"/>
        <v>34</v>
      </c>
      <c r="R38" s="65">
        <f>VLOOKUP($A38,'Return Data'!$B$7:$R$1700,12,0)</f>
        <v>4.1780999999999997</v>
      </c>
      <c r="S38" s="66">
        <f t="shared" si="7"/>
        <v>34</v>
      </c>
      <c r="T38" s="65">
        <f>VLOOKUP($A38,'Return Data'!$B$7:$R$1700,13,0)</f>
        <v>4.5235000000000003</v>
      </c>
      <c r="U38" s="66">
        <f t="shared" si="8"/>
        <v>34</v>
      </c>
      <c r="V38" s="65">
        <f>VLOOKUP($A38,'Return Data'!$B$7:$R$1700,17,0)</f>
        <v>5.6010999999999997</v>
      </c>
      <c r="W38" s="66">
        <f t="shared" si="8"/>
        <v>30</v>
      </c>
      <c r="X38" s="65">
        <f>VLOOKUP($A38,'Return Data'!$B$7:$R$1700,14,0)</f>
        <v>5.782</v>
      </c>
      <c r="Y38" s="66">
        <f t="shared" si="9"/>
        <v>31</v>
      </c>
      <c r="Z38" s="65">
        <f>VLOOKUP($A38,'Return Data'!$B$7:$R$1700,16,0)</f>
        <v>7.1879</v>
      </c>
      <c r="AA38" s="67">
        <f t="shared" si="10"/>
        <v>24</v>
      </c>
    </row>
    <row r="39" spans="1:27" x14ac:dyDescent="0.3">
      <c r="A39" s="63" t="s">
        <v>260</v>
      </c>
      <c r="B39" s="64">
        <f>VLOOKUP($A39,'Return Data'!$B$7:$R$1700,3,0)</f>
        <v>44040</v>
      </c>
      <c r="C39" s="65">
        <f>VLOOKUP($A39,'Return Data'!$B$7:$R$1700,4,0)</f>
        <v>3136.4776000000002</v>
      </c>
      <c r="D39" s="65">
        <f>VLOOKUP($A39,'Return Data'!$B$7:$R$1700,5,0)</f>
        <v>2.0064000000000002</v>
      </c>
      <c r="E39" s="66">
        <f t="shared" si="0"/>
        <v>19</v>
      </c>
      <c r="F39" s="65">
        <f>VLOOKUP($A39,'Return Data'!$B$7:$R$1700,6,0)</f>
        <v>2.5474999999999999</v>
      </c>
      <c r="G39" s="66">
        <f t="shared" si="1"/>
        <v>31</v>
      </c>
      <c r="H39" s="65">
        <f>VLOOKUP($A39,'Return Data'!$B$7:$R$1700,7,0)</f>
        <v>2.9807000000000001</v>
      </c>
      <c r="I39" s="66">
        <f t="shared" si="2"/>
        <v>18</v>
      </c>
      <c r="J39" s="65">
        <f>VLOOKUP($A39,'Return Data'!$B$7:$R$1700,8,0)</f>
        <v>2.9986000000000002</v>
      </c>
      <c r="K39" s="66">
        <f t="shared" si="3"/>
        <v>15</v>
      </c>
      <c r="L39" s="65">
        <f>VLOOKUP($A39,'Return Data'!$B$7:$R$1700,9,0)</f>
        <v>3.1436999999999999</v>
      </c>
      <c r="M39" s="66">
        <f t="shared" si="4"/>
        <v>16</v>
      </c>
      <c r="N39" s="65">
        <f>VLOOKUP($A39,'Return Data'!$B$7:$R$1700,10,0)</f>
        <v>3.9723000000000002</v>
      </c>
      <c r="O39" s="66">
        <f t="shared" si="5"/>
        <v>10</v>
      </c>
      <c r="P39" s="65">
        <f>VLOOKUP($A39,'Return Data'!$B$7:$R$1700,11,0)</f>
        <v>4.8406000000000002</v>
      </c>
      <c r="Q39" s="66">
        <f t="shared" si="6"/>
        <v>13</v>
      </c>
      <c r="R39" s="65">
        <f>VLOOKUP($A39,'Return Data'!$B$7:$R$1700,12,0)</f>
        <v>4.9611000000000001</v>
      </c>
      <c r="S39" s="66">
        <f t="shared" si="7"/>
        <v>13</v>
      </c>
      <c r="T39" s="65">
        <f>VLOOKUP($A39,'Return Data'!$B$7:$R$1700,13,0)</f>
        <v>5.2137000000000002</v>
      </c>
      <c r="U39" s="66">
        <f t="shared" si="8"/>
        <v>15</v>
      </c>
      <c r="V39" s="65">
        <f>VLOOKUP($A39,'Return Data'!$B$7:$R$1700,17,0)</f>
        <v>6.2468000000000004</v>
      </c>
      <c r="W39" s="66">
        <f t="shared" si="8"/>
        <v>20</v>
      </c>
      <c r="X39" s="65">
        <f>VLOOKUP($A39,'Return Data'!$B$7:$R$1700,14,0)</f>
        <v>6.4588000000000001</v>
      </c>
      <c r="Y39" s="66">
        <f t="shared" si="9"/>
        <v>24</v>
      </c>
      <c r="Z39" s="65">
        <f>VLOOKUP($A39,'Return Data'!$B$7:$R$1700,16,0)</f>
        <v>7.1700999999999997</v>
      </c>
      <c r="AA39" s="67">
        <f t="shared" si="10"/>
        <v>25</v>
      </c>
    </row>
    <row r="40" spans="1:27" x14ac:dyDescent="0.3">
      <c r="A40" s="63" t="s">
        <v>261</v>
      </c>
      <c r="B40" s="64">
        <f>VLOOKUP($A40,'Return Data'!$B$7:$R$1700,3,0)</f>
        <v>44040</v>
      </c>
      <c r="C40" s="65">
        <f>VLOOKUP($A40,'Return Data'!$B$7:$R$1700,4,0)</f>
        <v>42.206099999999999</v>
      </c>
      <c r="D40" s="65">
        <f>VLOOKUP($A40,'Return Data'!$B$7:$R$1700,5,0)</f>
        <v>1.9892000000000001</v>
      </c>
      <c r="E40" s="66">
        <f t="shared" si="0"/>
        <v>21</v>
      </c>
      <c r="F40" s="65">
        <f>VLOOKUP($A40,'Return Data'!$B$7:$R$1700,6,0)</f>
        <v>2.6238000000000001</v>
      </c>
      <c r="G40" s="66">
        <f t="shared" si="1"/>
        <v>22</v>
      </c>
      <c r="H40" s="65">
        <f>VLOOKUP($A40,'Return Data'!$B$7:$R$1700,7,0)</f>
        <v>3.0533000000000001</v>
      </c>
      <c r="I40" s="66">
        <f t="shared" si="2"/>
        <v>10</v>
      </c>
      <c r="J40" s="65">
        <f>VLOOKUP($A40,'Return Data'!$B$7:$R$1700,8,0)</f>
        <v>3.2037</v>
      </c>
      <c r="K40" s="66">
        <f t="shared" si="3"/>
        <v>4</v>
      </c>
      <c r="L40" s="65">
        <f>VLOOKUP($A40,'Return Data'!$B$7:$R$1700,9,0)</f>
        <v>3.1503000000000001</v>
      </c>
      <c r="M40" s="66">
        <f t="shared" si="4"/>
        <v>13</v>
      </c>
      <c r="N40" s="65">
        <f>VLOOKUP($A40,'Return Data'!$B$7:$R$1700,10,0)</f>
        <v>3.8618999999999999</v>
      </c>
      <c r="O40" s="66">
        <f t="shared" si="5"/>
        <v>16</v>
      </c>
      <c r="P40" s="65">
        <f>VLOOKUP($A40,'Return Data'!$B$7:$R$1700,11,0)</f>
        <v>4.7398999999999996</v>
      </c>
      <c r="Q40" s="66">
        <f t="shared" si="6"/>
        <v>19</v>
      </c>
      <c r="R40" s="65">
        <f>VLOOKUP($A40,'Return Data'!$B$7:$R$1700,12,0)</f>
        <v>4.9356</v>
      </c>
      <c r="S40" s="66">
        <f t="shared" si="7"/>
        <v>15</v>
      </c>
      <c r="T40" s="65">
        <f>VLOOKUP($A40,'Return Data'!$B$7:$R$1700,13,0)</f>
        <v>5.1977000000000002</v>
      </c>
      <c r="U40" s="66">
        <f t="shared" si="8"/>
        <v>18</v>
      </c>
      <c r="V40" s="65">
        <f>VLOOKUP($A40,'Return Data'!$B$7:$R$1700,17,0)</f>
        <v>6.3131000000000004</v>
      </c>
      <c r="W40" s="66">
        <f t="shared" si="8"/>
        <v>13</v>
      </c>
      <c r="X40" s="65">
        <f>VLOOKUP($A40,'Return Data'!$B$7:$R$1700,14,0)</f>
        <v>6.5144000000000002</v>
      </c>
      <c r="Y40" s="66">
        <f t="shared" si="9"/>
        <v>16</v>
      </c>
      <c r="Z40" s="65">
        <f>VLOOKUP($A40,'Return Data'!$B$7:$R$1700,16,0)</f>
        <v>7.5765000000000002</v>
      </c>
      <c r="AA40" s="67">
        <f t="shared" si="10"/>
        <v>11</v>
      </c>
    </row>
    <row r="41" spans="1:27" x14ac:dyDescent="0.3">
      <c r="A41" s="63" t="s">
        <v>262</v>
      </c>
      <c r="B41" s="64">
        <f>VLOOKUP($A41,'Return Data'!$B$7:$R$1700,3,0)</f>
        <v>44040</v>
      </c>
      <c r="C41" s="65">
        <f>VLOOKUP($A41,'Return Data'!$B$7:$R$1700,4,0)</f>
        <v>3158.2269000000001</v>
      </c>
      <c r="D41" s="65">
        <f>VLOOKUP($A41,'Return Data'!$B$7:$R$1700,5,0)</f>
        <v>2.5081000000000002</v>
      </c>
      <c r="E41" s="66">
        <f t="shared" si="0"/>
        <v>8</v>
      </c>
      <c r="F41" s="65">
        <f>VLOOKUP($A41,'Return Data'!$B$7:$R$1700,6,0)</f>
        <v>2.74</v>
      </c>
      <c r="G41" s="66">
        <f t="shared" si="1"/>
        <v>12</v>
      </c>
      <c r="H41" s="65">
        <f>VLOOKUP($A41,'Return Data'!$B$7:$R$1700,7,0)</f>
        <v>3.1402999999999999</v>
      </c>
      <c r="I41" s="66">
        <f t="shared" si="2"/>
        <v>4</v>
      </c>
      <c r="J41" s="65">
        <f>VLOOKUP($A41,'Return Data'!$B$7:$R$1700,8,0)</f>
        <v>3.0606</v>
      </c>
      <c r="K41" s="66">
        <f t="shared" si="3"/>
        <v>10</v>
      </c>
      <c r="L41" s="65">
        <f>VLOOKUP($A41,'Return Data'!$B$7:$R$1700,9,0)</f>
        <v>3.137</v>
      </c>
      <c r="M41" s="66">
        <f t="shared" si="4"/>
        <v>18</v>
      </c>
      <c r="N41" s="65">
        <f>VLOOKUP($A41,'Return Data'!$B$7:$R$1700,10,0)</f>
        <v>3.9914000000000001</v>
      </c>
      <c r="O41" s="66">
        <f t="shared" si="5"/>
        <v>9</v>
      </c>
      <c r="P41" s="65">
        <f>VLOOKUP($A41,'Return Data'!$B$7:$R$1700,11,0)</f>
        <v>5.0757000000000003</v>
      </c>
      <c r="Q41" s="66">
        <f t="shared" si="6"/>
        <v>2</v>
      </c>
      <c r="R41" s="65">
        <f>VLOOKUP($A41,'Return Data'!$B$7:$R$1700,12,0)</f>
        <v>5.1327999999999996</v>
      </c>
      <c r="S41" s="66">
        <f t="shared" si="7"/>
        <v>3</v>
      </c>
      <c r="T41" s="65">
        <f>VLOOKUP($A41,'Return Data'!$B$7:$R$1700,13,0)</f>
        <v>5.3369</v>
      </c>
      <c r="U41" s="66">
        <f t="shared" si="8"/>
        <v>6</v>
      </c>
      <c r="V41" s="65">
        <f>VLOOKUP($A41,'Return Data'!$B$7:$R$1700,17,0)</f>
        <v>6.3688000000000002</v>
      </c>
      <c r="W41" s="66">
        <f t="shared" si="8"/>
        <v>8</v>
      </c>
      <c r="X41" s="65">
        <f>VLOOKUP($A41,'Return Data'!$B$7:$R$1700,14,0)</f>
        <v>6.5766999999999998</v>
      </c>
      <c r="Y41" s="66">
        <f t="shared" si="9"/>
        <v>8</v>
      </c>
      <c r="Z41" s="65">
        <f>VLOOKUP($A41,'Return Data'!$B$7:$R$1700,16,0)</f>
        <v>7.4934000000000003</v>
      </c>
      <c r="AA41" s="67">
        <f t="shared" si="10"/>
        <v>15</v>
      </c>
    </row>
    <row r="42" spans="1:27" x14ac:dyDescent="0.3">
      <c r="A42" s="63" t="s">
        <v>428</v>
      </c>
      <c r="B42" s="64">
        <f>VLOOKUP($A42,'Return Data'!$B$7:$R$1700,3,0)</f>
        <v>44040</v>
      </c>
      <c r="C42" s="65">
        <f>VLOOKUP($A42,'Return Data'!$B$7:$R$1700,4,0)</f>
        <v>2306.9016999999999</v>
      </c>
      <c r="D42" s="65">
        <f>VLOOKUP($A42,'Return Data'!$B$7:$R$1700,5,0)</f>
        <v>5.3391999999999999</v>
      </c>
      <c r="E42" s="66">
        <f t="shared" si="0"/>
        <v>1</v>
      </c>
      <c r="F42" s="65">
        <f>VLOOKUP($A42,'Return Data'!$B$7:$R$1700,6,0)</f>
        <v>5.5185000000000004</v>
      </c>
      <c r="G42" s="66">
        <f t="shared" si="1"/>
        <v>1</v>
      </c>
      <c r="H42" s="65">
        <f>VLOOKUP($A42,'Return Data'!$B$7:$R$1700,7,0)</f>
        <v>5.5620000000000003</v>
      </c>
      <c r="I42" s="66">
        <f t="shared" si="2"/>
        <v>1</v>
      </c>
      <c r="J42" s="65">
        <f>VLOOKUP($A42,'Return Data'!$B$7:$R$1700,8,0)</f>
        <v>5.7492000000000001</v>
      </c>
      <c r="K42" s="66">
        <f t="shared" si="3"/>
        <v>1</v>
      </c>
      <c r="L42" s="65">
        <f>VLOOKUP($A42,'Return Data'!$B$7:$R$1700,9,0)</f>
        <v>5.3556999999999997</v>
      </c>
      <c r="M42" s="66">
        <f t="shared" si="4"/>
        <v>1</v>
      </c>
      <c r="N42" s="65">
        <f>VLOOKUP($A42,'Return Data'!$B$7:$R$1700,10,0)</f>
        <v>3.7581000000000002</v>
      </c>
      <c r="O42" s="66">
        <f t="shared" si="5"/>
        <v>23</v>
      </c>
      <c r="P42" s="65">
        <f>VLOOKUP($A42,'Return Data'!$B$7:$R$1700,11,0)</f>
        <v>3.5291999999999999</v>
      </c>
      <c r="Q42" s="66">
        <f t="shared" si="6"/>
        <v>37</v>
      </c>
      <c r="R42" s="65">
        <f>VLOOKUP($A42,'Return Data'!$B$7:$R$1700,12,0)</f>
        <v>3.7685</v>
      </c>
      <c r="S42" s="66">
        <f t="shared" si="7"/>
        <v>37</v>
      </c>
      <c r="T42" s="65">
        <f>VLOOKUP($A42,'Return Data'!$B$7:$R$1700,13,0)</f>
        <v>3.9967999999999999</v>
      </c>
      <c r="U42" s="66">
        <f t="shared" si="8"/>
        <v>38</v>
      </c>
      <c r="V42" s="65">
        <f>VLOOKUP($A42,'Return Data'!$B$7:$R$1700,17,0)</f>
        <v>4.8428000000000004</v>
      </c>
      <c r="W42" s="66">
        <f t="shared" si="8"/>
        <v>33</v>
      </c>
      <c r="X42" s="65">
        <f>VLOOKUP($A42,'Return Data'!$B$7:$R$1700,14,0)</f>
        <v>4.9981</v>
      </c>
      <c r="Y42" s="66">
        <f t="shared" si="9"/>
        <v>33</v>
      </c>
      <c r="Z42" s="65">
        <f>VLOOKUP($A42,'Return Data'!$B$7:$R$1700,16,0)</f>
        <v>6.19</v>
      </c>
      <c r="AA42" s="67">
        <f t="shared" si="10"/>
        <v>32</v>
      </c>
    </row>
    <row r="43" spans="1:27" x14ac:dyDescent="0.3">
      <c r="A43" s="63" t="s">
        <v>263</v>
      </c>
      <c r="B43" s="64">
        <f>VLOOKUP($A43,'Return Data'!$B$7:$R$1700,3,0)</f>
        <v>44040</v>
      </c>
      <c r="C43" s="65">
        <f>VLOOKUP($A43,'Return Data'!$B$7:$R$1700,4,0)</f>
        <v>1924.8616999999999</v>
      </c>
      <c r="D43" s="65">
        <f>VLOOKUP($A43,'Return Data'!$B$7:$R$1700,5,0)</f>
        <v>2.1391</v>
      </c>
      <c r="E43" s="66">
        <f t="shared" si="0"/>
        <v>14</v>
      </c>
      <c r="F43" s="65">
        <f>VLOOKUP($A43,'Return Data'!$B$7:$R$1700,6,0)</f>
        <v>2.6135999999999999</v>
      </c>
      <c r="G43" s="66">
        <f t="shared" si="1"/>
        <v>23</v>
      </c>
      <c r="H43" s="65">
        <f>VLOOKUP($A43,'Return Data'!$B$7:$R$1700,7,0)</f>
        <v>2.9468000000000001</v>
      </c>
      <c r="I43" s="66">
        <f t="shared" si="2"/>
        <v>25</v>
      </c>
      <c r="J43" s="65">
        <f>VLOOKUP($A43,'Return Data'!$B$7:$R$1700,8,0)</f>
        <v>3.1103999999999998</v>
      </c>
      <c r="K43" s="66">
        <f t="shared" si="3"/>
        <v>5</v>
      </c>
      <c r="L43" s="65">
        <f>VLOOKUP($A43,'Return Data'!$B$7:$R$1700,9,0)</f>
        <v>3.0752000000000002</v>
      </c>
      <c r="M43" s="66">
        <f t="shared" si="4"/>
        <v>23</v>
      </c>
      <c r="N43" s="65">
        <f>VLOOKUP($A43,'Return Data'!$B$7:$R$1700,10,0)</f>
        <v>3.9693999999999998</v>
      </c>
      <c r="O43" s="66">
        <f t="shared" si="5"/>
        <v>11</v>
      </c>
      <c r="P43" s="65">
        <f>VLOOKUP($A43,'Return Data'!$B$7:$R$1700,11,0)</f>
        <v>5.0629999999999997</v>
      </c>
      <c r="Q43" s="66">
        <f t="shared" si="6"/>
        <v>3</v>
      </c>
      <c r="R43" s="65">
        <f>VLOOKUP($A43,'Return Data'!$B$7:$R$1700,12,0)</f>
        <v>5.1234000000000002</v>
      </c>
      <c r="S43" s="66">
        <f t="shared" si="7"/>
        <v>4</v>
      </c>
      <c r="T43" s="65">
        <f>VLOOKUP($A43,'Return Data'!$B$7:$R$1700,13,0)</f>
        <v>5.2946</v>
      </c>
      <c r="U43" s="66">
        <f t="shared" si="8"/>
        <v>10</v>
      </c>
      <c r="V43" s="65">
        <f>VLOOKUP($A43,'Return Data'!$B$7:$R$1700,17,0)</f>
        <v>4.3815999999999997</v>
      </c>
      <c r="W43" s="66">
        <f t="shared" si="8"/>
        <v>34</v>
      </c>
      <c r="X43" s="65">
        <f>VLOOKUP($A43,'Return Data'!$B$7:$R$1700,14,0)</f>
        <v>5.2150999999999996</v>
      </c>
      <c r="Y43" s="66">
        <f t="shared" si="9"/>
        <v>32</v>
      </c>
      <c r="Z43" s="65">
        <f>VLOOKUP($A43,'Return Data'!$B$7:$R$1700,16,0)</f>
        <v>7.4372999999999996</v>
      </c>
      <c r="AA43" s="67">
        <f t="shared" si="10"/>
        <v>16</v>
      </c>
    </row>
    <row r="44" spans="1:27" x14ac:dyDescent="0.3">
      <c r="A44" s="63" t="s">
        <v>264</v>
      </c>
      <c r="B44" s="64">
        <f>VLOOKUP($A44,'Return Data'!$B$7:$R$1700,3,0)</f>
        <v>44040</v>
      </c>
      <c r="C44" s="65">
        <f>VLOOKUP($A44,'Return Data'!$B$7:$R$1700,4,0)</f>
        <v>3282.8782999999999</v>
      </c>
      <c r="D44" s="65">
        <f>VLOOKUP($A44,'Return Data'!$B$7:$R$1700,5,0)</f>
        <v>2.0491999999999999</v>
      </c>
      <c r="E44" s="66">
        <f t="shared" si="0"/>
        <v>16</v>
      </c>
      <c r="F44" s="65">
        <f>VLOOKUP($A44,'Return Data'!$B$7:$R$1700,6,0)</f>
        <v>2.5480999999999998</v>
      </c>
      <c r="G44" s="66">
        <f t="shared" si="1"/>
        <v>30</v>
      </c>
      <c r="H44" s="65">
        <f>VLOOKUP($A44,'Return Data'!$B$7:$R$1700,7,0)</f>
        <v>2.9655</v>
      </c>
      <c r="I44" s="66">
        <f t="shared" si="2"/>
        <v>22</v>
      </c>
      <c r="J44" s="65">
        <f>VLOOKUP($A44,'Return Data'!$B$7:$R$1700,8,0)</f>
        <v>2.9689000000000001</v>
      </c>
      <c r="K44" s="66">
        <f t="shared" si="3"/>
        <v>21</v>
      </c>
      <c r="L44" s="65">
        <f>VLOOKUP($A44,'Return Data'!$B$7:$R$1700,9,0)</f>
        <v>3.1964999999999999</v>
      </c>
      <c r="M44" s="66">
        <f t="shared" si="4"/>
        <v>11</v>
      </c>
      <c r="N44" s="65">
        <f>VLOOKUP($A44,'Return Data'!$B$7:$R$1700,10,0)</f>
        <v>3.9626000000000001</v>
      </c>
      <c r="O44" s="66">
        <f t="shared" si="5"/>
        <v>12</v>
      </c>
      <c r="P44" s="65">
        <f>VLOOKUP($A44,'Return Data'!$B$7:$R$1700,11,0)</f>
        <v>4.8102</v>
      </c>
      <c r="Q44" s="66">
        <f t="shared" si="6"/>
        <v>15</v>
      </c>
      <c r="R44" s="65">
        <f>VLOOKUP($A44,'Return Data'!$B$7:$R$1700,12,0)</f>
        <v>4.9463999999999997</v>
      </c>
      <c r="S44" s="66">
        <f t="shared" si="7"/>
        <v>14</v>
      </c>
      <c r="T44" s="65">
        <f>VLOOKUP($A44,'Return Data'!$B$7:$R$1700,13,0)</f>
        <v>5.2130999999999998</v>
      </c>
      <c r="U44" s="66">
        <f t="shared" si="8"/>
        <v>16</v>
      </c>
      <c r="V44" s="65">
        <f>VLOOKUP($A44,'Return Data'!$B$7:$R$1700,17,0)</f>
        <v>6.3292999999999999</v>
      </c>
      <c r="W44" s="66">
        <f t="shared" si="8"/>
        <v>10</v>
      </c>
      <c r="X44" s="65">
        <f>VLOOKUP($A44,'Return Data'!$B$7:$R$1700,14,0)</f>
        <v>6.5486000000000004</v>
      </c>
      <c r="Y44" s="66">
        <f t="shared" si="9"/>
        <v>10</v>
      </c>
      <c r="Z44" s="65">
        <f>VLOOKUP($A44,'Return Data'!$B$7:$R$1700,16,0)</f>
        <v>7.2605000000000004</v>
      </c>
      <c r="AA44" s="67">
        <f t="shared" si="10"/>
        <v>22</v>
      </c>
    </row>
    <row r="45" spans="1:27" x14ac:dyDescent="0.3">
      <c r="A45" s="63" t="s">
        <v>265</v>
      </c>
      <c r="B45" s="64">
        <f>VLOOKUP($A45,'Return Data'!$B$7:$R$1700,3,0)</f>
        <v>44040</v>
      </c>
      <c r="C45" s="65">
        <f>VLOOKUP($A45,'Return Data'!$B$7:$R$1700,4,0)</f>
        <v>1088.6304</v>
      </c>
      <c r="D45" s="65">
        <f>VLOOKUP($A45,'Return Data'!$B$7:$R$1700,5,0)</f>
        <v>2.0352999999999999</v>
      </c>
      <c r="E45" s="66">
        <f t="shared" si="0"/>
        <v>17</v>
      </c>
      <c r="F45" s="65">
        <f>VLOOKUP($A45,'Return Data'!$B$7:$R$1700,6,0)</f>
        <v>2.5731999999999999</v>
      </c>
      <c r="G45" s="66">
        <f t="shared" si="1"/>
        <v>26</v>
      </c>
      <c r="H45" s="65">
        <f>VLOOKUP($A45,'Return Data'!$B$7:$R$1700,7,0)</f>
        <v>2.8006000000000002</v>
      </c>
      <c r="I45" s="66">
        <f t="shared" si="2"/>
        <v>33</v>
      </c>
      <c r="J45" s="65">
        <f>VLOOKUP($A45,'Return Data'!$B$7:$R$1700,8,0)</f>
        <v>2.7317999999999998</v>
      </c>
      <c r="K45" s="66">
        <f t="shared" si="3"/>
        <v>34</v>
      </c>
      <c r="L45" s="65">
        <f>VLOOKUP($A45,'Return Data'!$B$7:$R$1700,9,0)</f>
        <v>2.7307000000000001</v>
      </c>
      <c r="M45" s="66">
        <f t="shared" si="4"/>
        <v>37</v>
      </c>
      <c r="N45" s="65">
        <f>VLOOKUP($A45,'Return Data'!$B$7:$R$1700,10,0)</f>
        <v>3.1364000000000001</v>
      </c>
      <c r="O45" s="66">
        <f t="shared" si="5"/>
        <v>35</v>
      </c>
      <c r="P45" s="65">
        <f>VLOOKUP($A45,'Return Data'!$B$7:$R$1700,11,0)</f>
        <v>3.8980999999999999</v>
      </c>
      <c r="Q45" s="66">
        <f t="shared" si="6"/>
        <v>33</v>
      </c>
      <c r="R45" s="65">
        <f>VLOOKUP($A45,'Return Data'!$B$7:$R$1700,12,0)</f>
        <v>4.3324999999999996</v>
      </c>
      <c r="S45" s="66">
        <f t="shared" si="7"/>
        <v>30</v>
      </c>
      <c r="T45" s="65">
        <f>VLOOKUP($A45,'Return Data'!$B$7:$R$1700,13,0)</f>
        <v>4.8190999999999997</v>
      </c>
      <c r="U45" s="66">
        <f t="shared" si="8"/>
        <v>29</v>
      </c>
      <c r="V45" s="65"/>
      <c r="W45" s="66"/>
      <c r="X45" s="65"/>
      <c r="Y45" s="66"/>
      <c r="Z45" s="65">
        <f>VLOOKUP($A45,'Return Data'!$B$7:$R$1700,16,0)</f>
        <v>5.6871</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2.1247842105263159</v>
      </c>
      <c r="E47" s="65"/>
      <c r="F47" s="75">
        <f>AVERAGE(F8:F45)</f>
        <v>2.7398157894736848</v>
      </c>
      <c r="G47" s="65"/>
      <c r="H47" s="75">
        <f>AVERAGE(H8:H45)</f>
        <v>3.04765</v>
      </c>
      <c r="I47" s="65"/>
      <c r="J47" s="75">
        <f>AVERAGE(J8:J45)</f>
        <v>3.0379421052631579</v>
      </c>
      <c r="K47" s="65"/>
      <c r="L47" s="75">
        <f>AVERAGE(L8:L45)</f>
        <v>3.1770631578947368</v>
      </c>
      <c r="M47" s="65"/>
      <c r="N47" s="75">
        <f>AVERAGE(N8:N45)</f>
        <v>3.7176894736842114</v>
      </c>
      <c r="O47" s="65"/>
      <c r="P47" s="75">
        <f>AVERAGE(P8:P45)</f>
        <v>4.5517894736842113</v>
      </c>
      <c r="Q47" s="65"/>
      <c r="R47" s="75">
        <f>AVERAGE(R8:R45)</f>
        <v>4.7557552631578952</v>
      </c>
      <c r="S47" s="65"/>
      <c r="T47" s="75">
        <f>AVERAGE(T8:T45)</f>
        <v>5.0369631578947356</v>
      </c>
      <c r="U47" s="65"/>
      <c r="V47" s="75">
        <f>AVERAGE(V8:V45)</f>
        <v>5.9820600000000006</v>
      </c>
      <c r="W47" s="65"/>
      <c r="X47" s="75">
        <f>AVERAGE(X8:X45)</f>
        <v>6.2843382352941175</v>
      </c>
      <c r="Y47" s="65"/>
      <c r="Z47" s="75">
        <f>AVERAGE(Z8:Z45)</f>
        <v>7.0100684210526305</v>
      </c>
      <c r="AA47" s="76"/>
    </row>
    <row r="48" spans="1:27" x14ac:dyDescent="0.3">
      <c r="A48" s="73" t="s">
        <v>28</v>
      </c>
      <c r="B48" s="74"/>
      <c r="C48" s="74"/>
      <c r="D48" s="75">
        <f>MIN(D8:D45)</f>
        <v>0.40379999999999999</v>
      </c>
      <c r="E48" s="65"/>
      <c r="F48" s="75">
        <f>MIN(F8:F45)</f>
        <v>2.2764000000000002</v>
      </c>
      <c r="G48" s="65"/>
      <c r="H48" s="75">
        <f>MIN(H8:H45)</f>
        <v>2.6110000000000002</v>
      </c>
      <c r="I48" s="65"/>
      <c r="J48" s="75">
        <f>MIN(J8:J45)</f>
        <v>2.5834000000000001</v>
      </c>
      <c r="K48" s="65"/>
      <c r="L48" s="75">
        <f>MIN(L8:L45)</f>
        <v>2.6999</v>
      </c>
      <c r="M48" s="65"/>
      <c r="N48" s="75">
        <f>MIN(N8:N45)</f>
        <v>2.782</v>
      </c>
      <c r="O48" s="65"/>
      <c r="P48" s="75">
        <f>MIN(P8:P45)</f>
        <v>3.286</v>
      </c>
      <c r="Q48" s="65"/>
      <c r="R48" s="75">
        <f>MIN(R8:R45)</f>
        <v>3.7202000000000002</v>
      </c>
      <c r="S48" s="65"/>
      <c r="T48" s="75">
        <f>MIN(T8:T45)</f>
        <v>3.9967999999999999</v>
      </c>
      <c r="U48" s="65"/>
      <c r="V48" s="75">
        <f>MIN(V8:V45)</f>
        <v>1.2687999999999999</v>
      </c>
      <c r="W48" s="65"/>
      <c r="X48" s="75">
        <f>MIN(X8:X45)</f>
        <v>3.1436000000000002</v>
      </c>
      <c r="Y48" s="65"/>
      <c r="Z48" s="75">
        <f>MIN(Z8:Z45)</f>
        <v>4.3693</v>
      </c>
      <c r="AA48" s="76"/>
    </row>
    <row r="49" spans="1:27" ht="15" thickBot="1" x14ac:dyDescent="0.35">
      <c r="A49" s="77" t="s">
        <v>29</v>
      </c>
      <c r="B49" s="78"/>
      <c r="C49" s="78"/>
      <c r="D49" s="79">
        <f>MAX(D8:D45)</f>
        <v>5.3391999999999999</v>
      </c>
      <c r="E49" s="95"/>
      <c r="F49" s="79">
        <f>MAX(F8:F45)</f>
        <v>5.5185000000000004</v>
      </c>
      <c r="G49" s="95"/>
      <c r="H49" s="79">
        <f>MAX(H8:H45)</f>
        <v>5.5620000000000003</v>
      </c>
      <c r="I49" s="95"/>
      <c r="J49" s="79">
        <f>MAX(J8:J45)</f>
        <v>5.7492000000000001</v>
      </c>
      <c r="K49" s="95"/>
      <c r="L49" s="79">
        <f>MAX(L8:L45)</f>
        <v>5.3556999999999997</v>
      </c>
      <c r="M49" s="95"/>
      <c r="N49" s="79">
        <f>MAX(N8:N45)</f>
        <v>4.6627000000000001</v>
      </c>
      <c r="O49" s="95"/>
      <c r="P49" s="79">
        <f>MAX(P8:P45)</f>
        <v>5.2725999999999997</v>
      </c>
      <c r="Q49" s="95"/>
      <c r="R49" s="79">
        <f>MAX(R8:R45)</f>
        <v>5.4203000000000001</v>
      </c>
      <c r="S49" s="95"/>
      <c r="T49" s="79">
        <f>MAX(T8:T45)</f>
        <v>5.7704000000000004</v>
      </c>
      <c r="U49" s="95"/>
      <c r="V49" s="79">
        <f>MAX(V8:V45)</f>
        <v>6.6483999999999996</v>
      </c>
      <c r="W49" s="95"/>
      <c r="X49" s="79">
        <f>MAX(X8:X45)</f>
        <v>6.6615000000000002</v>
      </c>
      <c r="Y49" s="95"/>
      <c r="Z49" s="79">
        <f>MAX(Z8:Z45)</f>
        <v>8.0401000000000007</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C1580"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7"/>
      <c r="C4" s="157"/>
      <c r="D4" s="157"/>
      <c r="E4" s="157"/>
      <c r="F4" s="157" t="s">
        <v>0</v>
      </c>
      <c r="G4" s="157"/>
      <c r="H4" s="157"/>
      <c r="I4" s="157"/>
      <c r="J4" s="157"/>
      <c r="K4" s="157"/>
      <c r="L4" s="157"/>
      <c r="M4" s="157"/>
      <c r="N4" s="157"/>
      <c r="O4" s="157"/>
      <c r="P4" s="157"/>
      <c r="Q4" s="157"/>
      <c r="R4" s="157"/>
    </row>
    <row r="5" spans="1:18" x14ac:dyDescent="0.3">
      <c r="A5" s="169" t="s">
        <v>355</v>
      </c>
      <c r="B5" s="169" t="s">
        <v>7</v>
      </c>
      <c r="C5" s="169" t="s">
        <v>381</v>
      </c>
      <c r="D5" s="169" t="s">
        <v>8</v>
      </c>
      <c r="E5" s="169" t="s">
        <v>9</v>
      </c>
      <c r="F5" s="169" t="s">
        <v>115</v>
      </c>
      <c r="G5" s="169" t="s">
        <v>116</v>
      </c>
      <c r="H5" s="169" t="s">
        <v>117</v>
      </c>
      <c r="I5" s="169" t="s">
        <v>47</v>
      </c>
      <c r="J5" s="169" t="s">
        <v>48</v>
      </c>
      <c r="K5" s="169" t="s">
        <v>1</v>
      </c>
      <c r="L5" s="169" t="s">
        <v>2</v>
      </c>
      <c r="M5" s="169" t="s">
        <v>3</v>
      </c>
      <c r="N5" s="169" t="s">
        <v>4</v>
      </c>
      <c r="O5" s="169" t="s">
        <v>5</v>
      </c>
      <c r="P5" s="169" t="s">
        <v>6</v>
      </c>
      <c r="Q5" s="169" t="s">
        <v>46</v>
      </c>
      <c r="R5" s="169" t="s">
        <v>382</v>
      </c>
    </row>
    <row r="6" spans="1:18" x14ac:dyDescent="0.3">
      <c r="A6" s="170" t="s">
        <v>479</v>
      </c>
      <c r="B6" s="170"/>
      <c r="C6" s="170"/>
      <c r="D6" s="170"/>
      <c r="E6" s="170"/>
      <c r="F6" s="170"/>
      <c r="G6" s="170"/>
      <c r="H6" s="170"/>
      <c r="I6" s="170"/>
      <c r="J6" s="170"/>
      <c r="K6" s="170"/>
      <c r="L6" s="170"/>
      <c r="M6" s="170"/>
      <c r="N6" s="170"/>
      <c r="O6" s="170"/>
      <c r="P6" s="170"/>
      <c r="Q6" s="170"/>
      <c r="R6" s="170"/>
    </row>
    <row r="7" spans="1:18" x14ac:dyDescent="0.3">
      <c r="A7" s="168" t="s">
        <v>480</v>
      </c>
      <c r="B7" s="168" t="s">
        <v>481</v>
      </c>
      <c r="C7" s="168">
        <v>103155</v>
      </c>
      <c r="D7" s="171">
        <v>44040</v>
      </c>
      <c r="E7" s="172">
        <v>699.38</v>
      </c>
      <c r="F7" s="172">
        <v>1.1103000000000001</v>
      </c>
      <c r="G7" s="172">
        <v>0.503</v>
      </c>
      <c r="H7" s="172">
        <v>0.63749999999999996</v>
      </c>
      <c r="I7" s="172">
        <v>3.8965999999999998</v>
      </c>
      <c r="J7" s="172">
        <v>5.6561000000000003</v>
      </c>
      <c r="K7" s="172">
        <v>13.508100000000001</v>
      </c>
      <c r="L7" s="172">
        <v>-8.6757000000000009</v>
      </c>
      <c r="M7" s="172">
        <v>-6.5262000000000002</v>
      </c>
      <c r="N7" s="172">
        <v>-4.4340999999999999</v>
      </c>
      <c r="O7" s="172">
        <v>-1.3363</v>
      </c>
      <c r="P7" s="172">
        <v>4.3372000000000002</v>
      </c>
      <c r="Q7" s="172">
        <v>18.140799999999999</v>
      </c>
      <c r="R7" s="172">
        <v>-3.9839000000000002</v>
      </c>
    </row>
    <row r="8" spans="1:18" x14ac:dyDescent="0.3">
      <c r="A8" s="168" t="s">
        <v>480</v>
      </c>
      <c r="B8" s="168" t="s">
        <v>482</v>
      </c>
      <c r="C8" s="168">
        <v>120517</v>
      </c>
      <c r="D8" s="171">
        <v>44040</v>
      </c>
      <c r="E8" s="172">
        <v>753.44</v>
      </c>
      <c r="F8" s="172">
        <v>1.1112</v>
      </c>
      <c r="G8" s="172">
        <v>0.51090000000000002</v>
      </c>
      <c r="H8" s="172">
        <v>0.65329999999999999</v>
      </c>
      <c r="I8" s="172">
        <v>3.9298999999999999</v>
      </c>
      <c r="J8" s="172">
        <v>5.7325999999999997</v>
      </c>
      <c r="K8" s="172">
        <v>13.7422</v>
      </c>
      <c r="L8" s="172">
        <v>-8.3228000000000009</v>
      </c>
      <c r="M8" s="172">
        <v>-5.9574999999999996</v>
      </c>
      <c r="N8" s="172">
        <v>-3.7113</v>
      </c>
      <c r="O8" s="172">
        <v>-0.37809999999999999</v>
      </c>
      <c r="P8" s="172">
        <v>5.4545000000000003</v>
      </c>
      <c r="Q8" s="172">
        <v>10.696300000000001</v>
      </c>
      <c r="R8" s="172">
        <v>-3.2023000000000001</v>
      </c>
    </row>
    <row r="9" spans="1:18" x14ac:dyDescent="0.3">
      <c r="A9" s="168" t="s">
        <v>480</v>
      </c>
      <c r="B9" s="168" t="s">
        <v>483</v>
      </c>
      <c r="C9" s="168">
        <v>144394</v>
      </c>
      <c r="D9" s="171">
        <v>44040</v>
      </c>
      <c r="E9" s="172">
        <v>11</v>
      </c>
      <c r="F9" s="172">
        <v>1.0101</v>
      </c>
      <c r="G9" s="172">
        <v>0.5484</v>
      </c>
      <c r="H9" s="172">
        <v>0.5484</v>
      </c>
      <c r="I9" s="172">
        <v>3.0928</v>
      </c>
      <c r="J9" s="172">
        <v>5.3639999999999999</v>
      </c>
      <c r="K9" s="172">
        <v>13.6364</v>
      </c>
      <c r="L9" s="172">
        <v>-5.0906000000000002</v>
      </c>
      <c r="M9" s="172">
        <v>-1.6979</v>
      </c>
      <c r="N9" s="172">
        <v>6.8998999999999997</v>
      </c>
      <c r="O9" s="172"/>
      <c r="P9" s="172"/>
      <c r="Q9" s="172">
        <v>4.9573999999999998</v>
      </c>
      <c r="R9" s="172"/>
    </row>
    <row r="10" spans="1:18" x14ac:dyDescent="0.3">
      <c r="A10" s="168" t="s">
        <v>480</v>
      </c>
      <c r="B10" s="168" t="s">
        <v>484</v>
      </c>
      <c r="C10" s="168">
        <v>144393</v>
      </c>
      <c r="D10" s="171">
        <v>44040</v>
      </c>
      <c r="E10" s="172">
        <v>10.68</v>
      </c>
      <c r="F10" s="172">
        <v>1.0407</v>
      </c>
      <c r="G10" s="172">
        <v>0.56499999999999995</v>
      </c>
      <c r="H10" s="172">
        <v>0.56499999999999995</v>
      </c>
      <c r="I10" s="172">
        <v>3.0888</v>
      </c>
      <c r="J10" s="172">
        <v>5.2217000000000002</v>
      </c>
      <c r="K10" s="172">
        <v>13.255599999999999</v>
      </c>
      <c r="L10" s="172">
        <v>-5.6536999999999997</v>
      </c>
      <c r="M10" s="172">
        <v>-2.6436000000000002</v>
      </c>
      <c r="N10" s="172">
        <v>5.5335999999999999</v>
      </c>
      <c r="O10" s="172"/>
      <c r="P10" s="172"/>
      <c r="Q10" s="172">
        <v>3.3961000000000001</v>
      </c>
      <c r="R10" s="172"/>
    </row>
    <row r="11" spans="1:18" x14ac:dyDescent="0.3">
      <c r="A11" s="168" t="s">
        <v>480</v>
      </c>
      <c r="B11" s="168" t="s">
        <v>485</v>
      </c>
      <c r="C11" s="168">
        <v>101912</v>
      </c>
      <c r="D11" s="171">
        <v>44040</v>
      </c>
      <c r="E11" s="172">
        <v>54.04</v>
      </c>
      <c r="F11" s="172">
        <v>0.68940000000000001</v>
      </c>
      <c r="G11" s="172">
        <v>0.25969999999999999</v>
      </c>
      <c r="H11" s="172">
        <v>0.82089999999999996</v>
      </c>
      <c r="I11" s="172">
        <v>4.5868000000000002</v>
      </c>
      <c r="J11" s="172">
        <v>7.0522999999999998</v>
      </c>
      <c r="K11" s="172">
        <v>14.8565</v>
      </c>
      <c r="L11" s="172">
        <v>-4.8255999999999997</v>
      </c>
      <c r="M11" s="172">
        <v>-0.57040000000000002</v>
      </c>
      <c r="N11" s="172">
        <v>1.2744</v>
      </c>
      <c r="O11" s="172">
        <v>0.16070000000000001</v>
      </c>
      <c r="P11" s="172">
        <v>4.3484999999999996</v>
      </c>
      <c r="Q11" s="172">
        <v>10.506399999999999</v>
      </c>
      <c r="R11" s="172">
        <v>-2.2212000000000001</v>
      </c>
    </row>
    <row r="12" spans="1:18" x14ac:dyDescent="0.3">
      <c r="A12" s="168" t="s">
        <v>480</v>
      </c>
      <c r="B12" s="168" t="s">
        <v>486</v>
      </c>
      <c r="C12" s="168">
        <v>119326</v>
      </c>
      <c r="D12" s="171">
        <v>44040</v>
      </c>
      <c r="E12" s="172">
        <v>58.7</v>
      </c>
      <c r="F12" s="172">
        <v>0.68610000000000004</v>
      </c>
      <c r="G12" s="172">
        <v>0.25619999999999998</v>
      </c>
      <c r="H12" s="172">
        <v>0.82450000000000001</v>
      </c>
      <c r="I12" s="172">
        <v>4.6158999999999999</v>
      </c>
      <c r="J12" s="172">
        <v>7.1167999999999996</v>
      </c>
      <c r="K12" s="172">
        <v>15.0304</v>
      </c>
      <c r="L12" s="172">
        <v>-4.5373000000000001</v>
      </c>
      <c r="M12" s="172">
        <v>-8.5099999999999995E-2</v>
      </c>
      <c r="N12" s="172">
        <v>1.9628000000000001</v>
      </c>
      <c r="O12" s="172">
        <v>1.2624</v>
      </c>
      <c r="P12" s="172">
        <v>5.5612000000000004</v>
      </c>
      <c r="Q12" s="172">
        <v>9.1646999999999998</v>
      </c>
      <c r="R12" s="172">
        <v>-1.3646</v>
      </c>
    </row>
    <row r="13" spans="1:18" x14ac:dyDescent="0.3">
      <c r="A13" s="168" t="s">
        <v>480</v>
      </c>
      <c r="B13" s="168" t="s">
        <v>487</v>
      </c>
      <c r="C13" s="168">
        <v>141006</v>
      </c>
      <c r="D13" s="171">
        <v>44040</v>
      </c>
      <c r="E13" s="172">
        <v>13.597899999999999</v>
      </c>
      <c r="F13" s="172">
        <v>0.89859999999999995</v>
      </c>
      <c r="G13" s="172">
        <v>0.4914</v>
      </c>
      <c r="H13" s="172">
        <v>0.23810000000000001</v>
      </c>
      <c r="I13" s="172">
        <v>4.0772000000000004</v>
      </c>
      <c r="J13" s="172">
        <v>6.2069999999999999</v>
      </c>
      <c r="K13" s="172">
        <v>13.189399999999999</v>
      </c>
      <c r="L13" s="172">
        <v>-2.0444</v>
      </c>
      <c r="M13" s="172">
        <v>3.6560000000000001</v>
      </c>
      <c r="N13" s="172">
        <v>10.965199999999999</v>
      </c>
      <c r="O13" s="172">
        <v>8.9149999999999991</v>
      </c>
      <c r="P13" s="172"/>
      <c r="Q13" s="172">
        <v>9.7309000000000001</v>
      </c>
      <c r="R13" s="172">
        <v>8.7380999999999993</v>
      </c>
    </row>
    <row r="14" spans="1:18" x14ac:dyDescent="0.3">
      <c r="A14" s="168" t="s">
        <v>480</v>
      </c>
      <c r="B14" s="168" t="s">
        <v>488</v>
      </c>
      <c r="C14" s="168">
        <v>141004</v>
      </c>
      <c r="D14" s="171">
        <v>44040</v>
      </c>
      <c r="E14" s="172">
        <v>12.915800000000001</v>
      </c>
      <c r="F14" s="172">
        <v>0.89370000000000005</v>
      </c>
      <c r="G14" s="172">
        <v>0.47370000000000001</v>
      </c>
      <c r="H14" s="172">
        <v>0.2056</v>
      </c>
      <c r="I14" s="172">
        <v>4.0103999999999997</v>
      </c>
      <c r="J14" s="172">
        <v>6.0114999999999998</v>
      </c>
      <c r="K14" s="172">
        <v>12.688599999999999</v>
      </c>
      <c r="L14" s="172">
        <v>-2.8449</v>
      </c>
      <c r="M14" s="172">
        <v>2.3860999999999999</v>
      </c>
      <c r="N14" s="172">
        <v>9.1811000000000007</v>
      </c>
      <c r="O14" s="172">
        <v>7.2359</v>
      </c>
      <c r="P14" s="172"/>
      <c r="Q14" s="172">
        <v>8.0378000000000007</v>
      </c>
      <c r="R14" s="172">
        <v>7.0998999999999999</v>
      </c>
    </row>
    <row r="15" spans="1:18" x14ac:dyDescent="0.3">
      <c r="A15" s="168" t="s">
        <v>480</v>
      </c>
      <c r="B15" s="168" t="s">
        <v>489</v>
      </c>
      <c r="C15" s="168">
        <v>139527</v>
      </c>
      <c r="D15" s="171">
        <v>44040</v>
      </c>
      <c r="E15" s="172">
        <v>12.56</v>
      </c>
      <c r="F15" s="172">
        <v>0.48</v>
      </c>
      <c r="G15" s="172">
        <v>0.1595</v>
      </c>
      <c r="H15" s="172">
        <v>1.7827999999999999</v>
      </c>
      <c r="I15" s="172">
        <v>3.6303999999999998</v>
      </c>
      <c r="J15" s="172">
        <v>5.3691000000000004</v>
      </c>
      <c r="K15" s="172">
        <v>9.5030999999999999</v>
      </c>
      <c r="L15" s="172">
        <v>-5.3503999999999996</v>
      </c>
      <c r="M15" s="172">
        <v>3.8875000000000002</v>
      </c>
      <c r="N15" s="172">
        <v>10.6608</v>
      </c>
      <c r="O15" s="172">
        <v>0.23980000000000001</v>
      </c>
      <c r="P15" s="172"/>
      <c r="Q15" s="172">
        <v>5.8268000000000004</v>
      </c>
      <c r="R15" s="172">
        <v>-5.5370999999999997</v>
      </c>
    </row>
    <row r="16" spans="1:18" x14ac:dyDescent="0.3">
      <c r="A16" s="168" t="s">
        <v>480</v>
      </c>
      <c r="B16" s="168" t="s">
        <v>490</v>
      </c>
      <c r="C16" s="168">
        <v>139529</v>
      </c>
      <c r="D16" s="171">
        <v>44040</v>
      </c>
      <c r="E16" s="172">
        <v>12.12</v>
      </c>
      <c r="F16" s="172">
        <v>0.4143</v>
      </c>
      <c r="G16" s="172">
        <v>8.2600000000000007E-2</v>
      </c>
      <c r="H16" s="172">
        <v>1.7632000000000001</v>
      </c>
      <c r="I16" s="172">
        <v>3.5013000000000001</v>
      </c>
      <c r="J16" s="172">
        <v>5.2083000000000004</v>
      </c>
      <c r="K16" s="172">
        <v>9.1891999999999996</v>
      </c>
      <c r="L16" s="172">
        <v>-5.8274999999999997</v>
      </c>
      <c r="M16" s="172">
        <v>3.1488999999999998</v>
      </c>
      <c r="N16" s="172">
        <v>9.6832999999999991</v>
      </c>
      <c r="O16" s="172">
        <v>-0.62409999999999999</v>
      </c>
      <c r="P16" s="172"/>
      <c r="Q16" s="172">
        <v>4.8933</v>
      </c>
      <c r="R16" s="172">
        <v>-6.4367000000000001</v>
      </c>
    </row>
    <row r="17" spans="1:18" x14ac:dyDescent="0.3">
      <c r="A17" s="168" t="s">
        <v>480</v>
      </c>
      <c r="B17" s="168" t="s">
        <v>491</v>
      </c>
      <c r="C17" s="168">
        <v>118272</v>
      </c>
      <c r="D17" s="171">
        <v>44040</v>
      </c>
      <c r="E17" s="172">
        <v>181.17</v>
      </c>
      <c r="F17" s="172">
        <v>0.80120000000000002</v>
      </c>
      <c r="G17" s="172">
        <v>0.34339999999999998</v>
      </c>
      <c r="H17" s="172">
        <v>0.1769</v>
      </c>
      <c r="I17" s="172">
        <v>3.5139</v>
      </c>
      <c r="J17" s="172">
        <v>5.0747999999999998</v>
      </c>
      <c r="K17" s="172">
        <v>11.5373</v>
      </c>
      <c r="L17" s="172">
        <v>-0.29170000000000001</v>
      </c>
      <c r="M17" s="172">
        <v>4.7709999999999999</v>
      </c>
      <c r="N17" s="172">
        <v>10.133699999999999</v>
      </c>
      <c r="O17" s="172">
        <v>7.6318999999999999</v>
      </c>
      <c r="P17" s="172">
        <v>9.2164000000000001</v>
      </c>
      <c r="Q17" s="172">
        <v>13.0227</v>
      </c>
      <c r="R17" s="172">
        <v>6.4020999999999999</v>
      </c>
    </row>
    <row r="18" spans="1:18" x14ac:dyDescent="0.3">
      <c r="A18" s="168" t="s">
        <v>480</v>
      </c>
      <c r="B18" s="168" t="s">
        <v>492</v>
      </c>
      <c r="C18" s="168">
        <v>106166</v>
      </c>
      <c r="D18" s="171">
        <v>44040</v>
      </c>
      <c r="E18" s="172">
        <v>169.73</v>
      </c>
      <c r="F18" s="172">
        <v>0.79579999999999995</v>
      </c>
      <c r="G18" s="172">
        <v>0.33100000000000002</v>
      </c>
      <c r="H18" s="172">
        <v>0.15340000000000001</v>
      </c>
      <c r="I18" s="172">
        <v>3.4687000000000001</v>
      </c>
      <c r="J18" s="172">
        <v>4.9660000000000002</v>
      </c>
      <c r="K18" s="172">
        <v>11.2036</v>
      </c>
      <c r="L18" s="172">
        <v>-0.85860000000000003</v>
      </c>
      <c r="M18" s="172">
        <v>3.8549000000000002</v>
      </c>
      <c r="N18" s="172">
        <v>8.8361999999999998</v>
      </c>
      <c r="O18" s="172">
        <v>6.3105000000000002</v>
      </c>
      <c r="P18" s="172">
        <v>7.9414999999999996</v>
      </c>
      <c r="Q18" s="172">
        <v>10.8439</v>
      </c>
      <c r="R18" s="172">
        <v>5.1700999999999997</v>
      </c>
    </row>
    <row r="19" spans="1:18" x14ac:dyDescent="0.3">
      <c r="A19" s="168" t="s">
        <v>480</v>
      </c>
      <c r="B19" s="168" t="s">
        <v>493</v>
      </c>
      <c r="C19" s="168">
        <v>119019</v>
      </c>
      <c r="D19" s="171">
        <v>44040</v>
      </c>
      <c r="E19" s="172">
        <v>168.52099999999999</v>
      </c>
      <c r="F19" s="172">
        <v>0.66659999999999997</v>
      </c>
      <c r="G19" s="172">
        <v>-4.3299999999999998E-2</v>
      </c>
      <c r="H19" s="172">
        <v>-0.32829999999999998</v>
      </c>
      <c r="I19" s="172">
        <v>2.0152000000000001</v>
      </c>
      <c r="J19" s="172">
        <v>3.1560999999999999</v>
      </c>
      <c r="K19" s="172">
        <v>11.351100000000001</v>
      </c>
      <c r="L19" s="172">
        <v>-5.4272999999999998</v>
      </c>
      <c r="M19" s="172">
        <v>-0.97370000000000001</v>
      </c>
      <c r="N19" s="172">
        <v>6.5658000000000003</v>
      </c>
      <c r="O19" s="172">
        <v>5.0183</v>
      </c>
      <c r="P19" s="172">
        <v>8.2628000000000004</v>
      </c>
      <c r="Q19" s="172">
        <v>11.8218</v>
      </c>
      <c r="R19" s="172">
        <v>3.9064999999999999</v>
      </c>
    </row>
    <row r="20" spans="1:18" x14ac:dyDescent="0.3">
      <c r="A20" s="168" t="s">
        <v>480</v>
      </c>
      <c r="B20" s="168" t="s">
        <v>494</v>
      </c>
      <c r="C20" s="168">
        <v>100081</v>
      </c>
      <c r="D20" s="171">
        <v>44040</v>
      </c>
      <c r="E20" s="172">
        <v>157.77799999999999</v>
      </c>
      <c r="F20" s="172">
        <v>0.66420000000000001</v>
      </c>
      <c r="G20" s="172">
        <v>-5.45E-2</v>
      </c>
      <c r="H20" s="172">
        <v>-0.34739999999999999</v>
      </c>
      <c r="I20" s="172">
        <v>1.9771000000000001</v>
      </c>
      <c r="J20" s="172">
        <v>3.0682999999999998</v>
      </c>
      <c r="K20" s="172">
        <v>11.0784</v>
      </c>
      <c r="L20" s="172">
        <v>-5.875</v>
      </c>
      <c r="M20" s="172">
        <v>-1.6842999999999999</v>
      </c>
      <c r="N20" s="172">
        <v>5.5335999999999999</v>
      </c>
      <c r="O20" s="172">
        <v>3.9321999999999999</v>
      </c>
      <c r="P20" s="172">
        <v>7.1680000000000001</v>
      </c>
      <c r="Q20" s="172">
        <v>13.9064</v>
      </c>
      <c r="R20" s="172">
        <v>2.8788999999999998</v>
      </c>
    </row>
    <row r="21" spans="1:18" x14ac:dyDescent="0.3">
      <c r="A21" s="168" t="s">
        <v>480</v>
      </c>
      <c r="B21" s="168" t="s">
        <v>495</v>
      </c>
      <c r="C21" s="168">
        <v>118624</v>
      </c>
      <c r="D21" s="171">
        <v>44040</v>
      </c>
      <c r="E21" s="172">
        <v>26.63</v>
      </c>
      <c r="F21" s="172">
        <v>0.71860000000000002</v>
      </c>
      <c r="G21" s="172">
        <v>3.7600000000000001E-2</v>
      </c>
      <c r="H21" s="172">
        <v>0</v>
      </c>
      <c r="I21" s="172">
        <v>3.6589999999999998</v>
      </c>
      <c r="J21" s="172">
        <v>4.4722999999999997</v>
      </c>
      <c r="K21" s="172">
        <v>11.7499</v>
      </c>
      <c r="L21" s="172">
        <v>-6.1993999999999998</v>
      </c>
      <c r="M21" s="172">
        <v>-1.0405</v>
      </c>
      <c r="N21" s="172">
        <v>2.6996000000000002</v>
      </c>
      <c r="O21" s="172">
        <v>3.9144000000000001</v>
      </c>
      <c r="P21" s="172">
        <v>6.0246000000000004</v>
      </c>
      <c r="Q21" s="172">
        <v>10.0975</v>
      </c>
      <c r="R21" s="172">
        <v>1.7487999999999999</v>
      </c>
    </row>
    <row r="22" spans="1:18" x14ac:dyDescent="0.3">
      <c r="A22" s="168" t="s">
        <v>480</v>
      </c>
      <c r="B22" s="168" t="s">
        <v>496</v>
      </c>
      <c r="C22" s="168">
        <v>112108</v>
      </c>
      <c r="D22" s="171">
        <v>44040</v>
      </c>
      <c r="E22" s="172">
        <v>25.28</v>
      </c>
      <c r="F22" s="172">
        <v>0.71709999999999996</v>
      </c>
      <c r="G22" s="172">
        <v>0</v>
      </c>
      <c r="H22" s="172">
        <v>-3.95E-2</v>
      </c>
      <c r="I22" s="172">
        <v>3.5640999999999998</v>
      </c>
      <c r="J22" s="172">
        <v>4.2904</v>
      </c>
      <c r="K22" s="172">
        <v>11.2676</v>
      </c>
      <c r="L22" s="172">
        <v>-6.8533999999999997</v>
      </c>
      <c r="M22" s="172">
        <v>-2.1671999999999998</v>
      </c>
      <c r="N22" s="172">
        <v>1.1200000000000001</v>
      </c>
      <c r="O22" s="172">
        <v>2.7094</v>
      </c>
      <c r="P22" s="172">
        <v>5.0766999999999998</v>
      </c>
      <c r="Q22" s="172">
        <v>8.8219999999999992</v>
      </c>
      <c r="R22" s="172">
        <v>0.3569</v>
      </c>
    </row>
    <row r="23" spans="1:18" x14ac:dyDescent="0.3">
      <c r="A23" s="168" t="s">
        <v>480</v>
      </c>
      <c r="B23" s="168" t="s">
        <v>497</v>
      </c>
      <c r="C23" s="168">
        <v>143163</v>
      </c>
      <c r="D23" s="171">
        <v>44040</v>
      </c>
      <c r="E23" s="172">
        <v>10.608700000000001</v>
      </c>
      <c r="F23" s="172">
        <v>0.85750000000000004</v>
      </c>
      <c r="G23" s="172">
        <v>0.3206</v>
      </c>
      <c r="H23" s="172">
        <v>0.51160000000000005</v>
      </c>
      <c r="I23" s="172">
        <v>2.9611000000000001</v>
      </c>
      <c r="J23" s="172">
        <v>4.0670999999999999</v>
      </c>
      <c r="K23" s="172">
        <v>12.238799999999999</v>
      </c>
      <c r="L23" s="172">
        <v>-7.1342999999999996</v>
      </c>
      <c r="M23" s="172">
        <v>-3.2159</v>
      </c>
      <c r="N23" s="172">
        <v>1.2841</v>
      </c>
      <c r="O23" s="172"/>
      <c r="P23" s="172"/>
      <c r="Q23" s="172">
        <v>2.6650999999999998</v>
      </c>
      <c r="R23" s="172">
        <v>1.7210000000000001</v>
      </c>
    </row>
    <row r="24" spans="1:18" x14ac:dyDescent="0.3">
      <c r="A24" s="168" t="s">
        <v>480</v>
      </c>
      <c r="B24" s="168" t="s">
        <v>498</v>
      </c>
      <c r="C24" s="168">
        <v>143162</v>
      </c>
      <c r="D24" s="171">
        <v>44040</v>
      </c>
      <c r="E24" s="172">
        <v>10.2163</v>
      </c>
      <c r="F24" s="172">
        <v>0.85189999999999999</v>
      </c>
      <c r="G24" s="172">
        <v>0.29849999999999999</v>
      </c>
      <c r="H24" s="172">
        <v>0.47210000000000002</v>
      </c>
      <c r="I24" s="172">
        <v>2.8811</v>
      </c>
      <c r="J24" s="172">
        <v>3.8885999999999998</v>
      </c>
      <c r="K24" s="172">
        <v>11.7378</v>
      </c>
      <c r="L24" s="172">
        <v>-7.8791000000000002</v>
      </c>
      <c r="M24" s="172">
        <v>-4.3928000000000003</v>
      </c>
      <c r="N24" s="172">
        <v>-0.40939999999999999</v>
      </c>
      <c r="O24" s="172"/>
      <c r="P24" s="172"/>
      <c r="Q24" s="172">
        <v>0.95709999999999995</v>
      </c>
      <c r="R24" s="172">
        <v>-3.2199999999999999E-2</v>
      </c>
    </row>
    <row r="25" spans="1:18" x14ac:dyDescent="0.3">
      <c r="A25" s="168" t="s">
        <v>480</v>
      </c>
      <c r="B25" s="168" t="s">
        <v>499</v>
      </c>
      <c r="C25" s="168">
        <v>100550</v>
      </c>
      <c r="D25" s="171">
        <v>44040</v>
      </c>
      <c r="E25" s="172">
        <v>115.9787</v>
      </c>
      <c r="F25" s="172">
        <v>0.77569999999999995</v>
      </c>
      <c r="G25" s="172">
        <v>4.1500000000000002E-2</v>
      </c>
      <c r="H25" s="172">
        <v>-0.2389</v>
      </c>
      <c r="I25" s="172">
        <v>3.5794000000000001</v>
      </c>
      <c r="J25" s="172">
        <v>3.9599000000000002</v>
      </c>
      <c r="K25" s="172">
        <v>12.4909</v>
      </c>
      <c r="L25" s="172">
        <v>-7.7123999999999997</v>
      </c>
      <c r="M25" s="172">
        <v>-3.6772999999999998</v>
      </c>
      <c r="N25" s="172">
        <v>-2.0442999999999998</v>
      </c>
      <c r="O25" s="172">
        <v>1.4467000000000001</v>
      </c>
      <c r="P25" s="172">
        <v>4.7793000000000001</v>
      </c>
      <c r="Q25" s="172">
        <v>12.6036</v>
      </c>
      <c r="R25" s="172">
        <v>-0.18609999999999999</v>
      </c>
    </row>
    <row r="26" spans="1:18" x14ac:dyDescent="0.3">
      <c r="A26" s="168" t="s">
        <v>480</v>
      </c>
      <c r="B26" s="168" t="s">
        <v>500</v>
      </c>
      <c r="C26" s="168">
        <v>118546</v>
      </c>
      <c r="D26" s="171">
        <v>44040</v>
      </c>
      <c r="E26" s="172">
        <v>125.8874</v>
      </c>
      <c r="F26" s="172">
        <v>0.77859999999999996</v>
      </c>
      <c r="G26" s="172">
        <v>5.2499999999999998E-2</v>
      </c>
      <c r="H26" s="172">
        <v>-0.2198</v>
      </c>
      <c r="I26" s="172">
        <v>3.6190000000000002</v>
      </c>
      <c r="J26" s="172">
        <v>4.0506000000000002</v>
      </c>
      <c r="K26" s="172">
        <v>12.7723</v>
      </c>
      <c r="L26" s="172">
        <v>-7.2563000000000004</v>
      </c>
      <c r="M26" s="172">
        <v>-2.9363000000000001</v>
      </c>
      <c r="N26" s="172">
        <v>-1.0297000000000001</v>
      </c>
      <c r="O26" s="172">
        <v>2.6234000000000002</v>
      </c>
      <c r="P26" s="172">
        <v>6.1464999999999996</v>
      </c>
      <c r="Q26" s="172">
        <v>11.5097</v>
      </c>
      <c r="R26" s="172">
        <v>0.88759999999999994</v>
      </c>
    </row>
    <row r="27" spans="1:18" x14ac:dyDescent="0.3">
      <c r="A27" s="168" t="s">
        <v>480</v>
      </c>
      <c r="B27" s="168" t="s">
        <v>501</v>
      </c>
      <c r="C27" s="168">
        <v>102948</v>
      </c>
      <c r="D27" s="171">
        <v>44040</v>
      </c>
      <c r="E27" s="172">
        <v>51.606999999999999</v>
      </c>
      <c r="F27" s="172">
        <v>0.50829999999999997</v>
      </c>
      <c r="G27" s="172">
        <v>-0.40910000000000002</v>
      </c>
      <c r="H27" s="172">
        <v>-0.1799</v>
      </c>
      <c r="I27" s="172">
        <v>3.6577000000000002</v>
      </c>
      <c r="J27" s="172">
        <v>5.2709999999999999</v>
      </c>
      <c r="K27" s="172">
        <v>13.5068</v>
      </c>
      <c r="L27" s="172">
        <v>-6.9204999999999997</v>
      </c>
      <c r="M27" s="172">
        <v>-3.1109</v>
      </c>
      <c r="N27" s="172">
        <v>-2.6356999999999999</v>
      </c>
      <c r="O27" s="172">
        <v>-1.0661</v>
      </c>
      <c r="P27" s="172">
        <v>3.3062</v>
      </c>
      <c r="Q27" s="172">
        <v>11.3063</v>
      </c>
      <c r="R27" s="172">
        <v>-0.35460000000000003</v>
      </c>
    </row>
    <row r="28" spans="1:18" x14ac:dyDescent="0.3">
      <c r="A28" s="168" t="s">
        <v>480</v>
      </c>
      <c r="B28" s="168" t="s">
        <v>502</v>
      </c>
      <c r="C28" s="168"/>
      <c r="D28" s="171">
        <v>44040</v>
      </c>
      <c r="E28" s="172">
        <v>54.195</v>
      </c>
      <c r="F28" s="172">
        <v>0.51190000000000002</v>
      </c>
      <c r="G28" s="172">
        <v>-0.40060000000000001</v>
      </c>
      <c r="H28" s="172">
        <v>-0.1658</v>
      </c>
      <c r="I28" s="172">
        <v>3.6867999999999999</v>
      </c>
      <c r="J28" s="172">
        <v>5.3331999999999997</v>
      </c>
      <c r="K28" s="172">
        <v>13.692600000000001</v>
      </c>
      <c r="L28" s="172">
        <v>-6.6246999999999998</v>
      </c>
      <c r="M28" s="172">
        <v>-2.6337999999999999</v>
      </c>
      <c r="N28" s="172">
        <v>-2.0141</v>
      </c>
      <c r="O28" s="172">
        <v>2.0506000000000002</v>
      </c>
      <c r="P28" s="172">
        <v>7.593</v>
      </c>
      <c r="Q28" s="172">
        <v>12.6012</v>
      </c>
      <c r="R28" s="172">
        <v>0.38500000000000001</v>
      </c>
    </row>
    <row r="29" spans="1:18" x14ac:dyDescent="0.3">
      <c r="A29" s="168" t="s">
        <v>480</v>
      </c>
      <c r="B29" s="168" t="s">
        <v>503</v>
      </c>
      <c r="C29" s="168">
        <v>145228</v>
      </c>
      <c r="D29" s="171">
        <v>44040</v>
      </c>
      <c r="E29" s="172">
        <v>11.451000000000001</v>
      </c>
      <c r="F29" s="172">
        <v>0.91120000000000001</v>
      </c>
      <c r="G29" s="172">
        <v>0.40510000000000002</v>
      </c>
      <c r="H29" s="172">
        <v>0.78510000000000002</v>
      </c>
      <c r="I29" s="172">
        <v>4.1444999999999999</v>
      </c>
      <c r="J29" s="172">
        <v>5.7809999999999997</v>
      </c>
      <c r="K29" s="172">
        <v>13.022600000000001</v>
      </c>
      <c r="L29" s="172">
        <v>-3.0283000000000002</v>
      </c>
      <c r="M29" s="172">
        <v>2.9590000000000001</v>
      </c>
      <c r="N29" s="172">
        <v>6.6310000000000002</v>
      </c>
      <c r="O29" s="172"/>
      <c r="P29" s="172"/>
      <c r="Q29" s="172">
        <v>7.9690000000000003</v>
      </c>
      <c r="R29" s="172"/>
    </row>
    <row r="30" spans="1:18" x14ac:dyDescent="0.3">
      <c r="A30" s="168" t="s">
        <v>480</v>
      </c>
      <c r="B30" s="168" t="s">
        <v>504</v>
      </c>
      <c r="C30" s="168">
        <v>145227</v>
      </c>
      <c r="D30" s="171">
        <v>44040</v>
      </c>
      <c r="E30" s="172">
        <v>11.1736</v>
      </c>
      <c r="F30" s="172">
        <v>0.90759999999999996</v>
      </c>
      <c r="G30" s="172">
        <v>0.38900000000000001</v>
      </c>
      <c r="H30" s="172">
        <v>0.75660000000000005</v>
      </c>
      <c r="I30" s="172">
        <v>4.0846999999999998</v>
      </c>
      <c r="J30" s="172">
        <v>5.6455000000000002</v>
      </c>
      <c r="K30" s="172">
        <v>12.613300000000001</v>
      </c>
      <c r="L30" s="172">
        <v>-3.734</v>
      </c>
      <c r="M30" s="172">
        <v>1.8318000000000001</v>
      </c>
      <c r="N30" s="172">
        <v>5.0822000000000003</v>
      </c>
      <c r="O30" s="172"/>
      <c r="P30" s="172"/>
      <c r="Q30" s="172">
        <v>6.4809999999999999</v>
      </c>
      <c r="R30" s="172"/>
    </row>
    <row r="31" spans="1:18" x14ac:dyDescent="0.3">
      <c r="A31" s="168" t="s">
        <v>480</v>
      </c>
      <c r="B31" s="168" t="s">
        <v>505</v>
      </c>
      <c r="C31" s="168">
        <v>100356</v>
      </c>
      <c r="D31" s="171">
        <v>44040</v>
      </c>
      <c r="E31" s="172">
        <v>126.62</v>
      </c>
      <c r="F31" s="172">
        <v>0.48409999999999997</v>
      </c>
      <c r="G31" s="172">
        <v>-0.54979999999999996</v>
      </c>
      <c r="H31" s="172">
        <v>-0.62780000000000002</v>
      </c>
      <c r="I31" s="172">
        <v>1.8665</v>
      </c>
      <c r="J31" s="172">
        <v>2.2860999999999998</v>
      </c>
      <c r="K31" s="172">
        <v>12.2319</v>
      </c>
      <c r="L31" s="172">
        <v>-9.3175000000000008</v>
      </c>
      <c r="M31" s="172">
        <v>-4.8041999999999998</v>
      </c>
      <c r="N31" s="172">
        <v>-4.7469000000000001</v>
      </c>
      <c r="O31" s="172">
        <v>1.4424999999999999</v>
      </c>
      <c r="P31" s="172">
        <v>6.3841999999999999</v>
      </c>
      <c r="Q31" s="172">
        <v>13.015499999999999</v>
      </c>
      <c r="R31" s="172">
        <v>-0.20019999999999999</v>
      </c>
    </row>
    <row r="32" spans="1:18" x14ac:dyDescent="0.3">
      <c r="A32" s="168" t="s">
        <v>480</v>
      </c>
      <c r="B32" s="168" t="s">
        <v>506</v>
      </c>
      <c r="C32" s="168">
        <v>120251</v>
      </c>
      <c r="D32" s="171">
        <v>44040</v>
      </c>
      <c r="E32" s="172">
        <v>136.66999999999999</v>
      </c>
      <c r="F32" s="172">
        <v>0.49259999999999998</v>
      </c>
      <c r="G32" s="172">
        <v>-0.53849999999999998</v>
      </c>
      <c r="H32" s="172">
        <v>-0.6109</v>
      </c>
      <c r="I32" s="172">
        <v>1.8861000000000001</v>
      </c>
      <c r="J32" s="172">
        <v>2.3361999999999998</v>
      </c>
      <c r="K32" s="172">
        <v>12.383900000000001</v>
      </c>
      <c r="L32" s="172">
        <v>-9.0746000000000002</v>
      </c>
      <c r="M32" s="172">
        <v>-4.4333</v>
      </c>
      <c r="N32" s="172">
        <v>-4.2525000000000004</v>
      </c>
      <c r="O32" s="172">
        <v>2.3801000000000001</v>
      </c>
      <c r="P32" s="172">
        <v>7.5499000000000001</v>
      </c>
      <c r="Q32" s="172">
        <v>12.454599999999999</v>
      </c>
      <c r="R32" s="172">
        <v>0.48880000000000001</v>
      </c>
    </row>
    <row r="33" spans="1:18" x14ac:dyDescent="0.3">
      <c r="A33" s="168" t="s">
        <v>480</v>
      </c>
      <c r="B33" s="168" t="s">
        <v>507</v>
      </c>
      <c r="C33" s="168">
        <v>139969</v>
      </c>
      <c r="D33" s="171">
        <v>44040</v>
      </c>
      <c r="E33" s="172">
        <v>11.4297</v>
      </c>
      <c r="F33" s="172">
        <v>0.66320000000000001</v>
      </c>
      <c r="G33" s="172">
        <v>0.49769999999999998</v>
      </c>
      <c r="H33" s="172">
        <v>0.20430000000000001</v>
      </c>
      <c r="I33" s="172">
        <v>2.6015000000000001</v>
      </c>
      <c r="J33" s="172">
        <v>3.2940999999999998</v>
      </c>
      <c r="K33" s="172">
        <v>10.882899999999999</v>
      </c>
      <c r="L33" s="172">
        <v>-1.7627999999999999</v>
      </c>
      <c r="M33" s="172">
        <v>0.88439999999999996</v>
      </c>
      <c r="N33" s="172">
        <v>5.3369999999999997</v>
      </c>
      <c r="O33" s="172">
        <v>-0.15540000000000001</v>
      </c>
      <c r="P33" s="172"/>
      <c r="Q33" s="172">
        <v>3.6162999999999998</v>
      </c>
      <c r="R33" s="172">
        <v>-3.0459000000000001</v>
      </c>
    </row>
    <row r="34" spans="1:18" x14ac:dyDescent="0.3">
      <c r="A34" s="168" t="s">
        <v>480</v>
      </c>
      <c r="B34" s="168" t="s">
        <v>508</v>
      </c>
      <c r="C34" s="168">
        <v>139971</v>
      </c>
      <c r="D34" s="171">
        <v>44040</v>
      </c>
      <c r="E34" s="172">
        <v>12.1411</v>
      </c>
      <c r="F34" s="172">
        <v>0.66579999999999995</v>
      </c>
      <c r="G34" s="172">
        <v>0.50749999999999995</v>
      </c>
      <c r="H34" s="172">
        <v>0.22120000000000001</v>
      </c>
      <c r="I34" s="172">
        <v>2.6366999999999998</v>
      </c>
      <c r="J34" s="172">
        <v>3.3751000000000002</v>
      </c>
      <c r="K34" s="172">
        <v>11.061199999999999</v>
      </c>
      <c r="L34" s="172">
        <v>-1.3865000000000001</v>
      </c>
      <c r="M34" s="172">
        <v>1.4998</v>
      </c>
      <c r="N34" s="172">
        <v>6.2967000000000004</v>
      </c>
      <c r="O34" s="172">
        <v>1.4232</v>
      </c>
      <c r="P34" s="172"/>
      <c r="Q34" s="172">
        <v>5.2929000000000004</v>
      </c>
      <c r="R34" s="172">
        <v>-1.7882</v>
      </c>
    </row>
    <row r="35" spans="1:18" x14ac:dyDescent="0.3">
      <c r="A35" s="168" t="s">
        <v>480</v>
      </c>
      <c r="B35" s="168" t="s">
        <v>509</v>
      </c>
      <c r="C35" s="168">
        <v>140382</v>
      </c>
      <c r="D35" s="171">
        <v>44040</v>
      </c>
      <c r="E35" s="172">
        <v>11.41</v>
      </c>
      <c r="F35" s="172">
        <v>0.70609999999999995</v>
      </c>
      <c r="G35" s="172">
        <v>0.17560000000000001</v>
      </c>
      <c r="H35" s="172">
        <v>0.2636</v>
      </c>
      <c r="I35" s="172">
        <v>3.3513999999999999</v>
      </c>
      <c r="J35" s="172">
        <v>4.6788999999999996</v>
      </c>
      <c r="K35" s="172">
        <v>11.100300000000001</v>
      </c>
      <c r="L35" s="172">
        <v>-9.0112000000000005</v>
      </c>
      <c r="M35" s="172">
        <v>-4.7579000000000002</v>
      </c>
      <c r="N35" s="172">
        <v>-1.8916999999999999</v>
      </c>
      <c r="O35" s="172">
        <v>0.15959999999999999</v>
      </c>
      <c r="P35" s="172"/>
      <c r="Q35" s="172">
        <v>3.7553000000000001</v>
      </c>
      <c r="R35" s="172">
        <v>-2.8853</v>
      </c>
    </row>
    <row r="36" spans="1:18" x14ac:dyDescent="0.3">
      <c r="A36" s="168" t="s">
        <v>480</v>
      </c>
      <c r="B36" s="168" t="s">
        <v>510</v>
      </c>
      <c r="C36" s="168">
        <v>140381</v>
      </c>
      <c r="D36" s="171">
        <v>44040</v>
      </c>
      <c r="E36" s="172">
        <v>10.77</v>
      </c>
      <c r="F36" s="172">
        <v>0.6542</v>
      </c>
      <c r="G36" s="172">
        <v>0.186</v>
      </c>
      <c r="H36" s="172">
        <v>0.27929999999999999</v>
      </c>
      <c r="I36" s="172">
        <v>3.3589000000000002</v>
      </c>
      <c r="J36" s="172">
        <v>4.5631000000000004</v>
      </c>
      <c r="K36" s="172">
        <v>10.8025</v>
      </c>
      <c r="L36" s="172">
        <v>-9.5717999999999996</v>
      </c>
      <c r="M36" s="172">
        <v>-5.6917999999999997</v>
      </c>
      <c r="N36" s="172">
        <v>-3.1475</v>
      </c>
      <c r="O36" s="172">
        <v>-1.3998999999999999</v>
      </c>
      <c r="P36" s="172"/>
      <c r="Q36" s="172">
        <v>2.0948000000000002</v>
      </c>
      <c r="R36" s="172">
        <v>-4.2088999999999999</v>
      </c>
    </row>
    <row r="37" spans="1:18" x14ac:dyDescent="0.3">
      <c r="A37" s="168" t="s">
        <v>480</v>
      </c>
      <c r="B37" s="168" t="s">
        <v>511</v>
      </c>
      <c r="C37" s="168">
        <v>145599</v>
      </c>
      <c r="D37" s="171">
        <v>44040</v>
      </c>
      <c r="E37" s="172">
        <v>10.6081</v>
      </c>
      <c r="F37" s="172">
        <v>0.82399999999999995</v>
      </c>
      <c r="G37" s="172">
        <v>-6.6900000000000001E-2</v>
      </c>
      <c r="H37" s="172">
        <v>0.33289999999999997</v>
      </c>
      <c r="I37" s="172">
        <v>3.6160000000000001</v>
      </c>
      <c r="J37" s="172">
        <v>5.2714999999999996</v>
      </c>
      <c r="K37" s="172">
        <v>11.5245</v>
      </c>
      <c r="L37" s="172">
        <v>-6.3426</v>
      </c>
      <c r="M37" s="172">
        <v>-3.8816999999999999</v>
      </c>
      <c r="N37" s="172">
        <v>0.3775</v>
      </c>
      <c r="O37" s="172"/>
      <c r="P37" s="172"/>
      <c r="Q37" s="172">
        <v>3.7004000000000001</v>
      </c>
      <c r="R37" s="172"/>
    </row>
    <row r="38" spans="1:18" x14ac:dyDescent="0.3">
      <c r="A38" s="168" t="s">
        <v>480</v>
      </c>
      <c r="B38" s="168" t="s">
        <v>512</v>
      </c>
      <c r="C38" s="168">
        <v>145605</v>
      </c>
      <c r="D38" s="171">
        <v>44040</v>
      </c>
      <c r="E38" s="172">
        <v>10.260199999999999</v>
      </c>
      <c r="F38" s="172">
        <v>0.81850000000000001</v>
      </c>
      <c r="G38" s="172">
        <v>-8.8599999999999998E-2</v>
      </c>
      <c r="H38" s="172">
        <v>0.29420000000000002</v>
      </c>
      <c r="I38" s="172">
        <v>3.5369000000000002</v>
      </c>
      <c r="J38" s="172">
        <v>5.0872999999999999</v>
      </c>
      <c r="K38" s="172">
        <v>10.971500000000001</v>
      </c>
      <c r="L38" s="172">
        <v>-7.2850999999999999</v>
      </c>
      <c r="M38" s="172">
        <v>-5.3574000000000002</v>
      </c>
      <c r="N38" s="172">
        <v>-1.6741999999999999</v>
      </c>
      <c r="O38" s="172"/>
      <c r="P38" s="172"/>
      <c r="Q38" s="172">
        <v>1.5936999999999999</v>
      </c>
      <c r="R38" s="172"/>
    </row>
    <row r="39" spans="1:18" x14ac:dyDescent="0.3">
      <c r="A39" s="168" t="s">
        <v>480</v>
      </c>
      <c r="B39" s="168" t="s">
        <v>513</v>
      </c>
      <c r="C39" s="168">
        <v>143537</v>
      </c>
      <c r="D39" s="171">
        <v>44040</v>
      </c>
      <c r="E39" s="172">
        <v>10.760999999999999</v>
      </c>
      <c r="F39" s="172">
        <v>0.62370000000000003</v>
      </c>
      <c r="G39" s="172">
        <v>6.4999999999999997E-3</v>
      </c>
      <c r="H39" s="172">
        <v>0.3301</v>
      </c>
      <c r="I39" s="172">
        <v>3.1162000000000001</v>
      </c>
      <c r="J39" s="172">
        <v>5.0355999999999996</v>
      </c>
      <c r="K39" s="172">
        <v>11.8165</v>
      </c>
      <c r="L39" s="172">
        <v>-6.9641000000000002</v>
      </c>
      <c r="M39" s="172">
        <v>-3.0644999999999998</v>
      </c>
      <c r="N39" s="172">
        <v>4.1662999999999997</v>
      </c>
      <c r="O39" s="172"/>
      <c r="P39" s="172"/>
      <c r="Q39" s="172">
        <v>3.5851999999999999</v>
      </c>
      <c r="R39" s="172">
        <v>2.2378999999999998</v>
      </c>
    </row>
    <row r="40" spans="1:18" x14ac:dyDescent="0.3">
      <c r="A40" s="168" t="s">
        <v>480</v>
      </c>
      <c r="B40" s="168" t="s">
        <v>514</v>
      </c>
      <c r="C40" s="168">
        <v>143536</v>
      </c>
      <c r="D40" s="171">
        <v>44040</v>
      </c>
      <c r="E40" s="172">
        <v>10.438800000000001</v>
      </c>
      <c r="F40" s="172">
        <v>0.61980000000000002</v>
      </c>
      <c r="G40" s="172">
        <v>-1.0500000000000001E-2</v>
      </c>
      <c r="H40" s="172">
        <v>0.29980000000000001</v>
      </c>
      <c r="I40" s="172">
        <v>3.0545</v>
      </c>
      <c r="J40" s="172">
        <v>4.8914999999999997</v>
      </c>
      <c r="K40" s="172">
        <v>11.3995</v>
      </c>
      <c r="L40" s="172">
        <v>-7.6269999999999998</v>
      </c>
      <c r="M40" s="172">
        <v>-4.0956999999999999</v>
      </c>
      <c r="N40" s="172">
        <v>2.7198000000000002</v>
      </c>
      <c r="O40" s="172"/>
      <c r="P40" s="172"/>
      <c r="Q40" s="172">
        <v>2.0838999999999999</v>
      </c>
      <c r="R40" s="172">
        <v>0.76629999999999998</v>
      </c>
    </row>
    <row r="41" spans="1:18" x14ac:dyDescent="0.3">
      <c r="A41" s="168" t="s">
        <v>480</v>
      </c>
      <c r="B41" s="168" t="s">
        <v>515</v>
      </c>
      <c r="C41" s="168">
        <v>100221</v>
      </c>
      <c r="D41" s="171">
        <v>44040</v>
      </c>
      <c r="E41" s="172">
        <v>134.91474435491199</v>
      </c>
      <c r="F41" s="172">
        <v>1.5603</v>
      </c>
      <c r="G41" s="172">
        <v>0.85419999999999996</v>
      </c>
      <c r="H41" s="172">
        <v>-0.2114</v>
      </c>
      <c r="I41" s="172">
        <v>2.5912000000000002</v>
      </c>
      <c r="J41" s="172">
        <v>22.1874</v>
      </c>
      <c r="K41" s="172">
        <v>30.559200000000001</v>
      </c>
      <c r="L41" s="172">
        <v>9.5780999999999992</v>
      </c>
      <c r="M41" s="172">
        <v>13.1767</v>
      </c>
      <c r="N41" s="172">
        <v>14.9046</v>
      </c>
      <c r="O41" s="172">
        <v>1.0548</v>
      </c>
      <c r="P41" s="172">
        <v>3.5695999999999999</v>
      </c>
      <c r="Q41" s="172">
        <v>10.8132</v>
      </c>
      <c r="R41" s="172">
        <v>-0.66049999999999998</v>
      </c>
    </row>
    <row r="42" spans="1:18" x14ac:dyDescent="0.3">
      <c r="A42" s="168" t="s">
        <v>480</v>
      </c>
      <c r="B42" s="168" t="s">
        <v>516</v>
      </c>
      <c r="C42" s="168">
        <v>120484</v>
      </c>
      <c r="D42" s="171">
        <v>44040</v>
      </c>
      <c r="E42" s="172">
        <v>48.770699999999998</v>
      </c>
      <c r="F42" s="172">
        <v>1.5625</v>
      </c>
      <c r="G42" s="172">
        <v>0.86280000000000001</v>
      </c>
      <c r="H42" s="172">
        <v>-0.19650000000000001</v>
      </c>
      <c r="I42" s="172">
        <v>2.6219999999999999</v>
      </c>
      <c r="J42" s="172">
        <v>22.270900000000001</v>
      </c>
      <c r="K42" s="172">
        <v>30.812899999999999</v>
      </c>
      <c r="L42" s="172">
        <v>10.0045</v>
      </c>
      <c r="M42" s="172">
        <v>13.8513</v>
      </c>
      <c r="N42" s="172">
        <v>15.8774</v>
      </c>
      <c r="O42" s="172">
        <v>1.8531</v>
      </c>
      <c r="P42" s="172">
        <v>4.4326999999999996</v>
      </c>
      <c r="Q42" s="172">
        <v>9.2208000000000006</v>
      </c>
      <c r="R42" s="172">
        <v>0.45619999999999999</v>
      </c>
    </row>
    <row r="43" spans="1:18" x14ac:dyDescent="0.3">
      <c r="A43" s="168" t="s">
        <v>480</v>
      </c>
      <c r="B43" s="168" t="s">
        <v>517</v>
      </c>
      <c r="C43" s="168">
        <v>100286</v>
      </c>
      <c r="D43" s="171">
        <v>44040</v>
      </c>
      <c r="E43" s="172">
        <v>98.000610179884802</v>
      </c>
      <c r="F43" s="172">
        <v>0.88519999999999999</v>
      </c>
      <c r="G43" s="172">
        <v>2.7E-2</v>
      </c>
      <c r="H43" s="172">
        <v>-8.09E-2</v>
      </c>
      <c r="I43" s="172">
        <v>3.7898000000000001</v>
      </c>
      <c r="J43" s="172">
        <v>4.9961000000000002</v>
      </c>
      <c r="K43" s="172">
        <v>14.5623</v>
      </c>
      <c r="L43" s="172">
        <v>-8.6902000000000008</v>
      </c>
      <c r="M43" s="172">
        <v>-2.3757999999999999</v>
      </c>
      <c r="N43" s="172">
        <v>1.1693</v>
      </c>
      <c r="O43" s="172">
        <v>1.4258999999999999</v>
      </c>
      <c r="P43" s="172">
        <v>5.7337999999999996</v>
      </c>
      <c r="Q43" s="172">
        <v>11.664199999999999</v>
      </c>
      <c r="R43" s="172">
        <v>0.58889999999999998</v>
      </c>
    </row>
    <row r="44" spans="1:18" x14ac:dyDescent="0.3">
      <c r="A44" s="168" t="s">
        <v>480</v>
      </c>
      <c r="B44" s="168" t="s">
        <v>518</v>
      </c>
      <c r="C44" s="168">
        <v>119767</v>
      </c>
      <c r="D44" s="171">
        <v>44040</v>
      </c>
      <c r="E44" s="172">
        <v>47.930563062134802</v>
      </c>
      <c r="F44" s="172">
        <v>0.8861</v>
      </c>
      <c r="G44" s="172">
        <v>4.1300000000000003E-2</v>
      </c>
      <c r="H44" s="172">
        <v>-5.2999999999999999E-2</v>
      </c>
      <c r="I44" s="172">
        <v>3.8378999999999999</v>
      </c>
      <c r="J44" s="172">
        <v>5.1117999999999997</v>
      </c>
      <c r="K44" s="172">
        <v>14.9322</v>
      </c>
      <c r="L44" s="172">
        <v>-8.0840999999999994</v>
      </c>
      <c r="M44" s="172">
        <v>-1.4221999999999999</v>
      </c>
      <c r="N44" s="172">
        <v>2.4693000000000001</v>
      </c>
      <c r="O44" s="172">
        <v>2.8169</v>
      </c>
      <c r="P44" s="172">
        <v>7.3901000000000003</v>
      </c>
      <c r="Q44" s="172">
        <v>9.9268999999999998</v>
      </c>
      <c r="R44" s="172">
        <v>1.9359999999999999</v>
      </c>
    </row>
    <row r="45" spans="1:18" x14ac:dyDescent="0.3">
      <c r="A45" s="168" t="s">
        <v>480</v>
      </c>
      <c r="B45" s="168" t="s">
        <v>519</v>
      </c>
      <c r="C45" s="168">
        <v>119347</v>
      </c>
      <c r="D45" s="171">
        <v>44040</v>
      </c>
      <c r="E45" s="172">
        <v>27.975999999999999</v>
      </c>
      <c r="F45" s="172">
        <v>1.0475000000000001</v>
      </c>
      <c r="G45" s="172">
        <v>0.49209999999999998</v>
      </c>
      <c r="H45" s="172">
        <v>0.37309999999999999</v>
      </c>
      <c r="I45" s="172">
        <v>3.3010999999999999</v>
      </c>
      <c r="J45" s="172">
        <v>4.8261000000000003</v>
      </c>
      <c r="K45" s="172">
        <v>13.0069</v>
      </c>
      <c r="L45" s="172">
        <v>-5.3009000000000004</v>
      </c>
      <c r="M45" s="172">
        <v>-1.4061999999999999</v>
      </c>
      <c r="N45" s="172">
        <v>2.2702</v>
      </c>
      <c r="O45" s="172">
        <v>1.9408000000000001</v>
      </c>
      <c r="P45" s="172">
        <v>6.7637</v>
      </c>
      <c r="Q45" s="172">
        <v>12.4041</v>
      </c>
      <c r="R45" s="172">
        <v>-1.2500000000000001E-2</v>
      </c>
    </row>
    <row r="46" spans="1:18" x14ac:dyDescent="0.3">
      <c r="A46" s="168" t="s">
        <v>480</v>
      </c>
      <c r="B46" s="168" t="s">
        <v>520</v>
      </c>
      <c r="C46" s="168">
        <v>118191</v>
      </c>
      <c r="D46" s="171">
        <v>44040</v>
      </c>
      <c r="E46" s="172">
        <v>25.916</v>
      </c>
      <c r="F46" s="172">
        <v>1.0448999999999999</v>
      </c>
      <c r="G46" s="172">
        <v>0.48080000000000001</v>
      </c>
      <c r="H46" s="172">
        <v>0.35239999999999999</v>
      </c>
      <c r="I46" s="172">
        <v>3.2591999999999999</v>
      </c>
      <c r="J46" s="172">
        <v>4.7365000000000004</v>
      </c>
      <c r="K46" s="172">
        <v>12.732200000000001</v>
      </c>
      <c r="L46" s="172">
        <v>-5.8250999999999999</v>
      </c>
      <c r="M46" s="172">
        <v>-2.2406999999999999</v>
      </c>
      <c r="N46" s="172">
        <v>1.1711</v>
      </c>
      <c r="O46" s="172">
        <v>0.87880000000000003</v>
      </c>
      <c r="P46" s="172">
        <v>5.6402999999999999</v>
      </c>
      <c r="Q46" s="172">
        <v>10.5708</v>
      </c>
      <c r="R46" s="172">
        <v>-1.038</v>
      </c>
    </row>
    <row r="47" spans="1:18" x14ac:dyDescent="0.3">
      <c r="A47" s="168" t="s">
        <v>480</v>
      </c>
      <c r="B47" s="168" t="s">
        <v>521</v>
      </c>
      <c r="C47" s="168">
        <v>100323</v>
      </c>
      <c r="D47" s="171">
        <v>44040</v>
      </c>
      <c r="E47" s="172">
        <v>102.1846</v>
      </c>
      <c r="F47" s="172">
        <v>0.5464</v>
      </c>
      <c r="G47" s="172">
        <v>-0.20419999999999999</v>
      </c>
      <c r="H47" s="172">
        <v>-1.2658</v>
      </c>
      <c r="I47" s="172">
        <v>2.6408999999999998</v>
      </c>
      <c r="J47" s="172">
        <v>3.0114999999999998</v>
      </c>
      <c r="K47" s="172">
        <v>9.6297999999999995</v>
      </c>
      <c r="L47" s="172">
        <v>-8.6967999999999996</v>
      </c>
      <c r="M47" s="172">
        <v>-3.9144000000000001</v>
      </c>
      <c r="N47" s="172">
        <v>0.48749999999999999</v>
      </c>
      <c r="O47" s="172">
        <v>2.9405999999999999</v>
      </c>
      <c r="P47" s="172">
        <v>4.0861999999999998</v>
      </c>
      <c r="Q47" s="172">
        <v>8.1708999999999996</v>
      </c>
      <c r="R47" s="172">
        <v>3.4756</v>
      </c>
    </row>
    <row r="48" spans="1:18" x14ac:dyDescent="0.3">
      <c r="A48" s="168" t="s">
        <v>480</v>
      </c>
      <c r="B48" s="168" t="s">
        <v>522</v>
      </c>
      <c r="C48" s="168">
        <v>120261</v>
      </c>
      <c r="D48" s="171">
        <v>44040</v>
      </c>
      <c r="E48" s="172">
        <v>109.7313</v>
      </c>
      <c r="F48" s="172">
        <v>0.54959999999999998</v>
      </c>
      <c r="G48" s="172">
        <v>-0.19139999999999999</v>
      </c>
      <c r="H48" s="172">
        <v>-1.2436</v>
      </c>
      <c r="I48" s="172">
        <v>2.6871</v>
      </c>
      <c r="J48" s="172">
        <v>3.1175000000000002</v>
      </c>
      <c r="K48" s="172">
        <v>9.9510000000000005</v>
      </c>
      <c r="L48" s="172">
        <v>-8.1633999999999993</v>
      </c>
      <c r="M48" s="172">
        <v>-3.0979000000000001</v>
      </c>
      <c r="N48" s="172">
        <v>1.5728</v>
      </c>
      <c r="O48" s="172">
        <v>4.2411000000000003</v>
      </c>
      <c r="P48" s="172">
        <v>5.2434000000000003</v>
      </c>
      <c r="Q48" s="172">
        <v>8.3231000000000002</v>
      </c>
      <c r="R48" s="172">
        <v>4.5350999999999999</v>
      </c>
    </row>
    <row r="49" spans="1:18" x14ac:dyDescent="0.3">
      <c r="A49" s="168" t="s">
        <v>480</v>
      </c>
      <c r="B49" s="168" t="s">
        <v>523</v>
      </c>
      <c r="C49" s="168">
        <v>147446</v>
      </c>
      <c r="D49" s="171">
        <v>44040</v>
      </c>
      <c r="E49" s="172">
        <v>10.9406</v>
      </c>
      <c r="F49" s="172">
        <v>0.61799999999999999</v>
      </c>
      <c r="G49" s="172">
        <v>0.11070000000000001</v>
      </c>
      <c r="H49" s="172">
        <v>-8.6800000000000002E-2</v>
      </c>
      <c r="I49" s="172">
        <v>2.6814</v>
      </c>
      <c r="J49" s="172">
        <v>4.6186999999999996</v>
      </c>
      <c r="K49" s="172">
        <v>11.7403</v>
      </c>
      <c r="L49" s="172">
        <v>-3.68</v>
      </c>
      <c r="M49" s="172">
        <v>1.4493</v>
      </c>
      <c r="N49" s="172">
        <v>9.3327000000000009</v>
      </c>
      <c r="O49" s="172"/>
      <c r="P49" s="172"/>
      <c r="Q49" s="172">
        <v>9.1440000000000001</v>
      </c>
      <c r="R49" s="172"/>
    </row>
    <row r="50" spans="1:18" x14ac:dyDescent="0.3">
      <c r="A50" s="168" t="s">
        <v>480</v>
      </c>
      <c r="B50" s="168" t="s">
        <v>524</v>
      </c>
      <c r="C50" s="168">
        <v>147447</v>
      </c>
      <c r="D50" s="171">
        <v>44040</v>
      </c>
      <c r="E50" s="172">
        <v>10.734999999999999</v>
      </c>
      <c r="F50" s="172">
        <v>0.6139</v>
      </c>
      <c r="G50" s="172">
        <v>9.1399999999999995E-2</v>
      </c>
      <c r="H50" s="172">
        <v>-0.121</v>
      </c>
      <c r="I50" s="172">
        <v>2.6103999999999998</v>
      </c>
      <c r="J50" s="172">
        <v>4.4524999999999997</v>
      </c>
      <c r="K50" s="172">
        <v>11.2424</v>
      </c>
      <c r="L50" s="172">
        <v>-4.5583</v>
      </c>
      <c r="M50" s="172">
        <v>3.0800000000000001E-2</v>
      </c>
      <c r="N50" s="172">
        <v>7.3242000000000003</v>
      </c>
      <c r="O50" s="172"/>
      <c r="P50" s="172"/>
      <c r="Q50" s="172">
        <v>7.1471999999999998</v>
      </c>
      <c r="R50" s="172"/>
    </row>
    <row r="51" spans="1:18" x14ac:dyDescent="0.3">
      <c r="A51" s="168" t="s">
        <v>480</v>
      </c>
      <c r="B51" s="168" t="s">
        <v>525</v>
      </c>
      <c r="C51" s="168"/>
      <c r="D51" s="171"/>
      <c r="E51" s="172"/>
      <c r="F51" s="172"/>
      <c r="G51" s="172"/>
      <c r="H51" s="172"/>
      <c r="I51" s="172"/>
      <c r="J51" s="172"/>
      <c r="K51" s="172"/>
      <c r="L51" s="172"/>
      <c r="M51" s="172"/>
      <c r="N51" s="172"/>
      <c r="O51" s="172"/>
      <c r="P51" s="172"/>
      <c r="Q51" s="172"/>
      <c r="R51" s="172"/>
    </row>
    <row r="52" spans="1:18" x14ac:dyDescent="0.3">
      <c r="A52" s="168" t="s">
        <v>480</v>
      </c>
      <c r="B52" s="168" t="s">
        <v>526</v>
      </c>
      <c r="C52" s="168">
        <v>134813</v>
      </c>
      <c r="D52" s="171">
        <v>44040</v>
      </c>
      <c r="E52" s="172">
        <v>16.472999999999999</v>
      </c>
      <c r="F52" s="172">
        <v>0.65990000000000004</v>
      </c>
      <c r="G52" s="172">
        <v>1.21E-2</v>
      </c>
      <c r="H52" s="172">
        <v>0.16420000000000001</v>
      </c>
      <c r="I52" s="172">
        <v>3.5320999999999998</v>
      </c>
      <c r="J52" s="172">
        <v>5.5488</v>
      </c>
      <c r="K52" s="172">
        <v>13.552099999999999</v>
      </c>
      <c r="L52" s="172">
        <v>-2.7509999999999999</v>
      </c>
      <c r="M52" s="172">
        <v>2.5908000000000002</v>
      </c>
      <c r="N52" s="172">
        <v>4.3254999999999999</v>
      </c>
      <c r="O52" s="172">
        <v>6.8925999999999998</v>
      </c>
      <c r="P52" s="172"/>
      <c r="Q52" s="172">
        <v>10.492000000000001</v>
      </c>
      <c r="R52" s="172">
        <v>5.617</v>
      </c>
    </row>
    <row r="53" spans="1:18" x14ac:dyDescent="0.3">
      <c r="A53" s="168" t="s">
        <v>480</v>
      </c>
      <c r="B53" s="168" t="s">
        <v>527</v>
      </c>
      <c r="C53" s="168">
        <v>134815</v>
      </c>
      <c r="D53" s="171">
        <v>44040</v>
      </c>
      <c r="E53" s="172">
        <v>15.125</v>
      </c>
      <c r="F53" s="172">
        <v>0.65890000000000004</v>
      </c>
      <c r="G53" s="172">
        <v>-6.6E-3</v>
      </c>
      <c r="H53" s="172">
        <v>0.13900000000000001</v>
      </c>
      <c r="I53" s="172">
        <v>3.4754</v>
      </c>
      <c r="J53" s="172">
        <v>5.4154</v>
      </c>
      <c r="K53" s="172">
        <v>13.1264</v>
      </c>
      <c r="L53" s="172">
        <v>-3.4533</v>
      </c>
      <c r="M53" s="172">
        <v>1.4283999999999999</v>
      </c>
      <c r="N53" s="172">
        <v>2.7164999999999999</v>
      </c>
      <c r="O53" s="172">
        <v>5.2225999999999999</v>
      </c>
      <c r="P53" s="172"/>
      <c r="Q53" s="172">
        <v>8.6224000000000007</v>
      </c>
      <c r="R53" s="172">
        <v>3.9626000000000001</v>
      </c>
    </row>
    <row r="54" spans="1:18" x14ac:dyDescent="0.3">
      <c r="A54" s="168" t="s">
        <v>480</v>
      </c>
      <c r="B54" s="168" t="s">
        <v>528</v>
      </c>
      <c r="C54" s="168">
        <v>144681</v>
      </c>
      <c r="D54" s="171">
        <v>44040</v>
      </c>
      <c r="E54" s="172">
        <v>11.7301</v>
      </c>
      <c r="F54" s="172">
        <v>1.1172</v>
      </c>
      <c r="G54" s="172">
        <v>0.54430000000000001</v>
      </c>
      <c r="H54" s="172">
        <v>0.74119999999999997</v>
      </c>
      <c r="I54" s="172">
        <v>3.3361999999999998</v>
      </c>
      <c r="J54" s="172">
        <v>4.7142999999999997</v>
      </c>
      <c r="K54" s="172">
        <v>11.8239</v>
      </c>
      <c r="L54" s="172">
        <v>-0.97670000000000001</v>
      </c>
      <c r="M54" s="172">
        <v>1.4776</v>
      </c>
      <c r="N54" s="172">
        <v>11.6366</v>
      </c>
      <c r="O54" s="172"/>
      <c r="P54" s="172"/>
      <c r="Q54" s="172">
        <v>8.9018999999999995</v>
      </c>
      <c r="R54" s="172"/>
    </row>
    <row r="55" spans="1:18" x14ac:dyDescent="0.3">
      <c r="A55" s="168" t="s">
        <v>480</v>
      </c>
      <c r="B55" s="168" t="s">
        <v>529</v>
      </c>
      <c r="C55" s="168">
        <v>144730</v>
      </c>
      <c r="D55" s="171">
        <v>44040</v>
      </c>
      <c r="E55" s="172">
        <v>11.387</v>
      </c>
      <c r="F55" s="172">
        <v>1.1116999999999999</v>
      </c>
      <c r="G55" s="172">
        <v>0.52349999999999997</v>
      </c>
      <c r="H55" s="172">
        <v>0.70489999999999997</v>
      </c>
      <c r="I55" s="172">
        <v>3.2610000000000001</v>
      </c>
      <c r="J55" s="172">
        <v>4.5407999999999999</v>
      </c>
      <c r="K55" s="172">
        <v>11.307700000000001</v>
      </c>
      <c r="L55" s="172">
        <v>-1.8395999999999999</v>
      </c>
      <c r="M55" s="172">
        <v>0.16270000000000001</v>
      </c>
      <c r="N55" s="172">
        <v>9.8145000000000007</v>
      </c>
      <c r="O55" s="172"/>
      <c r="P55" s="172"/>
      <c r="Q55" s="172">
        <v>7.1878000000000002</v>
      </c>
      <c r="R55" s="172"/>
    </row>
    <row r="56" spans="1:18" x14ac:dyDescent="0.3">
      <c r="A56" s="168" t="s">
        <v>480</v>
      </c>
      <c r="B56" s="168" t="s">
        <v>530</v>
      </c>
      <c r="C56" s="168">
        <v>112936</v>
      </c>
      <c r="D56" s="171">
        <v>44040</v>
      </c>
      <c r="E56" s="172">
        <v>43.1038</v>
      </c>
      <c r="F56" s="172">
        <v>0.79930000000000001</v>
      </c>
      <c r="G56" s="172">
        <v>-5.5199999999999999E-2</v>
      </c>
      <c r="H56" s="172">
        <v>-0.34749999999999998</v>
      </c>
      <c r="I56" s="172">
        <v>2.4939</v>
      </c>
      <c r="J56" s="172">
        <v>3.5221</v>
      </c>
      <c r="K56" s="172">
        <v>14.6167</v>
      </c>
      <c r="L56" s="172">
        <v>-21.012599999999999</v>
      </c>
      <c r="M56" s="172">
        <v>-17.920000000000002</v>
      </c>
      <c r="N56" s="172">
        <v>-17.775200000000002</v>
      </c>
      <c r="O56" s="172">
        <v>-6.3110999999999997</v>
      </c>
      <c r="P56" s="172">
        <v>1.4193</v>
      </c>
      <c r="Q56" s="172">
        <v>10.129300000000001</v>
      </c>
      <c r="R56" s="172">
        <v>-11.907</v>
      </c>
    </row>
    <row r="57" spans="1:18" x14ac:dyDescent="0.3">
      <c r="A57" s="168" t="s">
        <v>480</v>
      </c>
      <c r="B57" s="168" t="s">
        <v>531</v>
      </c>
      <c r="C57" s="168">
        <v>118794</v>
      </c>
      <c r="D57" s="171">
        <v>44040</v>
      </c>
      <c r="E57" s="172">
        <v>46.710500000000003</v>
      </c>
      <c r="F57" s="172">
        <v>0.80149999999999999</v>
      </c>
      <c r="G57" s="172">
        <v>-4.7100000000000003E-2</v>
      </c>
      <c r="H57" s="172">
        <v>-0.33239999999999997</v>
      </c>
      <c r="I57" s="172">
        <v>2.5246</v>
      </c>
      <c r="J57" s="172">
        <v>3.5914000000000001</v>
      </c>
      <c r="K57" s="172">
        <v>14.8355</v>
      </c>
      <c r="L57" s="172">
        <v>-20.699000000000002</v>
      </c>
      <c r="M57" s="172">
        <v>-17.428799999999999</v>
      </c>
      <c r="N57" s="172">
        <v>-17.136299999999999</v>
      </c>
      <c r="O57" s="172">
        <v>-5.3055000000000003</v>
      </c>
      <c r="P57" s="172">
        <v>2.633</v>
      </c>
      <c r="Q57" s="172">
        <v>8.1585000000000001</v>
      </c>
      <c r="R57" s="172">
        <v>-11.157299999999999</v>
      </c>
    </row>
    <row r="58" spans="1:18" x14ac:dyDescent="0.3">
      <c r="A58" s="168" t="s">
        <v>480</v>
      </c>
      <c r="B58" s="168" t="s">
        <v>532</v>
      </c>
      <c r="C58" s="168">
        <v>147685</v>
      </c>
      <c r="D58" s="171">
        <v>44040</v>
      </c>
      <c r="E58" s="172">
        <v>5.1799999999999999E-2</v>
      </c>
      <c r="F58" s="172">
        <v>0</v>
      </c>
      <c r="G58" s="172">
        <v>0</v>
      </c>
      <c r="H58" s="172">
        <v>0</v>
      </c>
      <c r="I58" s="172">
        <v>0</v>
      </c>
      <c r="J58" s="172">
        <v>0</v>
      </c>
      <c r="K58" s="172">
        <v>0</v>
      </c>
      <c r="L58" s="172">
        <v>0</v>
      </c>
      <c r="M58" s="172">
        <v>0</v>
      </c>
      <c r="N58" s="172"/>
      <c r="O58" s="172"/>
      <c r="P58" s="172"/>
      <c r="Q58" s="172">
        <v>0</v>
      </c>
      <c r="R58" s="172"/>
    </row>
    <row r="59" spans="1:18" x14ac:dyDescent="0.3">
      <c r="A59" s="168" t="s">
        <v>480</v>
      </c>
      <c r="B59" s="168" t="s">
        <v>533</v>
      </c>
      <c r="C59" s="168">
        <v>147689</v>
      </c>
      <c r="D59" s="171">
        <v>44040</v>
      </c>
      <c r="E59" s="172">
        <v>5.5800000000000002E-2</v>
      </c>
      <c r="F59" s="172">
        <v>0</v>
      </c>
      <c r="G59" s="172">
        <v>0</v>
      </c>
      <c r="H59" s="172">
        <v>0</v>
      </c>
      <c r="I59" s="172">
        <v>0</v>
      </c>
      <c r="J59" s="172">
        <v>0</v>
      </c>
      <c r="K59" s="172">
        <v>0</v>
      </c>
      <c r="L59" s="172">
        <v>0</v>
      </c>
      <c r="M59" s="172">
        <v>0</v>
      </c>
      <c r="N59" s="172"/>
      <c r="O59" s="172"/>
      <c r="P59" s="172"/>
      <c r="Q59" s="172">
        <v>0</v>
      </c>
      <c r="R59" s="172"/>
    </row>
    <row r="60" spans="1:18" x14ac:dyDescent="0.3">
      <c r="A60" s="168" t="s">
        <v>480</v>
      </c>
      <c r="B60" s="168" t="s">
        <v>534</v>
      </c>
      <c r="C60" s="168">
        <v>148271</v>
      </c>
      <c r="D60" s="171"/>
      <c r="E60" s="172"/>
      <c r="F60" s="172"/>
      <c r="G60" s="172"/>
      <c r="H60" s="172"/>
      <c r="I60" s="172"/>
      <c r="J60" s="172"/>
      <c r="K60" s="172"/>
      <c r="L60" s="172"/>
      <c r="M60" s="172"/>
      <c r="N60" s="172"/>
      <c r="O60" s="172"/>
      <c r="P60" s="172"/>
      <c r="Q60" s="172"/>
      <c r="R60" s="172"/>
    </row>
    <row r="61" spans="1:18" x14ac:dyDescent="0.3">
      <c r="A61" s="168" t="s">
        <v>480</v>
      </c>
      <c r="B61" s="168" t="s">
        <v>535</v>
      </c>
      <c r="C61" s="168">
        <v>148265</v>
      </c>
      <c r="D61" s="171"/>
      <c r="E61" s="172"/>
      <c r="F61" s="172"/>
      <c r="G61" s="172"/>
      <c r="H61" s="172"/>
      <c r="I61" s="172"/>
      <c r="J61" s="172"/>
      <c r="K61" s="172"/>
      <c r="L61" s="172"/>
      <c r="M61" s="172"/>
      <c r="N61" s="172"/>
      <c r="O61" s="172"/>
      <c r="P61" s="172"/>
      <c r="Q61" s="172"/>
      <c r="R61" s="172"/>
    </row>
    <row r="62" spans="1:18" x14ac:dyDescent="0.3">
      <c r="A62" s="168" t="s">
        <v>480</v>
      </c>
      <c r="B62" s="168" t="s">
        <v>536</v>
      </c>
      <c r="C62" s="168">
        <v>138382</v>
      </c>
      <c r="D62" s="171">
        <v>44040</v>
      </c>
      <c r="E62" s="172">
        <v>66.62</v>
      </c>
      <c r="F62" s="172">
        <v>0.83250000000000002</v>
      </c>
      <c r="G62" s="172">
        <v>0.66490000000000005</v>
      </c>
      <c r="H62" s="172">
        <v>0.98529999999999995</v>
      </c>
      <c r="I62" s="172">
        <v>3.7210000000000001</v>
      </c>
      <c r="J62" s="172">
        <v>5.9478</v>
      </c>
      <c r="K62" s="172">
        <v>12.8005</v>
      </c>
      <c r="L62" s="172">
        <v>-6.8251999999999997</v>
      </c>
      <c r="M62" s="172">
        <v>-3.7561</v>
      </c>
      <c r="N62" s="172">
        <v>0.22570000000000001</v>
      </c>
      <c r="O62" s="172">
        <v>0.69440000000000002</v>
      </c>
      <c r="P62" s="172">
        <v>2.7256</v>
      </c>
      <c r="Q62" s="172">
        <v>12.1896</v>
      </c>
      <c r="R62" s="172">
        <v>-1.3924000000000001</v>
      </c>
    </row>
    <row r="63" spans="1:18" x14ac:dyDescent="0.3">
      <c r="A63" s="168" t="s">
        <v>480</v>
      </c>
      <c r="B63" s="168" t="s">
        <v>537</v>
      </c>
      <c r="C63" s="168">
        <v>138386</v>
      </c>
      <c r="D63" s="171">
        <v>44040</v>
      </c>
      <c r="E63" s="172">
        <v>73.39</v>
      </c>
      <c r="F63" s="172">
        <v>0.82430000000000003</v>
      </c>
      <c r="G63" s="172">
        <v>0.67220000000000002</v>
      </c>
      <c r="H63" s="172">
        <v>1.0325</v>
      </c>
      <c r="I63" s="172">
        <v>3.7900999999999998</v>
      </c>
      <c r="J63" s="172">
        <v>6.1162999999999998</v>
      </c>
      <c r="K63" s="172">
        <v>13.2562</v>
      </c>
      <c r="L63" s="172">
        <v>-6.0788000000000002</v>
      </c>
      <c r="M63" s="172">
        <v>-2.5752999999999999</v>
      </c>
      <c r="N63" s="172">
        <v>1.8456999999999999</v>
      </c>
      <c r="O63" s="172">
        <v>2.2088000000000001</v>
      </c>
      <c r="P63" s="172">
        <v>4.2178000000000004</v>
      </c>
      <c r="Q63" s="172">
        <v>9.5129000000000001</v>
      </c>
      <c r="R63" s="172">
        <v>0.1089</v>
      </c>
    </row>
    <row r="64" spans="1:18" x14ac:dyDescent="0.3">
      <c r="A64" s="168" t="s">
        <v>480</v>
      </c>
      <c r="B64" s="168" t="s">
        <v>538</v>
      </c>
      <c r="C64" s="168">
        <v>101265</v>
      </c>
      <c r="D64" s="171">
        <v>44040</v>
      </c>
      <c r="E64" s="172">
        <v>75.02</v>
      </c>
      <c r="F64" s="172">
        <v>0.80620000000000003</v>
      </c>
      <c r="G64" s="172">
        <v>0.24049999999999999</v>
      </c>
      <c r="H64" s="172">
        <v>0.5091</v>
      </c>
      <c r="I64" s="172">
        <v>3.8769999999999998</v>
      </c>
      <c r="J64" s="172">
        <v>6.1853999999999996</v>
      </c>
      <c r="K64" s="172">
        <v>13.135300000000001</v>
      </c>
      <c r="L64" s="172">
        <v>-3.2</v>
      </c>
      <c r="M64" s="172">
        <v>0.20030000000000001</v>
      </c>
      <c r="N64" s="172">
        <v>1.1597</v>
      </c>
      <c r="O64" s="172">
        <v>2.6911999999999998</v>
      </c>
      <c r="P64" s="172">
        <v>8.0024999999999995</v>
      </c>
      <c r="Q64" s="172">
        <v>10.3027</v>
      </c>
      <c r="R64" s="172">
        <v>-0.93059999999999998</v>
      </c>
    </row>
    <row r="65" spans="1:18" x14ac:dyDescent="0.3">
      <c r="A65" s="168" t="s">
        <v>480</v>
      </c>
      <c r="B65" s="168" t="s">
        <v>539</v>
      </c>
      <c r="C65" s="168">
        <v>119484</v>
      </c>
      <c r="D65" s="171">
        <v>44040</v>
      </c>
      <c r="E65" s="172">
        <v>81.05</v>
      </c>
      <c r="F65" s="172">
        <v>0.8085</v>
      </c>
      <c r="G65" s="172">
        <v>0.25979999999999998</v>
      </c>
      <c r="H65" s="172">
        <v>0.53339999999999999</v>
      </c>
      <c r="I65" s="172">
        <v>3.9236</v>
      </c>
      <c r="J65" s="172">
        <v>6.3090000000000002</v>
      </c>
      <c r="K65" s="172">
        <v>13.483599999999999</v>
      </c>
      <c r="L65" s="172">
        <v>-2.5958000000000001</v>
      </c>
      <c r="M65" s="172">
        <v>1.1608000000000001</v>
      </c>
      <c r="N65" s="172">
        <v>2.4392999999999998</v>
      </c>
      <c r="O65" s="172">
        <v>3.9834000000000001</v>
      </c>
      <c r="P65" s="172">
        <v>9.2256</v>
      </c>
      <c r="Q65" s="172">
        <v>11.965</v>
      </c>
      <c r="R65" s="172">
        <v>0.25940000000000002</v>
      </c>
    </row>
    <row r="66" spans="1:18" x14ac:dyDescent="0.3">
      <c r="A66" s="168" t="s">
        <v>480</v>
      </c>
      <c r="B66" s="168" t="s">
        <v>540</v>
      </c>
      <c r="C66" s="168">
        <v>101070</v>
      </c>
      <c r="D66" s="171">
        <v>44040</v>
      </c>
      <c r="E66" s="172">
        <v>144.65199999999999</v>
      </c>
      <c r="F66" s="172">
        <v>0.47199999999999998</v>
      </c>
      <c r="G66" s="172">
        <v>0.89670000000000005</v>
      </c>
      <c r="H66" s="172">
        <v>2.3447</v>
      </c>
      <c r="I66" s="172">
        <v>4.1978999999999997</v>
      </c>
      <c r="J66" s="172">
        <v>7.7159000000000004</v>
      </c>
      <c r="K66" s="172">
        <v>21.131399999999999</v>
      </c>
      <c r="L66" s="172">
        <v>1.2137</v>
      </c>
      <c r="M66" s="172">
        <v>3.0148000000000001</v>
      </c>
      <c r="N66" s="172">
        <v>5.4885999999999999</v>
      </c>
      <c r="O66" s="172">
        <v>4.9661</v>
      </c>
      <c r="P66" s="172">
        <v>7.7925000000000004</v>
      </c>
      <c r="Q66" s="172">
        <v>14.789899999999999</v>
      </c>
      <c r="R66" s="172">
        <v>4.742</v>
      </c>
    </row>
    <row r="67" spans="1:18" x14ac:dyDescent="0.3">
      <c r="A67" s="168" t="s">
        <v>480</v>
      </c>
      <c r="B67" s="168" t="s">
        <v>541</v>
      </c>
      <c r="C67" s="168">
        <v>120819</v>
      </c>
      <c r="D67" s="171">
        <v>44040</v>
      </c>
      <c r="E67" s="172">
        <v>149.46600000000001</v>
      </c>
      <c r="F67" s="172">
        <v>0.47220000000000001</v>
      </c>
      <c r="G67" s="172">
        <v>0.89770000000000005</v>
      </c>
      <c r="H67" s="172">
        <v>2.3512</v>
      </c>
      <c r="I67" s="172">
        <v>4.2394999999999996</v>
      </c>
      <c r="J67" s="172">
        <v>7.8518999999999997</v>
      </c>
      <c r="K67" s="172">
        <v>21.6281</v>
      </c>
      <c r="L67" s="172">
        <v>2.0790999999999999</v>
      </c>
      <c r="M67" s="172">
        <v>4.3673000000000002</v>
      </c>
      <c r="N67" s="172">
        <v>7.3387000000000002</v>
      </c>
      <c r="O67" s="172">
        <v>5.9764999999999997</v>
      </c>
      <c r="P67" s="172">
        <v>8.4122000000000003</v>
      </c>
      <c r="Q67" s="172">
        <v>11.9908</v>
      </c>
      <c r="R67" s="172">
        <v>6.0289000000000001</v>
      </c>
    </row>
    <row r="68" spans="1:18" x14ac:dyDescent="0.3">
      <c r="A68" s="168" t="s">
        <v>480</v>
      </c>
      <c r="B68" s="168" t="s">
        <v>542</v>
      </c>
      <c r="C68" s="168">
        <v>119604</v>
      </c>
      <c r="D68" s="171">
        <v>44040</v>
      </c>
      <c r="E68" s="172">
        <v>65.968778062985905</v>
      </c>
      <c r="F68" s="172">
        <v>0.63819999999999999</v>
      </c>
      <c r="G68" s="172">
        <v>-7.7799999999999994E-2</v>
      </c>
      <c r="H68" s="172">
        <v>-0.13669999999999999</v>
      </c>
      <c r="I68" s="172">
        <v>3.2128999999999999</v>
      </c>
      <c r="J68" s="172">
        <v>4.0326000000000004</v>
      </c>
      <c r="K68" s="172">
        <v>11.5791</v>
      </c>
      <c r="L68" s="172">
        <v>-5.9401999999999999</v>
      </c>
      <c r="M68" s="172">
        <v>-1.0044</v>
      </c>
      <c r="N68" s="172">
        <v>3.0476999999999999</v>
      </c>
      <c r="O68" s="172">
        <v>6.1029999999999998</v>
      </c>
      <c r="P68" s="172">
        <v>8.6065000000000005</v>
      </c>
      <c r="Q68" s="172">
        <v>13.4155</v>
      </c>
      <c r="R68" s="172">
        <v>4.2885</v>
      </c>
    </row>
    <row r="69" spans="1:18" x14ac:dyDescent="0.3">
      <c r="A69" s="168" t="s">
        <v>480</v>
      </c>
      <c r="B69" s="168" t="s">
        <v>543</v>
      </c>
      <c r="C69" s="168">
        <v>101551</v>
      </c>
      <c r="D69" s="171">
        <v>44040</v>
      </c>
      <c r="E69" s="172">
        <v>298.17759167008199</v>
      </c>
      <c r="F69" s="172">
        <v>0.63629999999999998</v>
      </c>
      <c r="G69" s="172">
        <v>-8.4900000000000003E-2</v>
      </c>
      <c r="H69" s="172">
        <v>-0.1489</v>
      </c>
      <c r="I69" s="172">
        <v>3.1861999999999999</v>
      </c>
      <c r="J69" s="172">
        <v>3.9739</v>
      </c>
      <c r="K69" s="172">
        <v>11.389099999999999</v>
      </c>
      <c r="L69" s="172">
        <v>-6.2491000000000003</v>
      </c>
      <c r="M69" s="172">
        <v>-1.4995000000000001</v>
      </c>
      <c r="N69" s="172">
        <v>2.3805999999999998</v>
      </c>
      <c r="O69" s="172">
        <v>5.2458</v>
      </c>
      <c r="P69" s="172">
        <v>7.5632999999999999</v>
      </c>
      <c r="Q69" s="172">
        <v>14.8043</v>
      </c>
      <c r="R69" s="172">
        <v>3.5642</v>
      </c>
    </row>
    <row r="70" spans="1:18" x14ac:dyDescent="0.3">
      <c r="A70" s="168" t="s">
        <v>480</v>
      </c>
      <c r="B70" s="168" t="s">
        <v>544</v>
      </c>
      <c r="C70" s="168">
        <v>125711</v>
      </c>
      <c r="D70" s="171">
        <v>44040</v>
      </c>
      <c r="E70" s="172">
        <v>18.013200000000001</v>
      </c>
      <c r="F70" s="172">
        <v>0.69879999999999998</v>
      </c>
      <c r="G70" s="172">
        <v>-9.1499999999999998E-2</v>
      </c>
      <c r="H70" s="172">
        <v>2.8E-3</v>
      </c>
      <c r="I70" s="172">
        <v>3.3725999999999998</v>
      </c>
      <c r="J70" s="172">
        <v>5.3273999999999999</v>
      </c>
      <c r="K70" s="172">
        <v>12.968</v>
      </c>
      <c r="L70" s="172">
        <v>-2.2858999999999998</v>
      </c>
      <c r="M70" s="172">
        <v>-0.57679999999999998</v>
      </c>
      <c r="N70" s="172">
        <v>5.2529000000000003</v>
      </c>
      <c r="O70" s="172">
        <v>4.3189000000000002</v>
      </c>
      <c r="P70" s="172">
        <v>6.0983000000000001</v>
      </c>
      <c r="Q70" s="172">
        <v>9.2676999999999996</v>
      </c>
      <c r="R70" s="172">
        <v>2.8132999999999999</v>
      </c>
    </row>
    <row r="71" spans="1:18" x14ac:dyDescent="0.3">
      <c r="A71" s="168" t="s">
        <v>480</v>
      </c>
      <c r="B71" s="168" t="s">
        <v>545</v>
      </c>
      <c r="C71" s="168">
        <v>125713</v>
      </c>
      <c r="D71" s="171">
        <v>44040</v>
      </c>
      <c r="E71" s="172">
        <v>17.021699999999999</v>
      </c>
      <c r="F71" s="172">
        <v>0.69450000000000001</v>
      </c>
      <c r="G71" s="172">
        <v>-0.1086</v>
      </c>
      <c r="H71" s="172">
        <v>-2.76E-2</v>
      </c>
      <c r="I71" s="172">
        <v>3.3096000000000001</v>
      </c>
      <c r="J71" s="172">
        <v>5.18</v>
      </c>
      <c r="K71" s="172">
        <v>12.5335</v>
      </c>
      <c r="L71" s="172">
        <v>-3.0251999999999999</v>
      </c>
      <c r="M71" s="172">
        <v>-1.7142999999999999</v>
      </c>
      <c r="N71" s="172">
        <v>3.6625000000000001</v>
      </c>
      <c r="O71" s="172">
        <v>3.1057000000000001</v>
      </c>
      <c r="P71" s="172">
        <v>5.0937999999999999</v>
      </c>
      <c r="Q71" s="172">
        <v>8.3427000000000007</v>
      </c>
      <c r="R71" s="172">
        <v>1.351</v>
      </c>
    </row>
    <row r="72" spans="1:18" x14ac:dyDescent="0.3">
      <c r="A72" s="168" t="s">
        <v>480</v>
      </c>
      <c r="B72" s="168" t="s">
        <v>546</v>
      </c>
      <c r="C72" s="168">
        <v>100617</v>
      </c>
      <c r="D72" s="171">
        <v>44040</v>
      </c>
      <c r="E72" s="172">
        <v>91.039500000000004</v>
      </c>
      <c r="F72" s="172">
        <v>0.68869999999999998</v>
      </c>
      <c r="G72" s="172">
        <v>3.8300000000000001E-2</v>
      </c>
      <c r="H72" s="172">
        <v>-0.1351</v>
      </c>
      <c r="I72" s="172">
        <v>2.6185</v>
      </c>
      <c r="J72" s="172">
        <v>3.8409</v>
      </c>
      <c r="K72" s="172">
        <v>10.7836</v>
      </c>
      <c r="L72" s="172">
        <v>-7.1318000000000001</v>
      </c>
      <c r="M72" s="172">
        <v>-2.8069000000000002</v>
      </c>
      <c r="N72" s="172">
        <v>1.5762</v>
      </c>
      <c r="O72" s="172">
        <v>4.3186</v>
      </c>
      <c r="P72" s="172">
        <v>7.2720000000000002</v>
      </c>
      <c r="Q72" s="172">
        <v>11.5959</v>
      </c>
      <c r="R72" s="172">
        <v>1.4073</v>
      </c>
    </row>
    <row r="73" spans="1:18" x14ac:dyDescent="0.3">
      <c r="A73" s="168" t="s">
        <v>480</v>
      </c>
      <c r="B73" s="168" t="s">
        <v>547</v>
      </c>
      <c r="C73" s="168">
        <v>119542</v>
      </c>
      <c r="D73" s="171">
        <v>44040</v>
      </c>
      <c r="E73" s="172">
        <v>96.867699999999999</v>
      </c>
      <c r="F73" s="172">
        <v>0.69169999999999998</v>
      </c>
      <c r="G73" s="172">
        <v>4.99E-2</v>
      </c>
      <c r="H73" s="172">
        <v>-0.11459999999999999</v>
      </c>
      <c r="I73" s="172">
        <v>2.6608999999999998</v>
      </c>
      <c r="J73" s="172">
        <v>3.9390000000000001</v>
      </c>
      <c r="K73" s="172">
        <v>11.0722</v>
      </c>
      <c r="L73" s="172">
        <v>-6.6516999999999999</v>
      </c>
      <c r="M73" s="172">
        <v>-2.0859000000000001</v>
      </c>
      <c r="N73" s="172">
        <v>2.5651000000000002</v>
      </c>
      <c r="O73" s="172">
        <v>5.6698000000000004</v>
      </c>
      <c r="P73" s="172">
        <v>8.3133999999999997</v>
      </c>
      <c r="Q73" s="172">
        <v>9.0442999999999998</v>
      </c>
      <c r="R73" s="172">
        <v>2.5179999999999998</v>
      </c>
    </row>
    <row r="74" spans="1:18" x14ac:dyDescent="0.3">
      <c r="A74" s="168" t="s">
        <v>480</v>
      </c>
      <c r="B74" s="168" t="s">
        <v>548</v>
      </c>
      <c r="C74" s="168">
        <v>119053</v>
      </c>
      <c r="D74" s="171">
        <v>44040</v>
      </c>
      <c r="E74" s="172">
        <v>221.40459999999999</v>
      </c>
      <c r="F74" s="172">
        <v>0.90269999999999995</v>
      </c>
      <c r="G74" s="172">
        <v>0.1074</v>
      </c>
      <c r="H74" s="172">
        <v>0.44540000000000002</v>
      </c>
      <c r="I74" s="172">
        <v>3.6738</v>
      </c>
      <c r="J74" s="172">
        <v>5.9820000000000002</v>
      </c>
      <c r="K74" s="172">
        <v>14.351699999999999</v>
      </c>
      <c r="L74" s="172">
        <v>-5.6977000000000002</v>
      </c>
      <c r="M74" s="172">
        <v>-1.8609</v>
      </c>
      <c r="N74" s="172">
        <v>-0.72370000000000001</v>
      </c>
      <c r="O74" s="172">
        <v>1.8986000000000001</v>
      </c>
      <c r="P74" s="172">
        <v>5.0115999999999996</v>
      </c>
      <c r="Q74" s="172">
        <v>11.179500000000001</v>
      </c>
      <c r="R74" s="172">
        <v>0.82779999999999998</v>
      </c>
    </row>
    <row r="75" spans="1:18" x14ac:dyDescent="0.3">
      <c r="A75" s="168" t="s">
        <v>480</v>
      </c>
      <c r="B75" s="168" t="s">
        <v>549</v>
      </c>
      <c r="C75" s="168">
        <v>100414</v>
      </c>
      <c r="D75" s="171">
        <v>44040</v>
      </c>
      <c r="E75" s="172">
        <v>281.847470074662</v>
      </c>
      <c r="F75" s="172">
        <v>0.89990000000000003</v>
      </c>
      <c r="G75" s="172">
        <v>9.5699999999999993E-2</v>
      </c>
      <c r="H75" s="172">
        <v>0.42470000000000002</v>
      </c>
      <c r="I75" s="172">
        <v>3.6314000000000002</v>
      </c>
      <c r="J75" s="172">
        <v>5.8845000000000001</v>
      </c>
      <c r="K75" s="172">
        <v>14.0533</v>
      </c>
      <c r="L75" s="172">
        <v>-6.1943000000000001</v>
      </c>
      <c r="M75" s="172">
        <v>-2.6412</v>
      </c>
      <c r="N75" s="172">
        <v>-1.7678</v>
      </c>
      <c r="O75" s="172">
        <v>0.56430000000000002</v>
      </c>
      <c r="P75" s="172">
        <v>3.9127999999999998</v>
      </c>
      <c r="Q75" s="172">
        <v>14.397500000000001</v>
      </c>
      <c r="R75" s="172">
        <v>-0.37209999999999999</v>
      </c>
    </row>
    <row r="76" spans="1:18" x14ac:dyDescent="0.3">
      <c r="A76" s="168" t="s">
        <v>480</v>
      </c>
      <c r="B76" s="168" t="s">
        <v>550</v>
      </c>
      <c r="C76" s="168">
        <v>120674</v>
      </c>
      <c r="D76" s="171">
        <v>44040</v>
      </c>
      <c r="E76" s="172">
        <v>166.38069999999999</v>
      </c>
      <c r="F76" s="172">
        <v>0.6381</v>
      </c>
      <c r="G76" s="172">
        <v>8.1100000000000005E-2</v>
      </c>
      <c r="H76" s="172">
        <v>0.5343</v>
      </c>
      <c r="I76" s="172">
        <v>4.1887999999999996</v>
      </c>
      <c r="J76" s="172">
        <v>5.4970999999999997</v>
      </c>
      <c r="K76" s="172">
        <v>16.2011</v>
      </c>
      <c r="L76" s="172">
        <v>-5.8575999999999997</v>
      </c>
      <c r="M76" s="172">
        <v>0.17030000000000001</v>
      </c>
      <c r="N76" s="172">
        <v>-1.9827999999999999</v>
      </c>
      <c r="O76" s="172">
        <v>0.27289999999999998</v>
      </c>
      <c r="P76" s="172">
        <v>5.3105000000000002</v>
      </c>
      <c r="Q76" s="172">
        <v>8.7455999999999996</v>
      </c>
      <c r="R76" s="172">
        <v>-2.2940999999999998</v>
      </c>
    </row>
    <row r="77" spans="1:18" x14ac:dyDescent="0.3">
      <c r="A77" s="168" t="s">
        <v>480</v>
      </c>
      <c r="B77" s="168" t="s">
        <v>551</v>
      </c>
      <c r="C77" s="168">
        <v>100684</v>
      </c>
      <c r="D77" s="171">
        <v>44040</v>
      </c>
      <c r="E77" s="172">
        <v>163.86450472471699</v>
      </c>
      <c r="F77" s="172">
        <v>0.63649999999999995</v>
      </c>
      <c r="G77" s="172">
        <v>7.4099999999999999E-2</v>
      </c>
      <c r="H77" s="172">
        <v>0.52180000000000004</v>
      </c>
      <c r="I77" s="172">
        <v>4.1627000000000001</v>
      </c>
      <c r="J77" s="172">
        <v>5.4344000000000001</v>
      </c>
      <c r="K77" s="172">
        <v>15.9961</v>
      </c>
      <c r="L77" s="172">
        <v>-6.1947999999999999</v>
      </c>
      <c r="M77" s="172">
        <v>-0.37969999999999998</v>
      </c>
      <c r="N77" s="172">
        <v>-2.7149000000000001</v>
      </c>
      <c r="O77" s="172">
        <v>-0.44990000000000002</v>
      </c>
      <c r="P77" s="172">
        <v>4.6307999999999998</v>
      </c>
      <c r="Q77" s="172">
        <v>11.549099999999999</v>
      </c>
      <c r="R77" s="172">
        <v>-2.9517000000000002</v>
      </c>
    </row>
    <row r="78" spans="1:18" x14ac:dyDescent="0.3">
      <c r="A78" s="173" t="s">
        <v>27</v>
      </c>
      <c r="B78" s="168"/>
      <c r="C78" s="168"/>
      <c r="D78" s="168"/>
      <c r="E78" s="168"/>
      <c r="F78" s="174">
        <v>0.75230294117647056</v>
      </c>
      <c r="G78" s="174">
        <v>0.18429852941176475</v>
      </c>
      <c r="H78" s="174">
        <v>0.26500441176470574</v>
      </c>
      <c r="I78" s="174">
        <v>3.2452617647058823</v>
      </c>
      <c r="J78" s="174">
        <v>5.2744632352941192</v>
      </c>
      <c r="K78" s="174">
        <v>12.909286764705886</v>
      </c>
      <c r="L78" s="174">
        <v>-5.177864705882353</v>
      </c>
      <c r="M78" s="174">
        <v>-1.1492117647058826</v>
      </c>
      <c r="N78" s="174">
        <v>2.5895060606060594</v>
      </c>
      <c r="O78" s="174">
        <v>2.3676038461538464</v>
      </c>
      <c r="P78" s="174">
        <v>5.9107571428571424</v>
      </c>
      <c r="Q78" s="174">
        <v>8.8988308823529412</v>
      </c>
      <c r="R78" s="174">
        <v>0.41259285714285715</v>
      </c>
    </row>
    <row r="79" spans="1:18" x14ac:dyDescent="0.3">
      <c r="A79" s="173" t="s">
        <v>409</v>
      </c>
      <c r="B79" s="168"/>
      <c r="C79" s="168"/>
      <c r="D79" s="168"/>
      <c r="E79" s="168"/>
      <c r="F79" s="174">
        <v>0.71160000000000001</v>
      </c>
      <c r="G79" s="174">
        <v>9.3549999999999994E-2</v>
      </c>
      <c r="H79" s="174">
        <v>0.21340000000000001</v>
      </c>
      <c r="I79" s="174">
        <v>3.4206500000000002</v>
      </c>
      <c r="J79" s="174">
        <v>5.0551999999999992</v>
      </c>
      <c r="K79" s="174">
        <v>12.573399999999999</v>
      </c>
      <c r="L79" s="174">
        <v>-5.8425499999999992</v>
      </c>
      <c r="M79" s="174">
        <v>-1.46085</v>
      </c>
      <c r="N79" s="174">
        <v>2.4099499999999998</v>
      </c>
      <c r="O79" s="174">
        <v>2.1297000000000001</v>
      </c>
      <c r="P79" s="174">
        <v>5.6870499999999993</v>
      </c>
      <c r="Q79" s="174">
        <v>9.3902999999999999</v>
      </c>
      <c r="R79" s="174">
        <v>0.42059999999999997</v>
      </c>
    </row>
    <row r="80" spans="1:18" x14ac:dyDescent="0.3">
      <c r="A80" s="120"/>
      <c r="B80" s="116"/>
      <c r="C80" s="116"/>
      <c r="D80" s="116"/>
      <c r="E80" s="116"/>
      <c r="F80" s="121"/>
      <c r="G80" s="121"/>
      <c r="H80" s="121"/>
      <c r="I80" s="121"/>
      <c r="J80" s="121"/>
      <c r="K80" s="121"/>
      <c r="L80" s="121"/>
      <c r="M80" s="121"/>
      <c r="N80" s="121"/>
      <c r="O80" s="121"/>
      <c r="P80" s="121"/>
      <c r="Q80" s="121"/>
      <c r="R80" s="121"/>
    </row>
    <row r="81" spans="1:18" x14ac:dyDescent="0.3">
      <c r="A81" s="170" t="s">
        <v>552</v>
      </c>
      <c r="B81" s="170"/>
      <c r="C81" s="170"/>
      <c r="D81" s="170"/>
      <c r="E81" s="170"/>
      <c r="F81" s="170"/>
      <c r="G81" s="170"/>
      <c r="H81" s="170"/>
      <c r="I81" s="170"/>
      <c r="J81" s="170"/>
      <c r="K81" s="170"/>
      <c r="L81" s="170"/>
      <c r="M81" s="170"/>
      <c r="N81" s="170"/>
      <c r="O81" s="170"/>
      <c r="P81" s="170"/>
      <c r="Q81" s="170"/>
      <c r="R81" s="170"/>
    </row>
    <row r="82" spans="1:18" x14ac:dyDescent="0.3">
      <c r="A82" s="168" t="s">
        <v>553</v>
      </c>
      <c r="B82" s="168" t="s">
        <v>554</v>
      </c>
      <c r="C82" s="168">
        <v>131666</v>
      </c>
      <c r="D82" s="171">
        <v>44040</v>
      </c>
      <c r="E82" s="172">
        <v>55.04</v>
      </c>
      <c r="F82" s="172">
        <v>0.95379999999999998</v>
      </c>
      <c r="G82" s="172">
        <v>0.27329999999999999</v>
      </c>
      <c r="H82" s="172">
        <v>0.38300000000000001</v>
      </c>
      <c r="I82" s="172">
        <v>2.7824</v>
      </c>
      <c r="J82" s="172">
        <v>3.9079000000000002</v>
      </c>
      <c r="K82" s="172">
        <v>13.250999999999999</v>
      </c>
      <c r="L82" s="172">
        <v>-2.1684999999999999</v>
      </c>
      <c r="M82" s="172">
        <v>1.7186999999999999</v>
      </c>
      <c r="N82" s="172">
        <v>4.7583000000000002</v>
      </c>
      <c r="O82" s="172">
        <v>3.5821999999999998</v>
      </c>
      <c r="P82" s="172">
        <v>7.8185000000000002</v>
      </c>
      <c r="Q82" s="172">
        <v>8.7773000000000003</v>
      </c>
      <c r="R82" s="172">
        <v>3.9660000000000002</v>
      </c>
    </row>
    <row r="83" spans="1:18" x14ac:dyDescent="0.3">
      <c r="A83" s="168" t="s">
        <v>553</v>
      </c>
      <c r="B83" s="168" t="s">
        <v>555</v>
      </c>
      <c r="C83" s="168">
        <v>131670</v>
      </c>
      <c r="D83" s="171">
        <v>44040</v>
      </c>
      <c r="E83" s="172">
        <v>58.91</v>
      </c>
      <c r="F83" s="172">
        <v>0.9597</v>
      </c>
      <c r="G83" s="172">
        <v>0.28939999999999999</v>
      </c>
      <c r="H83" s="172">
        <v>0.40910000000000002</v>
      </c>
      <c r="I83" s="172">
        <v>2.8277000000000001</v>
      </c>
      <c r="J83" s="172">
        <v>4.0077999999999996</v>
      </c>
      <c r="K83" s="172">
        <v>13.5724</v>
      </c>
      <c r="L83" s="172">
        <v>-1.6198999999999999</v>
      </c>
      <c r="M83" s="172">
        <v>2.5413000000000001</v>
      </c>
      <c r="N83" s="172">
        <v>5.8771000000000004</v>
      </c>
      <c r="O83" s="172">
        <v>4.7549999999999999</v>
      </c>
      <c r="P83" s="172">
        <v>8.8409999999999993</v>
      </c>
      <c r="Q83" s="172">
        <v>10.648899999999999</v>
      </c>
      <c r="R83" s="172">
        <v>5.0674999999999999</v>
      </c>
    </row>
    <row r="84" spans="1:18" x14ac:dyDescent="0.3">
      <c r="A84" s="168" t="s">
        <v>553</v>
      </c>
      <c r="B84" s="168" t="s">
        <v>556</v>
      </c>
      <c r="C84" s="168">
        <v>100119</v>
      </c>
      <c r="D84" s="171">
        <v>44040</v>
      </c>
      <c r="E84" s="172">
        <v>177.29599999999999</v>
      </c>
      <c r="F84" s="172">
        <v>0.3725</v>
      </c>
      <c r="G84" s="172">
        <v>-0.73899999999999999</v>
      </c>
      <c r="H84" s="172">
        <v>-0.74119999999999997</v>
      </c>
      <c r="I84" s="172">
        <v>3.7273999999999998</v>
      </c>
      <c r="J84" s="172">
        <v>2.1696</v>
      </c>
      <c r="K84" s="172">
        <v>11.619199999999999</v>
      </c>
      <c r="L84" s="172">
        <v>-11.7034</v>
      </c>
      <c r="M84" s="172">
        <v>-8.5183999999999997</v>
      </c>
      <c r="N84" s="172">
        <v>-9.7775999999999996</v>
      </c>
      <c r="O84" s="172">
        <v>0.62050000000000005</v>
      </c>
      <c r="P84" s="172">
        <v>5.8411</v>
      </c>
      <c r="Q84" s="172">
        <v>15.5524</v>
      </c>
      <c r="R84" s="172">
        <v>-2.2408000000000001</v>
      </c>
    </row>
    <row r="85" spans="1:18" x14ac:dyDescent="0.3">
      <c r="A85" s="168" t="s">
        <v>553</v>
      </c>
      <c r="B85" s="168" t="s">
        <v>557</v>
      </c>
      <c r="C85" s="168"/>
      <c r="D85" s="171">
        <v>44040</v>
      </c>
      <c r="E85" s="172">
        <v>185.82499999999999</v>
      </c>
      <c r="F85" s="172">
        <v>0.37430000000000002</v>
      </c>
      <c r="G85" s="172">
        <v>-0.7329</v>
      </c>
      <c r="H85" s="172">
        <v>-0.73080000000000001</v>
      </c>
      <c r="I85" s="172">
        <v>3.7490999999999999</v>
      </c>
      <c r="J85" s="172">
        <v>2.2179000000000002</v>
      </c>
      <c r="K85" s="172">
        <v>11.778499999999999</v>
      </c>
      <c r="L85" s="172">
        <v>-11.446099999999999</v>
      </c>
      <c r="M85" s="172">
        <v>-8.0921000000000003</v>
      </c>
      <c r="N85" s="172">
        <v>-9.2181999999999995</v>
      </c>
      <c r="O85" s="172">
        <v>-8.2100000000000006E-2</v>
      </c>
      <c r="P85" s="172">
        <v>5.8879000000000001</v>
      </c>
      <c r="Q85" s="172">
        <v>10.192</v>
      </c>
      <c r="R85" s="172">
        <v>-1.5142</v>
      </c>
    </row>
    <row r="86" spans="1:18" x14ac:dyDescent="0.3">
      <c r="A86" s="168" t="s">
        <v>553</v>
      </c>
      <c r="B86" s="168" t="s">
        <v>558</v>
      </c>
      <c r="C86" s="168">
        <v>104685</v>
      </c>
      <c r="D86" s="171">
        <v>44040</v>
      </c>
      <c r="E86" s="172">
        <v>37.22</v>
      </c>
      <c r="F86" s="172">
        <v>0.64900000000000002</v>
      </c>
      <c r="G86" s="172">
        <v>2.69E-2</v>
      </c>
      <c r="H86" s="172">
        <v>0.45879999999999999</v>
      </c>
      <c r="I86" s="172">
        <v>3.3889</v>
      </c>
      <c r="J86" s="172">
        <v>4.8155000000000001</v>
      </c>
      <c r="K86" s="172">
        <v>14.8057</v>
      </c>
      <c r="L86" s="172">
        <v>-2.7690999999999999</v>
      </c>
      <c r="M86" s="172">
        <v>0.86719999999999997</v>
      </c>
      <c r="N86" s="172">
        <v>4.8155000000000001</v>
      </c>
      <c r="O86" s="172">
        <v>5.4694000000000003</v>
      </c>
      <c r="P86" s="172">
        <v>7.3890000000000002</v>
      </c>
      <c r="Q86" s="172">
        <v>10.1568</v>
      </c>
      <c r="R86" s="172">
        <v>4.8307000000000002</v>
      </c>
    </row>
    <row r="87" spans="1:18" x14ac:dyDescent="0.3">
      <c r="A87" s="168" t="s">
        <v>553</v>
      </c>
      <c r="B87" s="168" t="s">
        <v>559</v>
      </c>
      <c r="C87" s="168">
        <v>120377</v>
      </c>
      <c r="D87" s="171">
        <v>44040</v>
      </c>
      <c r="E87" s="172">
        <v>40.270000000000003</v>
      </c>
      <c r="F87" s="172">
        <v>0.67500000000000004</v>
      </c>
      <c r="G87" s="172">
        <v>4.9700000000000001E-2</v>
      </c>
      <c r="H87" s="172">
        <v>0.47410000000000002</v>
      </c>
      <c r="I87" s="172">
        <v>3.4155000000000002</v>
      </c>
      <c r="J87" s="172">
        <v>4.8971</v>
      </c>
      <c r="K87" s="172">
        <v>15.0243</v>
      </c>
      <c r="L87" s="172">
        <v>-2.4466999999999999</v>
      </c>
      <c r="M87" s="172">
        <v>1.3337000000000001</v>
      </c>
      <c r="N87" s="172">
        <v>5.4188000000000001</v>
      </c>
      <c r="O87" s="172">
        <v>6.4168000000000003</v>
      </c>
      <c r="P87" s="172">
        <v>8.5807000000000002</v>
      </c>
      <c r="Q87" s="172">
        <v>11.807600000000001</v>
      </c>
      <c r="R87" s="172">
        <v>5.5583</v>
      </c>
    </row>
    <row r="88" spans="1:18" x14ac:dyDescent="0.3">
      <c r="A88" s="168" t="s">
        <v>553</v>
      </c>
      <c r="B88" s="168" t="s">
        <v>560</v>
      </c>
      <c r="C88" s="168">
        <v>147789</v>
      </c>
      <c r="D88" s="171">
        <v>44040</v>
      </c>
      <c r="E88" s="172">
        <v>8.7493999999999996</v>
      </c>
      <c r="F88" s="172">
        <v>0.22109999999999999</v>
      </c>
      <c r="G88" s="172">
        <v>-2.29E-2</v>
      </c>
      <c r="H88" s="172">
        <v>-0.76439999999999997</v>
      </c>
      <c r="I88" s="172">
        <v>0.79720000000000002</v>
      </c>
      <c r="J88" s="172">
        <v>1.9470000000000001</v>
      </c>
      <c r="K88" s="172">
        <v>5.2382</v>
      </c>
      <c r="L88" s="172">
        <v>-14.9834</v>
      </c>
      <c r="M88" s="172"/>
      <c r="N88" s="172"/>
      <c r="O88" s="172"/>
      <c r="P88" s="172"/>
      <c r="Q88" s="172">
        <v>-12.506</v>
      </c>
      <c r="R88" s="172"/>
    </row>
    <row r="89" spans="1:18" x14ac:dyDescent="0.3">
      <c r="A89" s="168" t="s">
        <v>553</v>
      </c>
      <c r="B89" s="168" t="s">
        <v>561</v>
      </c>
      <c r="C89" s="168">
        <v>147787</v>
      </c>
      <c r="D89" s="171">
        <v>44040</v>
      </c>
      <c r="E89" s="172">
        <v>8.6433999999999997</v>
      </c>
      <c r="F89" s="172">
        <v>0.2145</v>
      </c>
      <c r="G89" s="172">
        <v>-4.6300000000000001E-2</v>
      </c>
      <c r="H89" s="172">
        <v>-0.80449999999999999</v>
      </c>
      <c r="I89" s="172">
        <v>0.71550000000000002</v>
      </c>
      <c r="J89" s="172">
        <v>1.7588999999999999</v>
      </c>
      <c r="K89" s="172">
        <v>4.6783999999999999</v>
      </c>
      <c r="L89" s="172">
        <v>-15.8752</v>
      </c>
      <c r="M89" s="172"/>
      <c r="N89" s="172"/>
      <c r="O89" s="172"/>
      <c r="P89" s="172"/>
      <c r="Q89" s="172">
        <v>-13.566000000000001</v>
      </c>
      <c r="R89" s="172"/>
    </row>
    <row r="90" spans="1:18" x14ac:dyDescent="0.3">
      <c r="A90" s="168" t="s">
        <v>553</v>
      </c>
      <c r="B90" s="168" t="s">
        <v>562</v>
      </c>
      <c r="C90" s="168">
        <v>144335</v>
      </c>
      <c r="D90" s="171">
        <v>44040</v>
      </c>
      <c r="E90" s="172">
        <v>11.727</v>
      </c>
      <c r="F90" s="172">
        <v>0.61780000000000002</v>
      </c>
      <c r="G90" s="172">
        <v>0.54010000000000002</v>
      </c>
      <c r="H90" s="172">
        <v>0.90349999999999997</v>
      </c>
      <c r="I90" s="172">
        <v>3.4765999999999999</v>
      </c>
      <c r="J90" s="172">
        <v>5.7534000000000001</v>
      </c>
      <c r="K90" s="172">
        <v>16.744599999999998</v>
      </c>
      <c r="L90" s="172">
        <v>1.7615000000000001</v>
      </c>
      <c r="M90" s="172">
        <v>5.9828000000000001</v>
      </c>
      <c r="N90" s="172">
        <v>10.4133</v>
      </c>
      <c r="O90" s="172"/>
      <c r="P90" s="172"/>
      <c r="Q90" s="172">
        <v>8.3031000000000006</v>
      </c>
      <c r="R90" s="172"/>
    </row>
    <row r="91" spans="1:18" x14ac:dyDescent="0.3">
      <c r="A91" s="168" t="s">
        <v>553</v>
      </c>
      <c r="B91" s="168" t="s">
        <v>563</v>
      </c>
      <c r="C91" s="168">
        <v>144333</v>
      </c>
      <c r="D91" s="171">
        <v>44040</v>
      </c>
      <c r="E91" s="172">
        <v>11.478999999999999</v>
      </c>
      <c r="F91" s="172">
        <v>0.62239999999999995</v>
      </c>
      <c r="G91" s="172">
        <v>0.52539999999999998</v>
      </c>
      <c r="H91" s="172">
        <v>0.87880000000000003</v>
      </c>
      <c r="I91" s="172">
        <v>3.4237000000000002</v>
      </c>
      <c r="J91" s="172">
        <v>5.6512000000000002</v>
      </c>
      <c r="K91" s="172">
        <v>16.408100000000001</v>
      </c>
      <c r="L91" s="172">
        <v>1.1811</v>
      </c>
      <c r="M91" s="172">
        <v>5.1093999999999999</v>
      </c>
      <c r="N91" s="172">
        <v>9.2614000000000001</v>
      </c>
      <c r="O91" s="172"/>
      <c r="P91" s="172"/>
      <c r="Q91" s="172">
        <v>7.1501999999999999</v>
      </c>
      <c r="R91" s="172"/>
    </row>
    <row r="92" spans="1:18" x14ac:dyDescent="0.3">
      <c r="A92" s="168" t="s">
        <v>553</v>
      </c>
      <c r="B92" s="168" t="s">
        <v>564</v>
      </c>
      <c r="C92" s="168">
        <v>119298</v>
      </c>
      <c r="D92" s="171">
        <v>44040</v>
      </c>
      <c r="E92" s="172">
        <v>28.545000000000002</v>
      </c>
      <c r="F92" s="172">
        <v>0.79090000000000005</v>
      </c>
      <c r="G92" s="172">
        <v>0.45040000000000002</v>
      </c>
      <c r="H92" s="172">
        <v>0.69489999999999996</v>
      </c>
      <c r="I92" s="172">
        <v>3.0766</v>
      </c>
      <c r="J92" s="172">
        <v>4.3273000000000001</v>
      </c>
      <c r="K92" s="172">
        <v>10.579499999999999</v>
      </c>
      <c r="L92" s="172">
        <v>3.7170000000000001</v>
      </c>
      <c r="M92" s="172">
        <v>7.7576000000000001</v>
      </c>
      <c r="N92" s="172">
        <v>10.2933</v>
      </c>
      <c r="O92" s="172">
        <v>7.5530999999999997</v>
      </c>
      <c r="P92" s="172">
        <v>6.4298999999999999</v>
      </c>
      <c r="Q92" s="172">
        <v>12.084899999999999</v>
      </c>
      <c r="R92" s="172">
        <v>6.6996000000000002</v>
      </c>
    </row>
    <row r="93" spans="1:18" x14ac:dyDescent="0.3">
      <c r="A93" s="168" t="s">
        <v>553</v>
      </c>
      <c r="B93" s="168" t="s">
        <v>565</v>
      </c>
      <c r="C93" s="168">
        <v>118194</v>
      </c>
      <c r="D93" s="171">
        <v>44040</v>
      </c>
      <c r="E93" s="172">
        <v>26.34</v>
      </c>
      <c r="F93" s="172">
        <v>0.78820000000000001</v>
      </c>
      <c r="G93" s="172">
        <v>0.4385</v>
      </c>
      <c r="H93" s="172">
        <v>0.66879999999999995</v>
      </c>
      <c r="I93" s="172">
        <v>3.0274999999999999</v>
      </c>
      <c r="J93" s="172">
        <v>4.2095000000000002</v>
      </c>
      <c r="K93" s="172">
        <v>10.2323</v>
      </c>
      <c r="L93" s="172">
        <v>3.0516000000000001</v>
      </c>
      <c r="M93" s="172">
        <v>6.7173999999999996</v>
      </c>
      <c r="N93" s="172">
        <v>8.9149999999999991</v>
      </c>
      <c r="O93" s="172">
        <v>6.3132000000000001</v>
      </c>
      <c r="P93" s="172">
        <v>5.1886999999999999</v>
      </c>
      <c r="Q93" s="172">
        <v>10.760300000000001</v>
      </c>
      <c r="R93" s="172">
        <v>5.4340000000000002</v>
      </c>
    </row>
    <row r="94" spans="1:18" x14ac:dyDescent="0.3">
      <c r="A94" s="168" t="s">
        <v>553</v>
      </c>
      <c r="B94" s="168" t="s">
        <v>566</v>
      </c>
      <c r="C94" s="168">
        <v>102846</v>
      </c>
      <c r="D94" s="171">
        <v>44040</v>
      </c>
      <c r="E94" s="172">
        <v>91.597399999999993</v>
      </c>
      <c r="F94" s="172">
        <v>0.28999999999999998</v>
      </c>
      <c r="G94" s="172">
        <v>-0.11940000000000001</v>
      </c>
      <c r="H94" s="172">
        <v>0.3755</v>
      </c>
      <c r="I94" s="172">
        <v>3.1955</v>
      </c>
      <c r="J94" s="172">
        <v>4.1772</v>
      </c>
      <c r="K94" s="172">
        <v>11.5227</v>
      </c>
      <c r="L94" s="172">
        <v>-4.1185</v>
      </c>
      <c r="M94" s="172">
        <v>0.5383</v>
      </c>
      <c r="N94" s="172">
        <v>1.3729</v>
      </c>
      <c r="O94" s="172">
        <v>3.0497000000000001</v>
      </c>
      <c r="P94" s="172">
        <v>6.0842000000000001</v>
      </c>
      <c r="Q94" s="172">
        <v>15.140700000000001</v>
      </c>
      <c r="R94" s="172">
        <v>2.6577999999999999</v>
      </c>
    </row>
    <row r="95" spans="1:18" x14ac:dyDescent="0.3">
      <c r="A95" s="168" t="s">
        <v>553</v>
      </c>
      <c r="B95" s="168" t="s">
        <v>567</v>
      </c>
      <c r="C95" s="168">
        <v>118736</v>
      </c>
      <c r="D95" s="171">
        <v>44040</v>
      </c>
      <c r="E95" s="172">
        <v>97.278700000000001</v>
      </c>
      <c r="F95" s="172">
        <v>0.29370000000000002</v>
      </c>
      <c r="G95" s="172">
        <v>-0.1045</v>
      </c>
      <c r="H95" s="172">
        <v>0.4022</v>
      </c>
      <c r="I95" s="172">
        <v>3.2496999999999998</v>
      </c>
      <c r="J95" s="172">
        <v>4.2958999999999996</v>
      </c>
      <c r="K95" s="172">
        <v>11.880699999999999</v>
      </c>
      <c r="L95" s="172">
        <v>-3.4161000000000001</v>
      </c>
      <c r="M95" s="172">
        <v>1.6218999999999999</v>
      </c>
      <c r="N95" s="172">
        <v>2.7454999999999998</v>
      </c>
      <c r="O95" s="172">
        <v>4.2176</v>
      </c>
      <c r="P95" s="172">
        <v>7.0515999999999996</v>
      </c>
      <c r="Q95" s="172">
        <v>10.7112</v>
      </c>
      <c r="R95" s="172">
        <v>3.9975000000000001</v>
      </c>
    </row>
    <row r="96" spans="1:18" x14ac:dyDescent="0.3">
      <c r="A96" s="168" t="s">
        <v>553</v>
      </c>
      <c r="B96" s="168" t="s">
        <v>568</v>
      </c>
      <c r="C96" s="168">
        <v>148026</v>
      </c>
      <c r="D96" s="171">
        <v>44040</v>
      </c>
      <c r="E96" s="172">
        <v>11.3881</v>
      </c>
      <c r="F96" s="172">
        <v>0.70120000000000005</v>
      </c>
      <c r="G96" s="172">
        <v>0.48620000000000002</v>
      </c>
      <c r="H96" s="172">
        <v>0.36930000000000002</v>
      </c>
      <c r="I96" s="172">
        <v>3.0924</v>
      </c>
      <c r="J96" s="172">
        <v>5.0058999999999996</v>
      </c>
      <c r="K96" s="172">
        <v>11.3163</v>
      </c>
      <c r="L96" s="172"/>
      <c r="M96" s="172"/>
      <c r="N96" s="172"/>
      <c r="O96" s="172"/>
      <c r="P96" s="172"/>
      <c r="Q96" s="172">
        <v>13.881</v>
      </c>
      <c r="R96" s="172"/>
    </row>
    <row r="97" spans="1:18" x14ac:dyDescent="0.3">
      <c r="A97" s="168" t="s">
        <v>553</v>
      </c>
      <c r="B97" s="168" t="s">
        <v>569</v>
      </c>
      <c r="C97" s="168">
        <v>148024</v>
      </c>
      <c r="D97" s="171">
        <v>44040</v>
      </c>
      <c r="E97" s="172">
        <v>11.3009</v>
      </c>
      <c r="F97" s="172">
        <v>0.69589999999999996</v>
      </c>
      <c r="G97" s="172">
        <v>0.46410000000000001</v>
      </c>
      <c r="H97" s="172">
        <v>0.33029999999999998</v>
      </c>
      <c r="I97" s="172">
        <v>3.0116999999999998</v>
      </c>
      <c r="J97" s="172">
        <v>4.8204000000000002</v>
      </c>
      <c r="K97" s="172">
        <v>10.757300000000001</v>
      </c>
      <c r="L97" s="172"/>
      <c r="M97" s="172"/>
      <c r="N97" s="172"/>
      <c r="O97" s="172"/>
      <c r="P97" s="172"/>
      <c r="Q97" s="172">
        <v>13.009</v>
      </c>
      <c r="R97" s="172"/>
    </row>
    <row r="98" spans="1:18" x14ac:dyDescent="0.3">
      <c r="A98" s="168" t="s">
        <v>553</v>
      </c>
      <c r="B98" s="168" t="s">
        <v>570</v>
      </c>
      <c r="C98" s="168">
        <v>146010</v>
      </c>
      <c r="D98" s="171">
        <v>44040</v>
      </c>
      <c r="E98" s="172">
        <v>11.439299999999999</v>
      </c>
      <c r="F98" s="172">
        <v>0.55820000000000003</v>
      </c>
      <c r="G98" s="172">
        <v>0.28320000000000001</v>
      </c>
      <c r="H98" s="172">
        <v>0.76280000000000003</v>
      </c>
      <c r="I98" s="172">
        <v>3.0196000000000001</v>
      </c>
      <c r="J98" s="172">
        <v>4.2409999999999997</v>
      </c>
      <c r="K98" s="172">
        <v>11.5822</v>
      </c>
      <c r="L98" s="172">
        <v>2.8834</v>
      </c>
      <c r="M98" s="172">
        <v>6.4973000000000001</v>
      </c>
      <c r="N98" s="172">
        <v>9.6948000000000008</v>
      </c>
      <c r="O98" s="172"/>
      <c r="P98" s="172"/>
      <c r="Q98" s="172">
        <v>9.3877000000000006</v>
      </c>
      <c r="R98" s="172"/>
    </row>
    <row r="99" spans="1:18" x14ac:dyDescent="0.3">
      <c r="A99" s="168" t="s">
        <v>553</v>
      </c>
      <c r="B99" s="168" t="s">
        <v>571</v>
      </c>
      <c r="C99" s="168">
        <v>146007</v>
      </c>
      <c r="D99" s="171">
        <v>44040</v>
      </c>
      <c r="E99" s="172">
        <v>11.1272</v>
      </c>
      <c r="F99" s="172">
        <v>0.55210000000000004</v>
      </c>
      <c r="G99" s="172">
        <v>0.2631</v>
      </c>
      <c r="H99" s="172">
        <v>0.72689999999999999</v>
      </c>
      <c r="I99" s="172">
        <v>2.9485999999999999</v>
      </c>
      <c r="J99" s="172">
        <v>4.0926999999999998</v>
      </c>
      <c r="K99" s="172">
        <v>11.135300000000001</v>
      </c>
      <c r="L99" s="172">
        <v>1.9731000000000001</v>
      </c>
      <c r="M99" s="172">
        <v>5.0895999999999999</v>
      </c>
      <c r="N99" s="172">
        <v>7.7183999999999999</v>
      </c>
      <c r="O99" s="172"/>
      <c r="P99" s="172"/>
      <c r="Q99" s="172">
        <v>7.3871000000000002</v>
      </c>
      <c r="R99" s="172"/>
    </row>
    <row r="100" spans="1:18" x14ac:dyDescent="0.3">
      <c r="A100" s="168" t="s">
        <v>553</v>
      </c>
      <c r="B100" s="168" t="s">
        <v>572</v>
      </c>
      <c r="C100" s="168">
        <v>142038</v>
      </c>
      <c r="D100" s="171">
        <v>44040</v>
      </c>
      <c r="E100" s="172">
        <v>12.24</v>
      </c>
      <c r="F100" s="172">
        <v>1.0734999999999999</v>
      </c>
      <c r="G100" s="172">
        <v>0.74070000000000003</v>
      </c>
      <c r="H100" s="172">
        <v>0.99009999999999998</v>
      </c>
      <c r="I100" s="172">
        <v>5.1546000000000003</v>
      </c>
      <c r="J100" s="172">
        <v>7.4626999999999999</v>
      </c>
      <c r="K100" s="172">
        <v>17.129200000000001</v>
      </c>
      <c r="L100" s="172">
        <v>7.6516999999999999</v>
      </c>
      <c r="M100" s="172">
        <v>9.8742999999999999</v>
      </c>
      <c r="N100" s="172">
        <v>13.5436</v>
      </c>
      <c r="O100" s="172"/>
      <c r="P100" s="172"/>
      <c r="Q100" s="172">
        <v>8.1465999999999994</v>
      </c>
      <c r="R100" s="172">
        <v>9.2505000000000006</v>
      </c>
    </row>
    <row r="101" spans="1:18" x14ac:dyDescent="0.3">
      <c r="A101" s="168" t="s">
        <v>553</v>
      </c>
      <c r="B101" s="168" t="s">
        <v>573</v>
      </c>
      <c r="C101" s="168">
        <v>142035</v>
      </c>
      <c r="D101" s="171">
        <v>44040</v>
      </c>
      <c r="E101" s="172">
        <v>12.03</v>
      </c>
      <c r="F101" s="172">
        <v>1.0924</v>
      </c>
      <c r="G101" s="172">
        <v>0.75380000000000003</v>
      </c>
      <c r="H101" s="172">
        <v>0.92279999999999995</v>
      </c>
      <c r="I101" s="172">
        <v>5.0655000000000001</v>
      </c>
      <c r="J101" s="172">
        <v>7.4107000000000003</v>
      </c>
      <c r="K101" s="172">
        <v>16.909600000000001</v>
      </c>
      <c r="L101" s="172">
        <v>7.3148999999999997</v>
      </c>
      <c r="M101" s="172">
        <v>9.2643000000000004</v>
      </c>
      <c r="N101" s="172">
        <v>12.851800000000001</v>
      </c>
      <c r="O101" s="172"/>
      <c r="P101" s="172"/>
      <c r="Q101" s="172">
        <v>7.4238999999999997</v>
      </c>
      <c r="R101" s="172">
        <v>8.5762</v>
      </c>
    </row>
    <row r="102" spans="1:18" x14ac:dyDescent="0.3">
      <c r="A102" s="173" t="s">
        <v>27</v>
      </c>
      <c r="B102" s="168"/>
      <c r="C102" s="168"/>
      <c r="D102" s="168"/>
      <c r="E102" s="168"/>
      <c r="F102" s="174">
        <v>0.62480999999999987</v>
      </c>
      <c r="G102" s="174">
        <v>0.19098999999999999</v>
      </c>
      <c r="H102" s="174">
        <v>0.33550000000000002</v>
      </c>
      <c r="I102" s="174">
        <v>3.1572849999999999</v>
      </c>
      <c r="J102" s="174">
        <v>4.3584799999999992</v>
      </c>
      <c r="K102" s="174">
        <v>12.308275</v>
      </c>
      <c r="L102" s="174">
        <v>-2.2784777777777778</v>
      </c>
      <c r="M102" s="174">
        <v>3.01895625</v>
      </c>
      <c r="N102" s="174">
        <v>5.5427437500000005</v>
      </c>
      <c r="O102" s="174">
        <v>4.18954</v>
      </c>
      <c r="P102" s="174">
        <v>6.9112600000000004</v>
      </c>
      <c r="Q102" s="174">
        <v>8.2224350000000008</v>
      </c>
      <c r="R102" s="174">
        <v>4.3569250000000004</v>
      </c>
    </row>
    <row r="103" spans="1:18" x14ac:dyDescent="0.3">
      <c r="A103" s="173" t="s">
        <v>409</v>
      </c>
      <c r="B103" s="168"/>
      <c r="C103" s="168"/>
      <c r="D103" s="168"/>
      <c r="E103" s="168"/>
      <c r="F103" s="174">
        <v>0.63569999999999993</v>
      </c>
      <c r="G103" s="174">
        <v>0.27825</v>
      </c>
      <c r="H103" s="174">
        <v>0.43395</v>
      </c>
      <c r="I103" s="174">
        <v>3.1439500000000002</v>
      </c>
      <c r="J103" s="174">
        <v>4.2684499999999996</v>
      </c>
      <c r="K103" s="174">
        <v>11.69885</v>
      </c>
      <c r="L103" s="174">
        <v>-1.8941999999999999</v>
      </c>
      <c r="M103" s="174">
        <v>3.8154500000000002</v>
      </c>
      <c r="N103" s="174">
        <v>6.7977500000000006</v>
      </c>
      <c r="O103" s="174">
        <v>4.4863</v>
      </c>
      <c r="P103" s="174">
        <v>6.7407500000000002</v>
      </c>
      <c r="Q103" s="174">
        <v>10.1744</v>
      </c>
      <c r="R103" s="174">
        <v>4.9490999999999996</v>
      </c>
    </row>
    <row r="104" spans="1:18" x14ac:dyDescent="0.3">
      <c r="A104" s="116"/>
      <c r="B104" s="116"/>
      <c r="C104" s="116"/>
      <c r="D104" s="118"/>
      <c r="E104" s="119"/>
      <c r="F104" s="119"/>
      <c r="G104" s="119"/>
      <c r="H104" s="119"/>
      <c r="I104" s="119"/>
      <c r="J104" s="119"/>
      <c r="K104" s="119"/>
      <c r="L104" s="119"/>
      <c r="M104" s="119"/>
      <c r="N104" s="119"/>
      <c r="O104" s="119"/>
      <c r="P104" s="119"/>
      <c r="Q104" s="119"/>
      <c r="R104" s="119"/>
    </row>
    <row r="105" spans="1:18" x14ac:dyDescent="0.3">
      <c r="A105" s="170" t="s">
        <v>574</v>
      </c>
      <c r="B105" s="170"/>
      <c r="C105" s="170"/>
      <c r="D105" s="170"/>
      <c r="E105" s="170"/>
      <c r="F105" s="170"/>
      <c r="G105" s="170"/>
      <c r="H105" s="170"/>
      <c r="I105" s="170"/>
      <c r="J105" s="170"/>
      <c r="K105" s="170"/>
      <c r="L105" s="170"/>
      <c r="M105" s="170"/>
      <c r="N105" s="170"/>
      <c r="O105" s="170"/>
      <c r="P105" s="170"/>
      <c r="Q105" s="170"/>
      <c r="R105" s="170"/>
    </row>
    <row r="106" spans="1:18" x14ac:dyDescent="0.3">
      <c r="A106" s="168" t="s">
        <v>575</v>
      </c>
      <c r="B106" s="168" t="s">
        <v>576</v>
      </c>
      <c r="C106" s="168">
        <v>108273</v>
      </c>
      <c r="D106" s="171">
        <v>44040</v>
      </c>
      <c r="E106" s="172">
        <v>275.4359</v>
      </c>
      <c r="F106" s="172">
        <v>-28.019100000000002</v>
      </c>
      <c r="G106" s="172">
        <v>-12.7601</v>
      </c>
      <c r="H106" s="172">
        <v>-6.8251999999999997</v>
      </c>
      <c r="I106" s="172">
        <v>1.1127</v>
      </c>
      <c r="J106" s="172">
        <v>14.260199999999999</v>
      </c>
      <c r="K106" s="172">
        <v>19.899899999999999</v>
      </c>
      <c r="L106" s="172">
        <v>13.9283</v>
      </c>
      <c r="M106" s="172">
        <v>11.8947</v>
      </c>
      <c r="N106" s="172">
        <v>11.4018</v>
      </c>
      <c r="O106" s="172">
        <v>8.5968</v>
      </c>
      <c r="P106" s="172">
        <v>9.1769999999999996</v>
      </c>
      <c r="Q106" s="172">
        <v>8.6240000000000006</v>
      </c>
      <c r="R106" s="172">
        <v>10.787100000000001</v>
      </c>
    </row>
    <row r="107" spans="1:18" x14ac:dyDescent="0.3">
      <c r="A107" s="168" t="s">
        <v>575</v>
      </c>
      <c r="B107" s="168" t="s">
        <v>577</v>
      </c>
      <c r="C107" s="168">
        <v>119550</v>
      </c>
      <c r="D107" s="171">
        <v>44040</v>
      </c>
      <c r="E107" s="172">
        <v>281.10890000000001</v>
      </c>
      <c r="F107" s="172">
        <v>-27.700399999999998</v>
      </c>
      <c r="G107" s="172">
        <v>-12.431699999999999</v>
      </c>
      <c r="H107" s="172">
        <v>-6.4951999999999996</v>
      </c>
      <c r="I107" s="172">
        <v>1.4420999999999999</v>
      </c>
      <c r="J107" s="172">
        <v>14.696099999999999</v>
      </c>
      <c r="K107" s="172">
        <v>20.277000000000001</v>
      </c>
      <c r="L107" s="172">
        <v>14.289899999999999</v>
      </c>
      <c r="M107" s="172">
        <v>12.2493</v>
      </c>
      <c r="N107" s="172">
        <v>11.7575</v>
      </c>
      <c r="O107" s="172">
        <v>8.9238999999999997</v>
      </c>
      <c r="P107" s="172">
        <v>9.5123999999999995</v>
      </c>
      <c r="Q107" s="172">
        <v>9.9042999999999992</v>
      </c>
      <c r="R107" s="172">
        <v>11.128</v>
      </c>
    </row>
    <row r="108" spans="1:18" x14ac:dyDescent="0.3">
      <c r="A108" s="168" t="s">
        <v>575</v>
      </c>
      <c r="B108" s="168" t="s">
        <v>578</v>
      </c>
      <c r="C108" s="168">
        <v>120438</v>
      </c>
      <c r="D108" s="171">
        <v>44040</v>
      </c>
      <c r="E108" s="172">
        <v>2031.6795</v>
      </c>
      <c r="F108" s="172">
        <v>-19.026199999999999</v>
      </c>
      <c r="G108" s="172">
        <v>-10.020899999999999</v>
      </c>
      <c r="H108" s="172">
        <v>-4.5755999999999997</v>
      </c>
      <c r="I108" s="172">
        <v>1.8113999999999999</v>
      </c>
      <c r="J108" s="172">
        <v>8.7990999999999993</v>
      </c>
      <c r="K108" s="172">
        <v>17.624400000000001</v>
      </c>
      <c r="L108" s="172">
        <v>12.1569</v>
      </c>
      <c r="M108" s="172">
        <v>10.846299999999999</v>
      </c>
      <c r="N108" s="172">
        <v>11.4983</v>
      </c>
      <c r="O108" s="172">
        <v>9.4644999999999992</v>
      </c>
      <c r="P108" s="172">
        <v>9.0121000000000002</v>
      </c>
      <c r="Q108" s="172">
        <v>9.0656999999999996</v>
      </c>
      <c r="R108" s="172">
        <v>11.082000000000001</v>
      </c>
    </row>
    <row r="109" spans="1:18" x14ac:dyDescent="0.3">
      <c r="A109" s="168" t="s">
        <v>575</v>
      </c>
      <c r="B109" s="168" t="s">
        <v>579</v>
      </c>
      <c r="C109" s="168">
        <v>117446</v>
      </c>
      <c r="D109" s="171">
        <v>44040</v>
      </c>
      <c r="E109" s="172">
        <v>1998.6737000000001</v>
      </c>
      <c r="F109" s="172">
        <v>-19.336600000000001</v>
      </c>
      <c r="G109" s="172">
        <v>-10.3306</v>
      </c>
      <c r="H109" s="172">
        <v>-4.8855000000000004</v>
      </c>
      <c r="I109" s="172">
        <v>1.5012000000000001</v>
      </c>
      <c r="J109" s="172">
        <v>8.4868000000000006</v>
      </c>
      <c r="K109" s="172">
        <v>17.304400000000001</v>
      </c>
      <c r="L109" s="172">
        <v>11.835900000000001</v>
      </c>
      <c r="M109" s="172">
        <v>10.520200000000001</v>
      </c>
      <c r="N109" s="172">
        <v>11.1629</v>
      </c>
      <c r="O109" s="172">
        <v>9.1644000000000005</v>
      </c>
      <c r="P109" s="172">
        <v>8.7584999999999997</v>
      </c>
      <c r="Q109" s="172">
        <v>8.8766999999999996</v>
      </c>
      <c r="R109" s="172">
        <v>10.764099999999999</v>
      </c>
    </row>
    <row r="110" spans="1:18" x14ac:dyDescent="0.3">
      <c r="A110" s="168" t="s">
        <v>575</v>
      </c>
      <c r="B110" s="168" t="s">
        <v>580</v>
      </c>
      <c r="C110" s="168">
        <v>124175</v>
      </c>
      <c r="D110" s="171">
        <v>44040</v>
      </c>
      <c r="E110" s="172">
        <v>18.622199999999999</v>
      </c>
      <c r="F110" s="172">
        <v>-23.700900000000001</v>
      </c>
      <c r="G110" s="172">
        <v>-11.5984</v>
      </c>
      <c r="H110" s="172">
        <v>-5.4543999999999997</v>
      </c>
      <c r="I110" s="172">
        <v>1.3027</v>
      </c>
      <c r="J110" s="172">
        <v>9.3681000000000001</v>
      </c>
      <c r="K110" s="172">
        <v>18.369299999999999</v>
      </c>
      <c r="L110" s="172">
        <v>14.2918</v>
      </c>
      <c r="M110" s="172">
        <v>12.2714</v>
      </c>
      <c r="N110" s="172">
        <v>12.448499999999999</v>
      </c>
      <c r="O110" s="172">
        <v>8.8177000000000003</v>
      </c>
      <c r="P110" s="172">
        <v>9.1071000000000009</v>
      </c>
      <c r="Q110" s="172">
        <v>9.4670000000000005</v>
      </c>
      <c r="R110" s="172">
        <v>11.2067</v>
      </c>
    </row>
    <row r="111" spans="1:18" x14ac:dyDescent="0.3">
      <c r="A111" s="168" t="s">
        <v>575</v>
      </c>
      <c r="B111" s="168" t="s">
        <v>581</v>
      </c>
      <c r="C111" s="168">
        <v>124172</v>
      </c>
      <c r="D111" s="171">
        <v>44040</v>
      </c>
      <c r="E111" s="172">
        <v>18.215599999999998</v>
      </c>
      <c r="F111" s="172">
        <v>-23.8294</v>
      </c>
      <c r="G111" s="172">
        <v>-11.856999999999999</v>
      </c>
      <c r="H111" s="172">
        <v>-5.6901999999999999</v>
      </c>
      <c r="I111" s="172">
        <v>1.0451999999999999</v>
      </c>
      <c r="J111" s="172">
        <v>9.1079000000000008</v>
      </c>
      <c r="K111" s="172">
        <v>18.092600000000001</v>
      </c>
      <c r="L111" s="172">
        <v>14.007300000000001</v>
      </c>
      <c r="M111" s="172">
        <v>11.968999999999999</v>
      </c>
      <c r="N111" s="172">
        <v>12.131</v>
      </c>
      <c r="O111" s="172">
        <v>8.5000999999999998</v>
      </c>
      <c r="P111" s="172">
        <v>8.7684999999999995</v>
      </c>
      <c r="Q111" s="172">
        <v>9.1159999999999997</v>
      </c>
      <c r="R111" s="172">
        <v>10.8584</v>
      </c>
    </row>
    <row r="112" spans="1:18" x14ac:dyDescent="0.3">
      <c r="A112" s="168" t="s">
        <v>575</v>
      </c>
      <c r="B112" s="168" t="s">
        <v>582</v>
      </c>
      <c r="C112" s="168">
        <v>140286</v>
      </c>
      <c r="D112" s="171">
        <v>44040</v>
      </c>
      <c r="E112" s="172">
        <v>18.962299999999999</v>
      </c>
      <c r="F112" s="172">
        <v>-23.0839</v>
      </c>
      <c r="G112" s="172">
        <v>-11.534599999999999</v>
      </c>
      <c r="H112" s="172">
        <v>-6.6734999999999998</v>
      </c>
      <c r="I112" s="172">
        <v>-4.2004000000000001</v>
      </c>
      <c r="J112" s="172">
        <v>18.0502</v>
      </c>
      <c r="K112" s="172">
        <v>24.390899999999998</v>
      </c>
      <c r="L112" s="172">
        <v>18.784600000000001</v>
      </c>
      <c r="M112" s="172">
        <v>16.281199999999998</v>
      </c>
      <c r="N112" s="172">
        <v>14.7385</v>
      </c>
      <c r="O112" s="172">
        <v>10.3931</v>
      </c>
      <c r="P112" s="172">
        <v>9.5115999999999996</v>
      </c>
      <c r="Q112" s="172">
        <v>9.7515000000000001</v>
      </c>
      <c r="R112" s="172">
        <v>13.4712</v>
      </c>
    </row>
    <row r="113" spans="1:18" x14ac:dyDescent="0.3">
      <c r="A113" s="168" t="s">
        <v>575</v>
      </c>
      <c r="B113" s="168" t="s">
        <v>583</v>
      </c>
      <c r="C113" s="168">
        <v>140283</v>
      </c>
      <c r="D113" s="171">
        <v>44040</v>
      </c>
      <c r="E113" s="172">
        <v>18.590299999999999</v>
      </c>
      <c r="F113" s="172">
        <v>-23.349399999999999</v>
      </c>
      <c r="G113" s="172">
        <v>-11.8141</v>
      </c>
      <c r="H113" s="172">
        <v>-7.0026999999999999</v>
      </c>
      <c r="I113" s="172">
        <v>-4.5358999999999998</v>
      </c>
      <c r="J113" s="172">
        <v>17.6891</v>
      </c>
      <c r="K113" s="172">
        <v>24.015499999999999</v>
      </c>
      <c r="L113" s="172">
        <v>18.397600000000001</v>
      </c>
      <c r="M113" s="172">
        <v>15.8842</v>
      </c>
      <c r="N113" s="172">
        <v>14.334</v>
      </c>
      <c r="O113" s="172">
        <v>10.0876</v>
      </c>
      <c r="P113" s="172">
        <v>9.1987000000000005</v>
      </c>
      <c r="Q113" s="172">
        <v>9.4357000000000006</v>
      </c>
      <c r="R113" s="172">
        <v>13.150499999999999</v>
      </c>
    </row>
    <row r="114" spans="1:18" x14ac:dyDescent="0.3">
      <c r="A114" s="168" t="s">
        <v>575</v>
      </c>
      <c r="B114" s="168" t="s">
        <v>584</v>
      </c>
      <c r="C114" s="168">
        <v>129006</v>
      </c>
      <c r="D114" s="171">
        <v>44040</v>
      </c>
      <c r="E114" s="172">
        <v>17.064900000000002</v>
      </c>
      <c r="F114" s="172">
        <v>-15.607200000000001</v>
      </c>
      <c r="G114" s="172">
        <v>-9.4014000000000006</v>
      </c>
      <c r="H114" s="172">
        <v>-3.359</v>
      </c>
      <c r="I114" s="172">
        <v>0.56540000000000001</v>
      </c>
      <c r="J114" s="172">
        <v>11.443099999999999</v>
      </c>
      <c r="K114" s="172">
        <v>14.515499999999999</v>
      </c>
      <c r="L114" s="172">
        <v>11.589700000000001</v>
      </c>
      <c r="M114" s="172">
        <v>10.8559</v>
      </c>
      <c r="N114" s="172">
        <v>11.2593</v>
      </c>
      <c r="O114" s="172">
        <v>8.9219000000000008</v>
      </c>
      <c r="P114" s="172">
        <v>8.7774000000000001</v>
      </c>
      <c r="Q114" s="172">
        <v>8.9078999999999997</v>
      </c>
      <c r="R114" s="172">
        <v>11.228400000000001</v>
      </c>
    </row>
    <row r="115" spans="1:18" x14ac:dyDescent="0.3">
      <c r="A115" s="168" t="s">
        <v>575</v>
      </c>
      <c r="B115" s="168" t="s">
        <v>585</v>
      </c>
      <c r="C115" s="168">
        <v>129008</v>
      </c>
      <c r="D115" s="171">
        <v>44040</v>
      </c>
      <c r="E115" s="172">
        <v>17.538499999999999</v>
      </c>
      <c r="F115" s="172">
        <v>-15.3939</v>
      </c>
      <c r="G115" s="172">
        <v>-9.0959000000000003</v>
      </c>
      <c r="H115" s="172">
        <v>-3.0306999999999999</v>
      </c>
      <c r="I115" s="172">
        <v>0.87729999999999997</v>
      </c>
      <c r="J115" s="172">
        <v>11.754799999999999</v>
      </c>
      <c r="K115" s="172">
        <v>14.8635</v>
      </c>
      <c r="L115" s="172">
        <v>11.9361</v>
      </c>
      <c r="M115" s="172">
        <v>11.2014</v>
      </c>
      <c r="N115" s="172">
        <v>11.6183</v>
      </c>
      <c r="O115" s="172">
        <v>9.3183000000000007</v>
      </c>
      <c r="P115" s="172">
        <v>9.2139000000000006</v>
      </c>
      <c r="Q115" s="172">
        <v>9.3849999999999998</v>
      </c>
      <c r="R115" s="172">
        <v>11.608000000000001</v>
      </c>
    </row>
    <row r="116" spans="1:18" x14ac:dyDescent="0.3">
      <c r="A116" s="168" t="s">
        <v>575</v>
      </c>
      <c r="B116" s="168" t="s">
        <v>586</v>
      </c>
      <c r="C116" s="168">
        <v>128629</v>
      </c>
      <c r="D116" s="171">
        <v>44040</v>
      </c>
      <c r="E116" s="172">
        <v>17.613099999999999</v>
      </c>
      <c r="F116" s="172">
        <v>-23.816099999999999</v>
      </c>
      <c r="G116" s="172">
        <v>-9.2125000000000004</v>
      </c>
      <c r="H116" s="172">
        <v>-2.6335000000000002</v>
      </c>
      <c r="I116" s="172">
        <v>2.6078000000000001</v>
      </c>
      <c r="J116" s="172">
        <v>15.471</v>
      </c>
      <c r="K116" s="172">
        <v>21.872499999999999</v>
      </c>
      <c r="L116" s="172">
        <v>12.824400000000001</v>
      </c>
      <c r="M116" s="172">
        <v>11.807700000000001</v>
      </c>
      <c r="N116" s="172">
        <v>11.948700000000001</v>
      </c>
      <c r="O116" s="172">
        <v>8.7881</v>
      </c>
      <c r="P116" s="172">
        <v>9.2128999999999994</v>
      </c>
      <c r="Q116" s="172">
        <v>9.3310999999999993</v>
      </c>
      <c r="R116" s="172">
        <v>10.972899999999999</v>
      </c>
    </row>
    <row r="117" spans="1:18" x14ac:dyDescent="0.3">
      <c r="A117" s="168" t="s">
        <v>575</v>
      </c>
      <c r="B117" s="168" t="s">
        <v>587</v>
      </c>
      <c r="C117" s="168">
        <v>128628</v>
      </c>
      <c r="D117" s="171">
        <v>44040</v>
      </c>
      <c r="E117" s="172">
        <v>17.268899999999999</v>
      </c>
      <c r="F117" s="172">
        <v>-24.0794</v>
      </c>
      <c r="G117" s="172">
        <v>-9.6595999999999993</v>
      </c>
      <c r="H117" s="172">
        <v>-3.0779999999999998</v>
      </c>
      <c r="I117" s="172">
        <v>2.1456</v>
      </c>
      <c r="J117" s="172">
        <v>15.003399999999999</v>
      </c>
      <c r="K117" s="172">
        <v>21.395199999999999</v>
      </c>
      <c r="L117" s="172">
        <v>12.344200000000001</v>
      </c>
      <c r="M117" s="172">
        <v>11.316700000000001</v>
      </c>
      <c r="N117" s="172">
        <v>11.445600000000001</v>
      </c>
      <c r="O117" s="172">
        <v>8.2993000000000006</v>
      </c>
      <c r="P117" s="172">
        <v>8.7972999999999999</v>
      </c>
      <c r="Q117" s="172">
        <v>8.9915000000000003</v>
      </c>
      <c r="R117" s="172">
        <v>10.474</v>
      </c>
    </row>
    <row r="118" spans="1:18" x14ac:dyDescent="0.3">
      <c r="A118" s="168" t="s">
        <v>575</v>
      </c>
      <c r="B118" s="168" t="s">
        <v>588</v>
      </c>
      <c r="C118" s="168">
        <v>112342</v>
      </c>
      <c r="D118" s="171">
        <v>44040</v>
      </c>
      <c r="E118" s="172">
        <v>24.2484</v>
      </c>
      <c r="F118" s="172">
        <v>-6.9229000000000003</v>
      </c>
      <c r="G118" s="172">
        <v>-5.9043000000000001</v>
      </c>
      <c r="H118" s="172">
        <v>-1.7412000000000001</v>
      </c>
      <c r="I118" s="172">
        <v>5.3330000000000002</v>
      </c>
      <c r="J118" s="172">
        <v>15.5099</v>
      </c>
      <c r="K118" s="172">
        <v>19.991399999999999</v>
      </c>
      <c r="L118" s="172">
        <v>11.360900000000001</v>
      </c>
      <c r="M118" s="172">
        <v>10.7906</v>
      </c>
      <c r="N118" s="172">
        <v>10.148099999999999</v>
      </c>
      <c r="O118" s="172">
        <v>7.6375000000000002</v>
      </c>
      <c r="P118" s="172">
        <v>8.8208000000000002</v>
      </c>
      <c r="Q118" s="172">
        <v>8.7341999999999995</v>
      </c>
      <c r="R118" s="172">
        <v>9.6786999999999992</v>
      </c>
    </row>
    <row r="119" spans="1:18" x14ac:dyDescent="0.3">
      <c r="A119" s="168" t="s">
        <v>575</v>
      </c>
      <c r="B119" s="168" t="s">
        <v>589</v>
      </c>
      <c r="C119" s="168">
        <v>120256</v>
      </c>
      <c r="D119" s="171">
        <v>44040</v>
      </c>
      <c r="E119" s="172">
        <v>24.788599999999999</v>
      </c>
      <c r="F119" s="172">
        <v>-6.4775999999999998</v>
      </c>
      <c r="G119" s="172">
        <v>-5.4447999999999999</v>
      </c>
      <c r="H119" s="172">
        <v>-1.3038000000000001</v>
      </c>
      <c r="I119" s="172">
        <v>5.7869000000000002</v>
      </c>
      <c r="J119" s="172">
        <v>15.9712</v>
      </c>
      <c r="K119" s="172">
        <v>20.465499999999999</v>
      </c>
      <c r="L119" s="172">
        <v>11.836499999999999</v>
      </c>
      <c r="M119" s="172">
        <v>11.2782</v>
      </c>
      <c r="N119" s="172">
        <v>10.6485</v>
      </c>
      <c r="O119" s="172">
        <v>8.0746000000000002</v>
      </c>
      <c r="P119" s="172">
        <v>9.2011000000000003</v>
      </c>
      <c r="Q119" s="172">
        <v>9.2788000000000004</v>
      </c>
      <c r="R119" s="172">
        <v>10.162000000000001</v>
      </c>
    </row>
    <row r="120" spans="1:18" x14ac:dyDescent="0.3">
      <c r="A120" s="168" t="s">
        <v>575</v>
      </c>
      <c r="B120" s="168" t="s">
        <v>590</v>
      </c>
      <c r="C120" s="168">
        <v>121279</v>
      </c>
      <c r="D120" s="171">
        <v>44040</v>
      </c>
      <c r="E120" s="172">
        <v>18.909199999999998</v>
      </c>
      <c r="F120" s="172">
        <v>-23.148599999999998</v>
      </c>
      <c r="G120" s="172">
        <v>-12.385199999999999</v>
      </c>
      <c r="H120" s="172">
        <v>-6.3897000000000004</v>
      </c>
      <c r="I120" s="172">
        <v>1.6694</v>
      </c>
      <c r="J120" s="172">
        <v>10.4398</v>
      </c>
      <c r="K120" s="172">
        <v>19.993300000000001</v>
      </c>
      <c r="L120" s="172">
        <v>14.321099999999999</v>
      </c>
      <c r="M120" s="172">
        <v>12.4719</v>
      </c>
      <c r="N120" s="172">
        <v>12.879300000000001</v>
      </c>
      <c r="O120" s="172">
        <v>9.6628000000000007</v>
      </c>
      <c r="P120" s="172">
        <v>8.8937000000000008</v>
      </c>
      <c r="Q120" s="172">
        <v>8.9939</v>
      </c>
      <c r="R120" s="172">
        <v>12.1327</v>
      </c>
    </row>
    <row r="121" spans="1:18" x14ac:dyDescent="0.3">
      <c r="A121" s="168" t="s">
        <v>575</v>
      </c>
      <c r="B121" s="168" t="s">
        <v>591</v>
      </c>
      <c r="C121" s="168">
        <v>121280</v>
      </c>
      <c r="D121" s="171">
        <v>44040</v>
      </c>
      <c r="E121" s="172">
        <v>18.6557</v>
      </c>
      <c r="F121" s="172">
        <v>-23.267600000000002</v>
      </c>
      <c r="G121" s="172">
        <v>-12.6996</v>
      </c>
      <c r="H121" s="172">
        <v>-6.7272999999999996</v>
      </c>
      <c r="I121" s="172">
        <v>1.3283</v>
      </c>
      <c r="J121" s="172">
        <v>10.091100000000001</v>
      </c>
      <c r="K121" s="172">
        <v>19.631900000000002</v>
      </c>
      <c r="L121" s="172">
        <v>13.9503</v>
      </c>
      <c r="M121" s="172">
        <v>12.0939</v>
      </c>
      <c r="N121" s="172">
        <v>12.4954</v>
      </c>
      <c r="O121" s="172">
        <v>9.3508999999999993</v>
      </c>
      <c r="P121" s="172">
        <v>8.6590000000000007</v>
      </c>
      <c r="Q121" s="172">
        <v>8.7951999999999995</v>
      </c>
      <c r="R121" s="172">
        <v>11.799099999999999</v>
      </c>
    </row>
    <row r="122" spans="1:18" x14ac:dyDescent="0.3">
      <c r="A122" s="168" t="s">
        <v>575</v>
      </c>
      <c r="B122" s="168" t="s">
        <v>592</v>
      </c>
      <c r="C122" s="168">
        <v>147217</v>
      </c>
      <c r="D122" s="171">
        <v>44040</v>
      </c>
      <c r="E122" s="172">
        <v>1100.7299</v>
      </c>
      <c r="F122" s="172">
        <v>-11.426600000000001</v>
      </c>
      <c r="G122" s="172">
        <v>-3.3106</v>
      </c>
      <c r="H122" s="172">
        <v>-2.4527000000000001</v>
      </c>
      <c r="I122" s="172">
        <v>3.0918000000000001</v>
      </c>
      <c r="J122" s="172">
        <v>9.2398000000000007</v>
      </c>
      <c r="K122" s="172">
        <v>6.2816999999999998</v>
      </c>
      <c r="L122" s="172">
        <v>5.8836000000000004</v>
      </c>
      <c r="M122" s="172">
        <v>6.0472000000000001</v>
      </c>
      <c r="N122" s="172">
        <v>7.0620000000000003</v>
      </c>
      <c r="O122" s="172"/>
      <c r="P122" s="172"/>
      <c r="Q122" s="172">
        <v>8.2478999999999996</v>
      </c>
      <c r="R122" s="172"/>
    </row>
    <row r="123" spans="1:18" x14ac:dyDescent="0.3">
      <c r="A123" s="168" t="s">
        <v>575</v>
      </c>
      <c r="B123" s="168" t="s">
        <v>593</v>
      </c>
      <c r="C123" s="168">
        <v>147223</v>
      </c>
      <c r="D123" s="171">
        <v>44040</v>
      </c>
      <c r="E123" s="172">
        <v>1093.7266999999999</v>
      </c>
      <c r="F123" s="172">
        <v>-11.9366</v>
      </c>
      <c r="G123" s="172">
        <v>-3.8212000000000002</v>
      </c>
      <c r="H123" s="172">
        <v>-2.9632000000000001</v>
      </c>
      <c r="I123" s="172">
        <v>2.581</v>
      </c>
      <c r="J123" s="172">
        <v>8.7253000000000007</v>
      </c>
      <c r="K123" s="172">
        <v>5.7630999999999997</v>
      </c>
      <c r="L123" s="172">
        <v>5.3571</v>
      </c>
      <c r="M123" s="172">
        <v>5.5058999999999996</v>
      </c>
      <c r="N123" s="172">
        <v>6.5021000000000004</v>
      </c>
      <c r="O123" s="172"/>
      <c r="P123" s="172"/>
      <c r="Q123" s="172">
        <v>7.6788999999999996</v>
      </c>
      <c r="R123" s="172"/>
    </row>
    <row r="124" spans="1:18" x14ac:dyDescent="0.3">
      <c r="A124" s="168" t="s">
        <v>575</v>
      </c>
      <c r="B124" s="168" t="s">
        <v>594</v>
      </c>
      <c r="C124" s="168">
        <v>118232</v>
      </c>
      <c r="D124" s="171">
        <v>44040</v>
      </c>
      <c r="E124" s="172">
        <v>1769.6070999999999</v>
      </c>
      <c r="F124" s="172">
        <v>-28.491199999999999</v>
      </c>
      <c r="G124" s="172">
        <v>-13.5107</v>
      </c>
      <c r="H124" s="172">
        <v>-10.6181</v>
      </c>
      <c r="I124" s="172">
        <v>-3.9788999999999999</v>
      </c>
      <c r="J124" s="172">
        <v>15.348800000000001</v>
      </c>
      <c r="K124" s="172">
        <v>22.433199999999999</v>
      </c>
      <c r="L124" s="172">
        <v>12.884600000000001</v>
      </c>
      <c r="M124" s="172">
        <v>11.1463</v>
      </c>
      <c r="N124" s="172">
        <v>11.1585</v>
      </c>
      <c r="O124" s="172">
        <v>8.5017999999999994</v>
      </c>
      <c r="P124" s="172">
        <v>7.8989000000000003</v>
      </c>
      <c r="Q124" s="172">
        <v>7.8167</v>
      </c>
      <c r="R124" s="172">
        <v>10.083500000000001</v>
      </c>
    </row>
    <row r="125" spans="1:18" x14ac:dyDescent="0.3">
      <c r="A125" s="168" t="s">
        <v>575</v>
      </c>
      <c r="B125" s="168" t="s">
        <v>595</v>
      </c>
      <c r="C125" s="168">
        <v>120444</v>
      </c>
      <c r="D125" s="171">
        <v>44040</v>
      </c>
      <c r="E125" s="172">
        <v>1859.4009000000001</v>
      </c>
      <c r="F125" s="172">
        <v>-28.070900000000002</v>
      </c>
      <c r="G125" s="172">
        <v>-13.091100000000001</v>
      </c>
      <c r="H125" s="172">
        <v>-10.1988</v>
      </c>
      <c r="I125" s="172">
        <v>-3.5575999999999999</v>
      </c>
      <c r="J125" s="172">
        <v>15.775499999999999</v>
      </c>
      <c r="K125" s="172">
        <v>22.9452</v>
      </c>
      <c r="L125" s="172">
        <v>13.447100000000001</v>
      </c>
      <c r="M125" s="172">
        <v>11.6754</v>
      </c>
      <c r="N125" s="172">
        <v>11.677199999999999</v>
      </c>
      <c r="O125" s="172">
        <v>8.9605999999999995</v>
      </c>
      <c r="P125" s="172">
        <v>8.4093</v>
      </c>
      <c r="Q125" s="172">
        <v>8.4792000000000005</v>
      </c>
      <c r="R125" s="172">
        <v>10.5609</v>
      </c>
    </row>
    <row r="126" spans="1:18" x14ac:dyDescent="0.3">
      <c r="A126" s="168" t="s">
        <v>575</v>
      </c>
      <c r="B126" s="168" t="s">
        <v>596</v>
      </c>
      <c r="C126" s="168">
        <v>123690</v>
      </c>
      <c r="D126" s="171">
        <v>44040</v>
      </c>
      <c r="E126" s="172">
        <v>48.986400000000003</v>
      </c>
      <c r="F126" s="172">
        <v>-10.279500000000001</v>
      </c>
      <c r="G126" s="172">
        <v>-7.6494999999999997</v>
      </c>
      <c r="H126" s="172">
        <v>-2.9361999999999999</v>
      </c>
      <c r="I126" s="172">
        <v>1.6403000000000001</v>
      </c>
      <c r="J126" s="172">
        <v>15.9414</v>
      </c>
      <c r="K126" s="172">
        <v>21.488</v>
      </c>
      <c r="L126" s="172">
        <v>13.049300000000001</v>
      </c>
      <c r="M126" s="172">
        <v>11.779199999999999</v>
      </c>
      <c r="N126" s="172">
        <v>11.514099999999999</v>
      </c>
      <c r="O126" s="172">
        <v>8.8048999999999999</v>
      </c>
      <c r="P126" s="172">
        <v>8.9001000000000001</v>
      </c>
      <c r="Q126" s="172">
        <v>7.6356000000000002</v>
      </c>
      <c r="R126" s="172">
        <v>11.1035</v>
      </c>
    </row>
    <row r="127" spans="1:18" x14ac:dyDescent="0.3">
      <c r="A127" s="168" t="s">
        <v>575</v>
      </c>
      <c r="B127" s="168" t="s">
        <v>597</v>
      </c>
      <c r="C127" s="168">
        <v>123693</v>
      </c>
      <c r="D127" s="171">
        <v>44040</v>
      </c>
      <c r="E127" s="172">
        <v>50.021599999999999</v>
      </c>
      <c r="F127" s="172">
        <v>-9.7751999999999999</v>
      </c>
      <c r="G127" s="172">
        <v>-7.1817000000000002</v>
      </c>
      <c r="H127" s="172">
        <v>-2.4693000000000001</v>
      </c>
      <c r="I127" s="172">
        <v>2.0969000000000002</v>
      </c>
      <c r="J127" s="172">
        <v>16.404199999999999</v>
      </c>
      <c r="K127" s="172">
        <v>21.8904</v>
      </c>
      <c r="L127" s="172">
        <v>13.420400000000001</v>
      </c>
      <c r="M127" s="172">
        <v>12.141999999999999</v>
      </c>
      <c r="N127" s="172">
        <v>11.8759</v>
      </c>
      <c r="O127" s="172">
        <v>9.1743000000000006</v>
      </c>
      <c r="P127" s="172">
        <v>9.2744</v>
      </c>
      <c r="Q127" s="172">
        <v>9.3985000000000003</v>
      </c>
      <c r="R127" s="172">
        <v>11.4694</v>
      </c>
    </row>
    <row r="128" spans="1:18" x14ac:dyDescent="0.3">
      <c r="A128" s="168" t="s">
        <v>575</v>
      </c>
      <c r="B128" s="168" t="s">
        <v>598</v>
      </c>
      <c r="C128" s="168">
        <v>119795</v>
      </c>
      <c r="D128" s="171">
        <v>44040</v>
      </c>
      <c r="E128" s="172">
        <v>19.496500000000001</v>
      </c>
      <c r="F128" s="172">
        <v>-6.5513000000000003</v>
      </c>
      <c r="G128" s="172">
        <v>-11.359</v>
      </c>
      <c r="H128" s="172">
        <v>-9.2105999999999995</v>
      </c>
      <c r="I128" s="172">
        <v>0.36109999999999998</v>
      </c>
      <c r="J128" s="172">
        <v>9.5391999999999992</v>
      </c>
      <c r="K128" s="172">
        <v>19.321200000000001</v>
      </c>
      <c r="L128" s="172">
        <v>13.0459</v>
      </c>
      <c r="M128" s="172">
        <v>11.743600000000001</v>
      </c>
      <c r="N128" s="172">
        <v>12.1509</v>
      </c>
      <c r="O128" s="172">
        <v>8.6746999999999996</v>
      </c>
      <c r="P128" s="172">
        <v>8.8844999999999992</v>
      </c>
      <c r="Q128" s="172">
        <v>8.8550000000000004</v>
      </c>
      <c r="R128" s="172">
        <v>10.4651</v>
      </c>
    </row>
    <row r="129" spans="1:18" x14ac:dyDescent="0.3">
      <c r="A129" s="168" t="s">
        <v>575</v>
      </c>
      <c r="B129" s="168" t="s">
        <v>599</v>
      </c>
      <c r="C129" s="168">
        <v>118078</v>
      </c>
      <c r="D129" s="171">
        <v>44040</v>
      </c>
      <c r="E129" s="172">
        <v>18.8613</v>
      </c>
      <c r="F129" s="172">
        <v>-6.9653</v>
      </c>
      <c r="G129" s="172">
        <v>-11.789300000000001</v>
      </c>
      <c r="H129" s="172">
        <v>-9.6303999999999998</v>
      </c>
      <c r="I129" s="172">
        <v>-4.1500000000000002E-2</v>
      </c>
      <c r="J129" s="172">
        <v>9.1377000000000006</v>
      </c>
      <c r="K129" s="172">
        <v>18.9009</v>
      </c>
      <c r="L129" s="172">
        <v>12.6173</v>
      </c>
      <c r="M129" s="172">
        <v>11.3072</v>
      </c>
      <c r="N129" s="172">
        <v>11.707599999999999</v>
      </c>
      <c r="O129" s="172">
        <v>8.2181999999999995</v>
      </c>
      <c r="P129" s="172">
        <v>8.3783999999999992</v>
      </c>
      <c r="Q129" s="172">
        <v>5.0567000000000002</v>
      </c>
      <c r="R129" s="172">
        <v>10.020799999999999</v>
      </c>
    </row>
    <row r="130" spans="1:18" x14ac:dyDescent="0.3">
      <c r="A130" s="168" t="s">
        <v>575</v>
      </c>
      <c r="B130" s="168" t="s">
        <v>600</v>
      </c>
      <c r="C130" s="168">
        <v>105823</v>
      </c>
      <c r="D130" s="171">
        <v>44040</v>
      </c>
      <c r="E130" s="172">
        <v>26.8461</v>
      </c>
      <c r="F130" s="172">
        <v>-14.5419</v>
      </c>
      <c r="G130" s="172">
        <v>-9.8803999999999998</v>
      </c>
      <c r="H130" s="172">
        <v>-7.0410000000000004</v>
      </c>
      <c r="I130" s="172">
        <v>0.1263</v>
      </c>
      <c r="J130" s="172">
        <v>9.6362000000000005</v>
      </c>
      <c r="K130" s="172">
        <v>15.9092</v>
      </c>
      <c r="L130" s="172">
        <v>11.132899999999999</v>
      </c>
      <c r="M130" s="172">
        <v>9.8356999999999992</v>
      </c>
      <c r="N130" s="172">
        <v>9.7794000000000008</v>
      </c>
      <c r="O130" s="172">
        <v>8.5281000000000002</v>
      </c>
      <c r="P130" s="172">
        <v>8.0619999999999994</v>
      </c>
      <c r="Q130" s="172">
        <v>7.7850999999999999</v>
      </c>
      <c r="R130" s="172">
        <v>10.0693</v>
      </c>
    </row>
    <row r="131" spans="1:18" x14ac:dyDescent="0.3">
      <c r="A131" s="168" t="s">
        <v>575</v>
      </c>
      <c r="B131" s="168" t="s">
        <v>601</v>
      </c>
      <c r="C131" s="168">
        <v>120338</v>
      </c>
      <c r="D131" s="171">
        <v>44040</v>
      </c>
      <c r="E131" s="172">
        <v>28.209</v>
      </c>
      <c r="F131" s="172">
        <v>-13.9689</v>
      </c>
      <c r="G131" s="172">
        <v>-9.3066999999999993</v>
      </c>
      <c r="H131" s="172">
        <v>-6.48</v>
      </c>
      <c r="I131" s="172">
        <v>0.68410000000000004</v>
      </c>
      <c r="J131" s="172">
        <v>10.195</v>
      </c>
      <c r="K131" s="172">
        <v>16.4818</v>
      </c>
      <c r="L131" s="172">
        <v>11.714399999999999</v>
      </c>
      <c r="M131" s="172">
        <v>10.4117</v>
      </c>
      <c r="N131" s="172">
        <v>10.373200000000001</v>
      </c>
      <c r="O131" s="172">
        <v>9.1643000000000008</v>
      </c>
      <c r="P131" s="172">
        <v>8.7347999999999999</v>
      </c>
      <c r="Q131" s="172">
        <v>8.5374999999999996</v>
      </c>
      <c r="R131" s="172">
        <v>10.659700000000001</v>
      </c>
    </row>
    <row r="132" spans="1:18" x14ac:dyDescent="0.3">
      <c r="A132" s="168" t="s">
        <v>575</v>
      </c>
      <c r="B132" s="168" t="s">
        <v>602</v>
      </c>
      <c r="C132" s="168">
        <v>134545</v>
      </c>
      <c r="D132" s="171">
        <v>44040</v>
      </c>
      <c r="E132" s="172">
        <v>15.642099999999999</v>
      </c>
      <c r="F132" s="172">
        <v>-12.129899999999999</v>
      </c>
      <c r="G132" s="172">
        <v>-11.6523</v>
      </c>
      <c r="H132" s="172">
        <v>-6.5255000000000001</v>
      </c>
      <c r="I132" s="172">
        <v>0.1333</v>
      </c>
      <c r="J132" s="172">
        <v>10.457000000000001</v>
      </c>
      <c r="K132" s="172">
        <v>18.6388</v>
      </c>
      <c r="L132" s="172">
        <v>14.1587</v>
      </c>
      <c r="M132" s="172">
        <v>11.8767</v>
      </c>
      <c r="N132" s="172">
        <v>12.1578</v>
      </c>
      <c r="O132" s="172">
        <v>8.7368000000000006</v>
      </c>
      <c r="P132" s="172">
        <v>8.9048999999999996</v>
      </c>
      <c r="Q132" s="172">
        <v>8.9695999999999998</v>
      </c>
      <c r="R132" s="172">
        <v>11.120200000000001</v>
      </c>
    </row>
    <row r="133" spans="1:18" x14ac:dyDescent="0.3">
      <c r="A133" s="168" t="s">
        <v>575</v>
      </c>
      <c r="B133" s="168" t="s">
        <v>603</v>
      </c>
      <c r="C133" s="168">
        <v>134547</v>
      </c>
      <c r="D133" s="171">
        <v>44040</v>
      </c>
      <c r="E133" s="172">
        <v>15.887499999999999</v>
      </c>
      <c r="F133" s="172">
        <v>-11.4834</v>
      </c>
      <c r="G133" s="172">
        <v>-11.1288</v>
      </c>
      <c r="H133" s="172">
        <v>-6.0319000000000003</v>
      </c>
      <c r="I133" s="172">
        <v>0.62370000000000003</v>
      </c>
      <c r="J133" s="172">
        <v>10.9595</v>
      </c>
      <c r="K133" s="172">
        <v>19.153700000000001</v>
      </c>
      <c r="L133" s="172">
        <v>14.683999999999999</v>
      </c>
      <c r="M133" s="172">
        <v>12.3972</v>
      </c>
      <c r="N133" s="172">
        <v>12.6747</v>
      </c>
      <c r="O133" s="172">
        <v>9.1414000000000009</v>
      </c>
      <c r="P133" s="172">
        <v>9.2350999999999992</v>
      </c>
      <c r="Q133" s="172">
        <v>9.2957999999999998</v>
      </c>
      <c r="R133" s="172">
        <v>11.604799999999999</v>
      </c>
    </row>
    <row r="134" spans="1:18" x14ac:dyDescent="0.3">
      <c r="A134" s="168" t="s">
        <v>575</v>
      </c>
      <c r="B134" s="168" t="s">
        <v>604</v>
      </c>
      <c r="C134" s="168">
        <v>138566</v>
      </c>
      <c r="D134" s="171">
        <v>44040</v>
      </c>
      <c r="E134" s="172">
        <v>18.490200000000002</v>
      </c>
      <c r="F134" s="172">
        <v>-21.1098</v>
      </c>
      <c r="G134" s="172">
        <v>-11.238</v>
      </c>
      <c r="H134" s="172">
        <v>-5.2680999999999996</v>
      </c>
      <c r="I134" s="172">
        <v>0.38080000000000003</v>
      </c>
      <c r="J134" s="172">
        <v>12.1448</v>
      </c>
      <c r="K134" s="172">
        <v>18.200399999999998</v>
      </c>
      <c r="L134" s="172">
        <v>12.3721</v>
      </c>
      <c r="M134" s="172">
        <v>11.151400000000001</v>
      </c>
      <c r="N134" s="172">
        <v>11.150600000000001</v>
      </c>
      <c r="O134" s="172">
        <v>8.2901000000000007</v>
      </c>
      <c r="P134" s="172">
        <v>8.4101999999999997</v>
      </c>
      <c r="Q134" s="172">
        <v>8.6676000000000002</v>
      </c>
      <c r="R134" s="172">
        <v>10.5153</v>
      </c>
    </row>
    <row r="135" spans="1:18" x14ac:dyDescent="0.3">
      <c r="A135" s="168" t="s">
        <v>575</v>
      </c>
      <c r="B135" s="168" t="s">
        <v>605</v>
      </c>
      <c r="C135" s="168">
        <v>138564</v>
      </c>
      <c r="D135" s="171">
        <v>44040</v>
      </c>
      <c r="E135" s="172">
        <v>19.158899999999999</v>
      </c>
      <c r="F135" s="172">
        <v>-20.563700000000001</v>
      </c>
      <c r="G135" s="172">
        <v>-10.7988</v>
      </c>
      <c r="H135" s="172">
        <v>-4.8128000000000002</v>
      </c>
      <c r="I135" s="172">
        <v>0.84399999999999997</v>
      </c>
      <c r="J135" s="172">
        <v>12.6105</v>
      </c>
      <c r="K135" s="172">
        <v>18.708400000000001</v>
      </c>
      <c r="L135" s="172">
        <v>12.883599999999999</v>
      </c>
      <c r="M135" s="172">
        <v>11.677</v>
      </c>
      <c r="N135" s="172">
        <v>11.668699999999999</v>
      </c>
      <c r="O135" s="172">
        <v>8.8407</v>
      </c>
      <c r="P135" s="172">
        <v>8.9451000000000001</v>
      </c>
      <c r="Q135" s="172">
        <v>9.1908999999999992</v>
      </c>
      <c r="R135" s="172">
        <v>11.055300000000001</v>
      </c>
    </row>
    <row r="136" spans="1:18" x14ac:dyDescent="0.3">
      <c r="A136" s="168" t="s">
        <v>575</v>
      </c>
      <c r="B136" s="168" t="s">
        <v>606</v>
      </c>
      <c r="C136" s="168">
        <v>125503</v>
      </c>
      <c r="D136" s="171">
        <v>44040</v>
      </c>
      <c r="E136" s="172">
        <v>2491.5284000000001</v>
      </c>
      <c r="F136" s="172">
        <v>-15.2951</v>
      </c>
      <c r="G136" s="172">
        <v>-11.313800000000001</v>
      </c>
      <c r="H136" s="172">
        <v>-6.3391000000000002</v>
      </c>
      <c r="I136" s="172">
        <v>0.104</v>
      </c>
      <c r="J136" s="172">
        <v>14.2788</v>
      </c>
      <c r="K136" s="172">
        <v>20.3033</v>
      </c>
      <c r="L136" s="172">
        <v>13.7393</v>
      </c>
      <c r="M136" s="172">
        <v>12.3691</v>
      </c>
      <c r="N136" s="172">
        <v>12.004</v>
      </c>
      <c r="O136" s="172">
        <v>9.56</v>
      </c>
      <c r="P136" s="172">
        <v>9.1895000000000007</v>
      </c>
      <c r="Q136" s="172">
        <v>9.3384</v>
      </c>
      <c r="R136" s="172">
        <v>10.970499999999999</v>
      </c>
    </row>
    <row r="137" spans="1:18" x14ac:dyDescent="0.3">
      <c r="A137" s="168" t="s">
        <v>575</v>
      </c>
      <c r="B137" s="168" t="s">
        <v>607</v>
      </c>
      <c r="C137" s="168">
        <v>125498</v>
      </c>
      <c r="D137" s="171">
        <v>44040</v>
      </c>
      <c r="E137" s="172">
        <v>2398.5715</v>
      </c>
      <c r="F137" s="172">
        <v>-15.7341</v>
      </c>
      <c r="G137" s="172">
        <v>-11.7737</v>
      </c>
      <c r="H137" s="172">
        <v>-6.8026</v>
      </c>
      <c r="I137" s="172">
        <v>-0.36299999999999999</v>
      </c>
      <c r="J137" s="172">
        <v>13.802</v>
      </c>
      <c r="K137" s="172">
        <v>19.805599999999998</v>
      </c>
      <c r="L137" s="172">
        <v>13.2361</v>
      </c>
      <c r="M137" s="172">
        <v>11.8552</v>
      </c>
      <c r="N137" s="172">
        <v>11.4787</v>
      </c>
      <c r="O137" s="172">
        <v>9.0244999999999997</v>
      </c>
      <c r="P137" s="172">
        <v>8.6204000000000001</v>
      </c>
      <c r="Q137" s="172">
        <v>8.4311000000000007</v>
      </c>
      <c r="R137" s="172">
        <v>10.4413</v>
      </c>
    </row>
    <row r="138" spans="1:18" x14ac:dyDescent="0.3">
      <c r="A138" s="168" t="s">
        <v>575</v>
      </c>
      <c r="B138" s="168" t="s">
        <v>608</v>
      </c>
      <c r="C138" s="168">
        <v>100784</v>
      </c>
      <c r="D138" s="171">
        <v>44040</v>
      </c>
      <c r="E138" s="172">
        <v>33.017800000000001</v>
      </c>
      <c r="F138" s="172">
        <v>-6.4105999999999996</v>
      </c>
      <c r="G138" s="172">
        <v>-3.6741999999999999</v>
      </c>
      <c r="H138" s="172">
        <v>-0.1263</v>
      </c>
      <c r="I138" s="172">
        <v>3.9937</v>
      </c>
      <c r="J138" s="172">
        <v>6.5701999999999998</v>
      </c>
      <c r="K138" s="172">
        <v>13.3065</v>
      </c>
      <c r="L138" s="172">
        <v>9.8262999999999998</v>
      </c>
      <c r="M138" s="172">
        <v>9.1190999999999995</v>
      </c>
      <c r="N138" s="172">
        <v>9.7858999999999998</v>
      </c>
      <c r="O138" s="172">
        <v>7.6614000000000004</v>
      </c>
      <c r="P138" s="172">
        <v>7.8299000000000003</v>
      </c>
      <c r="Q138" s="172">
        <v>7.9648000000000003</v>
      </c>
      <c r="R138" s="172">
        <v>9.7190999999999992</v>
      </c>
    </row>
    <row r="139" spans="1:18" x14ac:dyDescent="0.3">
      <c r="A139" s="168" t="s">
        <v>575</v>
      </c>
      <c r="B139" s="168" t="s">
        <v>609</v>
      </c>
      <c r="C139" s="168">
        <v>119625</v>
      </c>
      <c r="D139" s="171">
        <v>44040</v>
      </c>
      <c r="E139" s="172">
        <v>33.244100000000003</v>
      </c>
      <c r="F139" s="172">
        <v>-6.2572000000000001</v>
      </c>
      <c r="G139" s="172">
        <v>-3.5669</v>
      </c>
      <c r="H139" s="172">
        <v>0</v>
      </c>
      <c r="I139" s="172">
        <v>4.1238000000000001</v>
      </c>
      <c r="J139" s="172">
        <v>6.7023000000000001</v>
      </c>
      <c r="K139" s="172">
        <v>13.4422</v>
      </c>
      <c r="L139" s="172">
        <v>9.9665999999999997</v>
      </c>
      <c r="M139" s="172">
        <v>9.2607999999999997</v>
      </c>
      <c r="N139" s="172">
        <v>9.9307999999999996</v>
      </c>
      <c r="O139" s="172">
        <v>7.7880000000000003</v>
      </c>
      <c r="P139" s="172">
        <v>7.9188000000000001</v>
      </c>
      <c r="Q139" s="172">
        <v>8.2993000000000006</v>
      </c>
      <c r="R139" s="172">
        <v>9.8636999999999997</v>
      </c>
    </row>
    <row r="140" spans="1:18" x14ac:dyDescent="0.3">
      <c r="A140" s="168" t="s">
        <v>575</v>
      </c>
      <c r="B140" s="168" t="s">
        <v>610</v>
      </c>
      <c r="C140" s="168">
        <v>147636</v>
      </c>
      <c r="D140" s="171">
        <v>44040</v>
      </c>
      <c r="E140" s="172">
        <v>10.962400000000001</v>
      </c>
      <c r="F140" s="172">
        <v>-1.9976</v>
      </c>
      <c r="G140" s="172">
        <v>-3.7442000000000002</v>
      </c>
      <c r="H140" s="172">
        <v>-2.6147999999999998</v>
      </c>
      <c r="I140" s="172">
        <v>2.8570000000000002</v>
      </c>
      <c r="J140" s="172">
        <v>16.915800000000001</v>
      </c>
      <c r="K140" s="172">
        <v>23.5685</v>
      </c>
      <c r="L140" s="172">
        <v>13.679500000000001</v>
      </c>
      <c r="M140" s="172">
        <v>11.7643</v>
      </c>
      <c r="N140" s="172"/>
      <c r="O140" s="172"/>
      <c r="P140" s="172"/>
      <c r="Q140" s="172">
        <v>12.03</v>
      </c>
      <c r="R140" s="172"/>
    </row>
    <row r="141" spans="1:18" x14ac:dyDescent="0.3">
      <c r="A141" s="168" t="s">
        <v>575</v>
      </c>
      <c r="B141" s="168" t="s">
        <v>611</v>
      </c>
      <c r="C141" s="168">
        <v>147635</v>
      </c>
      <c r="D141" s="171">
        <v>44040</v>
      </c>
      <c r="E141" s="172">
        <v>10.914300000000001</v>
      </c>
      <c r="F141" s="172">
        <v>-2.3408000000000002</v>
      </c>
      <c r="G141" s="172">
        <v>-4.3453999999999997</v>
      </c>
      <c r="H141" s="172">
        <v>-3.1989000000000001</v>
      </c>
      <c r="I141" s="172">
        <v>2.2951999999999999</v>
      </c>
      <c r="J141" s="172">
        <v>16.399699999999999</v>
      </c>
      <c r="K141" s="172">
        <v>23.020099999999999</v>
      </c>
      <c r="L141" s="172">
        <v>13.0768</v>
      </c>
      <c r="M141" s="172">
        <v>11.177099999999999</v>
      </c>
      <c r="N141" s="172"/>
      <c r="O141" s="172"/>
      <c r="P141" s="172"/>
      <c r="Q141" s="172">
        <v>11.428800000000001</v>
      </c>
      <c r="R141" s="172"/>
    </row>
    <row r="142" spans="1:18" x14ac:dyDescent="0.3">
      <c r="A142" s="168" t="s">
        <v>575</v>
      </c>
      <c r="B142" s="168" t="s">
        <v>612</v>
      </c>
      <c r="C142" s="168">
        <v>126940</v>
      </c>
      <c r="D142" s="171">
        <v>44040</v>
      </c>
      <c r="E142" s="172">
        <v>15.877000000000001</v>
      </c>
      <c r="F142" s="172">
        <v>3.4487000000000001</v>
      </c>
      <c r="G142" s="172">
        <v>-5.9158999999999997</v>
      </c>
      <c r="H142" s="172">
        <v>-0.72240000000000004</v>
      </c>
      <c r="I142" s="172">
        <v>4.8860999999999999</v>
      </c>
      <c r="J142" s="172">
        <v>9.4164999999999992</v>
      </c>
      <c r="K142" s="172">
        <v>15.734</v>
      </c>
      <c r="L142" s="172">
        <v>12.018800000000001</v>
      </c>
      <c r="M142" s="172">
        <v>10.478899999999999</v>
      </c>
      <c r="N142" s="172">
        <v>8.4077999999999999</v>
      </c>
      <c r="O142" s="172">
        <v>4.8711000000000002</v>
      </c>
      <c r="P142" s="172">
        <v>6.8320999999999996</v>
      </c>
      <c r="Q142" s="172">
        <v>7.3888999999999996</v>
      </c>
      <c r="R142" s="172">
        <v>4.5917000000000003</v>
      </c>
    </row>
    <row r="143" spans="1:18" x14ac:dyDescent="0.3">
      <c r="A143" s="168" t="s">
        <v>575</v>
      </c>
      <c r="B143" s="168" t="s">
        <v>613</v>
      </c>
      <c r="C143" s="168">
        <v>126939</v>
      </c>
      <c r="D143" s="171">
        <v>44040</v>
      </c>
      <c r="E143" s="172">
        <v>15.7782</v>
      </c>
      <c r="F143" s="172">
        <v>3.4702999999999999</v>
      </c>
      <c r="G143" s="172">
        <v>-5.8952</v>
      </c>
      <c r="H143" s="172">
        <v>-0.72689999999999999</v>
      </c>
      <c r="I143" s="172">
        <v>4.8836000000000004</v>
      </c>
      <c r="J143" s="172">
        <v>9.3950999999999993</v>
      </c>
      <c r="K143" s="172">
        <v>15.6853</v>
      </c>
      <c r="L143" s="172">
        <v>11.962899999999999</v>
      </c>
      <c r="M143" s="172">
        <v>10.4183</v>
      </c>
      <c r="N143" s="172">
        <v>8.3436000000000003</v>
      </c>
      <c r="O143" s="172">
        <v>4.7832999999999997</v>
      </c>
      <c r="P143" s="172">
        <v>6.7431000000000001</v>
      </c>
      <c r="Q143" s="172">
        <v>7.2854999999999999</v>
      </c>
      <c r="R143" s="172">
        <v>4.5057</v>
      </c>
    </row>
    <row r="144" spans="1:18" x14ac:dyDescent="0.3">
      <c r="A144" s="173" t="s">
        <v>27</v>
      </c>
      <c r="B144" s="168"/>
      <c r="C144" s="168"/>
      <c r="D144" s="168"/>
      <c r="E144" s="168"/>
      <c r="F144" s="174">
        <v>-15.136047368421059</v>
      </c>
      <c r="G144" s="174">
        <v>-9.2657394736842118</v>
      </c>
      <c r="H144" s="174">
        <v>-4.8167131578947364</v>
      </c>
      <c r="I144" s="174">
        <v>1.2515368421052631</v>
      </c>
      <c r="J144" s="174">
        <v>12.256239473684207</v>
      </c>
      <c r="K144" s="174">
        <v>18.51800789473684</v>
      </c>
      <c r="L144" s="174">
        <v>12.684547368421056</v>
      </c>
      <c r="M144" s="174">
        <v>11.286102631578949</v>
      </c>
      <c r="N144" s="174">
        <v>11.203311111111113</v>
      </c>
      <c r="O144" s="174">
        <v>8.6095794117647042</v>
      </c>
      <c r="P144" s="174">
        <v>8.6998088235294144</v>
      </c>
      <c r="Q144" s="174">
        <v>8.8010605263157888</v>
      </c>
      <c r="R144" s="174">
        <v>10.568341176470591</v>
      </c>
    </row>
    <row r="145" spans="1:18" x14ac:dyDescent="0.3">
      <c r="A145" s="173" t="s">
        <v>409</v>
      </c>
      <c r="B145" s="168"/>
      <c r="C145" s="168"/>
      <c r="D145" s="168"/>
      <c r="E145" s="168"/>
      <c r="F145" s="174">
        <v>-15.3445</v>
      </c>
      <c r="G145" s="174">
        <v>-10.175750000000001</v>
      </c>
      <c r="H145" s="174">
        <v>-5.0768000000000004</v>
      </c>
      <c r="I145" s="174">
        <v>1.3155000000000001</v>
      </c>
      <c r="J145" s="174">
        <v>11.598949999999999</v>
      </c>
      <c r="K145" s="174">
        <v>19.237450000000003</v>
      </c>
      <c r="L145" s="174">
        <v>12.8841</v>
      </c>
      <c r="M145" s="174">
        <v>11.49605</v>
      </c>
      <c r="N145" s="174">
        <v>11.5062</v>
      </c>
      <c r="O145" s="174">
        <v>8.8112999999999992</v>
      </c>
      <c r="P145" s="174">
        <v>8.8526500000000006</v>
      </c>
      <c r="Q145" s="174">
        <v>8.8922999999999988</v>
      </c>
      <c r="R145" s="174">
        <v>10.822749999999999</v>
      </c>
    </row>
    <row r="146" spans="1:18" x14ac:dyDescent="0.3">
      <c r="A146" s="116"/>
      <c r="B146" s="116"/>
      <c r="C146" s="116"/>
      <c r="D146" s="118"/>
      <c r="E146" s="119"/>
      <c r="F146" s="119"/>
      <c r="G146" s="119"/>
      <c r="H146" s="119"/>
      <c r="I146" s="119"/>
      <c r="J146" s="119"/>
      <c r="K146" s="119"/>
      <c r="L146" s="119"/>
      <c r="M146" s="119"/>
      <c r="N146" s="119"/>
      <c r="O146" s="119"/>
      <c r="P146" s="119"/>
      <c r="Q146" s="119"/>
      <c r="R146" s="119"/>
    </row>
    <row r="147" spans="1:18" x14ac:dyDescent="0.3">
      <c r="A147" s="170" t="s">
        <v>614</v>
      </c>
      <c r="B147" s="170"/>
      <c r="C147" s="170"/>
      <c r="D147" s="170"/>
      <c r="E147" s="170"/>
      <c r="F147" s="170"/>
      <c r="G147" s="170"/>
      <c r="H147" s="170"/>
      <c r="I147" s="170"/>
      <c r="J147" s="170"/>
      <c r="K147" s="170"/>
      <c r="L147" s="170"/>
      <c r="M147" s="170"/>
      <c r="N147" s="170"/>
      <c r="O147" s="170"/>
      <c r="P147" s="170"/>
      <c r="Q147" s="170"/>
      <c r="R147" s="170"/>
    </row>
    <row r="148" spans="1:18" x14ac:dyDescent="0.3">
      <c r="A148" s="168" t="s">
        <v>615</v>
      </c>
      <c r="B148" s="168" t="s">
        <v>616</v>
      </c>
      <c r="C148" s="168">
        <v>105460</v>
      </c>
      <c r="D148" s="171">
        <v>44040</v>
      </c>
      <c r="E148" s="172">
        <v>48.69</v>
      </c>
      <c r="F148" s="172">
        <v>0.8075</v>
      </c>
      <c r="G148" s="172">
        <v>8.2199999999999995E-2</v>
      </c>
      <c r="H148" s="172">
        <v>0.91190000000000004</v>
      </c>
      <c r="I148" s="172">
        <v>5.9169</v>
      </c>
      <c r="J148" s="172">
        <v>7.6974</v>
      </c>
      <c r="K148" s="172">
        <v>20.728999999999999</v>
      </c>
      <c r="L148" s="172">
        <v>-3.3544999999999998</v>
      </c>
      <c r="M148" s="172">
        <v>3.5297000000000001</v>
      </c>
      <c r="N148" s="172">
        <v>6.9874999999999998</v>
      </c>
      <c r="O148" s="172">
        <v>5.9348999999999998</v>
      </c>
      <c r="P148" s="172">
        <v>8.9245999999999999</v>
      </c>
      <c r="Q148" s="172">
        <v>12.6317</v>
      </c>
      <c r="R148" s="172">
        <v>0.1951</v>
      </c>
    </row>
    <row r="149" spans="1:18" x14ac:dyDescent="0.3">
      <c r="A149" s="168" t="s">
        <v>615</v>
      </c>
      <c r="B149" s="168" t="s">
        <v>617</v>
      </c>
      <c r="C149" s="168">
        <v>120348</v>
      </c>
      <c r="D149" s="171">
        <v>44040</v>
      </c>
      <c r="E149" s="172">
        <v>53.75</v>
      </c>
      <c r="F149" s="172">
        <v>0.80649999999999999</v>
      </c>
      <c r="G149" s="172">
        <v>7.4499999999999997E-2</v>
      </c>
      <c r="H149" s="172">
        <v>0.92</v>
      </c>
      <c r="I149" s="172">
        <v>5.9531000000000001</v>
      </c>
      <c r="J149" s="172">
        <v>7.8018000000000001</v>
      </c>
      <c r="K149" s="172">
        <v>21.085799999999999</v>
      </c>
      <c r="L149" s="172">
        <v>-2.8205</v>
      </c>
      <c r="M149" s="172">
        <v>4.3891999999999998</v>
      </c>
      <c r="N149" s="172">
        <v>8.1488999999999994</v>
      </c>
      <c r="O149" s="172">
        <v>7.2676999999999996</v>
      </c>
      <c r="P149" s="172">
        <v>10.4381</v>
      </c>
      <c r="Q149" s="172">
        <v>15.984</v>
      </c>
      <c r="R149" s="172">
        <v>1.3247</v>
      </c>
    </row>
    <row r="150" spans="1:18" x14ac:dyDescent="0.3">
      <c r="A150" s="168" t="s">
        <v>615</v>
      </c>
      <c r="B150" s="168" t="s">
        <v>618</v>
      </c>
      <c r="C150" s="168">
        <v>103040</v>
      </c>
      <c r="D150" s="171">
        <v>44040</v>
      </c>
      <c r="E150" s="172">
        <v>51.481999999999999</v>
      </c>
      <c r="F150" s="172">
        <v>1.3266</v>
      </c>
      <c r="G150" s="172">
        <v>0.76139999999999997</v>
      </c>
      <c r="H150" s="172">
        <v>0.66279999999999994</v>
      </c>
      <c r="I150" s="172">
        <v>5.8254999999999999</v>
      </c>
      <c r="J150" s="172">
        <v>7.9763000000000002</v>
      </c>
      <c r="K150" s="172">
        <v>19.2486</v>
      </c>
      <c r="L150" s="172">
        <v>-8.6144999999999996</v>
      </c>
      <c r="M150" s="172">
        <v>-3.1856</v>
      </c>
      <c r="N150" s="172">
        <v>1.1593</v>
      </c>
      <c r="O150" s="172">
        <v>4.8956999999999997</v>
      </c>
      <c r="P150" s="172">
        <v>7.4725000000000001</v>
      </c>
      <c r="Q150" s="172">
        <v>11.5322</v>
      </c>
      <c r="R150" s="172">
        <v>-0.37269999999999998</v>
      </c>
    </row>
    <row r="151" spans="1:18" x14ac:dyDescent="0.3">
      <c r="A151" s="168" t="s">
        <v>615</v>
      </c>
      <c r="B151" s="168" t="s">
        <v>619</v>
      </c>
      <c r="C151" s="168">
        <v>119769</v>
      </c>
      <c r="D151" s="171">
        <v>44040</v>
      </c>
      <c r="E151" s="172">
        <v>56.773000000000003</v>
      </c>
      <c r="F151" s="172">
        <v>1.3297000000000001</v>
      </c>
      <c r="G151" s="172">
        <v>0.77749999999999997</v>
      </c>
      <c r="H151" s="172">
        <v>0.68810000000000004</v>
      </c>
      <c r="I151" s="172">
        <v>5.8803000000000001</v>
      </c>
      <c r="J151" s="172">
        <v>8.1039999999999992</v>
      </c>
      <c r="K151" s="172">
        <v>19.653099999999998</v>
      </c>
      <c r="L151" s="172">
        <v>-8.0107999999999997</v>
      </c>
      <c r="M151" s="172">
        <v>-2.2115999999999998</v>
      </c>
      <c r="N151" s="172">
        <v>2.5672000000000001</v>
      </c>
      <c r="O151" s="172">
        <v>6.3482000000000003</v>
      </c>
      <c r="P151" s="172">
        <v>9.0972000000000008</v>
      </c>
      <c r="Q151" s="172">
        <v>12.3886</v>
      </c>
      <c r="R151" s="172">
        <v>0.99029999999999996</v>
      </c>
    </row>
    <row r="152" spans="1:18" x14ac:dyDescent="0.3">
      <c r="A152" s="168" t="s">
        <v>615</v>
      </c>
      <c r="B152" s="168" t="s">
        <v>620</v>
      </c>
      <c r="C152" s="168">
        <v>119724</v>
      </c>
      <c r="D152" s="171">
        <v>44040</v>
      </c>
      <c r="E152" s="172">
        <v>30.144492399873101</v>
      </c>
      <c r="F152" s="172">
        <v>1.0536000000000001</v>
      </c>
      <c r="G152" s="172">
        <v>0.4446</v>
      </c>
      <c r="H152" s="172">
        <v>0.71499999999999997</v>
      </c>
      <c r="I152" s="172">
        <v>4.6989000000000001</v>
      </c>
      <c r="J152" s="172">
        <v>6.2602000000000002</v>
      </c>
      <c r="K152" s="172">
        <v>20.568999999999999</v>
      </c>
      <c r="L152" s="172">
        <v>-7.7901999999999996</v>
      </c>
      <c r="M152" s="172">
        <v>-2.2101999999999999</v>
      </c>
      <c r="N152" s="172">
        <v>-2.5565000000000002</v>
      </c>
      <c r="O152" s="172">
        <v>-3.0815000000000001</v>
      </c>
      <c r="P152" s="172">
        <v>2.9319999999999999</v>
      </c>
      <c r="Q152" s="172">
        <v>7.6220999999999997</v>
      </c>
      <c r="R152" s="172">
        <v>-4.95</v>
      </c>
    </row>
    <row r="153" spans="1:18" x14ac:dyDescent="0.3">
      <c r="A153" s="168" t="s">
        <v>615</v>
      </c>
      <c r="B153" s="168" t="s">
        <v>621</v>
      </c>
      <c r="C153" s="168">
        <v>100915</v>
      </c>
      <c r="D153" s="171">
        <v>44040</v>
      </c>
      <c r="E153" s="172">
        <v>250.36626276299799</v>
      </c>
      <c r="F153" s="172">
        <v>1.0517000000000001</v>
      </c>
      <c r="G153" s="172">
        <v>0.4375</v>
      </c>
      <c r="H153" s="172">
        <v>0.70340000000000003</v>
      </c>
      <c r="I153" s="172">
        <v>4.6745999999999999</v>
      </c>
      <c r="J153" s="172">
        <v>6.2088999999999999</v>
      </c>
      <c r="K153" s="172">
        <v>20.3916</v>
      </c>
      <c r="L153" s="172">
        <v>-8.0408000000000008</v>
      </c>
      <c r="M153" s="172">
        <v>-2.6320000000000001</v>
      </c>
      <c r="N153" s="172">
        <v>-3.1202999999999999</v>
      </c>
      <c r="O153" s="172">
        <v>-3.7058</v>
      </c>
      <c r="P153" s="172">
        <v>2.2610999999999999</v>
      </c>
      <c r="Q153" s="172">
        <v>16.5059</v>
      </c>
      <c r="R153" s="172">
        <v>-5.5267999999999997</v>
      </c>
    </row>
    <row r="154" spans="1:18" x14ac:dyDescent="0.3">
      <c r="A154" s="173" t="s">
        <v>27</v>
      </c>
      <c r="B154" s="168"/>
      <c r="C154" s="168"/>
      <c r="D154" s="168"/>
      <c r="E154" s="168"/>
      <c r="F154" s="174">
        <v>1.0626</v>
      </c>
      <c r="G154" s="174">
        <v>0.42961666666666659</v>
      </c>
      <c r="H154" s="174">
        <v>0.76686666666666659</v>
      </c>
      <c r="I154" s="174">
        <v>5.4915500000000002</v>
      </c>
      <c r="J154" s="174">
        <v>7.3414333333333337</v>
      </c>
      <c r="K154" s="174">
        <v>20.279516666666666</v>
      </c>
      <c r="L154" s="174">
        <v>-6.4385499999999993</v>
      </c>
      <c r="M154" s="174">
        <v>-0.38674999999999998</v>
      </c>
      <c r="N154" s="174">
        <v>2.1976833333333325</v>
      </c>
      <c r="O154" s="174">
        <v>2.9432000000000005</v>
      </c>
      <c r="P154" s="174">
        <v>6.8542500000000004</v>
      </c>
      <c r="Q154" s="174">
        <v>12.777416666666667</v>
      </c>
      <c r="R154" s="174">
        <v>-1.3898999999999999</v>
      </c>
    </row>
    <row r="155" spans="1:18" x14ac:dyDescent="0.3">
      <c r="A155" s="173" t="s">
        <v>409</v>
      </c>
      <c r="B155" s="168"/>
      <c r="C155" s="168"/>
      <c r="D155" s="168"/>
      <c r="E155" s="168"/>
      <c r="F155" s="174">
        <v>1.0526500000000001</v>
      </c>
      <c r="G155" s="174">
        <v>0.44105</v>
      </c>
      <c r="H155" s="174">
        <v>0.70920000000000005</v>
      </c>
      <c r="I155" s="174">
        <v>5.8529</v>
      </c>
      <c r="J155" s="174">
        <v>7.7496</v>
      </c>
      <c r="K155" s="174">
        <v>20.4803</v>
      </c>
      <c r="L155" s="174">
        <v>-7.9004999999999992</v>
      </c>
      <c r="M155" s="174">
        <v>-2.2108999999999996</v>
      </c>
      <c r="N155" s="174">
        <v>1.8632500000000001</v>
      </c>
      <c r="O155" s="174">
        <v>5.4153000000000002</v>
      </c>
      <c r="P155" s="174">
        <v>8.1985500000000009</v>
      </c>
      <c r="Q155" s="174">
        <v>12.510149999999999</v>
      </c>
      <c r="R155" s="174">
        <v>-8.879999999999999E-2</v>
      </c>
    </row>
    <row r="156" spans="1:18" x14ac:dyDescent="0.3">
      <c r="A156" s="116"/>
      <c r="B156" s="116"/>
      <c r="C156" s="116"/>
      <c r="D156" s="118"/>
      <c r="E156" s="119"/>
      <c r="F156" s="119"/>
      <c r="G156" s="119"/>
      <c r="H156" s="119"/>
      <c r="I156" s="119"/>
      <c r="J156" s="119"/>
      <c r="K156" s="119"/>
      <c r="L156" s="119"/>
      <c r="M156" s="119"/>
      <c r="N156" s="119"/>
      <c r="O156" s="119"/>
      <c r="P156" s="119"/>
      <c r="Q156" s="119"/>
      <c r="R156" s="119"/>
    </row>
    <row r="157" spans="1:18" x14ac:dyDescent="0.3">
      <c r="A157" s="170" t="s">
        <v>622</v>
      </c>
      <c r="B157" s="170"/>
      <c r="C157" s="170"/>
      <c r="D157" s="170"/>
      <c r="E157" s="170"/>
      <c r="F157" s="170"/>
      <c r="G157" s="170"/>
      <c r="H157" s="170"/>
      <c r="I157" s="170"/>
      <c r="J157" s="170"/>
      <c r="K157" s="170"/>
      <c r="L157" s="170"/>
      <c r="M157" s="170"/>
      <c r="N157" s="170"/>
      <c r="O157" s="170"/>
      <c r="P157" s="170"/>
      <c r="Q157" s="170"/>
      <c r="R157" s="170"/>
    </row>
    <row r="158" spans="1:18" x14ac:dyDescent="0.3">
      <c r="A158" s="168" t="s">
        <v>623</v>
      </c>
      <c r="B158" s="168" t="s">
        <v>624</v>
      </c>
      <c r="C158" s="168">
        <v>103178</v>
      </c>
      <c r="D158" s="171">
        <v>44040</v>
      </c>
      <c r="E158" s="172">
        <v>82.989099999999993</v>
      </c>
      <c r="F158" s="172">
        <v>-22.9879</v>
      </c>
      <c r="G158" s="172">
        <v>-11.0809</v>
      </c>
      <c r="H158" s="172">
        <v>-6.8144999999999998</v>
      </c>
      <c r="I158" s="172">
        <v>1.3264</v>
      </c>
      <c r="J158" s="172">
        <v>14.134399999999999</v>
      </c>
      <c r="K158" s="172">
        <v>20.319099999999999</v>
      </c>
      <c r="L158" s="172">
        <v>15.175800000000001</v>
      </c>
      <c r="M158" s="172">
        <v>12.7714</v>
      </c>
      <c r="N158" s="172">
        <v>12.0039</v>
      </c>
      <c r="O158" s="172">
        <v>8.9631000000000007</v>
      </c>
      <c r="P158" s="172">
        <v>9.0953999999999997</v>
      </c>
      <c r="Q158" s="172">
        <v>9.4566999999999997</v>
      </c>
      <c r="R158" s="172">
        <v>11.004</v>
      </c>
    </row>
    <row r="159" spans="1:18" x14ac:dyDescent="0.3">
      <c r="A159" s="168" t="s">
        <v>623</v>
      </c>
      <c r="B159" s="168" t="s">
        <v>625</v>
      </c>
      <c r="C159" s="168">
        <v>119533</v>
      </c>
      <c r="D159" s="171">
        <v>44040</v>
      </c>
      <c r="E159" s="172">
        <v>83.703500000000005</v>
      </c>
      <c r="F159" s="172">
        <v>-22.879000000000001</v>
      </c>
      <c r="G159" s="172">
        <v>-10.9321</v>
      </c>
      <c r="H159" s="172">
        <v>-6.6631999999999998</v>
      </c>
      <c r="I159" s="172">
        <v>1.4772000000000001</v>
      </c>
      <c r="J159" s="172">
        <v>14.342000000000001</v>
      </c>
      <c r="K159" s="172">
        <v>20.497199999999999</v>
      </c>
      <c r="L159" s="172">
        <v>15.349299999999999</v>
      </c>
      <c r="M159" s="172">
        <v>12.9329</v>
      </c>
      <c r="N159" s="172">
        <v>12.1615</v>
      </c>
      <c r="O159" s="172">
        <v>9.1039999999999992</v>
      </c>
      <c r="P159" s="172">
        <v>9.2236999999999991</v>
      </c>
      <c r="Q159" s="172">
        <v>9.3529999999999998</v>
      </c>
      <c r="R159" s="172">
        <v>11.146599999999999</v>
      </c>
    </row>
    <row r="160" spans="1:18" x14ac:dyDescent="0.3">
      <c r="A160" s="168" t="s">
        <v>623</v>
      </c>
      <c r="B160" s="168" t="s">
        <v>626</v>
      </c>
      <c r="C160" s="168">
        <v>141588</v>
      </c>
      <c r="D160" s="171">
        <v>44040</v>
      </c>
      <c r="E160" s="172">
        <v>13.044</v>
      </c>
      <c r="F160" s="172">
        <v>-24.607700000000001</v>
      </c>
      <c r="G160" s="172">
        <v>-5.6628999999999996</v>
      </c>
      <c r="H160" s="172">
        <v>-2.0379</v>
      </c>
      <c r="I160" s="172">
        <v>6.2309000000000001</v>
      </c>
      <c r="J160" s="172">
        <v>19.287400000000002</v>
      </c>
      <c r="K160" s="172">
        <v>24.465699999999998</v>
      </c>
      <c r="L160" s="172">
        <v>15.3642</v>
      </c>
      <c r="M160" s="172">
        <v>13.288</v>
      </c>
      <c r="N160" s="172">
        <v>13.171099999999999</v>
      </c>
      <c r="O160" s="172">
        <v>9.0653000000000006</v>
      </c>
      <c r="P160" s="172"/>
      <c r="Q160" s="172">
        <v>9.1229999999999993</v>
      </c>
      <c r="R160" s="172">
        <v>9.8492999999999995</v>
      </c>
    </row>
    <row r="161" spans="1:18" x14ac:dyDescent="0.3">
      <c r="A161" s="168" t="s">
        <v>623</v>
      </c>
      <c r="B161" s="168" t="s">
        <v>627</v>
      </c>
      <c r="C161" s="168">
        <v>141593</v>
      </c>
      <c r="D161" s="171">
        <v>44040</v>
      </c>
      <c r="E161" s="172">
        <v>12.7247</v>
      </c>
      <c r="F161" s="172">
        <v>-25.224799999999998</v>
      </c>
      <c r="G161" s="172">
        <v>-6.3061999999999996</v>
      </c>
      <c r="H161" s="172">
        <v>-2.7031000000000001</v>
      </c>
      <c r="I161" s="172">
        <v>5.5849000000000002</v>
      </c>
      <c r="J161" s="172">
        <v>18.5565</v>
      </c>
      <c r="K161" s="172">
        <v>23.674399999999999</v>
      </c>
      <c r="L161" s="172">
        <v>14.547499999999999</v>
      </c>
      <c r="M161" s="172">
        <v>12.453900000000001</v>
      </c>
      <c r="N161" s="172">
        <v>12.3118</v>
      </c>
      <c r="O161" s="172">
        <v>8.1828000000000003</v>
      </c>
      <c r="P161" s="172"/>
      <c r="Q161" s="172">
        <v>8.2380999999999993</v>
      </c>
      <c r="R161" s="172">
        <v>9.0004000000000008</v>
      </c>
    </row>
    <row r="162" spans="1:18" x14ac:dyDescent="0.3">
      <c r="A162" s="168" t="s">
        <v>623</v>
      </c>
      <c r="B162" s="168" t="s">
        <v>628</v>
      </c>
      <c r="C162" s="168">
        <v>117951</v>
      </c>
      <c r="D162" s="171">
        <v>44040</v>
      </c>
      <c r="E162" s="172">
        <v>21.144200000000001</v>
      </c>
      <c r="F162" s="172">
        <v>-58.253799999999998</v>
      </c>
      <c r="G162" s="172">
        <v>-18.734300000000001</v>
      </c>
      <c r="H162" s="172">
        <v>-8.3219999999999992</v>
      </c>
      <c r="I162" s="172">
        <v>2.3818999999999999</v>
      </c>
      <c r="J162" s="172">
        <v>12.2241</v>
      </c>
      <c r="K162" s="172">
        <v>19.898800000000001</v>
      </c>
      <c r="L162" s="172">
        <v>11.900499999999999</v>
      </c>
      <c r="M162" s="172">
        <v>10.5144</v>
      </c>
      <c r="N162" s="172">
        <v>10.9053</v>
      </c>
      <c r="O162" s="172">
        <v>4.9625000000000004</v>
      </c>
      <c r="P162" s="172">
        <v>6.6189999999999998</v>
      </c>
      <c r="Q162" s="172">
        <v>6.5938999999999997</v>
      </c>
      <c r="R162" s="172">
        <v>5.415</v>
      </c>
    </row>
    <row r="163" spans="1:18" x14ac:dyDescent="0.3">
      <c r="A163" s="168" t="s">
        <v>623</v>
      </c>
      <c r="B163" s="168" t="s">
        <v>629</v>
      </c>
      <c r="C163" s="168">
        <v>119984</v>
      </c>
      <c r="D163" s="171">
        <v>44040</v>
      </c>
      <c r="E163" s="172">
        <v>21.999099999999999</v>
      </c>
      <c r="F163" s="172">
        <v>-57.647500000000001</v>
      </c>
      <c r="G163" s="172">
        <v>-18.296900000000001</v>
      </c>
      <c r="H163" s="172">
        <v>-7.8808999999999996</v>
      </c>
      <c r="I163" s="172">
        <v>2.8355000000000001</v>
      </c>
      <c r="J163" s="172">
        <v>12.676299999999999</v>
      </c>
      <c r="K163" s="172">
        <v>20.3612</v>
      </c>
      <c r="L163" s="172">
        <v>12.2921</v>
      </c>
      <c r="M163" s="172">
        <v>10.8969</v>
      </c>
      <c r="N163" s="172">
        <v>11.321899999999999</v>
      </c>
      <c r="O163" s="172">
        <v>5.4048999999999996</v>
      </c>
      <c r="P163" s="172">
        <v>7.2313000000000001</v>
      </c>
      <c r="Q163" s="172">
        <v>7.8388</v>
      </c>
      <c r="R163" s="172">
        <v>5.8227000000000002</v>
      </c>
    </row>
    <row r="164" spans="1:18" x14ac:dyDescent="0.3">
      <c r="A164" s="168" t="s">
        <v>623</v>
      </c>
      <c r="B164" s="168" t="s">
        <v>630</v>
      </c>
      <c r="C164" s="168">
        <v>126685</v>
      </c>
      <c r="D164" s="171">
        <v>44040</v>
      </c>
      <c r="E164" s="172">
        <v>17.5764</v>
      </c>
      <c r="F164" s="172">
        <v>-21.791799999999999</v>
      </c>
      <c r="G164" s="172">
        <v>-12.132199999999999</v>
      </c>
      <c r="H164" s="172">
        <v>-6.7552000000000003</v>
      </c>
      <c r="I164" s="172">
        <v>1.7811999999999999</v>
      </c>
      <c r="J164" s="172">
        <v>13.0753</v>
      </c>
      <c r="K164" s="172">
        <v>17.636700000000001</v>
      </c>
      <c r="L164" s="172">
        <v>13.2347</v>
      </c>
      <c r="M164" s="172">
        <v>11.4032</v>
      </c>
      <c r="N164" s="172">
        <v>11.078099999999999</v>
      </c>
      <c r="O164" s="172">
        <v>8.3518000000000008</v>
      </c>
      <c r="P164" s="172">
        <v>8.6478999999999999</v>
      </c>
      <c r="Q164" s="172">
        <v>9.1021000000000001</v>
      </c>
      <c r="R164" s="172">
        <v>10.5817</v>
      </c>
    </row>
    <row r="165" spans="1:18" x14ac:dyDescent="0.3">
      <c r="A165" s="168" t="s">
        <v>623</v>
      </c>
      <c r="B165" s="168" t="s">
        <v>631</v>
      </c>
      <c r="C165" s="168">
        <v>126687</v>
      </c>
      <c r="D165" s="171">
        <v>44040</v>
      </c>
      <c r="E165" s="172">
        <v>16.9284</v>
      </c>
      <c r="F165" s="172">
        <v>-22.4101</v>
      </c>
      <c r="G165" s="172">
        <v>-12.811</v>
      </c>
      <c r="H165" s="172">
        <v>-7.4741999999999997</v>
      </c>
      <c r="I165" s="172">
        <v>1.0785</v>
      </c>
      <c r="J165" s="172">
        <v>12.3619</v>
      </c>
      <c r="K165" s="172">
        <v>16.8993</v>
      </c>
      <c r="L165" s="172">
        <v>12.506399999999999</v>
      </c>
      <c r="M165" s="172">
        <v>10.644600000000001</v>
      </c>
      <c r="N165" s="172">
        <v>10.294499999999999</v>
      </c>
      <c r="O165" s="172">
        <v>7.5879000000000003</v>
      </c>
      <c r="P165" s="172">
        <v>7.8932000000000002</v>
      </c>
      <c r="Q165" s="172">
        <v>8.4709000000000003</v>
      </c>
      <c r="R165" s="172">
        <v>9.7860999999999994</v>
      </c>
    </row>
    <row r="166" spans="1:18" x14ac:dyDescent="0.3">
      <c r="A166" s="168" t="s">
        <v>623</v>
      </c>
      <c r="B166" s="168" t="s">
        <v>632</v>
      </c>
      <c r="C166" s="168">
        <v>144646</v>
      </c>
      <c r="D166" s="171">
        <v>44040</v>
      </c>
      <c r="E166" s="172">
        <v>12.389099999999999</v>
      </c>
      <c r="F166" s="172">
        <v>-25.319199999999999</v>
      </c>
      <c r="G166" s="172">
        <v>-10.9612</v>
      </c>
      <c r="H166" s="172">
        <v>-2.0194000000000001</v>
      </c>
      <c r="I166" s="172">
        <v>4.5323000000000002</v>
      </c>
      <c r="J166" s="172">
        <v>7.5438000000000001</v>
      </c>
      <c r="K166" s="172">
        <v>17.9893</v>
      </c>
      <c r="L166" s="172">
        <v>12.049899999999999</v>
      </c>
      <c r="M166" s="172">
        <v>10.9519</v>
      </c>
      <c r="N166" s="172">
        <v>11.614699999999999</v>
      </c>
      <c r="O166" s="172"/>
      <c r="P166" s="172"/>
      <c r="Q166" s="172">
        <v>12.055099999999999</v>
      </c>
      <c r="R166" s="172"/>
    </row>
    <row r="167" spans="1:18" x14ac:dyDescent="0.3">
      <c r="A167" s="168" t="s">
        <v>623</v>
      </c>
      <c r="B167" s="168" t="s">
        <v>633</v>
      </c>
      <c r="C167" s="168">
        <v>144644</v>
      </c>
      <c r="D167" s="171">
        <v>44040</v>
      </c>
      <c r="E167" s="172">
        <v>12.329800000000001</v>
      </c>
      <c r="F167" s="172">
        <v>-25.736499999999999</v>
      </c>
      <c r="G167" s="172">
        <v>-11.235300000000001</v>
      </c>
      <c r="H167" s="172">
        <v>-2.2827000000000002</v>
      </c>
      <c r="I167" s="172">
        <v>4.2782999999999998</v>
      </c>
      <c r="J167" s="172">
        <v>7.2897999999999996</v>
      </c>
      <c r="K167" s="172">
        <v>17.717600000000001</v>
      </c>
      <c r="L167" s="172">
        <v>11.7699</v>
      </c>
      <c r="M167" s="172">
        <v>10.667299999999999</v>
      </c>
      <c r="N167" s="172">
        <v>11.3255</v>
      </c>
      <c r="O167" s="172"/>
      <c r="P167" s="172"/>
      <c r="Q167" s="172">
        <v>11.7698</v>
      </c>
      <c r="R167" s="172"/>
    </row>
    <row r="168" spans="1:18" x14ac:dyDescent="0.3">
      <c r="A168" s="168" t="s">
        <v>623</v>
      </c>
      <c r="B168" s="168" t="s">
        <v>634</v>
      </c>
      <c r="C168" s="168">
        <v>140333</v>
      </c>
      <c r="D168" s="171">
        <v>44040</v>
      </c>
      <c r="E168" s="172">
        <v>13.318300000000001</v>
      </c>
      <c r="F168" s="172">
        <v>-3.8363999999999998</v>
      </c>
      <c r="G168" s="172">
        <v>0.68520000000000003</v>
      </c>
      <c r="H168" s="172">
        <v>2.4285000000000001</v>
      </c>
      <c r="I168" s="172">
        <v>-189.41300000000001</v>
      </c>
      <c r="J168" s="172">
        <v>-73.206100000000006</v>
      </c>
      <c r="K168" s="172">
        <v>-12.398</v>
      </c>
      <c r="L168" s="172">
        <v>-1.3149</v>
      </c>
      <c r="M168" s="172">
        <v>1.6376999999999999</v>
      </c>
      <c r="N168" s="172">
        <v>2.7618</v>
      </c>
      <c r="O168" s="172">
        <v>0.4718</v>
      </c>
      <c r="P168" s="172">
        <v>3.6983999999999999</v>
      </c>
      <c r="Q168" s="172">
        <v>5.0185000000000004</v>
      </c>
      <c r="R168" s="172">
        <v>-1.37</v>
      </c>
    </row>
    <row r="169" spans="1:18" x14ac:dyDescent="0.3">
      <c r="A169" s="168" t="s">
        <v>623</v>
      </c>
      <c r="B169" s="168" t="s">
        <v>635</v>
      </c>
      <c r="C169" s="168">
        <v>140336</v>
      </c>
      <c r="D169" s="171">
        <v>44040</v>
      </c>
      <c r="E169" s="172">
        <v>12.946099999999999</v>
      </c>
      <c r="F169" s="172">
        <v>-4.5105000000000004</v>
      </c>
      <c r="G169" s="172">
        <v>0.28189999999999998</v>
      </c>
      <c r="H169" s="172">
        <v>2.0146000000000002</v>
      </c>
      <c r="I169" s="172">
        <v>-189.7869</v>
      </c>
      <c r="J169" s="172">
        <v>-73.586100000000002</v>
      </c>
      <c r="K169" s="172">
        <v>-12.783799999999999</v>
      </c>
      <c r="L169" s="172">
        <v>-1.714</v>
      </c>
      <c r="M169" s="172">
        <v>1.2327999999999999</v>
      </c>
      <c r="N169" s="172">
        <v>2.3521000000000001</v>
      </c>
      <c r="O169" s="172">
        <v>-2.7799999999999998E-2</v>
      </c>
      <c r="P169" s="172">
        <v>3.1783999999999999</v>
      </c>
      <c r="Q169" s="172">
        <v>4.5045999999999999</v>
      </c>
      <c r="R169" s="172">
        <v>-1.8602000000000001</v>
      </c>
    </row>
    <row r="170" spans="1:18" x14ac:dyDescent="0.3">
      <c r="A170" s="168" t="s">
        <v>623</v>
      </c>
      <c r="B170" s="168" t="s">
        <v>636</v>
      </c>
      <c r="C170" s="168">
        <v>100528</v>
      </c>
      <c r="D170" s="171">
        <v>44040</v>
      </c>
      <c r="E170" s="172">
        <v>73.903800000000004</v>
      </c>
      <c r="F170" s="172">
        <v>-12.491</v>
      </c>
      <c r="G170" s="172">
        <v>-6.8967999999999998</v>
      </c>
      <c r="H170" s="172">
        <v>-1.4389000000000001</v>
      </c>
      <c r="I170" s="172">
        <v>0.85750000000000004</v>
      </c>
      <c r="J170" s="172">
        <v>9.2405000000000008</v>
      </c>
      <c r="K170" s="172">
        <v>15.9773</v>
      </c>
      <c r="L170" s="172">
        <v>7.4851999999999999</v>
      </c>
      <c r="M170" s="172">
        <v>8.6341000000000001</v>
      </c>
      <c r="N170" s="172">
        <v>8.3032000000000004</v>
      </c>
      <c r="O170" s="172">
        <v>7.8935000000000004</v>
      </c>
      <c r="P170" s="172">
        <v>8.3377999999999997</v>
      </c>
      <c r="Q170" s="172">
        <v>9.0396999999999998</v>
      </c>
      <c r="R170" s="172">
        <v>9.1615000000000002</v>
      </c>
    </row>
    <row r="171" spans="1:18" x14ac:dyDescent="0.3">
      <c r="A171" s="168" t="s">
        <v>623</v>
      </c>
      <c r="B171" s="168" t="s">
        <v>637</v>
      </c>
      <c r="C171" s="168">
        <v>118569</v>
      </c>
      <c r="D171" s="171">
        <v>44040</v>
      </c>
      <c r="E171" s="172">
        <v>77.907799999999995</v>
      </c>
      <c r="F171" s="172">
        <v>-11.9429</v>
      </c>
      <c r="G171" s="172">
        <v>-6.3437999999999999</v>
      </c>
      <c r="H171" s="172">
        <v>-0.87660000000000005</v>
      </c>
      <c r="I171" s="172">
        <v>1.4197</v>
      </c>
      <c r="J171" s="172">
        <v>9.8064999999999998</v>
      </c>
      <c r="K171" s="172">
        <v>16.5867</v>
      </c>
      <c r="L171" s="172">
        <v>8.0861999999999998</v>
      </c>
      <c r="M171" s="172">
        <v>9.2489000000000008</v>
      </c>
      <c r="N171" s="172">
        <v>8.9255999999999993</v>
      </c>
      <c r="O171" s="172">
        <v>8.5220000000000002</v>
      </c>
      <c r="P171" s="172">
        <v>9.0046999999999997</v>
      </c>
      <c r="Q171" s="172">
        <v>9.5959000000000003</v>
      </c>
      <c r="R171" s="172">
        <v>9.7797000000000001</v>
      </c>
    </row>
    <row r="172" spans="1:18" x14ac:dyDescent="0.3">
      <c r="A172" s="168" t="s">
        <v>623</v>
      </c>
      <c r="B172" s="168" t="s">
        <v>638</v>
      </c>
      <c r="C172" s="168">
        <v>148001</v>
      </c>
      <c r="D172" s="171">
        <v>44029</v>
      </c>
      <c r="E172" s="172">
        <v>34.907699999999998</v>
      </c>
      <c r="F172" s="172">
        <v>0</v>
      </c>
      <c r="G172" s="172">
        <v>0</v>
      </c>
      <c r="H172" s="172">
        <v>0</v>
      </c>
      <c r="I172" s="172"/>
      <c r="J172" s="172"/>
      <c r="K172" s="172"/>
      <c r="L172" s="172"/>
      <c r="M172" s="172"/>
      <c r="N172" s="172"/>
      <c r="O172" s="172"/>
      <c r="P172" s="172"/>
      <c r="Q172" s="172">
        <v>0</v>
      </c>
      <c r="R172" s="172"/>
    </row>
    <row r="173" spans="1:18" x14ac:dyDescent="0.3">
      <c r="A173" s="168" t="s">
        <v>623</v>
      </c>
      <c r="B173" s="168" t="s">
        <v>639</v>
      </c>
      <c r="C173" s="168">
        <v>113070</v>
      </c>
      <c r="D173" s="171">
        <v>44040</v>
      </c>
      <c r="E173" s="172">
        <v>24.174800000000001</v>
      </c>
      <c r="F173" s="172">
        <v>-25.950700000000001</v>
      </c>
      <c r="G173" s="172">
        <v>-13.455399999999999</v>
      </c>
      <c r="H173" s="172">
        <v>-8.1189</v>
      </c>
      <c r="I173" s="172">
        <v>-0.56069999999999998</v>
      </c>
      <c r="J173" s="172">
        <v>15.33</v>
      </c>
      <c r="K173" s="172">
        <v>21.1097</v>
      </c>
      <c r="L173" s="172">
        <v>15.2935</v>
      </c>
      <c r="M173" s="172">
        <v>12.8386</v>
      </c>
      <c r="N173" s="172">
        <v>12.042</v>
      </c>
      <c r="O173" s="172">
        <v>8.9411000000000005</v>
      </c>
      <c r="P173" s="172">
        <v>9.1454000000000004</v>
      </c>
      <c r="Q173" s="172">
        <v>9.1448</v>
      </c>
      <c r="R173" s="172">
        <v>11.2597</v>
      </c>
    </row>
    <row r="174" spans="1:18" x14ac:dyDescent="0.3">
      <c r="A174" s="168" t="s">
        <v>623</v>
      </c>
      <c r="B174" s="168" t="s">
        <v>640</v>
      </c>
      <c r="C174" s="168">
        <v>118987</v>
      </c>
      <c r="D174" s="171">
        <v>44040</v>
      </c>
      <c r="E174" s="172">
        <v>24.372699999999998</v>
      </c>
      <c r="F174" s="172">
        <v>-25.590599999999998</v>
      </c>
      <c r="G174" s="172">
        <v>-13.122299999999999</v>
      </c>
      <c r="H174" s="172">
        <v>-7.8183999999999996</v>
      </c>
      <c r="I174" s="172">
        <v>-0.246</v>
      </c>
      <c r="J174" s="172">
        <v>15.641299999999999</v>
      </c>
      <c r="K174" s="172">
        <v>21.370699999999999</v>
      </c>
      <c r="L174" s="172">
        <v>15.5175</v>
      </c>
      <c r="M174" s="172">
        <v>13.046200000000001</v>
      </c>
      <c r="N174" s="172">
        <v>12.243399999999999</v>
      </c>
      <c r="O174" s="172">
        <v>9.0882000000000005</v>
      </c>
      <c r="P174" s="172">
        <v>9.2722999999999995</v>
      </c>
      <c r="Q174" s="172">
        <v>9.2721</v>
      </c>
      <c r="R174" s="172">
        <v>11.407400000000001</v>
      </c>
    </row>
    <row r="175" spans="1:18" x14ac:dyDescent="0.3">
      <c r="A175" s="168" t="s">
        <v>623</v>
      </c>
      <c r="B175" s="168" t="s">
        <v>641</v>
      </c>
      <c r="C175" s="168">
        <v>111987</v>
      </c>
      <c r="D175" s="171">
        <v>44040</v>
      </c>
      <c r="E175" s="172">
        <v>21.970800000000001</v>
      </c>
      <c r="F175" s="172">
        <v>-18.431100000000001</v>
      </c>
      <c r="G175" s="172">
        <v>-9.0036000000000005</v>
      </c>
      <c r="H175" s="172">
        <v>-4.1498999999999997</v>
      </c>
      <c r="I175" s="172">
        <v>4.0526999999999997</v>
      </c>
      <c r="J175" s="172">
        <v>15.3528</v>
      </c>
      <c r="K175" s="172">
        <v>20.064399999999999</v>
      </c>
      <c r="L175" s="172">
        <v>13.5573</v>
      </c>
      <c r="M175" s="172">
        <v>11.901199999999999</v>
      </c>
      <c r="N175" s="172">
        <v>11.539199999999999</v>
      </c>
      <c r="O175" s="172">
        <v>8.5027000000000008</v>
      </c>
      <c r="P175" s="172">
        <v>8.6806000000000001</v>
      </c>
      <c r="Q175" s="172">
        <v>7.4390999999999998</v>
      </c>
      <c r="R175" s="172">
        <v>10.3444</v>
      </c>
    </row>
    <row r="176" spans="1:18" x14ac:dyDescent="0.3">
      <c r="A176" s="168" t="s">
        <v>623</v>
      </c>
      <c r="B176" s="168" t="s">
        <v>642</v>
      </c>
      <c r="C176" s="168">
        <v>120692</v>
      </c>
      <c r="D176" s="171">
        <v>44040</v>
      </c>
      <c r="E176" s="172">
        <v>22.715499999999999</v>
      </c>
      <c r="F176" s="172">
        <v>-18.148199999999999</v>
      </c>
      <c r="G176" s="172">
        <v>-8.7087000000000003</v>
      </c>
      <c r="H176" s="172">
        <v>-3.8306</v>
      </c>
      <c r="I176" s="172">
        <v>4.3686999999999996</v>
      </c>
      <c r="J176" s="172">
        <v>15.6732</v>
      </c>
      <c r="K176" s="172">
        <v>20.3902</v>
      </c>
      <c r="L176" s="172">
        <v>13.888400000000001</v>
      </c>
      <c r="M176" s="172">
        <v>12.2393</v>
      </c>
      <c r="N176" s="172">
        <v>11.885199999999999</v>
      </c>
      <c r="O176" s="172">
        <v>8.8376000000000001</v>
      </c>
      <c r="P176" s="172">
        <v>9.0206</v>
      </c>
      <c r="Q176" s="172">
        <v>9.2744999999999997</v>
      </c>
      <c r="R176" s="172">
        <v>10.6829</v>
      </c>
    </row>
    <row r="177" spans="1:18" x14ac:dyDescent="0.3">
      <c r="A177" s="168" t="s">
        <v>623</v>
      </c>
      <c r="B177" s="168" t="s">
        <v>643</v>
      </c>
      <c r="C177" s="168">
        <v>135916</v>
      </c>
      <c r="D177" s="171">
        <v>44040</v>
      </c>
      <c r="E177" s="172">
        <v>14.811199999999999</v>
      </c>
      <c r="F177" s="172">
        <v>-48.728999999999999</v>
      </c>
      <c r="G177" s="172">
        <v>-16.051600000000001</v>
      </c>
      <c r="H177" s="172">
        <v>-12.3277</v>
      </c>
      <c r="I177" s="172">
        <v>-1.97</v>
      </c>
      <c r="J177" s="172">
        <v>15.3994</v>
      </c>
      <c r="K177" s="172">
        <v>23.601800000000001</v>
      </c>
      <c r="L177" s="172">
        <v>15.980399999999999</v>
      </c>
      <c r="M177" s="172">
        <v>12.8818</v>
      </c>
      <c r="N177" s="172">
        <v>12.0762</v>
      </c>
      <c r="O177" s="172">
        <v>8.5955999999999992</v>
      </c>
      <c r="P177" s="172"/>
      <c r="Q177" s="172">
        <v>9.0265000000000004</v>
      </c>
      <c r="R177" s="172">
        <v>10.51</v>
      </c>
    </row>
    <row r="178" spans="1:18" x14ac:dyDescent="0.3">
      <c r="A178" s="168" t="s">
        <v>623</v>
      </c>
      <c r="B178" s="168" t="s">
        <v>644</v>
      </c>
      <c r="C178" s="168">
        <v>135914</v>
      </c>
      <c r="D178" s="171">
        <v>44040</v>
      </c>
      <c r="E178" s="172">
        <v>14.604200000000001</v>
      </c>
      <c r="F178" s="172">
        <v>-48.670999999999999</v>
      </c>
      <c r="G178" s="172">
        <v>-16.278700000000001</v>
      </c>
      <c r="H178" s="172">
        <v>-12.608700000000001</v>
      </c>
      <c r="I178" s="172">
        <v>-2.2652000000000001</v>
      </c>
      <c r="J178" s="172">
        <v>15.091200000000001</v>
      </c>
      <c r="K178" s="172">
        <v>23.2727</v>
      </c>
      <c r="L178" s="172">
        <v>15.6524</v>
      </c>
      <c r="M178" s="172">
        <v>12.5502</v>
      </c>
      <c r="N178" s="172">
        <v>11.736000000000001</v>
      </c>
      <c r="O178" s="172">
        <v>8.2707999999999995</v>
      </c>
      <c r="P178" s="172"/>
      <c r="Q178" s="172">
        <v>8.6893999999999991</v>
      </c>
      <c r="R178" s="172">
        <v>10.1686</v>
      </c>
    </row>
    <row r="179" spans="1:18" x14ac:dyDescent="0.3">
      <c r="A179" s="168" t="s">
        <v>623</v>
      </c>
      <c r="B179" s="168" t="s">
        <v>645</v>
      </c>
      <c r="C179" s="168">
        <v>106177</v>
      </c>
      <c r="D179" s="171">
        <v>44040</v>
      </c>
      <c r="E179" s="172">
        <v>2405.7325000000001</v>
      </c>
      <c r="F179" s="172">
        <v>-37.239800000000002</v>
      </c>
      <c r="G179" s="172">
        <v>-15.036899999999999</v>
      </c>
      <c r="H179" s="172">
        <v>-8.5646000000000004</v>
      </c>
      <c r="I179" s="172">
        <v>1.5075000000000001</v>
      </c>
      <c r="J179" s="172">
        <v>10.333500000000001</v>
      </c>
      <c r="K179" s="172">
        <v>19.070900000000002</v>
      </c>
      <c r="L179" s="172">
        <v>12.0741</v>
      </c>
      <c r="M179" s="172">
        <v>10.8308</v>
      </c>
      <c r="N179" s="172">
        <v>11.468400000000001</v>
      </c>
      <c r="O179" s="172">
        <v>6.5564</v>
      </c>
      <c r="P179" s="172">
        <v>7.9631999999999996</v>
      </c>
      <c r="Q179" s="172">
        <v>6.9874999999999998</v>
      </c>
      <c r="R179" s="172">
        <v>10.5328</v>
      </c>
    </row>
    <row r="180" spans="1:18" x14ac:dyDescent="0.3">
      <c r="A180" s="168" t="s">
        <v>623</v>
      </c>
      <c r="B180" s="168" t="s">
        <v>646</v>
      </c>
      <c r="C180" s="168">
        <v>120497</v>
      </c>
      <c r="D180" s="171">
        <v>44040</v>
      </c>
      <c r="E180" s="172">
        <v>2529.5356000000002</v>
      </c>
      <c r="F180" s="172">
        <v>-36.840299999999999</v>
      </c>
      <c r="G180" s="172">
        <v>-14.637600000000001</v>
      </c>
      <c r="H180" s="172">
        <v>-8.1654</v>
      </c>
      <c r="I180" s="172">
        <v>1.9074</v>
      </c>
      <c r="J180" s="172">
        <v>10.7369</v>
      </c>
      <c r="K180" s="172">
        <v>19.489999999999998</v>
      </c>
      <c r="L180" s="172">
        <v>12.498100000000001</v>
      </c>
      <c r="M180" s="172">
        <v>11.2636</v>
      </c>
      <c r="N180" s="172">
        <v>11.9092</v>
      </c>
      <c r="O180" s="172">
        <v>7.1483999999999996</v>
      </c>
      <c r="P180" s="172">
        <v>8.6783000000000001</v>
      </c>
      <c r="Q180" s="172">
        <v>8.3530999999999995</v>
      </c>
      <c r="R180" s="172">
        <v>11.052899999999999</v>
      </c>
    </row>
    <row r="181" spans="1:18" x14ac:dyDescent="0.3">
      <c r="A181" s="168" t="s">
        <v>623</v>
      </c>
      <c r="B181" s="168" t="s">
        <v>647</v>
      </c>
      <c r="C181" s="168">
        <v>133782</v>
      </c>
      <c r="D181" s="171">
        <v>44040</v>
      </c>
      <c r="E181" s="172">
        <v>2811.3618999999999</v>
      </c>
      <c r="F181" s="172">
        <v>-14.2433</v>
      </c>
      <c r="G181" s="172">
        <v>-7.9047000000000001</v>
      </c>
      <c r="H181" s="172">
        <v>-5.0879000000000003</v>
      </c>
      <c r="I181" s="172">
        <v>3.5842999999999998</v>
      </c>
      <c r="J181" s="172">
        <v>12.4063</v>
      </c>
      <c r="K181" s="172">
        <v>16.803799999999999</v>
      </c>
      <c r="L181" s="172">
        <v>11.347099999999999</v>
      </c>
      <c r="M181" s="172">
        <v>10.125999999999999</v>
      </c>
      <c r="N181" s="172">
        <v>10.421200000000001</v>
      </c>
      <c r="O181" s="172">
        <v>8.6038999999999994</v>
      </c>
      <c r="P181" s="172">
        <v>8.5850000000000009</v>
      </c>
      <c r="Q181" s="172">
        <v>8.3695000000000004</v>
      </c>
      <c r="R181" s="172">
        <v>9.7827999999999999</v>
      </c>
    </row>
    <row r="182" spans="1:18" x14ac:dyDescent="0.3">
      <c r="A182" s="168" t="s">
        <v>623</v>
      </c>
      <c r="B182" s="168" t="s">
        <v>648</v>
      </c>
      <c r="C182" s="168">
        <v>133791</v>
      </c>
      <c r="D182" s="171">
        <v>44040</v>
      </c>
      <c r="E182" s="172">
        <v>2886.5102000000002</v>
      </c>
      <c r="F182" s="172">
        <v>-13.952199999999999</v>
      </c>
      <c r="G182" s="172">
        <v>-7.6142000000000003</v>
      </c>
      <c r="H182" s="172">
        <v>-4.7977999999999996</v>
      </c>
      <c r="I182" s="172">
        <v>3.8746</v>
      </c>
      <c r="J182" s="172">
        <v>12.6995</v>
      </c>
      <c r="K182" s="172">
        <v>17.106100000000001</v>
      </c>
      <c r="L182" s="172">
        <v>11.654500000000001</v>
      </c>
      <c r="M182" s="172">
        <v>10.438499999999999</v>
      </c>
      <c r="N182" s="172">
        <v>10.7364</v>
      </c>
      <c r="O182" s="172">
        <v>8.9169</v>
      </c>
      <c r="P182" s="172">
        <v>8.8637999999999995</v>
      </c>
      <c r="Q182" s="172">
        <v>9.1193000000000008</v>
      </c>
      <c r="R182" s="172">
        <v>10.0924</v>
      </c>
    </row>
    <row r="183" spans="1:18" x14ac:dyDescent="0.3">
      <c r="A183" s="168" t="s">
        <v>623</v>
      </c>
      <c r="B183" s="168" t="s">
        <v>649</v>
      </c>
      <c r="C183" s="168">
        <v>119844</v>
      </c>
      <c r="D183" s="171">
        <v>44040</v>
      </c>
      <c r="E183" s="172">
        <v>58.570300000000003</v>
      </c>
      <c r="F183" s="172">
        <v>-47.051900000000003</v>
      </c>
      <c r="G183" s="172">
        <v>-18.9986</v>
      </c>
      <c r="H183" s="172">
        <v>-10.5283</v>
      </c>
      <c r="I183" s="172">
        <v>-2.8368000000000002</v>
      </c>
      <c r="J183" s="172">
        <v>18.12</v>
      </c>
      <c r="K183" s="172">
        <v>25.359500000000001</v>
      </c>
      <c r="L183" s="172">
        <v>18.474699999999999</v>
      </c>
      <c r="M183" s="172">
        <v>15.9239</v>
      </c>
      <c r="N183" s="172">
        <v>13.892799999999999</v>
      </c>
      <c r="O183" s="172">
        <v>10.0511</v>
      </c>
      <c r="P183" s="172">
        <v>9.4968000000000004</v>
      </c>
      <c r="Q183" s="172">
        <v>8.9138000000000002</v>
      </c>
      <c r="R183" s="172">
        <v>13.7697</v>
      </c>
    </row>
    <row r="184" spans="1:18" x14ac:dyDescent="0.3">
      <c r="A184" s="168" t="s">
        <v>623</v>
      </c>
      <c r="B184" s="168" t="s">
        <v>650</v>
      </c>
      <c r="C184" s="168">
        <v>112410</v>
      </c>
      <c r="D184" s="171">
        <v>44040</v>
      </c>
      <c r="E184" s="172">
        <v>55.914499999999997</v>
      </c>
      <c r="F184" s="172">
        <v>-47.395699999999998</v>
      </c>
      <c r="G184" s="172">
        <v>-19.330300000000001</v>
      </c>
      <c r="H184" s="172">
        <v>-10.850899999999999</v>
      </c>
      <c r="I184" s="172">
        <v>-3.1575000000000002</v>
      </c>
      <c r="J184" s="172">
        <v>17.7944</v>
      </c>
      <c r="K184" s="172">
        <v>25.018599999999999</v>
      </c>
      <c r="L184" s="172">
        <v>18.125399999999999</v>
      </c>
      <c r="M184" s="172">
        <v>15.566000000000001</v>
      </c>
      <c r="N184" s="172">
        <v>13.527200000000001</v>
      </c>
      <c r="O184" s="172">
        <v>9.7270000000000003</v>
      </c>
      <c r="P184" s="172">
        <v>8.8527000000000005</v>
      </c>
      <c r="Q184" s="172">
        <v>7.6524999999999999</v>
      </c>
      <c r="R184" s="172">
        <v>13.418799999999999</v>
      </c>
    </row>
    <row r="185" spans="1:18" x14ac:dyDescent="0.3">
      <c r="A185" s="168" t="s">
        <v>623</v>
      </c>
      <c r="B185" s="168" t="s">
        <v>651</v>
      </c>
      <c r="C185" s="168">
        <v>100856</v>
      </c>
      <c r="D185" s="171">
        <v>44040</v>
      </c>
      <c r="E185" s="172">
        <v>43.554400000000001</v>
      </c>
      <c r="F185" s="172">
        <v>-17.9251</v>
      </c>
      <c r="G185" s="172">
        <v>-10.337999999999999</v>
      </c>
      <c r="H185" s="172">
        <v>-3.8759999999999999</v>
      </c>
      <c r="I185" s="172">
        <v>4.6534000000000004</v>
      </c>
      <c r="J185" s="172">
        <v>15.2652</v>
      </c>
      <c r="K185" s="172">
        <v>14.3627</v>
      </c>
      <c r="L185" s="172">
        <v>9.7688000000000006</v>
      </c>
      <c r="M185" s="172">
        <v>9.4227000000000007</v>
      </c>
      <c r="N185" s="172">
        <v>9.0429999999999993</v>
      </c>
      <c r="O185" s="172">
        <v>7.5636000000000001</v>
      </c>
      <c r="P185" s="172">
        <v>7.9321000000000002</v>
      </c>
      <c r="Q185" s="172">
        <v>7.6814999999999998</v>
      </c>
      <c r="R185" s="172">
        <v>8.3890999999999991</v>
      </c>
    </row>
    <row r="186" spans="1:18" x14ac:dyDescent="0.3">
      <c r="A186" s="168" t="s">
        <v>623</v>
      </c>
      <c r="B186" s="168" t="s">
        <v>652</v>
      </c>
      <c r="C186" s="168">
        <v>118814</v>
      </c>
      <c r="D186" s="171">
        <v>44040</v>
      </c>
      <c r="E186" s="172">
        <v>44.880600000000001</v>
      </c>
      <c r="F186" s="172">
        <v>-17.558199999999999</v>
      </c>
      <c r="G186" s="172">
        <v>-9.9517000000000007</v>
      </c>
      <c r="H186" s="172">
        <v>-3.4714999999999998</v>
      </c>
      <c r="I186" s="172">
        <v>5.0519999999999996</v>
      </c>
      <c r="J186" s="172">
        <v>15.6722</v>
      </c>
      <c r="K186" s="172">
        <v>14.777900000000001</v>
      </c>
      <c r="L186" s="172">
        <v>10.1869</v>
      </c>
      <c r="M186" s="172">
        <v>9.8500999999999994</v>
      </c>
      <c r="N186" s="172">
        <v>9.4786000000000001</v>
      </c>
      <c r="O186" s="172">
        <v>7.9744000000000002</v>
      </c>
      <c r="P186" s="172">
        <v>8.3934999999999995</v>
      </c>
      <c r="Q186" s="172">
        <v>8.6898</v>
      </c>
      <c r="R186" s="172">
        <v>8.8225999999999996</v>
      </c>
    </row>
    <row r="187" spans="1:18" x14ac:dyDescent="0.3">
      <c r="A187" s="168" t="s">
        <v>623</v>
      </c>
      <c r="B187" s="168" t="s">
        <v>653</v>
      </c>
      <c r="C187" s="168">
        <v>138318</v>
      </c>
      <c r="D187" s="171">
        <v>44040</v>
      </c>
      <c r="E187" s="172">
        <v>32.674100000000003</v>
      </c>
      <c r="F187" s="172">
        <v>-25.2288</v>
      </c>
      <c r="G187" s="172">
        <v>-10.404999999999999</v>
      </c>
      <c r="H187" s="172">
        <v>-5.2290999999999999</v>
      </c>
      <c r="I187" s="172">
        <v>0.83809999999999996</v>
      </c>
      <c r="J187" s="172">
        <v>12.254200000000001</v>
      </c>
      <c r="K187" s="172">
        <v>18.171199999999999</v>
      </c>
      <c r="L187" s="172">
        <v>11.414899999999999</v>
      </c>
      <c r="M187" s="172">
        <v>10.2692</v>
      </c>
      <c r="N187" s="172">
        <v>10.1044</v>
      </c>
      <c r="O187" s="172">
        <v>6.8665000000000003</v>
      </c>
      <c r="P187" s="172">
        <v>7.2339000000000002</v>
      </c>
      <c r="Q187" s="172">
        <v>6.9981</v>
      </c>
      <c r="R187" s="172">
        <v>8.9224999999999994</v>
      </c>
    </row>
    <row r="188" spans="1:18" x14ac:dyDescent="0.3">
      <c r="A188" s="168" t="s">
        <v>623</v>
      </c>
      <c r="B188" s="168" t="s">
        <v>654</v>
      </c>
      <c r="C188" s="168">
        <v>138330</v>
      </c>
      <c r="D188" s="171">
        <v>44040</v>
      </c>
      <c r="E188" s="172">
        <v>35.145800000000001</v>
      </c>
      <c r="F188" s="172">
        <v>-24.492899999999999</v>
      </c>
      <c r="G188" s="172">
        <v>-9.5962999999999994</v>
      </c>
      <c r="H188" s="172">
        <v>-4.4173999999999998</v>
      </c>
      <c r="I188" s="172">
        <v>1.6553</v>
      </c>
      <c r="J188" s="172">
        <v>13.058</v>
      </c>
      <c r="K188" s="172">
        <v>18.994299999999999</v>
      </c>
      <c r="L188" s="172">
        <v>12.275700000000001</v>
      </c>
      <c r="M188" s="172">
        <v>11.1533</v>
      </c>
      <c r="N188" s="172">
        <v>10.9681</v>
      </c>
      <c r="O188" s="172">
        <v>7.9771999999999998</v>
      </c>
      <c r="P188" s="172">
        <v>8.2901000000000007</v>
      </c>
      <c r="Q188" s="172">
        <v>8.3668999999999993</v>
      </c>
      <c r="R188" s="172">
        <v>9.9146000000000001</v>
      </c>
    </row>
    <row r="189" spans="1:18" x14ac:dyDescent="0.3">
      <c r="A189" s="168" t="s">
        <v>623</v>
      </c>
      <c r="B189" s="168" t="s">
        <v>655</v>
      </c>
      <c r="C189" s="168">
        <v>146215</v>
      </c>
      <c r="D189" s="171">
        <v>44040</v>
      </c>
      <c r="E189" s="172">
        <v>11.8933</v>
      </c>
      <c r="F189" s="172">
        <v>-25.148099999999999</v>
      </c>
      <c r="G189" s="172">
        <v>-12.4124</v>
      </c>
      <c r="H189" s="172">
        <v>-6.3930999999999996</v>
      </c>
      <c r="I189" s="172">
        <v>0.50429999999999997</v>
      </c>
      <c r="J189" s="172">
        <v>12.8309</v>
      </c>
      <c r="K189" s="172">
        <v>19.1997</v>
      </c>
      <c r="L189" s="172">
        <v>14.166600000000001</v>
      </c>
      <c r="M189" s="172">
        <v>12.2576</v>
      </c>
      <c r="N189" s="172">
        <v>12.428900000000001</v>
      </c>
      <c r="O189" s="172"/>
      <c r="P189" s="172"/>
      <c r="Q189" s="172">
        <v>12.361499999999999</v>
      </c>
      <c r="R189" s="172"/>
    </row>
    <row r="190" spans="1:18" x14ac:dyDescent="0.3">
      <c r="A190" s="168" t="s">
        <v>623</v>
      </c>
      <c r="B190" s="168" t="s">
        <v>656</v>
      </c>
      <c r="C190" s="168">
        <v>146207</v>
      </c>
      <c r="D190" s="171">
        <v>44040</v>
      </c>
      <c r="E190" s="172">
        <v>11.8034</v>
      </c>
      <c r="F190" s="172">
        <v>-25.648299999999999</v>
      </c>
      <c r="G190" s="172">
        <v>-12.9693</v>
      </c>
      <c r="H190" s="172">
        <v>-6.8823999999999996</v>
      </c>
      <c r="I190" s="172">
        <v>0</v>
      </c>
      <c r="J190" s="172">
        <v>12.317299999999999</v>
      </c>
      <c r="K190" s="172">
        <v>18.6708</v>
      </c>
      <c r="L190" s="172">
        <v>13.6271</v>
      </c>
      <c r="M190" s="172">
        <v>11.7096</v>
      </c>
      <c r="N190" s="172">
        <v>11.864800000000001</v>
      </c>
      <c r="O190" s="172"/>
      <c r="P190" s="172"/>
      <c r="Q190" s="172">
        <v>11.789899999999999</v>
      </c>
      <c r="R190" s="172"/>
    </row>
    <row r="191" spans="1:18" x14ac:dyDescent="0.3">
      <c r="A191" s="168" t="s">
        <v>623</v>
      </c>
      <c r="B191" s="168" t="s">
        <v>657</v>
      </c>
      <c r="C191" s="168">
        <v>100789</v>
      </c>
      <c r="D191" s="171">
        <v>44040</v>
      </c>
      <c r="E191" s="172">
        <v>30.294799999999999</v>
      </c>
      <c r="F191" s="172">
        <v>-11.442299999999999</v>
      </c>
      <c r="G191" s="172">
        <v>-12.483000000000001</v>
      </c>
      <c r="H191" s="172">
        <v>-11.5921</v>
      </c>
      <c r="I191" s="172">
        <v>-1.5224</v>
      </c>
      <c r="J191" s="172">
        <v>10.107699999999999</v>
      </c>
      <c r="K191" s="172">
        <v>18.899000000000001</v>
      </c>
      <c r="L191" s="172">
        <v>13.722099999999999</v>
      </c>
      <c r="M191" s="172">
        <v>12.026300000000001</v>
      </c>
      <c r="N191" s="172">
        <v>12.527200000000001</v>
      </c>
      <c r="O191" s="172">
        <v>8.1861999999999995</v>
      </c>
      <c r="P191" s="172">
        <v>8.9651999999999994</v>
      </c>
      <c r="Q191" s="172">
        <v>7.3703000000000003</v>
      </c>
      <c r="R191" s="172">
        <v>11.501099999999999</v>
      </c>
    </row>
    <row r="192" spans="1:18" x14ac:dyDescent="0.3">
      <c r="A192" s="168" t="s">
        <v>623</v>
      </c>
      <c r="B192" s="168" t="s">
        <v>658</v>
      </c>
      <c r="C192" s="168">
        <v>119621</v>
      </c>
      <c r="D192" s="171">
        <v>44040</v>
      </c>
      <c r="E192" s="172">
        <v>30.9663</v>
      </c>
      <c r="F192" s="172">
        <v>-11.1942</v>
      </c>
      <c r="G192" s="172">
        <v>-12.2714</v>
      </c>
      <c r="H192" s="172">
        <v>-11.3581</v>
      </c>
      <c r="I192" s="172">
        <v>-1.2959000000000001</v>
      </c>
      <c r="J192" s="172">
        <v>10.340199999999999</v>
      </c>
      <c r="K192" s="172">
        <v>19.126100000000001</v>
      </c>
      <c r="L192" s="172">
        <v>13.9359</v>
      </c>
      <c r="M192" s="172">
        <v>12.251799999999999</v>
      </c>
      <c r="N192" s="172">
        <v>12.7662</v>
      </c>
      <c r="O192" s="172">
        <v>8.5833999999999993</v>
      </c>
      <c r="P192" s="172">
        <v>9.3704999999999998</v>
      </c>
      <c r="Q192" s="172">
        <v>8.6601999999999997</v>
      </c>
      <c r="R192" s="172">
        <v>11.790100000000001</v>
      </c>
    </row>
    <row r="193" spans="1:18" x14ac:dyDescent="0.3">
      <c r="A193" s="168" t="s">
        <v>623</v>
      </c>
      <c r="B193" s="168" t="s">
        <v>659</v>
      </c>
      <c r="C193" s="168">
        <v>147389</v>
      </c>
      <c r="D193" s="171">
        <v>44040</v>
      </c>
      <c r="E193" s="172">
        <v>201.22649999999999</v>
      </c>
      <c r="F193" s="172">
        <v>0</v>
      </c>
      <c r="G193" s="172">
        <v>0</v>
      </c>
      <c r="H193" s="172">
        <v>0</v>
      </c>
      <c r="I193" s="172">
        <v>-60.837499999999999</v>
      </c>
      <c r="J193" s="172">
        <v>-167.816</v>
      </c>
      <c r="K193" s="172">
        <v>-59.0122</v>
      </c>
      <c r="L193" s="172">
        <v>-29.5061</v>
      </c>
      <c r="M193" s="172">
        <v>-19.386700000000001</v>
      </c>
      <c r="N193" s="172">
        <v>-20.8261</v>
      </c>
      <c r="O193" s="172"/>
      <c r="P193" s="172"/>
      <c r="Q193" s="172">
        <v>-18.3947</v>
      </c>
      <c r="R193" s="172"/>
    </row>
    <row r="194" spans="1:18" x14ac:dyDescent="0.3">
      <c r="A194" s="168" t="s">
        <v>623</v>
      </c>
      <c r="B194" s="168" t="s">
        <v>660</v>
      </c>
      <c r="C194" s="168">
        <v>147392</v>
      </c>
      <c r="D194" s="171">
        <v>44040</v>
      </c>
      <c r="E194" s="172">
        <v>193.0257</v>
      </c>
      <c r="F194" s="172">
        <v>0</v>
      </c>
      <c r="G194" s="172">
        <v>0</v>
      </c>
      <c r="H194" s="172">
        <v>0</v>
      </c>
      <c r="I194" s="172">
        <v>-60.838000000000001</v>
      </c>
      <c r="J194" s="172">
        <v>-167.8159</v>
      </c>
      <c r="K194" s="172">
        <v>-59.0122</v>
      </c>
      <c r="L194" s="172">
        <v>-29.5061</v>
      </c>
      <c r="M194" s="172">
        <v>-19.386700000000001</v>
      </c>
      <c r="N194" s="172">
        <v>-20.8261</v>
      </c>
      <c r="O194" s="172"/>
      <c r="P194" s="172"/>
      <c r="Q194" s="172">
        <v>-18.3947</v>
      </c>
      <c r="R194" s="172"/>
    </row>
    <row r="195" spans="1:18" x14ac:dyDescent="0.3">
      <c r="A195" s="168" t="s">
        <v>623</v>
      </c>
      <c r="B195" s="168" t="s">
        <v>661</v>
      </c>
      <c r="C195" s="168">
        <v>143241</v>
      </c>
      <c r="D195" s="171">
        <v>44040</v>
      </c>
      <c r="E195" s="172">
        <v>11.803900000000001</v>
      </c>
      <c r="F195" s="172">
        <v>-43.856499999999997</v>
      </c>
      <c r="G195" s="172">
        <v>-17.4375</v>
      </c>
      <c r="H195" s="172">
        <v>-12.955</v>
      </c>
      <c r="I195" s="172">
        <v>-1.9421999999999999</v>
      </c>
      <c r="J195" s="172">
        <v>14.3344</v>
      </c>
      <c r="K195" s="172">
        <v>21.253799999999998</v>
      </c>
      <c r="L195" s="172">
        <v>14.036199999999999</v>
      </c>
      <c r="M195" s="172">
        <v>12.1045</v>
      </c>
      <c r="N195" s="172">
        <v>13.147</v>
      </c>
      <c r="O195" s="172"/>
      <c r="P195" s="172"/>
      <c r="Q195" s="172">
        <v>7.9116</v>
      </c>
      <c r="R195" s="172">
        <v>7.8262</v>
      </c>
    </row>
    <row r="196" spans="1:18" x14ac:dyDescent="0.3">
      <c r="A196" s="168" t="s">
        <v>623</v>
      </c>
      <c r="B196" s="168" t="s">
        <v>662</v>
      </c>
      <c r="C196" s="168">
        <v>143239</v>
      </c>
      <c r="D196" s="171">
        <v>44040</v>
      </c>
      <c r="E196" s="172">
        <v>11.715</v>
      </c>
      <c r="F196" s="172">
        <v>-44.188899999999997</v>
      </c>
      <c r="G196" s="172">
        <v>-17.647200000000002</v>
      </c>
      <c r="H196" s="172">
        <v>-13.1416</v>
      </c>
      <c r="I196" s="172">
        <v>-2.1568999999999998</v>
      </c>
      <c r="J196" s="172">
        <v>14.1251</v>
      </c>
      <c r="K196" s="172">
        <v>20.926600000000001</v>
      </c>
      <c r="L196" s="172">
        <v>13.7742</v>
      </c>
      <c r="M196" s="172">
        <v>11.756500000000001</v>
      </c>
      <c r="N196" s="172">
        <v>12.732699999999999</v>
      </c>
      <c r="O196" s="172"/>
      <c r="P196" s="172"/>
      <c r="Q196" s="172">
        <v>7.5377000000000001</v>
      </c>
      <c r="R196" s="172">
        <v>7.4675000000000002</v>
      </c>
    </row>
    <row r="197" spans="1:18" x14ac:dyDescent="0.3">
      <c r="A197" s="168" t="s">
        <v>623</v>
      </c>
      <c r="B197" s="168" t="s">
        <v>663</v>
      </c>
      <c r="C197" s="168">
        <v>144339</v>
      </c>
      <c r="D197" s="171">
        <v>44040</v>
      </c>
      <c r="E197" s="172">
        <v>12.4125</v>
      </c>
      <c r="F197" s="172">
        <v>-29.0886</v>
      </c>
      <c r="G197" s="172">
        <v>-13.0669</v>
      </c>
      <c r="H197" s="172">
        <v>-7.5087000000000002</v>
      </c>
      <c r="I197" s="172">
        <v>0.54620000000000002</v>
      </c>
      <c r="J197" s="172">
        <v>13.943199999999999</v>
      </c>
      <c r="K197" s="172">
        <v>21.2851</v>
      </c>
      <c r="L197" s="172">
        <v>14.0527</v>
      </c>
      <c r="M197" s="172">
        <v>12.4979</v>
      </c>
      <c r="N197" s="172">
        <v>12.548299999999999</v>
      </c>
      <c r="O197" s="172"/>
      <c r="P197" s="172"/>
      <c r="Q197" s="172">
        <v>11.5787</v>
      </c>
      <c r="R197" s="172"/>
    </row>
    <row r="198" spans="1:18" x14ac:dyDescent="0.3">
      <c r="A198" s="168" t="s">
        <v>623</v>
      </c>
      <c r="B198" s="168" t="s">
        <v>664</v>
      </c>
      <c r="C198" s="168">
        <v>144345</v>
      </c>
      <c r="D198" s="171">
        <v>44040</v>
      </c>
      <c r="E198" s="172">
        <v>12.334899999999999</v>
      </c>
      <c r="F198" s="172">
        <v>-28.975999999999999</v>
      </c>
      <c r="G198" s="172">
        <v>-13.2965</v>
      </c>
      <c r="H198" s="172">
        <v>-7.7666000000000004</v>
      </c>
      <c r="I198" s="172">
        <v>0.27479999999999999</v>
      </c>
      <c r="J198" s="172">
        <v>13.672000000000001</v>
      </c>
      <c r="K198" s="172">
        <v>21.007999999999999</v>
      </c>
      <c r="L198" s="172">
        <v>13.771599999999999</v>
      </c>
      <c r="M198" s="172">
        <v>12.2119</v>
      </c>
      <c r="N198" s="172">
        <v>12.259399999999999</v>
      </c>
      <c r="O198" s="172"/>
      <c r="P198" s="172"/>
      <c r="Q198" s="172">
        <v>11.224600000000001</v>
      </c>
      <c r="R198" s="172"/>
    </row>
    <row r="199" spans="1:18" x14ac:dyDescent="0.3">
      <c r="A199" s="173" t="s">
        <v>27</v>
      </c>
      <c r="B199" s="168"/>
      <c r="C199" s="168"/>
      <c r="D199" s="168"/>
      <c r="E199" s="168"/>
      <c r="F199" s="174">
        <v>-25.039775609756095</v>
      </c>
      <c r="G199" s="174">
        <v>-10.791324390243899</v>
      </c>
      <c r="H199" s="174">
        <v>-5.9089317073170733</v>
      </c>
      <c r="I199" s="174">
        <v>-11.305635000000002</v>
      </c>
      <c r="J199" s="174">
        <v>1.5332500000000105E-2</v>
      </c>
      <c r="K199" s="174">
        <v>14.203767499999998</v>
      </c>
      <c r="L199" s="174">
        <v>10.412917500000001</v>
      </c>
      <c r="M199" s="174">
        <v>9.6405524999999983</v>
      </c>
      <c r="N199" s="174">
        <v>9.5056150000000006</v>
      </c>
      <c r="O199" s="174">
        <v>7.6290933333333353</v>
      </c>
      <c r="P199" s="174">
        <v>8.1412999999999993</v>
      </c>
      <c r="Q199" s="174">
        <v>7.2142341463414628</v>
      </c>
      <c r="R199" s="174">
        <v>9.2491531249999994</v>
      </c>
    </row>
    <row r="200" spans="1:18" x14ac:dyDescent="0.3">
      <c r="A200" s="173" t="s">
        <v>409</v>
      </c>
      <c r="B200" s="168"/>
      <c r="C200" s="168"/>
      <c r="D200" s="168"/>
      <c r="E200" s="168"/>
      <c r="F200" s="174">
        <v>-24.607700000000001</v>
      </c>
      <c r="G200" s="174">
        <v>-11.235300000000001</v>
      </c>
      <c r="H200" s="174">
        <v>-6.6631999999999998</v>
      </c>
      <c r="I200" s="174">
        <v>0.96799999999999997</v>
      </c>
      <c r="J200" s="174">
        <v>12.94445</v>
      </c>
      <c r="K200" s="174">
        <v>19.1629</v>
      </c>
      <c r="L200" s="174">
        <v>13.396000000000001</v>
      </c>
      <c r="M200" s="174">
        <v>11.5564</v>
      </c>
      <c r="N200" s="174">
        <v>11.67535</v>
      </c>
      <c r="O200" s="174">
        <v>8.3112999999999992</v>
      </c>
      <c r="P200" s="174">
        <v>8.6631</v>
      </c>
      <c r="Q200" s="174">
        <v>8.6601999999999997</v>
      </c>
      <c r="R200" s="174">
        <v>10.003499999999999</v>
      </c>
    </row>
    <row r="201" spans="1:18" x14ac:dyDescent="0.3">
      <c r="A201" s="116"/>
      <c r="B201" s="116"/>
      <c r="C201" s="116"/>
      <c r="D201" s="118"/>
      <c r="E201" s="119"/>
      <c r="F201" s="119"/>
      <c r="G201" s="119"/>
      <c r="H201" s="119"/>
      <c r="I201" s="119"/>
      <c r="J201" s="119"/>
      <c r="K201" s="119"/>
      <c r="L201" s="119"/>
      <c r="M201" s="119"/>
      <c r="N201" s="119"/>
      <c r="O201" s="119"/>
      <c r="P201" s="119"/>
      <c r="Q201" s="119"/>
      <c r="R201" s="119"/>
    </row>
    <row r="202" spans="1:18" x14ac:dyDescent="0.3">
      <c r="A202" s="170" t="s">
        <v>665</v>
      </c>
      <c r="B202" s="170"/>
      <c r="C202" s="170"/>
      <c r="D202" s="170"/>
      <c r="E202" s="170"/>
      <c r="F202" s="170"/>
      <c r="G202" s="170"/>
      <c r="H202" s="170"/>
      <c r="I202" s="170"/>
      <c r="J202" s="170"/>
      <c r="K202" s="170"/>
      <c r="L202" s="170"/>
      <c r="M202" s="170"/>
      <c r="N202" s="170"/>
      <c r="O202" s="170"/>
      <c r="P202" s="170"/>
      <c r="Q202" s="170"/>
      <c r="R202" s="170"/>
    </row>
    <row r="203" spans="1:18" x14ac:dyDescent="0.3">
      <c r="A203" s="168" t="s">
        <v>666</v>
      </c>
      <c r="B203" s="168" t="s">
        <v>667</v>
      </c>
      <c r="C203" s="168">
        <v>134387</v>
      </c>
      <c r="D203" s="171">
        <v>44040</v>
      </c>
      <c r="E203" s="172">
        <v>15.0984</v>
      </c>
      <c r="F203" s="172">
        <v>47.686500000000002</v>
      </c>
      <c r="G203" s="172">
        <v>11.5581</v>
      </c>
      <c r="H203" s="172">
        <v>8.7867999999999995</v>
      </c>
      <c r="I203" s="172">
        <v>7.8110999999999997</v>
      </c>
      <c r="J203" s="172">
        <v>23.0289</v>
      </c>
      <c r="K203" s="172">
        <v>20.806899999999999</v>
      </c>
      <c r="L203" s="172">
        <v>7.8925999999999998</v>
      </c>
      <c r="M203" s="172">
        <v>3.9701</v>
      </c>
      <c r="N203" s="172">
        <v>4.0086000000000004</v>
      </c>
      <c r="O203" s="172">
        <v>5.9404000000000003</v>
      </c>
      <c r="P203" s="172">
        <v>8.0288000000000004</v>
      </c>
      <c r="Q203" s="172">
        <v>8.0923999999999996</v>
      </c>
      <c r="R203" s="172">
        <v>5.4771999999999998</v>
      </c>
    </row>
    <row r="204" spans="1:18" x14ac:dyDescent="0.3">
      <c r="A204" s="168" t="s">
        <v>666</v>
      </c>
      <c r="B204" s="168" t="s">
        <v>668</v>
      </c>
      <c r="C204" s="168">
        <v>134383</v>
      </c>
      <c r="D204" s="171">
        <v>44040</v>
      </c>
      <c r="E204" s="172">
        <v>14.3758</v>
      </c>
      <c r="F204" s="172">
        <v>46.777299999999997</v>
      </c>
      <c r="G204" s="172">
        <v>10.7399</v>
      </c>
      <c r="H204" s="172">
        <v>7.9554999999999998</v>
      </c>
      <c r="I204" s="172">
        <v>7.0010000000000003</v>
      </c>
      <c r="J204" s="172">
        <v>22.104800000000001</v>
      </c>
      <c r="K204" s="172">
        <v>19.93</v>
      </c>
      <c r="L204" s="172">
        <v>7.0411000000000001</v>
      </c>
      <c r="M204" s="172">
        <v>3.1265999999999998</v>
      </c>
      <c r="N204" s="172">
        <v>3.1646000000000001</v>
      </c>
      <c r="O204" s="172">
        <v>4.8971</v>
      </c>
      <c r="P204" s="172">
        <v>7.0209999999999999</v>
      </c>
      <c r="Q204" s="172">
        <v>7.0937999999999999</v>
      </c>
      <c r="R204" s="172">
        <v>4.5312000000000001</v>
      </c>
    </row>
    <row r="205" spans="1:18" x14ac:dyDescent="0.3">
      <c r="A205" s="168" t="s">
        <v>666</v>
      </c>
      <c r="B205" s="168" t="s">
        <v>669</v>
      </c>
      <c r="C205" s="168">
        <v>147802</v>
      </c>
      <c r="D205" s="171">
        <v>44040</v>
      </c>
      <c r="E205" s="172">
        <v>0.41570000000000001</v>
      </c>
      <c r="F205" s="172">
        <v>0</v>
      </c>
      <c r="G205" s="172">
        <v>0</v>
      </c>
      <c r="H205" s="172">
        <v>0</v>
      </c>
      <c r="I205" s="172">
        <v>0</v>
      </c>
      <c r="J205" s="172">
        <v>0</v>
      </c>
      <c r="K205" s="172">
        <v>0</v>
      </c>
      <c r="L205" s="172">
        <v>-50.444299999999998</v>
      </c>
      <c r="M205" s="172"/>
      <c r="N205" s="172"/>
      <c r="O205" s="172"/>
      <c r="P205" s="172"/>
      <c r="Q205" s="172">
        <v>-35.512</v>
      </c>
      <c r="R205" s="172"/>
    </row>
    <row r="206" spans="1:18" x14ac:dyDescent="0.3">
      <c r="A206" s="168" t="s">
        <v>666</v>
      </c>
      <c r="B206" s="168" t="s">
        <v>670</v>
      </c>
      <c r="C206" s="168">
        <v>147798</v>
      </c>
      <c r="D206" s="171">
        <v>44040</v>
      </c>
      <c r="E206" s="172">
        <v>0.39800000000000002</v>
      </c>
      <c r="F206" s="172">
        <v>0</v>
      </c>
      <c r="G206" s="172">
        <v>0</v>
      </c>
      <c r="H206" s="172">
        <v>0</v>
      </c>
      <c r="I206" s="172">
        <v>0</v>
      </c>
      <c r="J206" s="172">
        <v>0</v>
      </c>
      <c r="K206" s="172">
        <v>0</v>
      </c>
      <c r="L206" s="172">
        <v>-50.457900000000002</v>
      </c>
      <c r="M206" s="172"/>
      <c r="N206" s="172"/>
      <c r="O206" s="172"/>
      <c r="P206" s="172"/>
      <c r="Q206" s="172">
        <v>-35.505400000000002</v>
      </c>
      <c r="R206" s="172"/>
    </row>
    <row r="207" spans="1:18" x14ac:dyDescent="0.3">
      <c r="A207" s="168" t="s">
        <v>666</v>
      </c>
      <c r="B207" s="168" t="s">
        <v>671</v>
      </c>
      <c r="C207" s="168">
        <v>130314</v>
      </c>
      <c r="D207" s="171">
        <v>44040</v>
      </c>
      <c r="E207" s="172">
        <v>16.589099999999998</v>
      </c>
      <c r="F207" s="172">
        <v>-19.791399999999999</v>
      </c>
      <c r="G207" s="172">
        <v>-6.9255000000000004</v>
      </c>
      <c r="H207" s="172">
        <v>9.4299999999999995E-2</v>
      </c>
      <c r="I207" s="172">
        <v>3.1627000000000001</v>
      </c>
      <c r="J207" s="172">
        <v>13.060499999999999</v>
      </c>
      <c r="K207" s="172">
        <v>13.984500000000001</v>
      </c>
      <c r="L207" s="172">
        <v>8.1024999999999991</v>
      </c>
      <c r="M207" s="172">
        <v>8.7483000000000004</v>
      </c>
      <c r="N207" s="172">
        <v>9.1198999999999995</v>
      </c>
      <c r="O207" s="172">
        <v>6.7389999999999999</v>
      </c>
      <c r="P207" s="172">
        <v>8.2091999999999992</v>
      </c>
      <c r="Q207" s="172">
        <v>8.7395999999999994</v>
      </c>
      <c r="R207" s="172">
        <v>7.0678000000000001</v>
      </c>
    </row>
    <row r="208" spans="1:18" x14ac:dyDescent="0.3">
      <c r="A208" s="168" t="s">
        <v>666</v>
      </c>
      <c r="B208" s="168" t="s">
        <v>672</v>
      </c>
      <c r="C208" s="168">
        <v>130309</v>
      </c>
      <c r="D208" s="171">
        <v>44040</v>
      </c>
      <c r="E208" s="172">
        <v>15.4757</v>
      </c>
      <c r="F208" s="172">
        <v>-20.743300000000001</v>
      </c>
      <c r="G208" s="172">
        <v>-7.9531000000000001</v>
      </c>
      <c r="H208" s="172">
        <v>-0.97689999999999999</v>
      </c>
      <c r="I208" s="172">
        <v>2.0907</v>
      </c>
      <c r="J208" s="172">
        <v>11.9686</v>
      </c>
      <c r="K208" s="172">
        <v>12.869199999999999</v>
      </c>
      <c r="L208" s="172">
        <v>6.9896000000000003</v>
      </c>
      <c r="M208" s="172">
        <v>7.6055999999999999</v>
      </c>
      <c r="N208" s="172">
        <v>7.9202000000000004</v>
      </c>
      <c r="O208" s="172">
        <v>5.4358000000000004</v>
      </c>
      <c r="P208" s="172">
        <v>6.9005999999999998</v>
      </c>
      <c r="Q208" s="172">
        <v>7.4962999999999997</v>
      </c>
      <c r="R208" s="172">
        <v>5.8594999999999997</v>
      </c>
    </row>
    <row r="209" spans="1:18" x14ac:dyDescent="0.3">
      <c r="A209" s="168" t="s">
        <v>666</v>
      </c>
      <c r="B209" s="168" t="s">
        <v>673</v>
      </c>
      <c r="C209" s="168">
        <v>133486</v>
      </c>
      <c r="D209" s="171">
        <v>44040</v>
      </c>
      <c r="E209" s="172">
        <v>13.890599999999999</v>
      </c>
      <c r="F209" s="172">
        <v>55.264800000000001</v>
      </c>
      <c r="G209" s="172">
        <v>18.562799999999999</v>
      </c>
      <c r="H209" s="172">
        <v>7.2549999999999999</v>
      </c>
      <c r="I209" s="172">
        <v>14.229200000000001</v>
      </c>
      <c r="J209" s="172">
        <v>19.077100000000002</v>
      </c>
      <c r="K209" s="172">
        <v>-1.8281000000000001</v>
      </c>
      <c r="L209" s="172">
        <v>-7.7545000000000002</v>
      </c>
      <c r="M209" s="172">
        <v>-3.4079999999999999</v>
      </c>
      <c r="N209" s="172">
        <v>-1.8271999999999999</v>
      </c>
      <c r="O209" s="172">
        <v>2.3831000000000002</v>
      </c>
      <c r="P209" s="172">
        <v>5.6273</v>
      </c>
      <c r="Q209" s="172">
        <v>6.1398000000000001</v>
      </c>
      <c r="R209" s="172">
        <v>0.874</v>
      </c>
    </row>
    <row r="210" spans="1:18" x14ac:dyDescent="0.3">
      <c r="A210" s="168" t="s">
        <v>666</v>
      </c>
      <c r="B210" s="168" t="s">
        <v>674</v>
      </c>
      <c r="C210" s="168">
        <v>148330</v>
      </c>
      <c r="D210" s="171"/>
      <c r="E210" s="172"/>
      <c r="F210" s="172"/>
      <c r="G210" s="172"/>
      <c r="H210" s="172"/>
      <c r="I210" s="172"/>
      <c r="J210" s="172"/>
      <c r="K210" s="172"/>
      <c r="L210" s="172"/>
      <c r="M210" s="172"/>
      <c r="N210" s="172"/>
      <c r="O210" s="172"/>
      <c r="P210" s="172"/>
      <c r="Q210" s="172"/>
      <c r="R210" s="172"/>
    </row>
    <row r="211" spans="1:18" x14ac:dyDescent="0.3">
      <c r="A211" s="168" t="s">
        <v>666</v>
      </c>
      <c r="B211" s="168" t="s">
        <v>675</v>
      </c>
      <c r="C211" s="168">
        <v>133488</v>
      </c>
      <c r="D211" s="171">
        <v>44040</v>
      </c>
      <c r="E211" s="172">
        <v>14.719900000000001</v>
      </c>
      <c r="F211" s="172">
        <v>55.877200000000002</v>
      </c>
      <c r="G211" s="172">
        <v>19.2577</v>
      </c>
      <c r="H211" s="172">
        <v>7.9824999999999999</v>
      </c>
      <c r="I211" s="172">
        <v>14.9453</v>
      </c>
      <c r="J211" s="172">
        <v>19.8111</v>
      </c>
      <c r="K211" s="172">
        <v>-1.0924</v>
      </c>
      <c r="L211" s="172">
        <v>-7.0282999999999998</v>
      </c>
      <c r="M211" s="172">
        <v>-2.6448</v>
      </c>
      <c r="N211" s="172">
        <v>-1.0189999999999999</v>
      </c>
      <c r="O211" s="172">
        <v>3.327</v>
      </c>
      <c r="P211" s="172">
        <v>6.7411000000000003</v>
      </c>
      <c r="Q211" s="172">
        <v>7.2617000000000003</v>
      </c>
      <c r="R211" s="172">
        <v>1.7492000000000001</v>
      </c>
    </row>
    <row r="212" spans="1:18" x14ac:dyDescent="0.3">
      <c r="A212" s="168" t="s">
        <v>666</v>
      </c>
      <c r="B212" s="168" t="s">
        <v>676</v>
      </c>
      <c r="C212" s="168">
        <v>148333</v>
      </c>
      <c r="D212" s="171"/>
      <c r="E212" s="172"/>
      <c r="F212" s="172"/>
      <c r="G212" s="172"/>
      <c r="H212" s="172"/>
      <c r="I212" s="172"/>
      <c r="J212" s="172"/>
      <c r="K212" s="172"/>
      <c r="L212" s="172"/>
      <c r="M212" s="172"/>
      <c r="N212" s="172"/>
      <c r="O212" s="172"/>
      <c r="P212" s="172"/>
      <c r="Q212" s="172"/>
      <c r="R212" s="172"/>
    </row>
    <row r="213" spans="1:18" x14ac:dyDescent="0.3">
      <c r="A213" s="168" t="s">
        <v>666</v>
      </c>
      <c r="B213" s="168" t="s">
        <v>677</v>
      </c>
      <c r="C213" s="168">
        <v>133868</v>
      </c>
      <c r="D213" s="171">
        <v>44040</v>
      </c>
      <c r="E213" s="172">
        <v>3.7865000000000002</v>
      </c>
      <c r="F213" s="172">
        <v>0</v>
      </c>
      <c r="G213" s="172">
        <v>2.4104999999999999</v>
      </c>
      <c r="H213" s="172">
        <v>4.2724000000000002</v>
      </c>
      <c r="I213" s="172">
        <v>9.0510999999999999</v>
      </c>
      <c r="J213" s="172">
        <v>10.3041</v>
      </c>
      <c r="K213" s="172">
        <v>11.641500000000001</v>
      </c>
      <c r="L213" s="172">
        <v>-96.117000000000004</v>
      </c>
      <c r="M213" s="172">
        <v>-61.2958</v>
      </c>
      <c r="N213" s="172">
        <v>-46.466000000000001</v>
      </c>
      <c r="O213" s="172">
        <v>-33.275399999999998</v>
      </c>
      <c r="P213" s="172">
        <v>-18.168500000000002</v>
      </c>
      <c r="Q213" s="172">
        <v>-16.406500000000001</v>
      </c>
      <c r="R213" s="172">
        <v>-47.3538</v>
      </c>
    </row>
    <row r="214" spans="1:18" x14ac:dyDescent="0.3">
      <c r="A214" s="168" t="s">
        <v>666</v>
      </c>
      <c r="B214" s="168" t="s">
        <v>678</v>
      </c>
      <c r="C214" s="168">
        <v>133867</v>
      </c>
      <c r="D214" s="171">
        <v>44040</v>
      </c>
      <c r="E214" s="172">
        <v>3.7507999999999999</v>
      </c>
      <c r="F214" s="172">
        <v>-0.97309999999999997</v>
      </c>
      <c r="G214" s="172">
        <v>1.9467000000000001</v>
      </c>
      <c r="H214" s="172">
        <v>3.8954</v>
      </c>
      <c r="I214" s="172">
        <v>8.7177000000000007</v>
      </c>
      <c r="J214" s="172">
        <v>10.0006</v>
      </c>
      <c r="K214" s="172">
        <v>11.348100000000001</v>
      </c>
      <c r="L214" s="172">
        <v>-96.269900000000007</v>
      </c>
      <c r="M214" s="172">
        <v>-61.4497</v>
      </c>
      <c r="N214" s="172">
        <v>-46.613300000000002</v>
      </c>
      <c r="O214" s="172">
        <v>-33.420499999999997</v>
      </c>
      <c r="P214" s="172">
        <v>-18.315000000000001</v>
      </c>
      <c r="Q214" s="172">
        <v>-16.552499999999998</v>
      </c>
      <c r="R214" s="172">
        <v>-47.4893</v>
      </c>
    </row>
    <row r="215" spans="1:18" x14ac:dyDescent="0.3">
      <c r="A215" s="168" t="s">
        <v>666</v>
      </c>
      <c r="B215" s="168" t="s">
        <v>679</v>
      </c>
      <c r="C215" s="168">
        <v>119082</v>
      </c>
      <c r="D215" s="171">
        <v>44040</v>
      </c>
      <c r="E215" s="172">
        <v>30.427399999999999</v>
      </c>
      <c r="F215" s="172">
        <v>7.5589000000000004</v>
      </c>
      <c r="G215" s="172">
        <v>4.0804</v>
      </c>
      <c r="H215" s="172">
        <v>5.1632999999999996</v>
      </c>
      <c r="I215" s="172">
        <v>6.9762000000000004</v>
      </c>
      <c r="J215" s="172">
        <v>8.7408999999999999</v>
      </c>
      <c r="K215" s="172">
        <v>7.5545999999999998</v>
      </c>
      <c r="L215" s="172">
        <v>2.0554999999999999</v>
      </c>
      <c r="M215" s="172">
        <v>4.1788999999999996</v>
      </c>
      <c r="N215" s="172">
        <v>3.6282999999999999</v>
      </c>
      <c r="O215" s="172">
        <v>2.3285</v>
      </c>
      <c r="P215" s="172">
        <v>5.4574999999999996</v>
      </c>
      <c r="Q215" s="172">
        <v>7.0189000000000004</v>
      </c>
      <c r="R215" s="172">
        <v>0.96330000000000005</v>
      </c>
    </row>
    <row r="216" spans="1:18" x14ac:dyDescent="0.3">
      <c r="A216" s="168" t="s">
        <v>666</v>
      </c>
      <c r="B216" s="168" t="s">
        <v>680</v>
      </c>
      <c r="C216" s="168">
        <v>101837</v>
      </c>
      <c r="D216" s="171">
        <v>44040</v>
      </c>
      <c r="E216" s="172">
        <v>29.002099999999999</v>
      </c>
      <c r="F216" s="172">
        <v>6.6714000000000002</v>
      </c>
      <c r="G216" s="172">
        <v>3.1789000000000001</v>
      </c>
      <c r="H216" s="172">
        <v>4.2645</v>
      </c>
      <c r="I216" s="172">
        <v>6.0911</v>
      </c>
      <c r="J216" s="172">
        <v>7.8525999999999998</v>
      </c>
      <c r="K216" s="172">
        <v>6.6585999999999999</v>
      </c>
      <c r="L216" s="172">
        <v>1.3358000000000001</v>
      </c>
      <c r="M216" s="172">
        <v>3.431</v>
      </c>
      <c r="N216" s="172">
        <v>2.8239999999999998</v>
      </c>
      <c r="O216" s="172">
        <v>1.5814999999999999</v>
      </c>
      <c r="P216" s="172">
        <v>4.7441000000000004</v>
      </c>
      <c r="Q216" s="172">
        <v>6.3779000000000003</v>
      </c>
      <c r="R216" s="172">
        <v>0.15870000000000001</v>
      </c>
    </row>
    <row r="217" spans="1:18" x14ac:dyDescent="0.3">
      <c r="A217" s="168" t="s">
        <v>666</v>
      </c>
      <c r="B217" s="168" t="s">
        <v>681</v>
      </c>
      <c r="C217" s="168">
        <v>116153</v>
      </c>
      <c r="D217" s="171">
        <v>44040</v>
      </c>
      <c r="E217" s="172">
        <v>18.685300000000002</v>
      </c>
      <c r="F217" s="172">
        <v>-6.6403999999999996</v>
      </c>
      <c r="G217" s="172">
        <v>4.1040000000000001</v>
      </c>
      <c r="H217" s="172">
        <v>8.8331999999999997</v>
      </c>
      <c r="I217" s="172">
        <v>-8.7885000000000009</v>
      </c>
      <c r="J217" s="172">
        <v>1.6322000000000001</v>
      </c>
      <c r="K217" s="172">
        <v>12.492800000000001</v>
      </c>
      <c r="L217" s="172">
        <v>-5.0555000000000003</v>
      </c>
      <c r="M217" s="172">
        <v>-7.6684000000000001</v>
      </c>
      <c r="N217" s="172">
        <v>-5.1002000000000001</v>
      </c>
      <c r="O217" s="172">
        <v>2.6760999999999999</v>
      </c>
      <c r="P217" s="172">
        <v>5.2169999999999996</v>
      </c>
      <c r="Q217" s="172">
        <v>7.4977999999999998</v>
      </c>
      <c r="R217" s="172">
        <v>0.85770000000000002</v>
      </c>
    </row>
    <row r="218" spans="1:18" x14ac:dyDescent="0.3">
      <c r="A218" s="168" t="s">
        <v>666</v>
      </c>
      <c r="B218" s="168" t="s">
        <v>682</v>
      </c>
      <c r="C218" s="168">
        <v>118553</v>
      </c>
      <c r="D218" s="171">
        <v>44040</v>
      </c>
      <c r="E218" s="172">
        <v>19.8306</v>
      </c>
      <c r="F218" s="172">
        <v>-6.0728999999999997</v>
      </c>
      <c r="G218" s="172">
        <v>4.6959</v>
      </c>
      <c r="H218" s="172">
        <v>9.4303000000000008</v>
      </c>
      <c r="I218" s="172">
        <v>-8.1911000000000005</v>
      </c>
      <c r="J218" s="172">
        <v>2.2187999999999999</v>
      </c>
      <c r="K218" s="172">
        <v>13.0938</v>
      </c>
      <c r="L218" s="172">
        <v>-4.4606000000000003</v>
      </c>
      <c r="M218" s="172">
        <v>-7.0697999999999999</v>
      </c>
      <c r="N218" s="172">
        <v>-4.4832999999999998</v>
      </c>
      <c r="O218" s="172">
        <v>3.3978000000000002</v>
      </c>
      <c r="P218" s="172">
        <v>6.0153999999999996</v>
      </c>
      <c r="Q218" s="172">
        <v>7.6797000000000004</v>
      </c>
      <c r="R218" s="172">
        <v>1.5527</v>
      </c>
    </row>
    <row r="219" spans="1:18" x14ac:dyDescent="0.3">
      <c r="A219" s="168" t="s">
        <v>666</v>
      </c>
      <c r="B219" s="168" t="s">
        <v>683</v>
      </c>
      <c r="C219" s="168">
        <v>147954</v>
      </c>
      <c r="D219" s="171">
        <v>44029</v>
      </c>
      <c r="E219" s="172">
        <v>8.1799999999999998E-2</v>
      </c>
      <c r="F219" s="172">
        <v>0</v>
      </c>
      <c r="G219" s="172">
        <v>0</v>
      </c>
      <c r="H219" s="172">
        <v>0</v>
      </c>
      <c r="I219" s="172"/>
      <c r="J219" s="172"/>
      <c r="K219" s="172"/>
      <c r="L219" s="172"/>
      <c r="M219" s="172"/>
      <c r="N219" s="172"/>
      <c r="O219" s="172"/>
      <c r="P219" s="172"/>
      <c r="Q219" s="172">
        <v>0</v>
      </c>
      <c r="R219" s="172"/>
    </row>
    <row r="220" spans="1:18" x14ac:dyDescent="0.3">
      <c r="A220" s="168" t="s">
        <v>666</v>
      </c>
      <c r="B220" s="168" t="s">
        <v>684</v>
      </c>
      <c r="C220" s="168">
        <v>147955</v>
      </c>
      <c r="D220" s="171">
        <v>44029</v>
      </c>
      <c r="E220" s="172">
        <v>8.6599999999999996E-2</v>
      </c>
      <c r="F220" s="172">
        <v>0</v>
      </c>
      <c r="G220" s="172">
        <v>0</v>
      </c>
      <c r="H220" s="172">
        <v>0</v>
      </c>
      <c r="I220" s="172"/>
      <c r="J220" s="172"/>
      <c r="K220" s="172"/>
      <c r="L220" s="172"/>
      <c r="M220" s="172"/>
      <c r="N220" s="172"/>
      <c r="O220" s="172"/>
      <c r="P220" s="172"/>
      <c r="Q220" s="172">
        <v>0</v>
      </c>
      <c r="R220" s="172"/>
    </row>
    <row r="221" spans="1:18" x14ac:dyDescent="0.3">
      <c r="A221" s="168" t="s">
        <v>666</v>
      </c>
      <c r="B221" s="168" t="s">
        <v>685</v>
      </c>
      <c r="C221" s="168">
        <v>147961</v>
      </c>
      <c r="D221" s="171"/>
      <c r="E221" s="172"/>
      <c r="F221" s="172"/>
      <c r="G221" s="172"/>
      <c r="H221" s="172"/>
      <c r="I221" s="172"/>
      <c r="J221" s="172"/>
      <c r="K221" s="172"/>
      <c r="L221" s="172"/>
      <c r="M221" s="172"/>
      <c r="N221" s="172"/>
      <c r="O221" s="172"/>
      <c r="P221" s="172"/>
      <c r="Q221" s="172"/>
      <c r="R221" s="172"/>
    </row>
    <row r="222" spans="1:18" x14ac:dyDescent="0.3">
      <c r="A222" s="168" t="s">
        <v>666</v>
      </c>
      <c r="B222" s="168" t="s">
        <v>686</v>
      </c>
      <c r="C222" s="168">
        <v>147958</v>
      </c>
      <c r="D222" s="171"/>
      <c r="E222" s="172"/>
      <c r="F222" s="172"/>
      <c r="G222" s="172"/>
      <c r="H222" s="172"/>
      <c r="I222" s="172"/>
      <c r="J222" s="172"/>
      <c r="K222" s="172"/>
      <c r="L222" s="172"/>
      <c r="M222" s="172"/>
      <c r="N222" s="172"/>
      <c r="O222" s="172"/>
      <c r="P222" s="172"/>
      <c r="Q222" s="172"/>
      <c r="R222" s="172"/>
    </row>
    <row r="223" spans="1:18" x14ac:dyDescent="0.3">
      <c r="A223" s="168" t="s">
        <v>666</v>
      </c>
      <c r="B223" s="168" t="s">
        <v>687</v>
      </c>
      <c r="C223" s="168">
        <v>148303</v>
      </c>
      <c r="D223" s="171"/>
      <c r="E223" s="172"/>
      <c r="F223" s="172"/>
      <c r="G223" s="172"/>
      <c r="H223" s="172"/>
      <c r="I223" s="172"/>
      <c r="J223" s="172"/>
      <c r="K223" s="172"/>
      <c r="L223" s="172"/>
      <c r="M223" s="172"/>
      <c r="N223" s="172"/>
      <c r="O223" s="172"/>
      <c r="P223" s="172"/>
      <c r="Q223" s="172"/>
      <c r="R223" s="172"/>
    </row>
    <row r="224" spans="1:18" x14ac:dyDescent="0.3">
      <c r="A224" s="168" t="s">
        <v>666</v>
      </c>
      <c r="B224" s="168" t="s">
        <v>688</v>
      </c>
      <c r="C224" s="168">
        <v>148304</v>
      </c>
      <c r="D224" s="171"/>
      <c r="E224" s="172"/>
      <c r="F224" s="172"/>
      <c r="G224" s="172"/>
      <c r="H224" s="172"/>
      <c r="I224" s="172"/>
      <c r="J224" s="172"/>
      <c r="K224" s="172"/>
      <c r="L224" s="172"/>
      <c r="M224" s="172"/>
      <c r="N224" s="172"/>
      <c r="O224" s="172"/>
      <c r="P224" s="172"/>
      <c r="Q224" s="172"/>
      <c r="R224" s="172"/>
    </row>
    <row r="225" spans="1:18" x14ac:dyDescent="0.3">
      <c r="A225" s="168" t="s">
        <v>666</v>
      </c>
      <c r="B225" s="168" t="s">
        <v>689</v>
      </c>
      <c r="C225" s="168">
        <v>128053</v>
      </c>
      <c r="D225" s="171">
        <v>44040</v>
      </c>
      <c r="E225" s="172">
        <v>17.1419</v>
      </c>
      <c r="F225" s="172">
        <v>-39.349299999999999</v>
      </c>
      <c r="G225" s="172">
        <v>-15.3582</v>
      </c>
      <c r="H225" s="172">
        <v>-1.3077000000000001</v>
      </c>
      <c r="I225" s="172">
        <v>8.8513000000000002</v>
      </c>
      <c r="J225" s="172">
        <v>20.228000000000002</v>
      </c>
      <c r="K225" s="172">
        <v>21.292200000000001</v>
      </c>
      <c r="L225" s="172">
        <v>9.3180999999999994</v>
      </c>
      <c r="M225" s="172">
        <v>9.5710999999999995</v>
      </c>
      <c r="N225" s="172">
        <v>9.4780999999999995</v>
      </c>
      <c r="O225" s="172">
        <v>7.0808999999999997</v>
      </c>
      <c r="P225" s="172">
        <v>8.2262000000000004</v>
      </c>
      <c r="Q225" s="172">
        <v>8.8607999999999993</v>
      </c>
      <c r="R225" s="172">
        <v>8.6854999999999993</v>
      </c>
    </row>
    <row r="226" spans="1:18" x14ac:dyDescent="0.3">
      <c r="A226" s="168" t="s">
        <v>666</v>
      </c>
      <c r="B226" s="168" t="s">
        <v>690</v>
      </c>
      <c r="C226" s="168">
        <v>128051</v>
      </c>
      <c r="D226" s="171">
        <v>44040</v>
      </c>
      <c r="E226" s="172">
        <v>17.9894</v>
      </c>
      <c r="F226" s="172">
        <v>-39.117199999999997</v>
      </c>
      <c r="G226" s="172">
        <v>-14.8886</v>
      </c>
      <c r="H226" s="172">
        <v>-0.84040000000000004</v>
      </c>
      <c r="I226" s="172">
        <v>9.3376000000000001</v>
      </c>
      <c r="J226" s="172">
        <v>20.69</v>
      </c>
      <c r="K226" s="172">
        <v>21.764399999999998</v>
      </c>
      <c r="L226" s="172">
        <v>9.7838999999999992</v>
      </c>
      <c r="M226" s="172">
        <v>10.036300000000001</v>
      </c>
      <c r="N226" s="172">
        <v>9.9444999999999997</v>
      </c>
      <c r="O226" s="172">
        <v>7.7427000000000001</v>
      </c>
      <c r="P226" s="172">
        <v>9.0553000000000008</v>
      </c>
      <c r="Q226" s="172">
        <v>9.6914999999999996</v>
      </c>
      <c r="R226" s="172">
        <v>9.2117000000000004</v>
      </c>
    </row>
    <row r="227" spans="1:18" x14ac:dyDescent="0.3">
      <c r="A227" s="168" t="s">
        <v>666</v>
      </c>
      <c r="B227" s="168" t="s">
        <v>691</v>
      </c>
      <c r="C227" s="168">
        <v>114239</v>
      </c>
      <c r="D227" s="171">
        <v>44040</v>
      </c>
      <c r="E227" s="172">
        <v>22.4846</v>
      </c>
      <c r="F227" s="172">
        <v>0.64929999999999999</v>
      </c>
      <c r="G227" s="172">
        <v>-0.48699999999999999</v>
      </c>
      <c r="H227" s="172">
        <v>6.5247000000000002</v>
      </c>
      <c r="I227" s="172">
        <v>11.4833</v>
      </c>
      <c r="J227" s="172">
        <v>22.2547</v>
      </c>
      <c r="K227" s="172">
        <v>17.236000000000001</v>
      </c>
      <c r="L227" s="172">
        <v>9.6104000000000003</v>
      </c>
      <c r="M227" s="172">
        <v>10.290900000000001</v>
      </c>
      <c r="N227" s="172">
        <v>10.2995</v>
      </c>
      <c r="O227" s="172">
        <v>7.8925000000000001</v>
      </c>
      <c r="P227" s="172">
        <v>8.3201999999999998</v>
      </c>
      <c r="Q227" s="172">
        <v>8.7517999999999994</v>
      </c>
      <c r="R227" s="172">
        <v>9.0990000000000002</v>
      </c>
    </row>
    <row r="228" spans="1:18" x14ac:dyDescent="0.3">
      <c r="A228" s="168" t="s">
        <v>666</v>
      </c>
      <c r="B228" s="168" t="s">
        <v>692</v>
      </c>
      <c r="C228" s="168">
        <v>120711</v>
      </c>
      <c r="D228" s="171">
        <v>44040</v>
      </c>
      <c r="E228" s="172">
        <v>23.979199999999999</v>
      </c>
      <c r="F228" s="172">
        <v>1.37</v>
      </c>
      <c r="G228" s="172">
        <v>0.1903</v>
      </c>
      <c r="H228" s="172">
        <v>7.2076000000000002</v>
      </c>
      <c r="I228" s="172">
        <v>12.157500000000001</v>
      </c>
      <c r="J228" s="172">
        <v>22.912500000000001</v>
      </c>
      <c r="K228" s="172">
        <v>17.8706</v>
      </c>
      <c r="L228" s="172">
        <v>10.2401</v>
      </c>
      <c r="M228" s="172">
        <v>10.9095</v>
      </c>
      <c r="N228" s="172">
        <v>10.911799999999999</v>
      </c>
      <c r="O228" s="172">
        <v>8.7263999999999999</v>
      </c>
      <c r="P228" s="172">
        <v>9.2337000000000007</v>
      </c>
      <c r="Q228" s="172">
        <v>9.58</v>
      </c>
      <c r="R228" s="172">
        <v>9.8478999999999992</v>
      </c>
    </row>
    <row r="229" spans="1:18" x14ac:dyDescent="0.3">
      <c r="A229" s="168" t="s">
        <v>666</v>
      </c>
      <c r="B229" s="168" t="s">
        <v>693</v>
      </c>
      <c r="C229" s="168">
        <v>127183</v>
      </c>
      <c r="D229" s="171">
        <v>44040</v>
      </c>
      <c r="E229" s="172">
        <v>12.4457</v>
      </c>
      <c r="F229" s="172">
        <v>-49.496099999999998</v>
      </c>
      <c r="G229" s="172">
        <v>-11.423400000000001</v>
      </c>
      <c r="H229" s="172">
        <v>-12.6637</v>
      </c>
      <c r="I229" s="172">
        <v>1.2364999999999999</v>
      </c>
      <c r="J229" s="172">
        <v>14.065200000000001</v>
      </c>
      <c r="K229" s="172">
        <v>24.875900000000001</v>
      </c>
      <c r="L229" s="172">
        <v>-17.3369</v>
      </c>
      <c r="M229" s="172">
        <v>-9.907</v>
      </c>
      <c r="N229" s="172">
        <v>-9.9</v>
      </c>
      <c r="O229" s="172">
        <v>-2.1099000000000001</v>
      </c>
      <c r="P229" s="172">
        <v>1.7103999999999999</v>
      </c>
      <c r="Q229" s="172">
        <v>3.4731999999999998</v>
      </c>
      <c r="R229" s="172">
        <v>-5.5396000000000001</v>
      </c>
    </row>
    <row r="230" spans="1:18" x14ac:dyDescent="0.3">
      <c r="A230" s="168" t="s">
        <v>666</v>
      </c>
      <c r="B230" s="168" t="s">
        <v>694</v>
      </c>
      <c r="C230" s="168">
        <v>127181</v>
      </c>
      <c r="D230" s="171">
        <v>44040</v>
      </c>
      <c r="E230" s="172">
        <v>13.1593</v>
      </c>
      <c r="F230" s="172">
        <v>-48.752000000000002</v>
      </c>
      <c r="G230" s="172">
        <v>-10.7355</v>
      </c>
      <c r="H230" s="172">
        <v>-12.018000000000001</v>
      </c>
      <c r="I230" s="172">
        <v>1.9232</v>
      </c>
      <c r="J230" s="172">
        <v>14.750299999999999</v>
      </c>
      <c r="K230" s="172">
        <v>25.531099999999999</v>
      </c>
      <c r="L230" s="172">
        <v>-16.789300000000001</v>
      </c>
      <c r="M230" s="172">
        <v>-9.3580000000000005</v>
      </c>
      <c r="N230" s="172">
        <v>-9.3443000000000005</v>
      </c>
      <c r="O230" s="172">
        <v>-1.2682</v>
      </c>
      <c r="P230" s="172">
        <v>2.6238999999999999</v>
      </c>
      <c r="Q230" s="172">
        <v>4.3773</v>
      </c>
      <c r="R230" s="172">
        <v>-4.8784999999999998</v>
      </c>
    </row>
    <row r="231" spans="1:18" x14ac:dyDescent="0.3">
      <c r="A231" s="168" t="s">
        <v>666</v>
      </c>
      <c r="B231" s="168" t="s">
        <v>695</v>
      </c>
      <c r="C231" s="168">
        <v>140603</v>
      </c>
      <c r="D231" s="171">
        <v>44040</v>
      </c>
      <c r="E231" s="172">
        <v>12.988799999999999</v>
      </c>
      <c r="F231" s="172">
        <v>-12.6411</v>
      </c>
      <c r="G231" s="172">
        <v>-6.9497</v>
      </c>
      <c r="H231" s="172">
        <v>-6.5754000000000001</v>
      </c>
      <c r="I231" s="172">
        <v>-10.7742</v>
      </c>
      <c r="J231" s="172">
        <v>9.2243999999999993</v>
      </c>
      <c r="K231" s="172">
        <v>15.767899999999999</v>
      </c>
      <c r="L231" s="172">
        <v>7.1063999999999998</v>
      </c>
      <c r="M231" s="172">
        <v>8.1411999999999995</v>
      </c>
      <c r="N231" s="172">
        <v>8.5183999999999997</v>
      </c>
      <c r="O231" s="172">
        <v>7.5175000000000001</v>
      </c>
      <c r="P231" s="172"/>
      <c r="Q231" s="172">
        <v>7.9813999999999998</v>
      </c>
      <c r="R231" s="172">
        <v>8.8696999999999999</v>
      </c>
    </row>
    <row r="232" spans="1:18" x14ac:dyDescent="0.3">
      <c r="A232" s="168" t="s">
        <v>666</v>
      </c>
      <c r="B232" s="168" t="s">
        <v>696</v>
      </c>
      <c r="C232" s="168">
        <v>140609</v>
      </c>
      <c r="D232" s="171">
        <v>44040</v>
      </c>
      <c r="E232" s="172">
        <v>12.553599999999999</v>
      </c>
      <c r="F232" s="172">
        <v>-13.660299999999999</v>
      </c>
      <c r="G232" s="172">
        <v>-7.8436000000000003</v>
      </c>
      <c r="H232" s="172">
        <v>-7.5072000000000001</v>
      </c>
      <c r="I232" s="172">
        <v>-11.702</v>
      </c>
      <c r="J232" s="172">
        <v>8.2826000000000004</v>
      </c>
      <c r="K232" s="172">
        <v>14.840299999999999</v>
      </c>
      <c r="L232" s="172">
        <v>6.1787000000000001</v>
      </c>
      <c r="M232" s="172">
        <v>7.2163000000000004</v>
      </c>
      <c r="N232" s="172">
        <v>7.5803000000000003</v>
      </c>
      <c r="O232" s="172">
        <v>6.4402999999999997</v>
      </c>
      <c r="P232" s="172"/>
      <c r="Q232" s="172">
        <v>6.9062000000000001</v>
      </c>
      <c r="R232" s="172">
        <v>7.8827999999999996</v>
      </c>
    </row>
    <row r="233" spans="1:18" x14ac:dyDescent="0.3">
      <c r="A233" s="168" t="s">
        <v>666</v>
      </c>
      <c r="B233" s="168" t="s">
        <v>697</v>
      </c>
      <c r="C233" s="168">
        <v>130721</v>
      </c>
      <c r="D233" s="171">
        <v>44040</v>
      </c>
      <c r="E233" s="172">
        <v>1412.4223999999999</v>
      </c>
      <c r="F233" s="172">
        <v>-15.860200000000001</v>
      </c>
      <c r="G233" s="172">
        <v>-8.9745000000000008</v>
      </c>
      <c r="H233" s="172">
        <v>-3.7982</v>
      </c>
      <c r="I233" s="172">
        <v>3.2456</v>
      </c>
      <c r="J233" s="172">
        <v>8.8704000000000001</v>
      </c>
      <c r="K233" s="172">
        <v>16.390699999999999</v>
      </c>
      <c r="L233" s="172">
        <v>10.0397</v>
      </c>
      <c r="M233" s="172">
        <v>8.7590000000000003</v>
      </c>
      <c r="N233" s="172">
        <v>8.8103999999999996</v>
      </c>
      <c r="O233" s="172">
        <v>2.3464999999999998</v>
      </c>
      <c r="P233" s="172">
        <v>5.2028999999999996</v>
      </c>
      <c r="Q233" s="172">
        <v>6.0259</v>
      </c>
      <c r="R233" s="172">
        <v>0.89390000000000003</v>
      </c>
    </row>
    <row r="234" spans="1:18" x14ac:dyDescent="0.3">
      <c r="A234" s="168" t="s">
        <v>666</v>
      </c>
      <c r="B234" s="168" t="s">
        <v>698</v>
      </c>
      <c r="C234" s="168">
        <v>130722</v>
      </c>
      <c r="D234" s="171">
        <v>44040</v>
      </c>
      <c r="E234" s="172">
        <v>1484.1482000000001</v>
      </c>
      <c r="F234" s="172">
        <v>-14.720499999999999</v>
      </c>
      <c r="G234" s="172">
        <v>-7.8353999999999999</v>
      </c>
      <c r="H234" s="172">
        <v>-2.6593</v>
      </c>
      <c r="I234" s="172">
        <v>4.3872</v>
      </c>
      <c r="J234" s="172">
        <v>10.0199</v>
      </c>
      <c r="K234" s="172">
        <v>17.696300000000001</v>
      </c>
      <c r="L234" s="172">
        <v>11.4323</v>
      </c>
      <c r="M234" s="172">
        <v>10.077299999999999</v>
      </c>
      <c r="N234" s="172">
        <v>10.101699999999999</v>
      </c>
      <c r="O234" s="172">
        <v>3.2985000000000002</v>
      </c>
      <c r="P234" s="172">
        <v>6.1063000000000001</v>
      </c>
      <c r="Q234" s="172">
        <v>6.9196</v>
      </c>
      <c r="R234" s="172">
        <v>1.9216</v>
      </c>
    </row>
    <row r="235" spans="1:18" x14ac:dyDescent="0.3">
      <c r="A235" s="168" t="s">
        <v>666</v>
      </c>
      <c r="B235" s="168" t="s">
        <v>699</v>
      </c>
      <c r="C235" s="168">
        <v>117716</v>
      </c>
      <c r="D235" s="171">
        <v>44040</v>
      </c>
      <c r="E235" s="172">
        <v>22.3871</v>
      </c>
      <c r="F235" s="172">
        <v>-8.8020999999999994</v>
      </c>
      <c r="G235" s="172">
        <v>-0.16300000000000001</v>
      </c>
      <c r="H235" s="172">
        <v>4.6858000000000004</v>
      </c>
      <c r="I235" s="172">
        <v>2.1212</v>
      </c>
      <c r="J235" s="172">
        <v>15.4246</v>
      </c>
      <c r="K235" s="172">
        <v>19.748000000000001</v>
      </c>
      <c r="L235" s="172">
        <v>4.3521000000000001</v>
      </c>
      <c r="M235" s="172">
        <v>6.0606</v>
      </c>
      <c r="N235" s="172">
        <v>7.1718000000000002</v>
      </c>
      <c r="O235" s="172">
        <v>6.7135999999999996</v>
      </c>
      <c r="P235" s="172">
        <v>7.8278999999999996</v>
      </c>
      <c r="Q235" s="172">
        <v>8.2032000000000007</v>
      </c>
      <c r="R235" s="172">
        <v>7.4463999999999997</v>
      </c>
    </row>
    <row r="236" spans="1:18" x14ac:dyDescent="0.3">
      <c r="A236" s="168" t="s">
        <v>666</v>
      </c>
      <c r="B236" s="168" t="s">
        <v>700</v>
      </c>
      <c r="C236" s="168">
        <v>119741</v>
      </c>
      <c r="D236" s="171">
        <v>44040</v>
      </c>
      <c r="E236" s="172">
        <v>24.001300000000001</v>
      </c>
      <c r="F236" s="172">
        <v>-7.7542</v>
      </c>
      <c r="G236" s="172">
        <v>0.83650000000000002</v>
      </c>
      <c r="H236" s="172">
        <v>5.6764000000000001</v>
      </c>
      <c r="I236" s="172">
        <v>3.1213000000000002</v>
      </c>
      <c r="J236" s="172">
        <v>16.3413</v>
      </c>
      <c r="K236" s="172">
        <v>20.7651</v>
      </c>
      <c r="L236" s="172">
        <v>5.3250000000000002</v>
      </c>
      <c r="M236" s="172">
        <v>7.0541</v>
      </c>
      <c r="N236" s="172">
        <v>8.1928999999999998</v>
      </c>
      <c r="O236" s="172">
        <v>7.6757</v>
      </c>
      <c r="P236" s="172">
        <v>8.9760000000000009</v>
      </c>
      <c r="Q236" s="172">
        <v>9.2629000000000001</v>
      </c>
      <c r="R236" s="172">
        <v>8.4534000000000002</v>
      </c>
    </row>
    <row r="237" spans="1:18" x14ac:dyDescent="0.3">
      <c r="A237" s="168" t="s">
        <v>666</v>
      </c>
      <c r="B237" s="168" t="s">
        <v>701</v>
      </c>
      <c r="C237" s="168">
        <v>112632</v>
      </c>
      <c r="D237" s="171">
        <v>44040</v>
      </c>
      <c r="E237" s="172">
        <v>21.367699999999999</v>
      </c>
      <c r="F237" s="172">
        <v>-1.8789</v>
      </c>
      <c r="G237" s="172">
        <v>-1.8359000000000001</v>
      </c>
      <c r="H237" s="172">
        <v>1.5867</v>
      </c>
      <c r="I237" s="172">
        <v>-0.30499999999999999</v>
      </c>
      <c r="J237" s="172">
        <v>39.283000000000001</v>
      </c>
      <c r="K237" s="172">
        <v>7.6654</v>
      </c>
      <c r="L237" s="172">
        <v>0.59119999999999995</v>
      </c>
      <c r="M237" s="172">
        <v>3.3346</v>
      </c>
      <c r="N237" s="172">
        <v>1.5357000000000001</v>
      </c>
      <c r="O237" s="172">
        <v>3.6133000000000002</v>
      </c>
      <c r="P237" s="172">
        <v>5.9527000000000001</v>
      </c>
      <c r="Q237" s="172">
        <v>7.2759</v>
      </c>
      <c r="R237" s="172">
        <v>3.0529000000000002</v>
      </c>
    </row>
    <row r="238" spans="1:18" x14ac:dyDescent="0.3">
      <c r="A238" s="168" t="s">
        <v>666</v>
      </c>
      <c r="B238" s="168" t="s">
        <v>702</v>
      </c>
      <c r="C238" s="168">
        <v>119786</v>
      </c>
      <c r="D238" s="171">
        <v>44040</v>
      </c>
      <c r="E238" s="172">
        <v>22.220600000000001</v>
      </c>
      <c r="F238" s="172">
        <v>-0.98550000000000004</v>
      </c>
      <c r="G238" s="172">
        <v>-1.0265</v>
      </c>
      <c r="H238" s="172">
        <v>2.3946000000000001</v>
      </c>
      <c r="I238" s="172">
        <v>0.4929</v>
      </c>
      <c r="J238" s="172">
        <v>40.102200000000003</v>
      </c>
      <c r="K238" s="172">
        <v>8.4695</v>
      </c>
      <c r="L238" s="172">
        <v>1.3822000000000001</v>
      </c>
      <c r="M238" s="172">
        <v>4.1231</v>
      </c>
      <c r="N238" s="172">
        <v>2.2896999999999998</v>
      </c>
      <c r="O238" s="172">
        <v>4.2923999999999998</v>
      </c>
      <c r="P238" s="172">
        <v>6.6184000000000003</v>
      </c>
      <c r="Q238" s="172">
        <v>7.4805000000000001</v>
      </c>
      <c r="R238" s="172">
        <v>3.7584</v>
      </c>
    </row>
    <row r="239" spans="1:18" x14ac:dyDescent="0.3">
      <c r="A239" s="168" t="s">
        <v>666</v>
      </c>
      <c r="B239" s="168" t="s">
        <v>703</v>
      </c>
      <c r="C239" s="168">
        <v>144403</v>
      </c>
      <c r="D239" s="171">
        <v>44040</v>
      </c>
      <c r="E239" s="172">
        <v>11.5726</v>
      </c>
      <c r="F239" s="172">
        <v>0</v>
      </c>
      <c r="G239" s="172">
        <v>0.31540000000000001</v>
      </c>
      <c r="H239" s="172">
        <v>1.9833000000000001</v>
      </c>
      <c r="I239" s="172">
        <v>4.3327</v>
      </c>
      <c r="J239" s="172">
        <v>8.9702000000000002</v>
      </c>
      <c r="K239" s="172">
        <v>9.7270000000000003</v>
      </c>
      <c r="L239" s="172">
        <v>6.5811999999999999</v>
      </c>
      <c r="M239" s="172">
        <v>7.3701999999999996</v>
      </c>
      <c r="N239" s="172">
        <v>7.6582999999999997</v>
      </c>
      <c r="O239" s="172"/>
      <c r="P239" s="172"/>
      <c r="Q239" s="172">
        <v>7.8204000000000002</v>
      </c>
      <c r="R239" s="172"/>
    </row>
    <row r="240" spans="1:18" x14ac:dyDescent="0.3">
      <c r="A240" s="168" t="s">
        <v>666</v>
      </c>
      <c r="B240" s="168" t="s">
        <v>704</v>
      </c>
      <c r="C240" s="168">
        <v>144401</v>
      </c>
      <c r="D240" s="171">
        <v>44040</v>
      </c>
      <c r="E240" s="172">
        <v>11.3241</v>
      </c>
      <c r="F240" s="172">
        <v>-1.2891999999999999</v>
      </c>
      <c r="G240" s="172">
        <v>-0.80569999999999997</v>
      </c>
      <c r="H240" s="172">
        <v>0.82899999999999996</v>
      </c>
      <c r="I240" s="172">
        <v>3.181</v>
      </c>
      <c r="J240" s="172">
        <v>7.7987000000000002</v>
      </c>
      <c r="K240" s="172">
        <v>8.5075000000000003</v>
      </c>
      <c r="L240" s="172">
        <v>5.3548</v>
      </c>
      <c r="M240" s="172">
        <v>6.1505000000000001</v>
      </c>
      <c r="N240" s="172">
        <v>6.4416000000000002</v>
      </c>
      <c r="O240" s="172"/>
      <c r="P240" s="172"/>
      <c r="Q240" s="172">
        <v>6.6204999999999998</v>
      </c>
      <c r="R240" s="172"/>
    </row>
    <row r="241" spans="1:18" x14ac:dyDescent="0.3">
      <c r="A241" s="168" t="s">
        <v>666</v>
      </c>
      <c r="B241" s="168" t="s">
        <v>705</v>
      </c>
      <c r="C241" s="168">
        <v>112938</v>
      </c>
      <c r="D241" s="171">
        <v>44040</v>
      </c>
      <c r="E241" s="172">
        <v>23.1356</v>
      </c>
      <c r="F241" s="172">
        <v>2.3666</v>
      </c>
      <c r="G241" s="172">
        <v>7.2234999999999996</v>
      </c>
      <c r="H241" s="172">
        <v>5.4146999999999998</v>
      </c>
      <c r="I241" s="172">
        <v>-5.2857000000000003</v>
      </c>
      <c r="J241" s="172">
        <v>8.5383999999999993</v>
      </c>
      <c r="K241" s="172">
        <v>8.0988000000000007</v>
      </c>
      <c r="L241" s="172">
        <v>-20.588899999999999</v>
      </c>
      <c r="M241" s="172">
        <v>-13.0105</v>
      </c>
      <c r="N241" s="172">
        <v>-8.6630000000000003</v>
      </c>
      <c r="O241" s="172">
        <v>-0.2429</v>
      </c>
      <c r="P241" s="172">
        <v>3.4424000000000001</v>
      </c>
      <c r="Q241" s="172">
        <v>5.6757999999999997</v>
      </c>
      <c r="R241" s="172">
        <v>-2.8738999999999999</v>
      </c>
    </row>
    <row r="242" spans="1:18" x14ac:dyDescent="0.3">
      <c r="A242" s="168" t="s">
        <v>666</v>
      </c>
      <c r="B242" s="168" t="s">
        <v>706</v>
      </c>
      <c r="C242" s="168">
        <v>118780</v>
      </c>
      <c r="D242" s="171">
        <v>44040</v>
      </c>
      <c r="E242" s="172">
        <v>24.608799999999999</v>
      </c>
      <c r="F242" s="172">
        <v>3.1150000000000002</v>
      </c>
      <c r="G242" s="172">
        <v>7.9048999999999996</v>
      </c>
      <c r="H242" s="172">
        <v>6.0457999999999998</v>
      </c>
      <c r="I242" s="172">
        <v>-4.6638000000000002</v>
      </c>
      <c r="J242" s="172">
        <v>9.1623000000000001</v>
      </c>
      <c r="K242" s="172">
        <v>8.7163000000000004</v>
      </c>
      <c r="L242" s="172">
        <v>-20.018599999999999</v>
      </c>
      <c r="M242" s="172">
        <v>-12.4213</v>
      </c>
      <c r="N242" s="172">
        <v>-8.0836000000000006</v>
      </c>
      <c r="O242" s="172">
        <v>0.51080000000000003</v>
      </c>
      <c r="P242" s="172">
        <v>4.2773000000000003</v>
      </c>
      <c r="Q242" s="172">
        <v>6.2904</v>
      </c>
      <c r="R242" s="172">
        <v>-2.2088000000000001</v>
      </c>
    </row>
    <row r="243" spans="1:18" x14ac:dyDescent="0.3">
      <c r="A243" s="168" t="s">
        <v>666</v>
      </c>
      <c r="B243" s="168" t="s">
        <v>707</v>
      </c>
      <c r="C243" s="168">
        <v>148094</v>
      </c>
      <c r="D243" s="171">
        <v>44040</v>
      </c>
      <c r="E243" s="172">
        <v>0.15190000000000001</v>
      </c>
      <c r="F243" s="172">
        <v>0</v>
      </c>
      <c r="G243" s="172">
        <v>6.0111999999999997</v>
      </c>
      <c r="H243" s="172">
        <v>6.8745000000000003</v>
      </c>
      <c r="I243" s="172">
        <v>8.6100999999999992</v>
      </c>
      <c r="J243" s="172">
        <v>9.0825999999999993</v>
      </c>
      <c r="K243" s="172">
        <v>9.1834000000000007</v>
      </c>
      <c r="L243" s="172"/>
      <c r="M243" s="172"/>
      <c r="N243" s="172"/>
      <c r="O243" s="172"/>
      <c r="P243" s="172"/>
      <c r="Q243" s="172">
        <v>9.2655999999999992</v>
      </c>
      <c r="R243" s="172"/>
    </row>
    <row r="244" spans="1:18" x14ac:dyDescent="0.3">
      <c r="A244" s="168" t="s">
        <v>666</v>
      </c>
      <c r="B244" s="168" t="s">
        <v>708</v>
      </c>
      <c r="C244" s="168">
        <v>148101</v>
      </c>
      <c r="D244" s="171">
        <v>44040</v>
      </c>
      <c r="E244" s="172">
        <v>0.16109999999999999</v>
      </c>
      <c r="F244" s="172">
        <v>0</v>
      </c>
      <c r="G244" s="172">
        <v>5.6677</v>
      </c>
      <c r="H244" s="172">
        <v>6.4813999999999998</v>
      </c>
      <c r="I244" s="172">
        <v>8.1168999999999993</v>
      </c>
      <c r="J244" s="172">
        <v>8.56</v>
      </c>
      <c r="K244" s="172">
        <v>9.1679999999999993</v>
      </c>
      <c r="L244" s="172"/>
      <c r="M244" s="172"/>
      <c r="N244" s="172"/>
      <c r="O244" s="172"/>
      <c r="P244" s="172"/>
      <c r="Q244" s="172">
        <v>9.3210999999999995</v>
      </c>
      <c r="R244" s="172"/>
    </row>
    <row r="245" spans="1:18" x14ac:dyDescent="0.3">
      <c r="A245" s="168" t="s">
        <v>666</v>
      </c>
      <c r="B245" s="168" t="s">
        <v>709</v>
      </c>
      <c r="C245" s="168">
        <v>148258</v>
      </c>
      <c r="D245" s="171"/>
      <c r="E245" s="172"/>
      <c r="F245" s="172"/>
      <c r="G245" s="172"/>
      <c r="H245" s="172"/>
      <c r="I245" s="172"/>
      <c r="J245" s="172"/>
      <c r="K245" s="172"/>
      <c r="L245" s="172"/>
      <c r="M245" s="172"/>
      <c r="N245" s="172"/>
      <c r="O245" s="172"/>
      <c r="P245" s="172"/>
      <c r="Q245" s="172"/>
      <c r="R245" s="172"/>
    </row>
    <row r="246" spans="1:18" x14ac:dyDescent="0.3">
      <c r="A246" s="168" t="s">
        <v>666</v>
      </c>
      <c r="B246" s="168" t="s">
        <v>710</v>
      </c>
      <c r="C246" s="168">
        <v>148261</v>
      </c>
      <c r="D246" s="171"/>
      <c r="E246" s="172"/>
      <c r="F246" s="172"/>
      <c r="G246" s="172"/>
      <c r="H246" s="172"/>
      <c r="I246" s="172"/>
      <c r="J246" s="172"/>
      <c r="K246" s="172"/>
      <c r="L246" s="172"/>
      <c r="M246" s="172"/>
      <c r="N246" s="172"/>
      <c r="O246" s="172"/>
      <c r="P246" s="172"/>
      <c r="Q246" s="172"/>
      <c r="R246" s="172"/>
    </row>
    <row r="247" spans="1:18" x14ac:dyDescent="0.3">
      <c r="A247" s="168" t="s">
        <v>666</v>
      </c>
      <c r="B247" s="168" t="s">
        <v>711</v>
      </c>
      <c r="C247" s="168">
        <v>138898</v>
      </c>
      <c r="D247" s="171">
        <v>44040</v>
      </c>
      <c r="E247" s="172">
        <v>14.5463</v>
      </c>
      <c r="F247" s="172">
        <v>-7.7770000000000001</v>
      </c>
      <c r="G247" s="172">
        <v>-0.62729999999999997</v>
      </c>
      <c r="H247" s="172">
        <v>7.0353000000000003</v>
      </c>
      <c r="I247" s="172">
        <v>-27.189499999999999</v>
      </c>
      <c r="J247" s="172">
        <v>-3.1591</v>
      </c>
      <c r="K247" s="172">
        <v>0.28420000000000001</v>
      </c>
      <c r="L247" s="172">
        <v>-13.074999999999999</v>
      </c>
      <c r="M247" s="172">
        <v>-6.5705</v>
      </c>
      <c r="N247" s="172">
        <v>-1.9809000000000001</v>
      </c>
      <c r="O247" s="172">
        <v>2.1947000000000001</v>
      </c>
      <c r="P247" s="172">
        <v>5.64</v>
      </c>
      <c r="Q247" s="172">
        <v>6.6356999999999999</v>
      </c>
      <c r="R247" s="172">
        <v>0.36399999999999999</v>
      </c>
    </row>
    <row r="248" spans="1:18" x14ac:dyDescent="0.3">
      <c r="A248" s="168" t="s">
        <v>666</v>
      </c>
      <c r="B248" s="168" t="s">
        <v>712</v>
      </c>
      <c r="C248" s="168">
        <v>138905</v>
      </c>
      <c r="D248" s="171">
        <v>44040</v>
      </c>
      <c r="E248" s="172">
        <v>13.699299999999999</v>
      </c>
      <c r="F248" s="172">
        <v>-8.7903000000000002</v>
      </c>
      <c r="G248" s="172">
        <v>-1.7315</v>
      </c>
      <c r="H248" s="172">
        <v>5.9063999999999997</v>
      </c>
      <c r="I248" s="172">
        <v>-28.312100000000001</v>
      </c>
      <c r="J248" s="172">
        <v>-5.0068999999999999</v>
      </c>
      <c r="K248" s="172">
        <v>-1.0512999999999999</v>
      </c>
      <c r="L248" s="172">
        <v>-14.1798</v>
      </c>
      <c r="M248" s="172">
        <v>-7.6257000000000001</v>
      </c>
      <c r="N248" s="172">
        <v>-3.0261</v>
      </c>
      <c r="O248" s="172">
        <v>1.1226</v>
      </c>
      <c r="P248" s="172">
        <v>4.5334000000000003</v>
      </c>
      <c r="Q248" s="172">
        <v>5.5446</v>
      </c>
      <c r="R248" s="172">
        <v>-0.65659999999999996</v>
      </c>
    </row>
    <row r="249" spans="1:18" x14ac:dyDescent="0.3">
      <c r="A249" s="168" t="s">
        <v>666</v>
      </c>
      <c r="B249" s="168" t="s">
        <v>713</v>
      </c>
      <c r="C249" s="168">
        <v>148207</v>
      </c>
      <c r="D249" s="171"/>
      <c r="E249" s="172"/>
      <c r="F249" s="172"/>
      <c r="G249" s="172"/>
      <c r="H249" s="172"/>
      <c r="I249" s="172"/>
      <c r="J249" s="172"/>
      <c r="K249" s="172"/>
      <c r="L249" s="172"/>
      <c r="M249" s="172"/>
      <c r="N249" s="172"/>
      <c r="O249" s="172"/>
      <c r="P249" s="172"/>
      <c r="Q249" s="172"/>
      <c r="R249" s="172"/>
    </row>
    <row r="250" spans="1:18" x14ac:dyDescent="0.3">
      <c r="A250" s="168" t="s">
        <v>666</v>
      </c>
      <c r="B250" s="168" t="s">
        <v>714</v>
      </c>
      <c r="C250" s="168">
        <v>148217</v>
      </c>
      <c r="D250" s="171"/>
      <c r="E250" s="172"/>
      <c r="F250" s="172"/>
      <c r="G250" s="172"/>
      <c r="H250" s="172"/>
      <c r="I250" s="172"/>
      <c r="J250" s="172"/>
      <c r="K250" s="172"/>
      <c r="L250" s="172"/>
      <c r="M250" s="172"/>
      <c r="N250" s="172"/>
      <c r="O250" s="172"/>
      <c r="P250" s="172"/>
      <c r="Q250" s="172"/>
      <c r="R250" s="172"/>
    </row>
    <row r="251" spans="1:18" x14ac:dyDescent="0.3">
      <c r="A251" s="168" t="s">
        <v>666</v>
      </c>
      <c r="B251" s="168" t="s">
        <v>715</v>
      </c>
      <c r="C251" s="168">
        <v>102729</v>
      </c>
      <c r="D251" s="171">
        <v>44040</v>
      </c>
      <c r="E251" s="172">
        <v>3093.8833</v>
      </c>
      <c r="F251" s="172">
        <v>-5.952</v>
      </c>
      <c r="G251" s="172">
        <v>-2.7267999999999999</v>
      </c>
      <c r="H251" s="172">
        <v>-1.3853</v>
      </c>
      <c r="I251" s="172">
        <v>0.87719999999999998</v>
      </c>
      <c r="J251" s="172">
        <v>152.87899999999999</v>
      </c>
      <c r="K251" s="172">
        <v>29.508099999999999</v>
      </c>
      <c r="L251" s="172">
        <v>16.972899999999999</v>
      </c>
      <c r="M251" s="172">
        <v>13.3515</v>
      </c>
      <c r="N251" s="172">
        <v>12.0205</v>
      </c>
      <c r="O251" s="172">
        <v>5.9264999999999999</v>
      </c>
      <c r="P251" s="172">
        <v>6.9307999999999996</v>
      </c>
      <c r="Q251" s="172">
        <v>7.3715000000000002</v>
      </c>
      <c r="R251" s="172">
        <v>5.7698</v>
      </c>
    </row>
    <row r="252" spans="1:18" x14ac:dyDescent="0.3">
      <c r="A252" s="168" t="s">
        <v>666</v>
      </c>
      <c r="B252" s="168" t="s">
        <v>716</v>
      </c>
      <c r="C252" s="168">
        <v>119450</v>
      </c>
      <c r="D252" s="171">
        <v>44040</v>
      </c>
      <c r="E252" s="172">
        <v>3216.9153000000001</v>
      </c>
      <c r="F252" s="172">
        <v>-5.2923</v>
      </c>
      <c r="G252" s="172">
        <v>-2.0668000000000002</v>
      </c>
      <c r="H252" s="172">
        <v>-0.72529999999999994</v>
      </c>
      <c r="I252" s="172">
        <v>1.5330999999999999</v>
      </c>
      <c r="J252" s="172">
        <v>153.6191</v>
      </c>
      <c r="K252" s="172">
        <v>30.2408</v>
      </c>
      <c r="L252" s="172">
        <v>17.668800000000001</v>
      </c>
      <c r="M252" s="172">
        <v>14.086499999999999</v>
      </c>
      <c r="N252" s="172">
        <v>12.861599999999999</v>
      </c>
      <c r="O252" s="172">
        <v>6.7584</v>
      </c>
      <c r="P252" s="172">
        <v>7.5247999999999999</v>
      </c>
      <c r="Q252" s="172">
        <v>8.0451999999999995</v>
      </c>
      <c r="R252" s="172">
        <v>6.7134</v>
      </c>
    </row>
    <row r="253" spans="1:18" x14ac:dyDescent="0.3">
      <c r="A253" s="168" t="s">
        <v>666</v>
      </c>
      <c r="B253" s="168" t="s">
        <v>717</v>
      </c>
      <c r="C253" s="168">
        <v>119798</v>
      </c>
      <c r="D253" s="171">
        <v>44040</v>
      </c>
      <c r="E253" s="172">
        <v>34.232700000000001</v>
      </c>
      <c r="F253" s="172">
        <v>-19.927700000000002</v>
      </c>
      <c r="G253" s="172">
        <v>-8.4154999999999998</v>
      </c>
      <c r="H253" s="172">
        <v>-1.4466000000000001</v>
      </c>
      <c r="I253" s="172">
        <v>4.6921999999999997</v>
      </c>
      <c r="J253" s="172">
        <v>12.9331</v>
      </c>
      <c r="K253" s="172">
        <v>18.479399999999998</v>
      </c>
      <c r="L253" s="172">
        <v>9.5876999999999999</v>
      </c>
      <c r="M253" s="172">
        <v>8.9391999999999996</v>
      </c>
      <c r="N253" s="172">
        <v>9.3910999999999998</v>
      </c>
      <c r="O253" s="172">
        <v>7.3811</v>
      </c>
      <c r="P253" s="172">
        <v>8.5892999999999997</v>
      </c>
      <c r="Q253" s="172">
        <v>9.3397000000000006</v>
      </c>
      <c r="R253" s="172">
        <v>8.2274999999999991</v>
      </c>
    </row>
    <row r="254" spans="1:18" x14ac:dyDescent="0.3">
      <c r="A254" s="168" t="s">
        <v>666</v>
      </c>
      <c r="B254" s="168" t="s">
        <v>718</v>
      </c>
      <c r="C254" s="168">
        <v>102505</v>
      </c>
      <c r="D254" s="171">
        <v>44040</v>
      </c>
      <c r="E254" s="172">
        <v>32.713200000000001</v>
      </c>
      <c r="F254" s="172">
        <v>-20.629799999999999</v>
      </c>
      <c r="G254" s="172">
        <v>-9.0287000000000006</v>
      </c>
      <c r="H254" s="172">
        <v>-2.0872000000000002</v>
      </c>
      <c r="I254" s="172">
        <v>4.0548999999999999</v>
      </c>
      <c r="J254" s="172">
        <v>12.3071</v>
      </c>
      <c r="K254" s="172">
        <v>17.820599999999999</v>
      </c>
      <c r="L254" s="172">
        <v>8.9404000000000003</v>
      </c>
      <c r="M254" s="172">
        <v>8.2878000000000007</v>
      </c>
      <c r="N254" s="172">
        <v>8.7268000000000008</v>
      </c>
      <c r="O254" s="172">
        <v>6.6148999999999996</v>
      </c>
      <c r="P254" s="172">
        <v>7.8167</v>
      </c>
      <c r="Q254" s="172">
        <v>7.6642000000000001</v>
      </c>
      <c r="R254" s="172">
        <v>7.5298999999999996</v>
      </c>
    </row>
    <row r="255" spans="1:18" x14ac:dyDescent="0.3">
      <c r="A255" s="168" t="s">
        <v>666</v>
      </c>
      <c r="B255" s="168" t="s">
        <v>719</v>
      </c>
      <c r="C255" s="168">
        <v>101545</v>
      </c>
      <c r="D255" s="171">
        <v>44040</v>
      </c>
      <c r="E255" s="172">
        <v>25.978000000000002</v>
      </c>
      <c r="F255" s="172">
        <v>-7.0237999999999996</v>
      </c>
      <c r="G255" s="172">
        <v>-0.87809999999999999</v>
      </c>
      <c r="H255" s="172">
        <v>-0.84289999999999998</v>
      </c>
      <c r="I255" s="172">
        <v>0.90349999999999997</v>
      </c>
      <c r="J255" s="172">
        <v>6.2779999999999996</v>
      </c>
      <c r="K255" s="172">
        <v>7.7239000000000004</v>
      </c>
      <c r="L255" s="172">
        <v>6.4076000000000004</v>
      </c>
      <c r="M255" s="172">
        <v>6.2746000000000004</v>
      </c>
      <c r="N255" s="172">
        <v>0.47570000000000001</v>
      </c>
      <c r="O255" s="172">
        <v>2.1894999999999998</v>
      </c>
      <c r="P255" s="172">
        <v>4.1767000000000003</v>
      </c>
      <c r="Q255" s="172">
        <v>5.4443000000000001</v>
      </c>
      <c r="R255" s="172">
        <v>0.23400000000000001</v>
      </c>
    </row>
    <row r="256" spans="1:18" x14ac:dyDescent="0.3">
      <c r="A256" s="168" t="s">
        <v>666</v>
      </c>
      <c r="B256" s="168" t="s">
        <v>720</v>
      </c>
      <c r="C256" s="168">
        <v>119632</v>
      </c>
      <c r="D256" s="171">
        <v>44040</v>
      </c>
      <c r="E256" s="172">
        <v>27.315200000000001</v>
      </c>
      <c r="F256" s="172">
        <v>-6.1456999999999997</v>
      </c>
      <c r="G256" s="172">
        <v>-0.1002</v>
      </c>
      <c r="H256" s="172">
        <v>-9.5399999999999999E-2</v>
      </c>
      <c r="I256" s="172">
        <v>1.6523000000000001</v>
      </c>
      <c r="J256" s="172">
        <v>7.0206999999999997</v>
      </c>
      <c r="K256" s="172">
        <v>8.4779</v>
      </c>
      <c r="L256" s="172">
        <v>7.1624999999999996</v>
      </c>
      <c r="M256" s="172">
        <v>7.0412999999999997</v>
      </c>
      <c r="N256" s="172">
        <v>1.1798</v>
      </c>
      <c r="O256" s="172">
        <v>3.0015999999999998</v>
      </c>
      <c r="P256" s="172">
        <v>5.2091000000000003</v>
      </c>
      <c r="Q256" s="172">
        <v>5.5660999999999996</v>
      </c>
      <c r="R256" s="172">
        <v>0.93879999999999997</v>
      </c>
    </row>
    <row r="257" spans="1:18" x14ac:dyDescent="0.3">
      <c r="A257" s="168" t="s">
        <v>666</v>
      </c>
      <c r="B257" s="168" t="s">
        <v>721</v>
      </c>
      <c r="C257" s="168">
        <v>148242</v>
      </c>
      <c r="D257" s="171"/>
      <c r="E257" s="172"/>
      <c r="F257" s="172"/>
      <c r="G257" s="172"/>
      <c r="H257" s="172"/>
      <c r="I257" s="172"/>
      <c r="J257" s="172"/>
      <c r="K257" s="172"/>
      <c r="L257" s="172"/>
      <c r="M257" s="172"/>
      <c r="N257" s="172"/>
      <c r="O257" s="172"/>
      <c r="P257" s="172"/>
      <c r="Q257" s="172"/>
      <c r="R257" s="172"/>
    </row>
    <row r="258" spans="1:18" x14ac:dyDescent="0.3">
      <c r="A258" s="168" t="s">
        <v>666</v>
      </c>
      <c r="B258" s="168" t="s">
        <v>722</v>
      </c>
      <c r="C258" s="168">
        <v>148237</v>
      </c>
      <c r="D258" s="171"/>
      <c r="E258" s="172"/>
      <c r="F258" s="172"/>
      <c r="G258" s="172"/>
      <c r="H258" s="172"/>
      <c r="I258" s="172"/>
      <c r="J258" s="172"/>
      <c r="K258" s="172"/>
      <c r="L258" s="172"/>
      <c r="M258" s="172"/>
      <c r="N258" s="172"/>
      <c r="O258" s="172"/>
      <c r="P258" s="172"/>
      <c r="Q258" s="172"/>
      <c r="R258" s="172"/>
    </row>
    <row r="259" spans="1:18" x14ac:dyDescent="0.3">
      <c r="A259" s="168" t="s">
        <v>666</v>
      </c>
      <c r="B259" s="168" t="s">
        <v>723</v>
      </c>
      <c r="C259" s="168">
        <v>147651</v>
      </c>
      <c r="D259" s="171">
        <v>44040</v>
      </c>
      <c r="E259" s="172">
        <v>0.19800000000000001</v>
      </c>
      <c r="F259" s="172">
        <v>0</v>
      </c>
      <c r="G259" s="172">
        <v>0</v>
      </c>
      <c r="H259" s="172">
        <v>0</v>
      </c>
      <c r="I259" s="172">
        <v>0</v>
      </c>
      <c r="J259" s="172">
        <v>0</v>
      </c>
      <c r="K259" s="172">
        <v>0</v>
      </c>
      <c r="L259" s="172">
        <v>0</v>
      </c>
      <c r="M259" s="172">
        <v>-33.129100000000001</v>
      </c>
      <c r="N259" s="172"/>
      <c r="O259" s="172"/>
      <c r="P259" s="172"/>
      <c r="Q259" s="172">
        <v>-29.8858</v>
      </c>
      <c r="R259" s="172"/>
    </row>
    <row r="260" spans="1:18" x14ac:dyDescent="0.3">
      <c r="A260" s="168" t="s">
        <v>666</v>
      </c>
      <c r="B260" s="168" t="s">
        <v>724</v>
      </c>
      <c r="C260" s="168">
        <v>147650</v>
      </c>
      <c r="D260" s="171">
        <v>44040</v>
      </c>
      <c r="E260" s="172">
        <v>0.18290000000000001</v>
      </c>
      <c r="F260" s="172">
        <v>0</v>
      </c>
      <c r="G260" s="172">
        <v>0</v>
      </c>
      <c r="H260" s="172">
        <v>0</v>
      </c>
      <c r="I260" s="172">
        <v>0</v>
      </c>
      <c r="J260" s="172">
        <v>0</v>
      </c>
      <c r="K260" s="172">
        <v>0</v>
      </c>
      <c r="L260" s="172">
        <v>0</v>
      </c>
      <c r="M260" s="172">
        <v>-33.238500000000002</v>
      </c>
      <c r="N260" s="172"/>
      <c r="O260" s="172"/>
      <c r="P260" s="172"/>
      <c r="Q260" s="172">
        <v>-29.967199999999998</v>
      </c>
      <c r="R260" s="172"/>
    </row>
    <row r="261" spans="1:18" x14ac:dyDescent="0.3">
      <c r="A261" s="168" t="s">
        <v>666</v>
      </c>
      <c r="B261" s="168" t="s">
        <v>725</v>
      </c>
      <c r="C261" s="168">
        <v>148147</v>
      </c>
      <c r="D261" s="171">
        <v>44040</v>
      </c>
      <c r="E261" s="172">
        <v>0.77190000000000003</v>
      </c>
      <c r="F261" s="172">
        <v>4.7291999999999996</v>
      </c>
      <c r="G261" s="172">
        <v>8.2825000000000006</v>
      </c>
      <c r="H261" s="172">
        <v>8.7965</v>
      </c>
      <c r="I261" s="172">
        <v>8.8112999999999992</v>
      </c>
      <c r="J261" s="172">
        <v>-506.34190000000001</v>
      </c>
      <c r="K261" s="172">
        <v>-200.3023</v>
      </c>
      <c r="L261" s="172"/>
      <c r="M261" s="172"/>
      <c r="N261" s="172"/>
      <c r="O261" s="172"/>
      <c r="P261" s="172"/>
      <c r="Q261" s="172">
        <v>-110.70189999999999</v>
      </c>
      <c r="R261" s="172"/>
    </row>
    <row r="262" spans="1:18" x14ac:dyDescent="0.3">
      <c r="A262" s="168" t="s">
        <v>666</v>
      </c>
      <c r="B262" s="168" t="s">
        <v>726</v>
      </c>
      <c r="C262" s="168">
        <v>148146</v>
      </c>
      <c r="D262" s="171">
        <v>44040</v>
      </c>
      <c r="E262" s="172">
        <v>0.70520000000000005</v>
      </c>
      <c r="F262" s="172">
        <v>10.3546</v>
      </c>
      <c r="G262" s="172">
        <v>9.0667000000000009</v>
      </c>
      <c r="H262" s="172">
        <v>8.8879999999999999</v>
      </c>
      <c r="I262" s="172">
        <v>8.9032</v>
      </c>
      <c r="J262" s="172">
        <v>-511.57299999999998</v>
      </c>
      <c r="K262" s="172">
        <v>-201.9614</v>
      </c>
      <c r="L262" s="172"/>
      <c r="M262" s="172"/>
      <c r="N262" s="172"/>
      <c r="O262" s="172"/>
      <c r="P262" s="172"/>
      <c r="Q262" s="172">
        <v>-111.64700000000001</v>
      </c>
      <c r="R262" s="172"/>
    </row>
    <row r="263" spans="1:18" x14ac:dyDescent="0.3">
      <c r="A263" s="168" t="s">
        <v>666</v>
      </c>
      <c r="B263" s="168" t="s">
        <v>727</v>
      </c>
      <c r="C263" s="168">
        <v>120764</v>
      </c>
      <c r="D263" s="171">
        <v>44040</v>
      </c>
      <c r="E263" s="172">
        <v>11.936</v>
      </c>
      <c r="F263" s="172">
        <v>-22.920400000000001</v>
      </c>
      <c r="G263" s="172">
        <v>-10.7666</v>
      </c>
      <c r="H263" s="172">
        <v>-4.8010000000000002</v>
      </c>
      <c r="I263" s="172">
        <v>-5.7972000000000001</v>
      </c>
      <c r="J263" s="172">
        <v>-99.705399999999997</v>
      </c>
      <c r="K263" s="172">
        <v>-27.08</v>
      </c>
      <c r="L263" s="172">
        <v>-42.311599999999999</v>
      </c>
      <c r="M263" s="172">
        <v>-38.5961</v>
      </c>
      <c r="N263" s="172">
        <v>-32.451099999999997</v>
      </c>
      <c r="O263" s="172">
        <v>-9.5556000000000001</v>
      </c>
      <c r="P263" s="172">
        <v>-1.9714</v>
      </c>
      <c r="Q263" s="172">
        <v>2.1989999999999998</v>
      </c>
      <c r="R263" s="172">
        <v>-16.460799999999999</v>
      </c>
    </row>
    <row r="264" spans="1:18" x14ac:dyDescent="0.3">
      <c r="A264" s="168" t="s">
        <v>666</v>
      </c>
      <c r="B264" s="168" t="s">
        <v>728</v>
      </c>
      <c r="C264" s="168">
        <v>117981</v>
      </c>
      <c r="D264" s="171">
        <v>44040</v>
      </c>
      <c r="E264" s="172">
        <v>10.9566</v>
      </c>
      <c r="F264" s="172">
        <v>-23.969799999999999</v>
      </c>
      <c r="G264" s="172">
        <v>-11.7278</v>
      </c>
      <c r="H264" s="172">
        <v>-5.7046000000000001</v>
      </c>
      <c r="I264" s="172">
        <v>-6.7167000000000003</v>
      </c>
      <c r="J264" s="172">
        <v>-100.4689</v>
      </c>
      <c r="K264" s="172">
        <v>-27.779399999999999</v>
      </c>
      <c r="L264" s="172">
        <v>-42.927799999999998</v>
      </c>
      <c r="M264" s="172">
        <v>-39.174599999999998</v>
      </c>
      <c r="N264" s="172">
        <v>-33.020099999999999</v>
      </c>
      <c r="O264" s="172">
        <v>-10.441700000000001</v>
      </c>
      <c r="P264" s="172">
        <v>-3.0022000000000002</v>
      </c>
      <c r="Q264" s="172">
        <v>1.1946000000000001</v>
      </c>
      <c r="R264" s="172">
        <v>-17.240100000000002</v>
      </c>
    </row>
    <row r="265" spans="1:18" x14ac:dyDescent="0.3">
      <c r="A265" s="173" t="s">
        <v>27</v>
      </c>
      <c r="B265" s="168"/>
      <c r="C265" s="168"/>
      <c r="D265" s="168"/>
      <c r="E265" s="168"/>
      <c r="F265" s="174">
        <v>-3.8907139999999991</v>
      </c>
      <c r="G265" s="174">
        <v>-0.50482599999999989</v>
      </c>
      <c r="H265" s="174">
        <v>1.7765759999999997</v>
      </c>
      <c r="I265" s="174">
        <v>1.591172916666667</v>
      </c>
      <c r="J265" s="174">
        <v>-8.6845145833333319</v>
      </c>
      <c r="K265" s="174">
        <v>1.7736333333333298</v>
      </c>
      <c r="L265" s="174">
        <v>-6.9855181818181826</v>
      </c>
      <c r="M265" s="174">
        <v>-3.5340880952380962</v>
      </c>
      <c r="N265" s="174">
        <v>-0.69305749999999977</v>
      </c>
      <c r="O265" s="174">
        <v>1.5113815789473686</v>
      </c>
      <c r="P265" s="174">
        <v>4.4583138888888909</v>
      </c>
      <c r="Q265" s="174">
        <v>-2.0798300000000003</v>
      </c>
      <c r="R265" s="174">
        <v>-0.17656578947368426</v>
      </c>
    </row>
    <row r="266" spans="1:18" x14ac:dyDescent="0.3">
      <c r="A266" s="173" t="s">
        <v>409</v>
      </c>
      <c r="B266" s="168"/>
      <c r="C266" s="168"/>
      <c r="D266" s="168"/>
      <c r="E266" s="168"/>
      <c r="F266" s="174">
        <v>-1.58405</v>
      </c>
      <c r="G266" s="174">
        <v>-5.0099999999999999E-2</v>
      </c>
      <c r="H266" s="174">
        <v>1.2078500000000001</v>
      </c>
      <c r="I266" s="174">
        <v>2.6212499999999999</v>
      </c>
      <c r="J266" s="174">
        <v>9.1933499999999988</v>
      </c>
      <c r="K266" s="174">
        <v>10.53755</v>
      </c>
      <c r="L266" s="174">
        <v>3.2038000000000002</v>
      </c>
      <c r="M266" s="174">
        <v>4.1509999999999998</v>
      </c>
      <c r="N266" s="174">
        <v>3.3964499999999997</v>
      </c>
      <c r="O266" s="174">
        <v>3.3624000000000001</v>
      </c>
      <c r="P266" s="174">
        <v>5.9840499999999999</v>
      </c>
      <c r="Q266" s="174">
        <v>6.9129000000000005</v>
      </c>
      <c r="R266" s="174">
        <v>1.8353999999999999</v>
      </c>
    </row>
    <row r="267" spans="1:18" x14ac:dyDescent="0.3">
      <c r="A267" s="116"/>
      <c r="B267" s="116"/>
      <c r="C267" s="116"/>
      <c r="D267" s="118"/>
      <c r="E267" s="119"/>
      <c r="F267" s="119"/>
      <c r="G267" s="119"/>
      <c r="H267" s="119"/>
      <c r="I267" s="119"/>
      <c r="J267" s="119"/>
      <c r="K267" s="119"/>
      <c r="L267" s="119"/>
      <c r="M267" s="119"/>
      <c r="N267" s="119"/>
      <c r="O267" s="119"/>
      <c r="P267" s="119"/>
      <c r="Q267" s="119"/>
      <c r="R267" s="119"/>
    </row>
    <row r="268" spans="1:18" x14ac:dyDescent="0.3">
      <c r="A268" s="170" t="s">
        <v>729</v>
      </c>
      <c r="B268" s="170"/>
      <c r="C268" s="170"/>
      <c r="D268" s="170"/>
      <c r="E268" s="170"/>
      <c r="F268" s="170"/>
      <c r="G268" s="170"/>
      <c r="H268" s="170"/>
      <c r="I268" s="170"/>
      <c r="J268" s="170"/>
      <c r="K268" s="170"/>
      <c r="L268" s="170"/>
      <c r="M268" s="170"/>
      <c r="N268" s="170"/>
      <c r="O268" s="170"/>
      <c r="P268" s="170"/>
      <c r="Q268" s="170"/>
      <c r="R268" s="170"/>
    </row>
    <row r="269" spans="1:18" x14ac:dyDescent="0.3">
      <c r="A269" s="168" t="s">
        <v>730</v>
      </c>
      <c r="B269" s="168" t="s">
        <v>731</v>
      </c>
      <c r="C269" s="168">
        <v>147848</v>
      </c>
      <c r="D269" s="171">
        <v>44040</v>
      </c>
      <c r="E269" s="172">
        <v>1076.6600000000001</v>
      </c>
      <c r="F269" s="172">
        <v>-15.459099999999999</v>
      </c>
      <c r="G269" s="172">
        <v>-15.5206</v>
      </c>
      <c r="H269" s="172">
        <v>-16.590599999999998</v>
      </c>
      <c r="I269" s="172">
        <v>-3.2252999999999998</v>
      </c>
      <c r="J269" s="172">
        <v>9.9713999999999992</v>
      </c>
      <c r="K269" s="172">
        <v>19.7483</v>
      </c>
      <c r="L269" s="172">
        <v>14.167899999999999</v>
      </c>
      <c r="M269" s="172"/>
      <c r="N269" s="172"/>
      <c r="O269" s="172"/>
      <c r="P269" s="172"/>
      <c r="Q269" s="172">
        <v>13.143599999999999</v>
      </c>
      <c r="R269" s="172"/>
    </row>
    <row r="270" spans="1:18" x14ac:dyDescent="0.3">
      <c r="A270" s="168" t="s">
        <v>730</v>
      </c>
      <c r="B270" s="168" t="s">
        <v>732</v>
      </c>
      <c r="C270" s="168">
        <v>147849</v>
      </c>
      <c r="D270" s="171">
        <v>44040</v>
      </c>
      <c r="E270" s="172">
        <v>1102.7882999999999</v>
      </c>
      <c r="F270" s="172">
        <v>-45.5124</v>
      </c>
      <c r="G270" s="172">
        <v>-12.7522</v>
      </c>
      <c r="H270" s="172">
        <v>-11.5906</v>
      </c>
      <c r="I270" s="172">
        <v>-3.3201999999999998</v>
      </c>
      <c r="J270" s="172">
        <v>19.811900000000001</v>
      </c>
      <c r="K270" s="172">
        <v>25.749700000000001</v>
      </c>
      <c r="L270" s="172">
        <v>20.059100000000001</v>
      </c>
      <c r="M270" s="172"/>
      <c r="N270" s="172"/>
      <c r="O270" s="172"/>
      <c r="P270" s="172"/>
      <c r="Q270" s="172">
        <v>17.659800000000001</v>
      </c>
      <c r="R270" s="172"/>
    </row>
    <row r="271" spans="1:18" x14ac:dyDescent="0.3">
      <c r="A271" s="168" t="s">
        <v>730</v>
      </c>
      <c r="B271" s="168" t="s">
        <v>733</v>
      </c>
      <c r="C271" s="168">
        <v>133307</v>
      </c>
      <c r="D271" s="171">
        <v>44040</v>
      </c>
      <c r="E271" s="172">
        <v>21.636900000000001</v>
      </c>
      <c r="F271" s="172">
        <v>-22.590900000000001</v>
      </c>
      <c r="G271" s="172">
        <v>-20.408300000000001</v>
      </c>
      <c r="H271" s="172">
        <v>-2.8662000000000001</v>
      </c>
      <c r="I271" s="172">
        <v>2.5087000000000002</v>
      </c>
      <c r="J271" s="172">
        <v>13.3278</v>
      </c>
      <c r="K271" s="172">
        <v>13.153</v>
      </c>
      <c r="L271" s="172">
        <v>16.514900000000001</v>
      </c>
      <c r="M271" s="172">
        <v>12.557</v>
      </c>
      <c r="N271" s="172">
        <v>10.1715</v>
      </c>
      <c r="O271" s="172">
        <v>7.9592999999999998</v>
      </c>
      <c r="P271" s="172">
        <v>9.0930999999999997</v>
      </c>
      <c r="Q271" s="172">
        <v>8.9234000000000009</v>
      </c>
      <c r="R271" s="172">
        <v>13.0197</v>
      </c>
    </row>
    <row r="272" spans="1:18" x14ac:dyDescent="0.3">
      <c r="A272" s="168" t="s">
        <v>730</v>
      </c>
      <c r="B272" s="168" t="s">
        <v>734</v>
      </c>
      <c r="C272" s="168">
        <v>139496</v>
      </c>
      <c r="D272" s="171">
        <v>44040</v>
      </c>
      <c r="E272" s="172">
        <v>21.9651</v>
      </c>
      <c r="F272" s="172">
        <v>-22.419499999999999</v>
      </c>
      <c r="G272" s="172">
        <v>-20.145399999999999</v>
      </c>
      <c r="H272" s="172">
        <v>-2.6810999999999998</v>
      </c>
      <c r="I272" s="172">
        <v>2.6734</v>
      </c>
      <c r="J272" s="172">
        <v>13.4293</v>
      </c>
      <c r="K272" s="172">
        <v>13.156499999999999</v>
      </c>
      <c r="L272" s="172">
        <v>16.584800000000001</v>
      </c>
      <c r="M272" s="172">
        <v>12.6372</v>
      </c>
      <c r="N272" s="172">
        <v>10.698600000000001</v>
      </c>
      <c r="O272" s="172">
        <v>8.2776999999999994</v>
      </c>
      <c r="P272" s="172"/>
      <c r="Q272" s="172">
        <v>9.1128999999999998</v>
      </c>
      <c r="R272" s="172">
        <v>13.4285</v>
      </c>
    </row>
    <row r="273" spans="1:18" x14ac:dyDescent="0.3">
      <c r="A273" s="168" t="s">
        <v>730</v>
      </c>
      <c r="B273" s="168" t="s">
        <v>735</v>
      </c>
      <c r="C273" s="168">
        <v>139430</v>
      </c>
      <c r="D273" s="171">
        <v>44040</v>
      </c>
      <c r="E273" s="172">
        <v>199.86429999999999</v>
      </c>
      <c r="F273" s="172">
        <v>7.1784999999999997</v>
      </c>
      <c r="G273" s="172">
        <v>-16.106300000000001</v>
      </c>
      <c r="H273" s="172">
        <v>-4.3272000000000004</v>
      </c>
      <c r="I273" s="172">
        <v>0.2792</v>
      </c>
      <c r="J273" s="172">
        <v>10.2056</v>
      </c>
      <c r="K273" s="172">
        <v>7.0801999999999996</v>
      </c>
      <c r="L273" s="172">
        <v>13.249000000000001</v>
      </c>
      <c r="M273" s="172">
        <v>10.000400000000001</v>
      </c>
      <c r="N273" s="172">
        <v>8.9573999999999998</v>
      </c>
      <c r="O273" s="172">
        <v>6.4503000000000004</v>
      </c>
      <c r="P273" s="172"/>
      <c r="Q273" s="172">
        <v>7.9736000000000002</v>
      </c>
      <c r="R273" s="172">
        <v>11.491899999999999</v>
      </c>
    </row>
    <row r="274" spans="1:18" x14ac:dyDescent="0.3">
      <c r="A274" s="173" t="s">
        <v>27</v>
      </c>
      <c r="B274" s="168"/>
      <c r="C274" s="168"/>
      <c r="D274" s="168"/>
      <c r="E274" s="168"/>
      <c r="F274" s="174">
        <v>-19.760680000000001</v>
      </c>
      <c r="G274" s="174">
        <v>-16.986560000000001</v>
      </c>
      <c r="H274" s="174">
        <v>-7.6111399999999989</v>
      </c>
      <c r="I274" s="174">
        <v>-0.21683999999999992</v>
      </c>
      <c r="J274" s="174">
        <v>13.3492</v>
      </c>
      <c r="K274" s="174">
        <v>15.777540000000002</v>
      </c>
      <c r="L274" s="174">
        <v>16.11514</v>
      </c>
      <c r="M274" s="174">
        <v>11.731533333333333</v>
      </c>
      <c r="N274" s="174">
        <v>9.9425000000000008</v>
      </c>
      <c r="O274" s="174">
        <v>7.5624333333333338</v>
      </c>
      <c r="P274" s="174">
        <v>9.0930999999999997</v>
      </c>
      <c r="Q274" s="174">
        <v>11.362659999999998</v>
      </c>
      <c r="R274" s="174">
        <v>12.646700000000001</v>
      </c>
    </row>
    <row r="275" spans="1:18" x14ac:dyDescent="0.3">
      <c r="A275" s="173" t="s">
        <v>409</v>
      </c>
      <c r="B275" s="168"/>
      <c r="C275" s="168"/>
      <c r="D275" s="168"/>
      <c r="E275" s="168"/>
      <c r="F275" s="174">
        <v>-22.419499999999999</v>
      </c>
      <c r="G275" s="174">
        <v>-16.106300000000001</v>
      </c>
      <c r="H275" s="174">
        <v>-4.3272000000000004</v>
      </c>
      <c r="I275" s="174">
        <v>0.2792</v>
      </c>
      <c r="J275" s="174">
        <v>13.3278</v>
      </c>
      <c r="K275" s="174">
        <v>13.156499999999999</v>
      </c>
      <c r="L275" s="174">
        <v>16.514900000000001</v>
      </c>
      <c r="M275" s="174">
        <v>12.557</v>
      </c>
      <c r="N275" s="174">
        <v>10.1715</v>
      </c>
      <c r="O275" s="174">
        <v>7.9592999999999998</v>
      </c>
      <c r="P275" s="174">
        <v>9.0930999999999997</v>
      </c>
      <c r="Q275" s="174">
        <v>9.1128999999999998</v>
      </c>
      <c r="R275" s="174">
        <v>13.0197</v>
      </c>
    </row>
    <row r="276" spans="1:18" x14ac:dyDescent="0.3">
      <c r="A276" s="116"/>
      <c r="B276" s="116"/>
      <c r="C276" s="116"/>
      <c r="D276" s="118"/>
      <c r="E276" s="119"/>
      <c r="F276" s="119"/>
      <c r="G276" s="119"/>
      <c r="H276" s="119"/>
      <c r="I276" s="119"/>
      <c r="J276" s="119"/>
      <c r="K276" s="119"/>
      <c r="L276" s="119"/>
      <c r="M276" s="119"/>
      <c r="N276" s="119"/>
      <c r="O276" s="119"/>
      <c r="P276" s="119"/>
      <c r="Q276" s="119"/>
      <c r="R276" s="119"/>
    </row>
    <row r="277" spans="1:18" x14ac:dyDescent="0.3">
      <c r="A277" s="170" t="s">
        <v>736</v>
      </c>
      <c r="B277" s="170"/>
      <c r="C277" s="170"/>
      <c r="D277" s="170"/>
      <c r="E277" s="170"/>
      <c r="F277" s="170"/>
      <c r="G277" s="170"/>
      <c r="H277" s="170"/>
      <c r="I277" s="170"/>
      <c r="J277" s="170"/>
      <c r="K277" s="170"/>
      <c r="L277" s="170"/>
      <c r="M277" s="170"/>
      <c r="N277" s="170"/>
      <c r="O277" s="170"/>
      <c r="P277" s="170"/>
      <c r="Q277" s="170"/>
      <c r="R277" s="170"/>
    </row>
    <row r="278" spans="1:18" x14ac:dyDescent="0.3">
      <c r="A278" s="168" t="s">
        <v>737</v>
      </c>
      <c r="B278" s="168" t="s">
        <v>738</v>
      </c>
      <c r="C278" s="168">
        <v>131896</v>
      </c>
      <c r="D278" s="171">
        <v>44040</v>
      </c>
      <c r="E278" s="172">
        <v>28.0776</v>
      </c>
      <c r="F278" s="172">
        <v>-12.085699999999999</v>
      </c>
      <c r="G278" s="172">
        <v>-55.847200000000001</v>
      </c>
      <c r="H278" s="172">
        <v>-31.325600000000001</v>
      </c>
      <c r="I278" s="172">
        <v>1.9141999999999999</v>
      </c>
      <c r="J278" s="172">
        <v>10.6982</v>
      </c>
      <c r="K278" s="172">
        <v>17.898399999999999</v>
      </c>
      <c r="L278" s="172">
        <v>10.2148</v>
      </c>
      <c r="M278" s="172">
        <v>9.7081999999999997</v>
      </c>
      <c r="N278" s="172">
        <v>9.7050999999999998</v>
      </c>
      <c r="O278" s="172">
        <v>6.6276000000000002</v>
      </c>
      <c r="P278" s="172">
        <v>7.9863</v>
      </c>
      <c r="Q278" s="172">
        <v>7.8916000000000004</v>
      </c>
      <c r="R278" s="172">
        <v>8.8394999999999992</v>
      </c>
    </row>
    <row r="279" spans="1:18" x14ac:dyDescent="0.3">
      <c r="A279" s="168" t="s">
        <v>737</v>
      </c>
      <c r="B279" s="168" t="s">
        <v>739</v>
      </c>
      <c r="C279" s="168">
        <v>131898</v>
      </c>
      <c r="D279" s="171">
        <v>44040</v>
      </c>
      <c r="E279" s="172">
        <v>29.115400000000001</v>
      </c>
      <c r="F279" s="172">
        <v>-11.655099999999999</v>
      </c>
      <c r="G279" s="172">
        <v>-55.2928</v>
      </c>
      <c r="H279" s="172">
        <v>-30.746500000000001</v>
      </c>
      <c r="I279" s="172">
        <v>2.5097</v>
      </c>
      <c r="J279" s="172">
        <v>11.2995</v>
      </c>
      <c r="K279" s="172">
        <v>18.5273</v>
      </c>
      <c r="L279" s="172">
        <v>10.8436</v>
      </c>
      <c r="M279" s="172">
        <v>10.3649</v>
      </c>
      <c r="N279" s="172">
        <v>10.3748</v>
      </c>
      <c r="O279" s="172">
        <v>7.2054999999999998</v>
      </c>
      <c r="P279" s="172">
        <v>8.5538000000000007</v>
      </c>
      <c r="Q279" s="172">
        <v>8.3941999999999997</v>
      </c>
      <c r="R279" s="172">
        <v>9.4513999999999996</v>
      </c>
    </row>
    <row r="280" spans="1:18" x14ac:dyDescent="0.3">
      <c r="A280" s="168" t="s">
        <v>737</v>
      </c>
      <c r="B280" s="168" t="s">
        <v>740</v>
      </c>
      <c r="C280" s="168">
        <v>131864</v>
      </c>
      <c r="D280" s="171">
        <v>44040</v>
      </c>
      <c r="E280" s="172">
        <v>31.075500000000002</v>
      </c>
      <c r="F280" s="172">
        <v>219.1891</v>
      </c>
      <c r="G280" s="172">
        <v>35.2254</v>
      </c>
      <c r="H280" s="172">
        <v>53.002600000000001</v>
      </c>
      <c r="I280" s="172">
        <v>85.997100000000003</v>
      </c>
      <c r="J280" s="172">
        <v>58.567500000000003</v>
      </c>
      <c r="K280" s="172">
        <v>45.244</v>
      </c>
      <c r="L280" s="172">
        <v>3.4077000000000002</v>
      </c>
      <c r="M280" s="172">
        <v>9.2836999999999996</v>
      </c>
      <c r="N280" s="172">
        <v>9.2431999999999999</v>
      </c>
      <c r="O280" s="172">
        <v>4.0782999999999996</v>
      </c>
      <c r="P280" s="172">
        <v>7.6654</v>
      </c>
      <c r="Q280" s="172">
        <v>8.4634</v>
      </c>
      <c r="R280" s="172">
        <v>4.0251000000000001</v>
      </c>
    </row>
    <row r="281" spans="1:18" x14ac:dyDescent="0.3">
      <c r="A281" s="168" t="s">
        <v>737</v>
      </c>
      <c r="B281" s="168" t="s">
        <v>741</v>
      </c>
      <c r="C281" s="168">
        <v>131865</v>
      </c>
      <c r="D281" s="171">
        <v>44040</v>
      </c>
      <c r="E281" s="172">
        <v>15.6654</v>
      </c>
      <c r="F281" s="172">
        <v>219.8682</v>
      </c>
      <c r="G281" s="172">
        <v>35.905900000000003</v>
      </c>
      <c r="H281" s="172">
        <v>53.670200000000001</v>
      </c>
      <c r="I281" s="172">
        <v>84.891900000000007</v>
      </c>
      <c r="J281" s="172">
        <v>55.262099999999997</v>
      </c>
      <c r="K281" s="172">
        <v>44.4863</v>
      </c>
      <c r="L281" s="172">
        <v>3.3953000000000002</v>
      </c>
      <c r="M281" s="172">
        <v>9.5120000000000005</v>
      </c>
      <c r="N281" s="172">
        <v>9.5929000000000002</v>
      </c>
      <c r="O281" s="172">
        <v>4.3783000000000003</v>
      </c>
      <c r="P281" s="172">
        <v>7.8567</v>
      </c>
      <c r="Q281" s="172">
        <v>8.1748999999999992</v>
      </c>
      <c r="R281" s="172">
        <v>4.4466999999999999</v>
      </c>
    </row>
    <row r="282" spans="1:18" x14ac:dyDescent="0.3">
      <c r="A282" s="168" t="s">
        <v>737</v>
      </c>
      <c r="B282" s="168" t="s">
        <v>742</v>
      </c>
      <c r="C282" s="168">
        <v>132178</v>
      </c>
      <c r="D282" s="171">
        <v>44040</v>
      </c>
      <c r="E282" s="172">
        <v>19.9086</v>
      </c>
      <c r="F282" s="172">
        <v>83.978200000000001</v>
      </c>
      <c r="G282" s="172">
        <v>21.869499999999999</v>
      </c>
      <c r="H282" s="172">
        <v>33.5824</v>
      </c>
      <c r="I282" s="172">
        <v>46.437600000000003</v>
      </c>
      <c r="J282" s="172">
        <v>36.950400000000002</v>
      </c>
      <c r="K282" s="172">
        <v>29.304500000000001</v>
      </c>
      <c r="L282" s="172">
        <v>6.5118</v>
      </c>
      <c r="M282" s="172">
        <v>9.4079999999999995</v>
      </c>
      <c r="N282" s="172">
        <v>8.4696999999999996</v>
      </c>
      <c r="O282" s="172">
        <v>5.2954999999999997</v>
      </c>
      <c r="P282" s="172">
        <v>6.806</v>
      </c>
      <c r="Q282" s="172">
        <v>7.7477</v>
      </c>
      <c r="R282" s="172">
        <v>5.3282999999999996</v>
      </c>
    </row>
    <row r="283" spans="1:18" x14ac:dyDescent="0.3">
      <c r="A283" s="168" t="s">
        <v>737</v>
      </c>
      <c r="B283" s="168" t="s">
        <v>743</v>
      </c>
      <c r="C283" s="168">
        <v>132183</v>
      </c>
      <c r="D283" s="171">
        <v>44040</v>
      </c>
      <c r="E283" s="172">
        <v>20.691400000000002</v>
      </c>
      <c r="F283" s="172">
        <v>84.515299999999996</v>
      </c>
      <c r="G283" s="172">
        <v>22.413799999999998</v>
      </c>
      <c r="H283" s="172">
        <v>34.116100000000003</v>
      </c>
      <c r="I283" s="172">
        <v>46.633499999999998</v>
      </c>
      <c r="J283" s="172">
        <v>36.700000000000003</v>
      </c>
      <c r="K283" s="172">
        <v>29.581499999999998</v>
      </c>
      <c r="L283" s="172">
        <v>6.9661999999999997</v>
      </c>
      <c r="M283" s="172">
        <v>9.8953000000000007</v>
      </c>
      <c r="N283" s="172">
        <v>8.9838000000000005</v>
      </c>
      <c r="O283" s="172">
        <v>5.8323</v>
      </c>
      <c r="P283" s="172">
        <v>7.3615000000000004</v>
      </c>
      <c r="Q283" s="172">
        <v>7.8544999999999998</v>
      </c>
      <c r="R283" s="172">
        <v>5.8539000000000003</v>
      </c>
    </row>
    <row r="284" spans="1:18" x14ac:dyDescent="0.3">
      <c r="A284" s="168" t="s">
        <v>737</v>
      </c>
      <c r="B284" s="168" t="s">
        <v>744</v>
      </c>
      <c r="C284" s="168">
        <v>132174</v>
      </c>
      <c r="D284" s="171">
        <v>44040</v>
      </c>
      <c r="E284" s="172">
        <v>21.403099999999998</v>
      </c>
      <c r="F284" s="172">
        <v>180.4623</v>
      </c>
      <c r="G284" s="172">
        <v>37.543900000000001</v>
      </c>
      <c r="H284" s="172">
        <v>42.886400000000002</v>
      </c>
      <c r="I284" s="172">
        <v>69.597700000000003</v>
      </c>
      <c r="J284" s="172">
        <v>50.347499999999997</v>
      </c>
      <c r="K284" s="172">
        <v>36.109400000000001</v>
      </c>
      <c r="L284" s="172">
        <v>2.4681000000000002</v>
      </c>
      <c r="M284" s="172">
        <v>8.0897000000000006</v>
      </c>
      <c r="N284" s="172">
        <v>7.9682000000000004</v>
      </c>
      <c r="O284" s="172">
        <v>4.6559999999999997</v>
      </c>
      <c r="P284" s="172">
        <v>6.9867999999999997</v>
      </c>
      <c r="Q284" s="172">
        <v>8.5961999999999996</v>
      </c>
      <c r="R284" s="172">
        <v>4.2988</v>
      </c>
    </row>
    <row r="285" spans="1:18" x14ac:dyDescent="0.3">
      <c r="A285" s="168" t="s">
        <v>737</v>
      </c>
      <c r="B285" s="168" t="s">
        <v>745</v>
      </c>
      <c r="C285" s="168">
        <v>132185</v>
      </c>
      <c r="D285" s="171">
        <v>44040</v>
      </c>
      <c r="E285" s="172">
        <v>22.222200000000001</v>
      </c>
      <c r="F285" s="172">
        <v>180.91040000000001</v>
      </c>
      <c r="G285" s="172">
        <v>38.058799999999998</v>
      </c>
      <c r="H285" s="172">
        <v>43.415500000000002</v>
      </c>
      <c r="I285" s="172">
        <v>69.783500000000004</v>
      </c>
      <c r="J285" s="172">
        <v>50.116599999999998</v>
      </c>
      <c r="K285" s="172">
        <v>36.400199999999998</v>
      </c>
      <c r="L285" s="172">
        <v>2.9478</v>
      </c>
      <c r="M285" s="172">
        <v>8.6235999999999997</v>
      </c>
      <c r="N285" s="172">
        <v>8.5190000000000001</v>
      </c>
      <c r="O285" s="172">
        <v>5.2051999999999996</v>
      </c>
      <c r="P285" s="172">
        <v>7.5511999999999997</v>
      </c>
      <c r="Q285" s="172">
        <v>8.8841999999999999</v>
      </c>
      <c r="R285" s="172">
        <v>4.8415999999999997</v>
      </c>
    </row>
    <row r="286" spans="1:18" x14ac:dyDescent="0.3">
      <c r="A286" s="168" t="s">
        <v>737</v>
      </c>
      <c r="B286" s="168" t="s">
        <v>746</v>
      </c>
      <c r="C286" s="168">
        <v>147889</v>
      </c>
      <c r="D286" s="171">
        <v>44040</v>
      </c>
      <c r="E286" s="172">
        <v>10.6129</v>
      </c>
      <c r="F286" s="172">
        <v>-23.7151</v>
      </c>
      <c r="G286" s="172">
        <v>-10.3918</v>
      </c>
      <c r="H286" s="172">
        <v>-4.1238000000000001</v>
      </c>
      <c r="I286" s="172">
        <v>1.0812999999999999</v>
      </c>
      <c r="J286" s="172">
        <v>15.2035</v>
      </c>
      <c r="K286" s="172">
        <v>19.3156</v>
      </c>
      <c r="L286" s="172">
        <v>12.291700000000001</v>
      </c>
      <c r="M286" s="172"/>
      <c r="N286" s="172"/>
      <c r="O286" s="172"/>
      <c r="P286" s="172"/>
      <c r="Q286" s="172">
        <v>12.291700000000001</v>
      </c>
      <c r="R286" s="172"/>
    </row>
    <row r="287" spans="1:18" x14ac:dyDescent="0.3">
      <c r="A287" s="168" t="s">
        <v>737</v>
      </c>
      <c r="B287" s="168" t="s">
        <v>747</v>
      </c>
      <c r="C287" s="168">
        <v>147890</v>
      </c>
      <c r="D287" s="171">
        <v>44040</v>
      </c>
      <c r="E287" s="172">
        <v>10.6</v>
      </c>
      <c r="F287" s="172">
        <v>-24.087900000000001</v>
      </c>
      <c r="G287" s="172">
        <v>-10.662100000000001</v>
      </c>
      <c r="H287" s="172">
        <v>-4.4234999999999998</v>
      </c>
      <c r="I287" s="172">
        <v>0.7873</v>
      </c>
      <c r="J287" s="172">
        <v>14.901899999999999</v>
      </c>
      <c r="K287" s="172">
        <v>19.12</v>
      </c>
      <c r="L287" s="172">
        <v>12.032999999999999</v>
      </c>
      <c r="M287" s="172"/>
      <c r="N287" s="172"/>
      <c r="O287" s="172"/>
      <c r="P287" s="172"/>
      <c r="Q287" s="172">
        <v>12.032999999999999</v>
      </c>
      <c r="R287" s="172"/>
    </row>
    <row r="288" spans="1:18" x14ac:dyDescent="0.3">
      <c r="A288" s="168" t="s">
        <v>737</v>
      </c>
      <c r="B288" s="168" t="s">
        <v>748</v>
      </c>
      <c r="C288" s="168">
        <v>147851</v>
      </c>
      <c r="D288" s="171">
        <v>44040</v>
      </c>
      <c r="E288" s="172">
        <v>10.7525</v>
      </c>
      <c r="F288" s="172">
        <v>-15.2691</v>
      </c>
      <c r="G288" s="172">
        <v>-15.25</v>
      </c>
      <c r="H288" s="172">
        <v>-16.2913</v>
      </c>
      <c r="I288" s="172">
        <v>-3.1724999999999999</v>
      </c>
      <c r="J288" s="172">
        <v>9.7680000000000007</v>
      </c>
      <c r="K288" s="172">
        <v>19.405200000000001</v>
      </c>
      <c r="L288" s="172">
        <v>13.898999999999999</v>
      </c>
      <c r="M288" s="172"/>
      <c r="N288" s="172"/>
      <c r="O288" s="172"/>
      <c r="P288" s="172"/>
      <c r="Q288" s="172">
        <v>13.017200000000001</v>
      </c>
      <c r="R288" s="172"/>
    </row>
    <row r="289" spans="1:18" x14ac:dyDescent="0.3">
      <c r="A289" s="168" t="s">
        <v>737</v>
      </c>
      <c r="B289" s="168" t="s">
        <v>749</v>
      </c>
      <c r="C289" s="168">
        <v>147850</v>
      </c>
      <c r="D289" s="171">
        <v>44040</v>
      </c>
      <c r="E289" s="172">
        <v>10.7525</v>
      </c>
      <c r="F289" s="172">
        <v>-15.2691</v>
      </c>
      <c r="G289" s="172">
        <v>-15.25</v>
      </c>
      <c r="H289" s="172">
        <v>-16.2913</v>
      </c>
      <c r="I289" s="172">
        <v>-3.1724999999999999</v>
      </c>
      <c r="J289" s="172">
        <v>9.7680000000000007</v>
      </c>
      <c r="K289" s="172">
        <v>19.405200000000001</v>
      </c>
      <c r="L289" s="172">
        <v>13.898999999999999</v>
      </c>
      <c r="M289" s="172"/>
      <c r="N289" s="172"/>
      <c r="O289" s="172"/>
      <c r="P289" s="172"/>
      <c r="Q289" s="172">
        <v>13.017200000000001</v>
      </c>
      <c r="R289" s="172"/>
    </row>
    <row r="290" spans="1:18" x14ac:dyDescent="0.3">
      <c r="A290" s="168" t="s">
        <v>737</v>
      </c>
      <c r="B290" s="168" t="s">
        <v>750</v>
      </c>
      <c r="C290" s="168">
        <v>147857</v>
      </c>
      <c r="D290" s="171">
        <v>44040</v>
      </c>
      <c r="E290" s="172">
        <v>11.017200000000001</v>
      </c>
      <c r="F290" s="172">
        <v>-45.331699999999998</v>
      </c>
      <c r="G290" s="172">
        <v>-12.737299999999999</v>
      </c>
      <c r="H290" s="172">
        <v>-11.616899999999999</v>
      </c>
      <c r="I290" s="172">
        <v>-3.3088000000000002</v>
      </c>
      <c r="J290" s="172">
        <v>19.608899999999998</v>
      </c>
      <c r="K290" s="172">
        <v>25.3948</v>
      </c>
      <c r="L290" s="172">
        <v>19.846699999999998</v>
      </c>
      <c r="M290" s="172"/>
      <c r="N290" s="172"/>
      <c r="O290" s="172"/>
      <c r="P290" s="172"/>
      <c r="Q290" s="172">
        <v>17.5961</v>
      </c>
      <c r="R290" s="172"/>
    </row>
    <row r="291" spans="1:18" x14ac:dyDescent="0.3">
      <c r="A291" s="168" t="s">
        <v>737</v>
      </c>
      <c r="B291" s="168" t="s">
        <v>751</v>
      </c>
      <c r="C291" s="168">
        <v>147854</v>
      </c>
      <c r="D291" s="171">
        <v>44040</v>
      </c>
      <c r="E291" s="172">
        <v>11.017200000000001</v>
      </c>
      <c r="F291" s="172">
        <v>-45.331699999999998</v>
      </c>
      <c r="G291" s="172">
        <v>-12.737299999999999</v>
      </c>
      <c r="H291" s="172">
        <v>-11.616899999999999</v>
      </c>
      <c r="I291" s="172">
        <v>-3.3088000000000002</v>
      </c>
      <c r="J291" s="172">
        <v>19.608899999999998</v>
      </c>
      <c r="K291" s="172">
        <v>25.3948</v>
      </c>
      <c r="L291" s="172">
        <v>19.846699999999998</v>
      </c>
      <c r="M291" s="172"/>
      <c r="N291" s="172"/>
      <c r="O291" s="172"/>
      <c r="P291" s="172"/>
      <c r="Q291" s="172">
        <v>17.5961</v>
      </c>
      <c r="R291" s="172"/>
    </row>
    <row r="292" spans="1:18" x14ac:dyDescent="0.3">
      <c r="A292" s="168" t="s">
        <v>737</v>
      </c>
      <c r="B292" s="168" t="s">
        <v>752</v>
      </c>
      <c r="C292" s="168">
        <v>101656</v>
      </c>
      <c r="D292" s="171">
        <v>44040</v>
      </c>
      <c r="E292" s="172">
        <v>69.6614</v>
      </c>
      <c r="F292" s="172">
        <v>228.71950000000001</v>
      </c>
      <c r="G292" s="172">
        <v>10.1762</v>
      </c>
      <c r="H292" s="172">
        <v>-4.0537999999999998</v>
      </c>
      <c r="I292" s="172">
        <v>54.839700000000001</v>
      </c>
      <c r="J292" s="172">
        <v>32.088200000000001</v>
      </c>
      <c r="K292" s="172">
        <v>50.426400000000001</v>
      </c>
      <c r="L292" s="172">
        <v>-36.739400000000003</v>
      </c>
      <c r="M292" s="172">
        <v>-23.441700000000001</v>
      </c>
      <c r="N292" s="172">
        <v>-16.697900000000001</v>
      </c>
      <c r="O292" s="172">
        <v>-2.5065</v>
      </c>
      <c r="P292" s="172">
        <v>2.2431000000000001</v>
      </c>
      <c r="Q292" s="172">
        <v>12.283899999999999</v>
      </c>
      <c r="R292" s="172">
        <v>-6.3064999999999998</v>
      </c>
    </row>
    <row r="293" spans="1:18" x14ac:dyDescent="0.3">
      <c r="A293" s="168" t="s">
        <v>737</v>
      </c>
      <c r="B293" s="168" t="s">
        <v>753</v>
      </c>
      <c r="C293" s="168">
        <v>118543</v>
      </c>
      <c r="D293" s="171">
        <v>44040</v>
      </c>
      <c r="E293" s="172">
        <v>75.082400000000007</v>
      </c>
      <c r="F293" s="172">
        <v>229.7739</v>
      </c>
      <c r="G293" s="172">
        <v>11.170400000000001</v>
      </c>
      <c r="H293" s="172">
        <v>-3.0886</v>
      </c>
      <c r="I293" s="172">
        <v>55.829099999999997</v>
      </c>
      <c r="J293" s="172">
        <v>33.095399999999998</v>
      </c>
      <c r="K293" s="172">
        <v>51.459699999999998</v>
      </c>
      <c r="L293" s="172">
        <v>-35.976900000000001</v>
      </c>
      <c r="M293" s="172">
        <v>-22.608499999999999</v>
      </c>
      <c r="N293" s="172">
        <v>-15.8424</v>
      </c>
      <c r="O293" s="172">
        <v>-1.4692000000000001</v>
      </c>
      <c r="P293" s="172">
        <v>3.3372999999999999</v>
      </c>
      <c r="Q293" s="172">
        <v>6.6700999999999997</v>
      </c>
      <c r="R293" s="172">
        <v>-5.3232999999999997</v>
      </c>
    </row>
    <row r="294" spans="1:18" x14ac:dyDescent="0.3">
      <c r="A294" s="168" t="s">
        <v>737</v>
      </c>
      <c r="B294" s="168" t="s">
        <v>754</v>
      </c>
      <c r="C294" s="168">
        <v>102112</v>
      </c>
      <c r="D294" s="171">
        <v>44040</v>
      </c>
      <c r="E294" s="172">
        <v>40.426900000000003</v>
      </c>
      <c r="F294" s="172">
        <v>105.9417</v>
      </c>
      <c r="G294" s="172">
        <v>-14.8955</v>
      </c>
      <c r="H294" s="172">
        <v>-15.637</v>
      </c>
      <c r="I294" s="172">
        <v>28.813199999999998</v>
      </c>
      <c r="J294" s="172">
        <v>28.064599999999999</v>
      </c>
      <c r="K294" s="172">
        <v>34.046900000000001</v>
      </c>
      <c r="L294" s="172">
        <v>-36.661999999999999</v>
      </c>
      <c r="M294" s="172">
        <v>-21.7697</v>
      </c>
      <c r="N294" s="172">
        <v>-15.487</v>
      </c>
      <c r="O294" s="172">
        <v>-3.0735999999999999</v>
      </c>
      <c r="P294" s="172">
        <v>2.0320999999999998</v>
      </c>
      <c r="Q294" s="172">
        <v>8.7416999999999998</v>
      </c>
      <c r="R294" s="172">
        <v>-6.5350999999999999</v>
      </c>
    </row>
    <row r="295" spans="1:18" x14ac:dyDescent="0.3">
      <c r="A295" s="168" t="s">
        <v>737</v>
      </c>
      <c r="B295" s="168" t="s">
        <v>755</v>
      </c>
      <c r="C295" s="168">
        <v>118516</v>
      </c>
      <c r="D295" s="171">
        <v>44040</v>
      </c>
      <c r="E295" s="172">
        <v>42.506599999999999</v>
      </c>
      <c r="F295" s="172">
        <v>106.4436</v>
      </c>
      <c r="G295" s="172">
        <v>-14.339</v>
      </c>
      <c r="H295" s="172">
        <v>-15.0693</v>
      </c>
      <c r="I295" s="172">
        <v>29.394400000000001</v>
      </c>
      <c r="J295" s="172">
        <v>28.658100000000001</v>
      </c>
      <c r="K295" s="172">
        <v>34.6828</v>
      </c>
      <c r="L295" s="172">
        <v>-36.167700000000004</v>
      </c>
      <c r="M295" s="172">
        <v>-21.251200000000001</v>
      </c>
      <c r="N295" s="172">
        <v>-14.973599999999999</v>
      </c>
      <c r="O295" s="172">
        <v>-2.4119000000000002</v>
      </c>
      <c r="P295" s="172">
        <v>2.8094000000000001</v>
      </c>
      <c r="Q295" s="172">
        <v>6.2229999999999999</v>
      </c>
      <c r="R295" s="172">
        <v>-5.9440999999999997</v>
      </c>
    </row>
    <row r="296" spans="1:18" x14ac:dyDescent="0.3">
      <c r="A296" s="168" t="s">
        <v>737</v>
      </c>
      <c r="B296" s="168" t="s">
        <v>756</v>
      </c>
      <c r="C296" s="168">
        <v>102114</v>
      </c>
      <c r="D296" s="171">
        <v>44040</v>
      </c>
      <c r="E296" s="172">
        <v>27.682099999999998</v>
      </c>
      <c r="F296" s="172">
        <v>59.166400000000003</v>
      </c>
      <c r="G296" s="172">
        <v>-9.2863000000000007</v>
      </c>
      <c r="H296" s="172">
        <v>-7.0541</v>
      </c>
      <c r="I296" s="172">
        <v>18.715399999999999</v>
      </c>
      <c r="J296" s="172">
        <v>25.813099999999999</v>
      </c>
      <c r="K296" s="172">
        <v>28.1752</v>
      </c>
      <c r="L296" s="172">
        <v>-49.1126</v>
      </c>
      <c r="M296" s="172">
        <v>-31.5139</v>
      </c>
      <c r="N296" s="172">
        <v>-23.0947</v>
      </c>
      <c r="O296" s="172">
        <v>-5.6170999999999998</v>
      </c>
      <c r="P296" s="172">
        <v>0.2389</v>
      </c>
      <c r="Q296" s="172">
        <v>6.2990000000000004</v>
      </c>
      <c r="R296" s="172">
        <v>-10.1854</v>
      </c>
    </row>
    <row r="297" spans="1:18" x14ac:dyDescent="0.3">
      <c r="A297" s="168" t="s">
        <v>737</v>
      </c>
      <c r="B297" s="168" t="s">
        <v>757</v>
      </c>
      <c r="C297" s="168">
        <v>118518</v>
      </c>
      <c r="D297" s="171">
        <v>44040</v>
      </c>
      <c r="E297" s="172">
        <v>29.124199999999998</v>
      </c>
      <c r="F297" s="172">
        <v>59.626800000000003</v>
      </c>
      <c r="G297" s="172">
        <v>-8.7643000000000004</v>
      </c>
      <c r="H297" s="172">
        <v>-6.5624000000000002</v>
      </c>
      <c r="I297" s="172">
        <v>19.216899999999999</v>
      </c>
      <c r="J297" s="172">
        <v>26.328800000000001</v>
      </c>
      <c r="K297" s="172">
        <v>28.757200000000001</v>
      </c>
      <c r="L297" s="172">
        <v>-48.6937</v>
      </c>
      <c r="M297" s="172">
        <v>-31.073799999999999</v>
      </c>
      <c r="N297" s="172">
        <v>-22.645700000000001</v>
      </c>
      <c r="O297" s="172">
        <v>-4.9329000000000001</v>
      </c>
      <c r="P297" s="172">
        <v>0.9929</v>
      </c>
      <c r="Q297" s="172">
        <v>4.1043000000000003</v>
      </c>
      <c r="R297" s="172">
        <v>-9.5815999999999999</v>
      </c>
    </row>
    <row r="298" spans="1:18" x14ac:dyDescent="0.3">
      <c r="A298" s="168" t="s">
        <v>737</v>
      </c>
      <c r="B298" s="168" t="s">
        <v>758</v>
      </c>
      <c r="C298" s="168">
        <v>102547</v>
      </c>
      <c r="D298" s="171">
        <v>44040</v>
      </c>
      <c r="E298" s="172">
        <v>39.933100000000003</v>
      </c>
      <c r="F298" s="172">
        <v>67.947199999999995</v>
      </c>
      <c r="G298" s="172">
        <v>-4.8418000000000001</v>
      </c>
      <c r="H298" s="172">
        <v>-5.6608000000000001</v>
      </c>
      <c r="I298" s="172">
        <v>22.534600000000001</v>
      </c>
      <c r="J298" s="172">
        <v>11.695399999999999</v>
      </c>
      <c r="K298" s="172">
        <v>19.471299999999999</v>
      </c>
      <c r="L298" s="172">
        <v>2.0179</v>
      </c>
      <c r="M298" s="172">
        <v>4.5674000000000001</v>
      </c>
      <c r="N298" s="172">
        <v>4.9774000000000003</v>
      </c>
      <c r="O298" s="172">
        <v>5.3949999999999996</v>
      </c>
      <c r="P298" s="172">
        <v>6.7031999999999998</v>
      </c>
      <c r="Q298" s="172">
        <v>9.0023999999999997</v>
      </c>
      <c r="R298" s="172">
        <v>5.2389999999999999</v>
      </c>
    </row>
    <row r="299" spans="1:18" x14ac:dyDescent="0.3">
      <c r="A299" s="168" t="s">
        <v>737</v>
      </c>
      <c r="B299" s="168" t="s">
        <v>759</v>
      </c>
      <c r="C299" s="168">
        <v>118519</v>
      </c>
      <c r="D299" s="171">
        <v>44040</v>
      </c>
      <c r="E299" s="172">
        <v>41.2331</v>
      </c>
      <c r="F299" s="172">
        <v>68.555300000000003</v>
      </c>
      <c r="G299" s="172">
        <v>-4.1585999999999999</v>
      </c>
      <c r="H299" s="172">
        <v>-4.9776999999999996</v>
      </c>
      <c r="I299" s="172">
        <v>23.2333</v>
      </c>
      <c r="J299" s="172">
        <v>12.398999999999999</v>
      </c>
      <c r="K299" s="172">
        <v>20.1968</v>
      </c>
      <c r="L299" s="172">
        <v>2.6617999999999999</v>
      </c>
      <c r="M299" s="172">
        <v>5.18</v>
      </c>
      <c r="N299" s="172">
        <v>5.5484</v>
      </c>
      <c r="O299" s="172">
        <v>5.8525</v>
      </c>
      <c r="P299" s="172">
        <v>7.1584000000000003</v>
      </c>
      <c r="Q299" s="172">
        <v>8.4557000000000002</v>
      </c>
      <c r="R299" s="172">
        <v>5.7190000000000003</v>
      </c>
    </row>
    <row r="300" spans="1:18" x14ac:dyDescent="0.3">
      <c r="A300" s="168" t="s">
        <v>737</v>
      </c>
      <c r="B300" s="168" t="s">
        <v>760</v>
      </c>
      <c r="C300" s="168">
        <v>132987</v>
      </c>
      <c r="D300" s="171">
        <v>44040</v>
      </c>
      <c r="E300" s="172">
        <v>10.4602</v>
      </c>
      <c r="F300" s="172">
        <v>34.578000000000003</v>
      </c>
      <c r="G300" s="172">
        <v>45.853400000000001</v>
      </c>
      <c r="H300" s="172">
        <v>56.180300000000003</v>
      </c>
      <c r="I300" s="172">
        <v>62.058999999999997</v>
      </c>
      <c r="J300" s="172">
        <v>29.601900000000001</v>
      </c>
      <c r="K300" s="172">
        <v>27.7561</v>
      </c>
      <c r="L300" s="172">
        <v>-40.643700000000003</v>
      </c>
      <c r="M300" s="172">
        <v>-25.125900000000001</v>
      </c>
      <c r="N300" s="172">
        <v>-16.621300000000002</v>
      </c>
      <c r="O300" s="172">
        <v>-4.0583999999999998</v>
      </c>
      <c r="P300" s="172">
        <v>0.59970000000000001</v>
      </c>
      <c r="Q300" s="172">
        <v>0.79690000000000005</v>
      </c>
      <c r="R300" s="172">
        <v>-7.016</v>
      </c>
    </row>
    <row r="301" spans="1:18" x14ac:dyDescent="0.3">
      <c r="A301" s="168" t="s">
        <v>737</v>
      </c>
      <c r="B301" s="168" t="s">
        <v>761</v>
      </c>
      <c r="C301" s="168">
        <v>132989</v>
      </c>
      <c r="D301" s="171">
        <v>44040</v>
      </c>
      <c r="E301" s="172">
        <v>11.264699999999999</v>
      </c>
      <c r="F301" s="172">
        <v>35.027900000000002</v>
      </c>
      <c r="G301" s="172">
        <v>46.407800000000002</v>
      </c>
      <c r="H301" s="172">
        <v>56.806699999999999</v>
      </c>
      <c r="I301" s="172">
        <v>62.688800000000001</v>
      </c>
      <c r="J301" s="172">
        <v>30.247</v>
      </c>
      <c r="K301" s="172">
        <v>28.466899999999999</v>
      </c>
      <c r="L301" s="172">
        <v>-40.146599999999999</v>
      </c>
      <c r="M301" s="172">
        <v>-24.629799999999999</v>
      </c>
      <c r="N301" s="172">
        <v>-16.111999999999998</v>
      </c>
      <c r="O301" s="172">
        <v>-3.1682999999999999</v>
      </c>
      <c r="P301" s="172">
        <v>1.8715999999999999</v>
      </c>
      <c r="Q301" s="172">
        <v>2.1231</v>
      </c>
      <c r="R301" s="172">
        <v>-6.3247999999999998</v>
      </c>
    </row>
    <row r="302" spans="1:18" x14ac:dyDescent="0.3">
      <c r="A302" s="168" t="s">
        <v>737</v>
      </c>
      <c r="B302" s="168" t="s">
        <v>762</v>
      </c>
      <c r="C302" s="168">
        <v>130543</v>
      </c>
      <c r="D302" s="171">
        <v>44040</v>
      </c>
      <c r="E302" s="172">
        <v>19.904599999999999</v>
      </c>
      <c r="F302" s="172">
        <v>148.77070000000001</v>
      </c>
      <c r="G302" s="172">
        <v>-13.2296</v>
      </c>
      <c r="H302" s="172">
        <v>-2.2519</v>
      </c>
      <c r="I302" s="172">
        <v>52.335500000000003</v>
      </c>
      <c r="J302" s="172">
        <v>28.240100000000002</v>
      </c>
      <c r="K302" s="172">
        <v>49.619700000000002</v>
      </c>
      <c r="L302" s="172">
        <v>-4.6532</v>
      </c>
      <c r="M302" s="172">
        <v>1.579</v>
      </c>
      <c r="N302" s="172">
        <v>2.1779999999999999</v>
      </c>
      <c r="O302" s="172">
        <v>3.0007000000000001</v>
      </c>
      <c r="P302" s="172">
        <v>7.1855000000000002</v>
      </c>
      <c r="Q302" s="172">
        <v>8.2992000000000008</v>
      </c>
      <c r="R302" s="172">
        <v>3.4053</v>
      </c>
    </row>
    <row r="303" spans="1:18" x14ac:dyDescent="0.3">
      <c r="A303" s="168" t="s">
        <v>737</v>
      </c>
      <c r="B303" s="168" t="s">
        <v>763</v>
      </c>
      <c r="C303" s="168">
        <v>130533</v>
      </c>
      <c r="D303" s="171">
        <v>44040</v>
      </c>
      <c r="E303" s="172">
        <v>18.7165</v>
      </c>
      <c r="F303" s="172">
        <v>148.02930000000001</v>
      </c>
      <c r="G303" s="172">
        <v>-13.9709</v>
      </c>
      <c r="H303" s="172">
        <v>-3.0070999999999999</v>
      </c>
      <c r="I303" s="172">
        <v>51.564700000000002</v>
      </c>
      <c r="J303" s="172">
        <v>27.4665</v>
      </c>
      <c r="K303" s="172">
        <v>48.744599999999998</v>
      </c>
      <c r="L303" s="172">
        <v>-5.4607999999999999</v>
      </c>
      <c r="M303" s="172">
        <v>0.73699999999999999</v>
      </c>
      <c r="N303" s="172">
        <v>1.333</v>
      </c>
      <c r="O303" s="172">
        <v>2.1271</v>
      </c>
      <c r="P303" s="172">
        <v>6.2388000000000003</v>
      </c>
      <c r="Q303" s="172">
        <v>7.6722999999999999</v>
      </c>
      <c r="R303" s="172">
        <v>2.5748000000000002</v>
      </c>
    </row>
    <row r="304" spans="1:18" x14ac:dyDescent="0.3">
      <c r="A304" s="168" t="s">
        <v>737</v>
      </c>
      <c r="B304" s="168" t="s">
        <v>764</v>
      </c>
      <c r="C304" s="168">
        <v>129195</v>
      </c>
      <c r="D304" s="171">
        <v>44039</v>
      </c>
      <c r="E304" s="172">
        <v>16.027799999999999</v>
      </c>
      <c r="F304" s="172">
        <v>-24.923200000000001</v>
      </c>
      <c r="G304" s="172">
        <v>-24.923200000000001</v>
      </c>
      <c r="H304" s="172">
        <v>-8.3150999999999993</v>
      </c>
      <c r="I304" s="172">
        <v>1.3671</v>
      </c>
      <c r="J304" s="172">
        <v>61.709800000000001</v>
      </c>
      <c r="K304" s="172">
        <v>15.5532</v>
      </c>
      <c r="L304" s="172">
        <v>7.9684999999999997</v>
      </c>
      <c r="M304" s="172">
        <v>7.7843999999999998</v>
      </c>
      <c r="N304" s="172">
        <v>8.0879999999999992</v>
      </c>
      <c r="O304" s="172">
        <v>5.2698</v>
      </c>
      <c r="P304" s="172">
        <v>6.6569000000000003</v>
      </c>
      <c r="Q304" s="172">
        <v>7.8444000000000003</v>
      </c>
      <c r="R304" s="172">
        <v>6.6646000000000001</v>
      </c>
    </row>
    <row r="305" spans="1:18" x14ac:dyDescent="0.3">
      <c r="A305" s="168" t="s">
        <v>737</v>
      </c>
      <c r="B305" s="168" t="s">
        <v>765</v>
      </c>
      <c r="C305" s="168">
        <v>129197</v>
      </c>
      <c r="D305" s="171">
        <v>44039</v>
      </c>
      <c r="E305" s="172">
        <v>16.3826</v>
      </c>
      <c r="F305" s="172">
        <v>-24.162600000000001</v>
      </c>
      <c r="G305" s="172">
        <v>-24.162600000000001</v>
      </c>
      <c r="H305" s="172">
        <v>-7.5640999999999998</v>
      </c>
      <c r="I305" s="172">
        <v>2.1183000000000001</v>
      </c>
      <c r="J305" s="172">
        <v>62.500799999999998</v>
      </c>
      <c r="K305" s="172">
        <v>16.338100000000001</v>
      </c>
      <c r="L305" s="172">
        <v>8.7660999999999998</v>
      </c>
      <c r="M305" s="172">
        <v>8.5907</v>
      </c>
      <c r="N305" s="172">
        <v>8.8977000000000004</v>
      </c>
      <c r="O305" s="172">
        <v>5.7541000000000002</v>
      </c>
      <c r="P305" s="172">
        <v>7.0579999999999998</v>
      </c>
      <c r="Q305" s="172">
        <v>8.2231000000000005</v>
      </c>
      <c r="R305" s="172">
        <v>7.2671000000000001</v>
      </c>
    </row>
    <row r="306" spans="1:18" x14ac:dyDescent="0.3">
      <c r="A306" s="168" t="s">
        <v>737</v>
      </c>
      <c r="B306" s="168" t="s">
        <v>766</v>
      </c>
      <c r="C306" s="168">
        <v>102137</v>
      </c>
      <c r="D306" s="171">
        <v>44040</v>
      </c>
      <c r="E306" s="172">
        <v>58.474200000000003</v>
      </c>
      <c r="F306" s="172">
        <v>291.56810000000002</v>
      </c>
      <c r="G306" s="172">
        <v>24.675899999999999</v>
      </c>
      <c r="H306" s="172">
        <v>14.3874</v>
      </c>
      <c r="I306" s="172">
        <v>84.837100000000007</v>
      </c>
      <c r="J306" s="172">
        <v>50.035899999999998</v>
      </c>
      <c r="K306" s="172">
        <v>58.483899999999998</v>
      </c>
      <c r="L306" s="172">
        <v>-2.1978</v>
      </c>
      <c r="M306" s="172">
        <v>2.8106</v>
      </c>
      <c r="N306" s="172">
        <v>4.4099000000000004</v>
      </c>
      <c r="O306" s="172">
        <v>6.0439999999999996</v>
      </c>
      <c r="P306" s="172">
        <v>8.9236000000000004</v>
      </c>
      <c r="Q306" s="172">
        <v>11.2095</v>
      </c>
      <c r="R306" s="172">
        <v>6.2140000000000004</v>
      </c>
    </row>
    <row r="307" spans="1:18" x14ac:dyDescent="0.3">
      <c r="A307" s="168" t="s">
        <v>737</v>
      </c>
      <c r="B307" s="168" t="s">
        <v>767</v>
      </c>
      <c r="C307" s="168">
        <v>120679</v>
      </c>
      <c r="D307" s="171">
        <v>44040</v>
      </c>
      <c r="E307" s="172">
        <v>61.031199999999998</v>
      </c>
      <c r="F307" s="172">
        <v>292.86619999999999</v>
      </c>
      <c r="G307" s="172">
        <v>25.939399999999999</v>
      </c>
      <c r="H307" s="172">
        <v>15.6389</v>
      </c>
      <c r="I307" s="172">
        <v>86.131900000000002</v>
      </c>
      <c r="J307" s="172">
        <v>51.308999999999997</v>
      </c>
      <c r="K307" s="172">
        <v>59.832299999999996</v>
      </c>
      <c r="L307" s="172">
        <v>-1.0177</v>
      </c>
      <c r="M307" s="172">
        <v>4.0697000000000001</v>
      </c>
      <c r="N307" s="172">
        <v>5.7294999999999998</v>
      </c>
      <c r="O307" s="172">
        <v>6.8162000000000003</v>
      </c>
      <c r="P307" s="172">
        <v>9.4916999999999998</v>
      </c>
      <c r="Q307" s="172">
        <v>10.2285</v>
      </c>
      <c r="R307" s="172">
        <v>7.2176</v>
      </c>
    </row>
    <row r="308" spans="1:18" x14ac:dyDescent="0.3">
      <c r="A308" s="168" t="s">
        <v>737</v>
      </c>
      <c r="B308" s="168" t="s">
        <v>768</v>
      </c>
      <c r="C308" s="168">
        <v>102141</v>
      </c>
      <c r="D308" s="171">
        <v>44040</v>
      </c>
      <c r="E308" s="172">
        <v>32.956200000000003</v>
      </c>
      <c r="F308" s="172">
        <v>-15.388199999999999</v>
      </c>
      <c r="G308" s="172">
        <v>-4.8982000000000001</v>
      </c>
      <c r="H308" s="172">
        <v>-2.8780000000000001</v>
      </c>
      <c r="I308" s="172">
        <v>4.0488</v>
      </c>
      <c r="J308" s="172">
        <v>14.188000000000001</v>
      </c>
      <c r="K308" s="172">
        <v>17.866599999999998</v>
      </c>
      <c r="L308" s="172">
        <v>10.507999999999999</v>
      </c>
      <c r="M308" s="172">
        <v>9.8148999999999997</v>
      </c>
      <c r="N308" s="172">
        <v>9.7689000000000004</v>
      </c>
      <c r="O308" s="172">
        <v>7.5324</v>
      </c>
      <c r="P308" s="172">
        <v>8.3420000000000005</v>
      </c>
      <c r="Q308" s="172">
        <v>7.4385000000000003</v>
      </c>
      <c r="R308" s="172">
        <v>8.8224</v>
      </c>
    </row>
    <row r="309" spans="1:18" x14ac:dyDescent="0.3">
      <c r="A309" s="168" t="s">
        <v>737</v>
      </c>
      <c r="B309" s="168" t="s">
        <v>769</v>
      </c>
      <c r="C309" s="168">
        <v>120702</v>
      </c>
      <c r="D309" s="171">
        <v>44040</v>
      </c>
      <c r="E309" s="172">
        <v>33.894799999999996</v>
      </c>
      <c r="F309" s="172">
        <v>-15.069800000000001</v>
      </c>
      <c r="G309" s="172">
        <v>-4.5475000000000003</v>
      </c>
      <c r="H309" s="172">
        <v>-2.5217000000000001</v>
      </c>
      <c r="I309" s="172">
        <v>4.3917000000000002</v>
      </c>
      <c r="J309" s="172">
        <v>14.542299999999999</v>
      </c>
      <c r="K309" s="172">
        <v>18.1556</v>
      </c>
      <c r="L309" s="172">
        <v>10.737399999999999</v>
      </c>
      <c r="M309" s="172">
        <v>10.062799999999999</v>
      </c>
      <c r="N309" s="172">
        <v>10.1091</v>
      </c>
      <c r="O309" s="172">
        <v>8.1193000000000008</v>
      </c>
      <c r="P309" s="172">
        <v>8.8657000000000004</v>
      </c>
      <c r="Q309" s="172">
        <v>9.2326999999999995</v>
      </c>
      <c r="R309" s="172">
        <v>9.4052000000000007</v>
      </c>
    </row>
    <row r="310" spans="1:18" x14ac:dyDescent="0.3">
      <c r="A310" s="168" t="s">
        <v>737</v>
      </c>
      <c r="B310" s="168" t="s">
        <v>770</v>
      </c>
      <c r="C310" s="168">
        <v>102139</v>
      </c>
      <c r="D310" s="171">
        <v>44040</v>
      </c>
      <c r="E310" s="172">
        <v>36.277799999999999</v>
      </c>
      <c r="F310" s="172">
        <v>51.788200000000003</v>
      </c>
      <c r="G310" s="172">
        <v>-14.690899999999999</v>
      </c>
      <c r="H310" s="172">
        <v>4.7042999999999999</v>
      </c>
      <c r="I310" s="172">
        <v>22.317</v>
      </c>
      <c r="J310" s="172">
        <v>24.590499999999999</v>
      </c>
      <c r="K310" s="172">
        <v>35.342100000000002</v>
      </c>
      <c r="L310" s="172">
        <v>-1.4195</v>
      </c>
      <c r="M310" s="172">
        <v>1.9618</v>
      </c>
      <c r="N310" s="172">
        <v>3.7831999999999999</v>
      </c>
      <c r="O310" s="172">
        <v>5.3285</v>
      </c>
      <c r="P310" s="172">
        <v>6.0195999999999996</v>
      </c>
      <c r="Q310" s="172">
        <v>8.0609999999999999</v>
      </c>
      <c r="R310" s="172">
        <v>5.6101000000000001</v>
      </c>
    </row>
    <row r="311" spans="1:18" x14ac:dyDescent="0.3">
      <c r="A311" s="168" t="s">
        <v>737</v>
      </c>
      <c r="B311" s="168" t="s">
        <v>771</v>
      </c>
      <c r="C311" s="168">
        <v>120313</v>
      </c>
      <c r="D311" s="171">
        <v>44040</v>
      </c>
      <c r="E311" s="172">
        <v>37.758600000000001</v>
      </c>
      <c r="F311" s="172">
        <v>52.177799999999998</v>
      </c>
      <c r="G311" s="172">
        <v>-14.260199999999999</v>
      </c>
      <c r="H311" s="172">
        <v>5.1559999999999997</v>
      </c>
      <c r="I311" s="172">
        <v>22.789899999999999</v>
      </c>
      <c r="J311" s="172">
        <v>25.068300000000001</v>
      </c>
      <c r="K311" s="172">
        <v>36.182400000000001</v>
      </c>
      <c r="L311" s="172">
        <v>-0.65280000000000005</v>
      </c>
      <c r="M311" s="172">
        <v>2.6579999999999999</v>
      </c>
      <c r="N311" s="172">
        <v>4.4372999999999996</v>
      </c>
      <c r="O311" s="172">
        <v>5.8757000000000001</v>
      </c>
      <c r="P311" s="172">
        <v>6.5404</v>
      </c>
      <c r="Q311" s="172">
        <v>8.1974999999999998</v>
      </c>
      <c r="R311" s="172">
        <v>6.202</v>
      </c>
    </row>
    <row r="312" spans="1:18" x14ac:dyDescent="0.3">
      <c r="A312" s="168" t="s">
        <v>737</v>
      </c>
      <c r="B312" s="168" t="s">
        <v>772</v>
      </c>
      <c r="C312" s="168">
        <v>118410</v>
      </c>
      <c r="D312" s="171">
        <v>44040</v>
      </c>
      <c r="E312" s="172">
        <v>34.414299999999997</v>
      </c>
      <c r="F312" s="172">
        <v>-22.788799999999998</v>
      </c>
      <c r="G312" s="172">
        <v>-11.281499999999999</v>
      </c>
      <c r="H312" s="172">
        <v>-5.6756000000000002</v>
      </c>
      <c r="I312" s="172">
        <v>1.8801000000000001</v>
      </c>
      <c r="J312" s="172">
        <v>9.9529999999999994</v>
      </c>
      <c r="K312" s="172">
        <v>19.5214</v>
      </c>
      <c r="L312" s="172">
        <v>13.995100000000001</v>
      </c>
      <c r="M312" s="172">
        <v>12.1685</v>
      </c>
      <c r="N312" s="172">
        <v>12.4893</v>
      </c>
      <c r="O312" s="172">
        <v>8.9009999999999998</v>
      </c>
      <c r="P312" s="172">
        <v>8.9536999999999995</v>
      </c>
      <c r="Q312" s="172">
        <v>9.1692999999999998</v>
      </c>
      <c r="R312" s="172">
        <v>11.2835</v>
      </c>
    </row>
    <row r="313" spans="1:18" x14ac:dyDescent="0.3">
      <c r="A313" s="168" t="s">
        <v>737</v>
      </c>
      <c r="B313" s="168" t="s">
        <v>773</v>
      </c>
      <c r="C313" s="168">
        <v>108545</v>
      </c>
      <c r="D313" s="171">
        <v>44040</v>
      </c>
      <c r="E313" s="172">
        <v>33.323700000000002</v>
      </c>
      <c r="F313" s="172">
        <v>-23.2059</v>
      </c>
      <c r="G313" s="172">
        <v>-11.6775</v>
      </c>
      <c r="H313" s="172">
        <v>-6.0640999999999998</v>
      </c>
      <c r="I313" s="172">
        <v>1.4952000000000001</v>
      </c>
      <c r="J313" s="172">
        <v>9.5608000000000004</v>
      </c>
      <c r="K313" s="172">
        <v>19.115600000000001</v>
      </c>
      <c r="L313" s="172">
        <v>13.578099999999999</v>
      </c>
      <c r="M313" s="172">
        <v>11.7433</v>
      </c>
      <c r="N313" s="172">
        <v>12.051</v>
      </c>
      <c r="O313" s="172">
        <v>8.4650999999999996</v>
      </c>
      <c r="P313" s="172">
        <v>8.5008999999999997</v>
      </c>
      <c r="Q313" s="172">
        <v>7.8734000000000002</v>
      </c>
      <c r="R313" s="172">
        <v>10.861800000000001</v>
      </c>
    </row>
    <row r="314" spans="1:18" x14ac:dyDescent="0.3">
      <c r="A314" s="168" t="s">
        <v>737</v>
      </c>
      <c r="B314" s="168" t="s">
        <v>774</v>
      </c>
      <c r="C314" s="168">
        <v>118486</v>
      </c>
      <c r="D314" s="171">
        <v>44040</v>
      </c>
      <c r="E314" s="172">
        <v>23.645199999999999</v>
      </c>
      <c r="F314" s="172">
        <v>94.406400000000005</v>
      </c>
      <c r="G314" s="172">
        <v>8.8460000000000001</v>
      </c>
      <c r="H314" s="172">
        <v>5.2095000000000002</v>
      </c>
      <c r="I314" s="172">
        <v>30.136900000000001</v>
      </c>
      <c r="J314" s="172">
        <v>21.047000000000001</v>
      </c>
      <c r="K314" s="172">
        <v>22.576699999999999</v>
      </c>
      <c r="L314" s="172">
        <v>2.8725999999999998</v>
      </c>
      <c r="M314" s="172">
        <v>5.5</v>
      </c>
      <c r="N314" s="172">
        <v>7.1257999999999999</v>
      </c>
      <c r="O314" s="172">
        <v>6.0723000000000003</v>
      </c>
      <c r="P314" s="172">
        <v>7.5595999999999997</v>
      </c>
      <c r="Q314" s="172">
        <v>8.7966999999999995</v>
      </c>
      <c r="R314" s="172">
        <v>6.2084999999999999</v>
      </c>
    </row>
    <row r="315" spans="1:18" x14ac:dyDescent="0.3">
      <c r="A315" s="168" t="s">
        <v>737</v>
      </c>
      <c r="B315" s="168" t="s">
        <v>775</v>
      </c>
      <c r="C315" s="168">
        <v>112327</v>
      </c>
      <c r="D315" s="171">
        <v>44040</v>
      </c>
      <c r="E315" s="172">
        <v>22.728999999999999</v>
      </c>
      <c r="F315" s="172">
        <v>93.863399999999999</v>
      </c>
      <c r="G315" s="172">
        <v>8.1973000000000003</v>
      </c>
      <c r="H315" s="172">
        <v>4.5462999999999996</v>
      </c>
      <c r="I315" s="172">
        <v>29.464500000000001</v>
      </c>
      <c r="J315" s="172">
        <v>20.375900000000001</v>
      </c>
      <c r="K315" s="172">
        <v>21.8872</v>
      </c>
      <c r="L315" s="172">
        <v>2.1934</v>
      </c>
      <c r="M315" s="172">
        <v>4.7821999999999996</v>
      </c>
      <c r="N315" s="172">
        <v>6.3787000000000003</v>
      </c>
      <c r="O315" s="172">
        <v>5.2891000000000004</v>
      </c>
      <c r="P315" s="172">
        <v>6.8613999999999997</v>
      </c>
      <c r="Q315" s="172">
        <v>8.1610999999999994</v>
      </c>
      <c r="R315" s="172">
        <v>5.3982000000000001</v>
      </c>
    </row>
    <row r="316" spans="1:18" x14ac:dyDescent="0.3">
      <c r="A316" s="168" t="s">
        <v>737</v>
      </c>
      <c r="B316" s="168" t="s">
        <v>776</v>
      </c>
      <c r="C316" s="168">
        <v>118489</v>
      </c>
      <c r="D316" s="171">
        <v>44040</v>
      </c>
      <c r="E316" s="172">
        <v>23.927199999999999</v>
      </c>
      <c r="F316" s="172">
        <v>187.6764</v>
      </c>
      <c r="G316" s="172">
        <v>15.662800000000001</v>
      </c>
      <c r="H316" s="172">
        <v>4.2747999999999999</v>
      </c>
      <c r="I316" s="172">
        <v>49.802700000000002</v>
      </c>
      <c r="J316" s="172">
        <v>31.957000000000001</v>
      </c>
      <c r="K316" s="172">
        <v>33.526200000000003</v>
      </c>
      <c r="L316" s="172">
        <v>-5.4984000000000002</v>
      </c>
      <c r="M316" s="172">
        <v>1.4031</v>
      </c>
      <c r="N316" s="172">
        <v>4.1246999999999998</v>
      </c>
      <c r="O316" s="172">
        <v>3.8788</v>
      </c>
      <c r="P316" s="172">
        <v>6.4676999999999998</v>
      </c>
      <c r="Q316" s="172">
        <v>8.2850000000000001</v>
      </c>
      <c r="R316" s="172">
        <v>2.7734999999999999</v>
      </c>
    </row>
    <row r="317" spans="1:18" x14ac:dyDescent="0.3">
      <c r="A317" s="168" t="s">
        <v>737</v>
      </c>
      <c r="B317" s="168" t="s">
        <v>777</v>
      </c>
      <c r="C317" s="168">
        <v>112329</v>
      </c>
      <c r="D317" s="171">
        <v>44040</v>
      </c>
      <c r="E317" s="172">
        <v>23.0669</v>
      </c>
      <c r="F317" s="172">
        <v>187.0384</v>
      </c>
      <c r="G317" s="172">
        <v>14.9381</v>
      </c>
      <c r="H317" s="172">
        <v>3.5966999999999998</v>
      </c>
      <c r="I317" s="172">
        <v>49.101599999999998</v>
      </c>
      <c r="J317" s="172">
        <v>31.2439</v>
      </c>
      <c r="K317" s="172">
        <v>32.775399999999998</v>
      </c>
      <c r="L317" s="172">
        <v>-6.1700999999999997</v>
      </c>
      <c r="M317" s="172">
        <v>0.70579999999999998</v>
      </c>
      <c r="N317" s="172">
        <v>3.4081999999999999</v>
      </c>
      <c r="O317" s="172">
        <v>3.1905000000000001</v>
      </c>
      <c r="P317" s="172">
        <v>5.8295000000000003</v>
      </c>
      <c r="Q317" s="172">
        <v>8.3137000000000008</v>
      </c>
      <c r="R317" s="172">
        <v>2.0569000000000002</v>
      </c>
    </row>
    <row r="318" spans="1:18" x14ac:dyDescent="0.3">
      <c r="A318" s="168" t="s">
        <v>737</v>
      </c>
      <c r="B318" s="168" t="s">
        <v>778</v>
      </c>
      <c r="C318" s="168">
        <v>102574</v>
      </c>
      <c r="D318" s="171">
        <v>44040</v>
      </c>
      <c r="E318" s="172">
        <v>92.614000000000004</v>
      </c>
      <c r="F318" s="172">
        <v>228.82650000000001</v>
      </c>
      <c r="G318" s="172">
        <v>4.3372999999999999</v>
      </c>
      <c r="H318" s="172">
        <v>-1.1257999999999999</v>
      </c>
      <c r="I318" s="172">
        <v>69.299599999999998</v>
      </c>
      <c r="J318" s="172">
        <v>46.397100000000002</v>
      </c>
      <c r="K318" s="172">
        <v>55.515099999999997</v>
      </c>
      <c r="L318" s="172">
        <v>8.3573000000000004</v>
      </c>
      <c r="M318" s="172">
        <v>12.016500000000001</v>
      </c>
      <c r="N318" s="172">
        <v>12.3934</v>
      </c>
      <c r="O318" s="172">
        <v>7.5946999999999996</v>
      </c>
      <c r="P318" s="172">
        <v>9.1272000000000002</v>
      </c>
      <c r="Q318" s="172">
        <v>14.947699999999999</v>
      </c>
      <c r="R318" s="172">
        <v>9.5946999999999996</v>
      </c>
    </row>
    <row r="319" spans="1:18" x14ac:dyDescent="0.3">
      <c r="A319" s="168" t="s">
        <v>737</v>
      </c>
      <c r="B319" s="168" t="s">
        <v>779</v>
      </c>
      <c r="C319" s="168">
        <v>119777</v>
      </c>
      <c r="D319" s="171">
        <v>44040</v>
      </c>
      <c r="E319" s="172">
        <v>96.08</v>
      </c>
      <c r="F319" s="172">
        <v>229.3674</v>
      </c>
      <c r="G319" s="172">
        <v>4.7511000000000001</v>
      </c>
      <c r="H319" s="172">
        <v>-0.70540000000000003</v>
      </c>
      <c r="I319" s="172">
        <v>69.764499999999998</v>
      </c>
      <c r="J319" s="172">
        <v>46.841099999999997</v>
      </c>
      <c r="K319" s="172">
        <v>55.994900000000001</v>
      </c>
      <c r="L319" s="172">
        <v>8.7824000000000009</v>
      </c>
      <c r="M319" s="172">
        <v>12.4594</v>
      </c>
      <c r="N319" s="172">
        <v>12.847300000000001</v>
      </c>
      <c r="O319" s="172">
        <v>8.4169999999999998</v>
      </c>
      <c r="P319" s="172">
        <v>9.8832000000000004</v>
      </c>
      <c r="Q319" s="172">
        <v>12.5875</v>
      </c>
      <c r="R319" s="172">
        <v>10.294600000000001</v>
      </c>
    </row>
    <row r="320" spans="1:18" x14ac:dyDescent="0.3">
      <c r="A320" s="168" t="s">
        <v>737</v>
      </c>
      <c r="B320" s="168" t="s">
        <v>780</v>
      </c>
      <c r="C320" s="168">
        <v>117608</v>
      </c>
      <c r="D320" s="171">
        <v>44039</v>
      </c>
      <c r="E320" s="172">
        <v>20.275300000000001</v>
      </c>
      <c r="F320" s="172">
        <v>39.130200000000002</v>
      </c>
      <c r="G320" s="172">
        <v>39.130200000000002</v>
      </c>
      <c r="H320" s="172">
        <v>77.754599999999996</v>
      </c>
      <c r="I320" s="172">
        <v>58.357500000000002</v>
      </c>
      <c r="J320" s="172">
        <v>42.477699999999999</v>
      </c>
      <c r="K320" s="172">
        <v>35.291699999999999</v>
      </c>
      <c r="L320" s="172">
        <v>8.4646000000000008</v>
      </c>
      <c r="M320" s="172">
        <v>9.4132999999999996</v>
      </c>
      <c r="N320" s="172">
        <v>8.8892000000000007</v>
      </c>
      <c r="O320" s="172">
        <v>6.9164000000000003</v>
      </c>
      <c r="P320" s="172">
        <v>8.2101000000000006</v>
      </c>
      <c r="Q320" s="172">
        <v>9.1782000000000004</v>
      </c>
      <c r="R320" s="172">
        <v>7.8498999999999999</v>
      </c>
    </row>
    <row r="321" spans="1:18" x14ac:dyDescent="0.3">
      <c r="A321" s="168" t="s">
        <v>737</v>
      </c>
      <c r="B321" s="168" t="s">
        <v>1702</v>
      </c>
      <c r="C321" s="168">
        <v>141072</v>
      </c>
      <c r="D321" s="171">
        <v>44039</v>
      </c>
      <c r="E321" s="172">
        <v>20.171399999999998</v>
      </c>
      <c r="F321" s="172">
        <v>38.907499999999999</v>
      </c>
      <c r="G321" s="172">
        <v>38.907499999999999</v>
      </c>
      <c r="H321" s="172">
        <v>77.522099999999995</v>
      </c>
      <c r="I321" s="172">
        <v>58.137900000000002</v>
      </c>
      <c r="J321" s="172">
        <v>42.234499999999997</v>
      </c>
      <c r="K321" s="172">
        <v>35.049500000000002</v>
      </c>
      <c r="L321" s="172">
        <v>8.2165999999999997</v>
      </c>
      <c r="M321" s="172">
        <v>9.1580999999999992</v>
      </c>
      <c r="N321" s="172">
        <v>8.6312999999999995</v>
      </c>
      <c r="O321" s="172">
        <v>6.7462999999999997</v>
      </c>
      <c r="P321" s="172">
        <v>8.0626999999999995</v>
      </c>
      <c r="Q321" s="172">
        <v>9.0446000000000009</v>
      </c>
      <c r="R321" s="172">
        <v>7.6298000000000004</v>
      </c>
    </row>
    <row r="322" spans="1:18" x14ac:dyDescent="0.3">
      <c r="A322" s="173" t="s">
        <v>27</v>
      </c>
      <c r="B322" s="168"/>
      <c r="C322" s="168"/>
      <c r="D322" s="168"/>
      <c r="E322" s="168"/>
      <c r="F322" s="174">
        <v>84.791736363636375</v>
      </c>
      <c r="G322" s="174">
        <v>2.4526045454545451</v>
      </c>
      <c r="H322" s="174">
        <v>8.1318750000000009</v>
      </c>
      <c r="I322" s="174">
        <v>34.621320454545462</v>
      </c>
      <c r="J322" s="174">
        <v>29.966629545454541</v>
      </c>
      <c r="K322" s="174">
        <v>31.736334090909097</v>
      </c>
      <c r="L322" s="174">
        <v>-2.352765909090909</v>
      </c>
      <c r="M322" s="174">
        <v>0.33256315789473573</v>
      </c>
      <c r="N322" s="174">
        <v>2.3416157894736842</v>
      </c>
      <c r="O322" s="174">
        <v>3.9112447368421051</v>
      </c>
      <c r="P322" s="174">
        <v>6.4087500000000004</v>
      </c>
      <c r="Q322" s="174">
        <v>9.0686818181818172</v>
      </c>
      <c r="R322" s="174">
        <v>3.6358157894736842</v>
      </c>
    </row>
    <row r="323" spans="1:18" x14ac:dyDescent="0.3">
      <c r="A323" s="173" t="s">
        <v>409</v>
      </c>
      <c r="B323" s="168"/>
      <c r="C323" s="168"/>
      <c r="D323" s="168"/>
      <c r="E323" s="168"/>
      <c r="F323" s="174">
        <v>63.786999999999999</v>
      </c>
      <c r="G323" s="174">
        <v>-4.6946500000000002</v>
      </c>
      <c r="H323" s="174">
        <v>-2.6998500000000001</v>
      </c>
      <c r="I323" s="174">
        <v>29.429450000000003</v>
      </c>
      <c r="J323" s="174">
        <v>28.152349999999998</v>
      </c>
      <c r="K323" s="174">
        <v>29.030850000000001</v>
      </c>
      <c r="L323" s="174">
        <v>3.1715499999999999</v>
      </c>
      <c r="M323" s="174">
        <v>5.34</v>
      </c>
      <c r="N323" s="174">
        <v>6.7522500000000001</v>
      </c>
      <c r="O323" s="174">
        <v>5.3119999999999994</v>
      </c>
      <c r="P323" s="174">
        <v>7.1082000000000001</v>
      </c>
      <c r="Q323" s="174">
        <v>8.4249499999999991</v>
      </c>
      <c r="R323" s="174">
        <v>5.5041500000000001</v>
      </c>
    </row>
    <row r="324" spans="1:18" x14ac:dyDescent="0.3">
      <c r="A324" s="117"/>
      <c r="B324" s="117"/>
      <c r="C324" s="117"/>
      <c r="D324" s="117"/>
      <c r="E324" s="117"/>
      <c r="F324" s="117"/>
      <c r="G324" s="117"/>
      <c r="H324" s="117"/>
      <c r="I324" s="117"/>
      <c r="J324" s="117"/>
      <c r="K324" s="117"/>
      <c r="L324" s="117"/>
      <c r="M324" s="117"/>
      <c r="N324" s="117"/>
      <c r="O324" s="117"/>
      <c r="P324" s="117"/>
      <c r="Q324" s="117"/>
      <c r="R324" s="117"/>
    </row>
    <row r="325" spans="1:18" x14ac:dyDescent="0.3">
      <c r="A325" s="170" t="s">
        <v>781</v>
      </c>
      <c r="B325" s="170"/>
      <c r="C325" s="170"/>
      <c r="D325" s="170"/>
      <c r="E325" s="170"/>
      <c r="F325" s="170"/>
      <c r="G325" s="170"/>
      <c r="H325" s="170"/>
      <c r="I325" s="170"/>
      <c r="J325" s="170"/>
      <c r="K325" s="170"/>
      <c r="L325" s="170"/>
      <c r="M325" s="170"/>
      <c r="N325" s="170"/>
      <c r="O325" s="170"/>
      <c r="P325" s="170"/>
      <c r="Q325" s="170"/>
      <c r="R325" s="170"/>
    </row>
    <row r="326" spans="1:18" x14ac:dyDescent="0.3">
      <c r="A326" s="168" t="s">
        <v>782</v>
      </c>
      <c r="B326" s="168" t="s">
        <v>783</v>
      </c>
      <c r="C326" s="168">
        <v>101738</v>
      </c>
      <c r="D326" s="171">
        <v>44040</v>
      </c>
      <c r="E326" s="172">
        <v>157.03</v>
      </c>
      <c r="F326" s="172">
        <v>1.0619000000000001</v>
      </c>
      <c r="G326" s="172">
        <v>0.46060000000000001</v>
      </c>
      <c r="H326" s="172">
        <v>0.9839</v>
      </c>
      <c r="I326" s="172">
        <v>5.4104999999999999</v>
      </c>
      <c r="J326" s="172">
        <v>6.8231000000000002</v>
      </c>
      <c r="K326" s="172">
        <v>19.514399999999998</v>
      </c>
      <c r="L326" s="172">
        <v>-6.8845000000000001</v>
      </c>
      <c r="M326" s="172">
        <v>0.84770000000000001</v>
      </c>
      <c r="N326" s="172">
        <v>4.4151999999999996</v>
      </c>
      <c r="O326" s="172">
        <v>-3.0001000000000002</v>
      </c>
      <c r="P326" s="172">
        <v>2.2877999999999998</v>
      </c>
      <c r="Q326" s="172">
        <v>17.069500000000001</v>
      </c>
      <c r="R326" s="172">
        <v>-4.2108999999999996</v>
      </c>
    </row>
    <row r="327" spans="1:18" x14ac:dyDescent="0.3">
      <c r="A327" s="168" t="s">
        <v>782</v>
      </c>
      <c r="B327" s="168" t="s">
        <v>784</v>
      </c>
      <c r="C327" s="168">
        <v>119507</v>
      </c>
      <c r="D327" s="171">
        <v>44040</v>
      </c>
      <c r="E327" s="172">
        <v>166.19</v>
      </c>
      <c r="F327" s="172">
        <v>1.0642</v>
      </c>
      <c r="G327" s="172">
        <v>0.47160000000000002</v>
      </c>
      <c r="H327" s="172">
        <v>0.99670000000000003</v>
      </c>
      <c r="I327" s="172">
        <v>5.4371</v>
      </c>
      <c r="J327" s="172">
        <v>6.8952</v>
      </c>
      <c r="K327" s="172">
        <v>19.7334</v>
      </c>
      <c r="L327" s="172">
        <v>-6.5034999999999998</v>
      </c>
      <c r="M327" s="172">
        <v>1.3725000000000001</v>
      </c>
      <c r="N327" s="172">
        <v>5.0903999999999998</v>
      </c>
      <c r="O327" s="172">
        <v>-2.3132999999999999</v>
      </c>
      <c r="P327" s="172">
        <v>3.0566</v>
      </c>
      <c r="Q327" s="172">
        <v>7.5918000000000001</v>
      </c>
      <c r="R327" s="172">
        <v>-3.5703999999999998</v>
      </c>
    </row>
    <row r="328" spans="1:18" x14ac:dyDescent="0.3">
      <c r="A328" s="168" t="s">
        <v>782</v>
      </c>
      <c r="B328" s="168" t="s">
        <v>785</v>
      </c>
      <c r="C328" s="168">
        <v>129310</v>
      </c>
      <c r="D328" s="171">
        <v>44040</v>
      </c>
      <c r="E328" s="172">
        <v>14.59</v>
      </c>
      <c r="F328" s="172">
        <v>0.55130000000000001</v>
      </c>
      <c r="G328" s="172">
        <v>0.27489999999999998</v>
      </c>
      <c r="H328" s="172">
        <v>-6.8500000000000005E-2</v>
      </c>
      <c r="I328" s="172">
        <v>4.3634000000000004</v>
      </c>
      <c r="J328" s="172">
        <v>5.9550000000000001</v>
      </c>
      <c r="K328" s="172">
        <v>21.583300000000001</v>
      </c>
      <c r="L328" s="172">
        <v>-9.6593999999999998</v>
      </c>
      <c r="M328" s="172">
        <v>-5.4439000000000002</v>
      </c>
      <c r="N328" s="172">
        <v>-7.5411999999999999</v>
      </c>
      <c r="O328" s="172">
        <v>-5.3699000000000003</v>
      </c>
      <c r="P328" s="172">
        <v>3.9123999999999999</v>
      </c>
      <c r="Q328" s="172">
        <v>6.2765000000000004</v>
      </c>
      <c r="R328" s="172">
        <v>-7.7178000000000004</v>
      </c>
    </row>
    <row r="329" spans="1:18" x14ac:dyDescent="0.3">
      <c r="A329" s="168" t="s">
        <v>782</v>
      </c>
      <c r="B329" s="168" t="s">
        <v>786</v>
      </c>
      <c r="C329" s="168">
        <v>129312</v>
      </c>
      <c r="D329" s="171">
        <v>44040</v>
      </c>
      <c r="E329" s="172">
        <v>15.28</v>
      </c>
      <c r="F329" s="172">
        <v>0.59250000000000003</v>
      </c>
      <c r="G329" s="172">
        <v>0.32829999999999998</v>
      </c>
      <c r="H329" s="172">
        <v>0</v>
      </c>
      <c r="I329" s="172">
        <v>4.5144000000000002</v>
      </c>
      <c r="J329" s="172">
        <v>6.0374999999999996</v>
      </c>
      <c r="K329" s="172">
        <v>21.850100000000001</v>
      </c>
      <c r="L329" s="172">
        <v>-9.2096999999999998</v>
      </c>
      <c r="M329" s="172">
        <v>-4.7975000000000003</v>
      </c>
      <c r="N329" s="172">
        <v>-6.7724000000000002</v>
      </c>
      <c r="O329" s="172">
        <v>-4.5804</v>
      </c>
      <c r="P329" s="172">
        <v>4.6685999999999996</v>
      </c>
      <c r="Q329" s="172">
        <v>7.0708000000000002</v>
      </c>
      <c r="R329" s="172">
        <v>-6.9637000000000002</v>
      </c>
    </row>
    <row r="330" spans="1:18" x14ac:dyDescent="0.3">
      <c r="A330" s="168" t="s">
        <v>782</v>
      </c>
      <c r="B330" s="168" t="s">
        <v>787</v>
      </c>
      <c r="C330" s="168">
        <v>145750</v>
      </c>
      <c r="D330" s="171">
        <v>44040</v>
      </c>
      <c r="E330" s="172">
        <v>11.23</v>
      </c>
      <c r="F330" s="172">
        <v>0.98919999999999997</v>
      </c>
      <c r="G330" s="172">
        <v>0.89849999999999997</v>
      </c>
      <c r="H330" s="172">
        <v>1.0801000000000001</v>
      </c>
      <c r="I330" s="172">
        <v>5.5450999999999997</v>
      </c>
      <c r="J330" s="172">
        <v>6.1436999999999999</v>
      </c>
      <c r="K330" s="172">
        <v>17.223400000000002</v>
      </c>
      <c r="L330" s="172">
        <v>-2.0070000000000001</v>
      </c>
      <c r="M330" s="172">
        <v>4.7575000000000003</v>
      </c>
      <c r="N330" s="172">
        <v>12.3</v>
      </c>
      <c r="O330" s="172"/>
      <c r="P330" s="172"/>
      <c r="Q330" s="172">
        <v>7.5061999999999998</v>
      </c>
      <c r="R330" s="172"/>
    </row>
    <row r="331" spans="1:18" x14ac:dyDescent="0.3">
      <c r="A331" s="168" t="s">
        <v>782</v>
      </c>
      <c r="B331" s="168" t="s">
        <v>788</v>
      </c>
      <c r="C331" s="168">
        <v>145747</v>
      </c>
      <c r="D331" s="171">
        <v>44040</v>
      </c>
      <c r="E331" s="172">
        <v>10.94</v>
      </c>
      <c r="F331" s="172">
        <v>1.0157</v>
      </c>
      <c r="G331" s="172">
        <v>0.82950000000000002</v>
      </c>
      <c r="H331" s="172">
        <v>1.1091</v>
      </c>
      <c r="I331" s="172">
        <v>5.4965999999999999</v>
      </c>
      <c r="J331" s="172">
        <v>6.1105999999999998</v>
      </c>
      <c r="K331" s="172">
        <v>16.880299999999998</v>
      </c>
      <c r="L331" s="172">
        <v>-2.5823999999999998</v>
      </c>
      <c r="M331" s="172">
        <v>3.5985</v>
      </c>
      <c r="N331" s="172">
        <v>10.6168</v>
      </c>
      <c r="O331" s="172"/>
      <c r="P331" s="172"/>
      <c r="Q331" s="172">
        <v>5.7655000000000003</v>
      </c>
      <c r="R331" s="172"/>
    </row>
    <row r="332" spans="1:18" x14ac:dyDescent="0.3">
      <c r="A332" s="168" t="s">
        <v>782</v>
      </c>
      <c r="B332" s="168" t="s">
        <v>789</v>
      </c>
      <c r="C332" s="168">
        <v>102807</v>
      </c>
      <c r="D332" s="171">
        <v>44040</v>
      </c>
      <c r="E332" s="172">
        <v>53.83</v>
      </c>
      <c r="F332" s="172">
        <v>1.2032</v>
      </c>
      <c r="G332" s="172">
        <v>1.1841999999999999</v>
      </c>
      <c r="H332" s="172">
        <v>1.2794000000000001</v>
      </c>
      <c r="I332" s="172">
        <v>4.9931999999999999</v>
      </c>
      <c r="J332" s="172">
        <v>6.9329000000000001</v>
      </c>
      <c r="K332" s="172">
        <v>16.288599999999999</v>
      </c>
      <c r="L332" s="172">
        <v>-3.5131999999999999</v>
      </c>
      <c r="M332" s="172">
        <v>2.0667</v>
      </c>
      <c r="N332" s="172">
        <v>8.2010000000000005</v>
      </c>
      <c r="O332" s="172">
        <v>4.2980999999999998</v>
      </c>
      <c r="P332" s="172">
        <v>8.4235000000000007</v>
      </c>
      <c r="Q332" s="172">
        <v>11.245699999999999</v>
      </c>
      <c r="R332" s="172">
        <v>0.41949999999999998</v>
      </c>
    </row>
    <row r="333" spans="1:18" x14ac:dyDescent="0.3">
      <c r="A333" s="168" t="s">
        <v>782</v>
      </c>
      <c r="B333" s="168" t="s">
        <v>790</v>
      </c>
      <c r="C333" s="168">
        <v>119438</v>
      </c>
      <c r="D333" s="171">
        <v>44040</v>
      </c>
      <c r="E333" s="172">
        <v>56.02</v>
      </c>
      <c r="F333" s="172">
        <v>1.2104999999999999</v>
      </c>
      <c r="G333" s="172">
        <v>1.1921999999999999</v>
      </c>
      <c r="H333" s="172">
        <v>1.302</v>
      </c>
      <c r="I333" s="172">
        <v>5.0244</v>
      </c>
      <c r="J333" s="172">
        <v>6.9901</v>
      </c>
      <c r="K333" s="172">
        <v>16.465699999999998</v>
      </c>
      <c r="L333" s="172">
        <v>-3.2637</v>
      </c>
      <c r="M333" s="172">
        <v>2.4881000000000002</v>
      </c>
      <c r="N333" s="172">
        <v>8.8190000000000008</v>
      </c>
      <c r="O333" s="172">
        <v>4.9175000000000004</v>
      </c>
      <c r="P333" s="172">
        <v>8.9772999999999996</v>
      </c>
      <c r="Q333" s="172">
        <v>10.408300000000001</v>
      </c>
      <c r="R333" s="172">
        <v>1.1040000000000001</v>
      </c>
    </row>
    <row r="334" spans="1:18" x14ac:dyDescent="0.3">
      <c r="A334" s="168" t="s">
        <v>782</v>
      </c>
      <c r="B334" s="168" t="s">
        <v>791</v>
      </c>
      <c r="C334" s="168">
        <v>103678</v>
      </c>
      <c r="D334" s="171">
        <v>44040</v>
      </c>
      <c r="E334" s="172">
        <v>43.101500000000001</v>
      </c>
      <c r="F334" s="172">
        <v>0.81730000000000003</v>
      </c>
      <c r="G334" s="172">
        <v>0.38850000000000001</v>
      </c>
      <c r="H334" s="172">
        <v>0.1236</v>
      </c>
      <c r="I334" s="172">
        <v>3.6333000000000002</v>
      </c>
      <c r="J334" s="172">
        <v>3.4224000000000001</v>
      </c>
      <c r="K334" s="172">
        <v>18.884</v>
      </c>
      <c r="L334" s="172">
        <v>-9.3444000000000003</v>
      </c>
      <c r="M334" s="172">
        <v>-4.4074999999999998</v>
      </c>
      <c r="N334" s="172">
        <v>-4.84</v>
      </c>
      <c r="O334" s="172">
        <v>-0.88109999999999999</v>
      </c>
      <c r="P334" s="172">
        <v>5.1962999999999999</v>
      </c>
      <c r="Q334" s="172">
        <v>10.832000000000001</v>
      </c>
      <c r="R334" s="172">
        <v>-5.3605</v>
      </c>
    </row>
    <row r="335" spans="1:18" x14ac:dyDescent="0.3">
      <c r="A335" s="168" t="s">
        <v>782</v>
      </c>
      <c r="B335" s="168" t="s">
        <v>792</v>
      </c>
      <c r="C335" s="168">
        <v>118527</v>
      </c>
      <c r="D335" s="171">
        <v>44040</v>
      </c>
      <c r="E335" s="172">
        <v>45.326900000000002</v>
      </c>
      <c r="F335" s="172">
        <v>0.82079999999999997</v>
      </c>
      <c r="G335" s="172">
        <v>0.40179999999999999</v>
      </c>
      <c r="H335" s="172">
        <v>0.14630000000000001</v>
      </c>
      <c r="I335" s="172">
        <v>3.6802000000000001</v>
      </c>
      <c r="J335" s="172">
        <v>3.5303</v>
      </c>
      <c r="K335" s="172">
        <v>19.249300000000002</v>
      </c>
      <c r="L335" s="172">
        <v>-8.7887000000000004</v>
      </c>
      <c r="M335" s="172">
        <v>-3.5994000000000002</v>
      </c>
      <c r="N335" s="172">
        <v>-3.8721000000000001</v>
      </c>
      <c r="O335" s="172">
        <v>-0.109</v>
      </c>
      <c r="P335" s="172">
        <v>5.9701000000000004</v>
      </c>
      <c r="Q335" s="172">
        <v>9.1356999999999999</v>
      </c>
      <c r="R335" s="172">
        <v>-4.5953999999999997</v>
      </c>
    </row>
    <row r="336" spans="1:18" x14ac:dyDescent="0.3">
      <c r="A336" s="168" t="s">
        <v>782</v>
      </c>
      <c r="B336" s="168" t="s">
        <v>793</v>
      </c>
      <c r="C336" s="168">
        <v>120749</v>
      </c>
      <c r="D336" s="171">
        <v>44040</v>
      </c>
      <c r="E336" s="172">
        <v>68.858599999999996</v>
      </c>
      <c r="F336" s="172">
        <v>0.94899999999999995</v>
      </c>
      <c r="G336" s="172">
        <v>1.0745</v>
      </c>
      <c r="H336" s="172">
        <v>1.4231</v>
      </c>
      <c r="I336" s="172">
        <v>6.9816000000000003</v>
      </c>
      <c r="J336" s="172">
        <v>7.9455999999999998</v>
      </c>
      <c r="K336" s="172">
        <v>20.521000000000001</v>
      </c>
      <c r="L336" s="172">
        <v>-1.375</v>
      </c>
      <c r="M336" s="172">
        <v>1.429</v>
      </c>
      <c r="N336" s="172">
        <v>5.8006000000000002</v>
      </c>
      <c r="O336" s="172">
        <v>4.5871000000000004</v>
      </c>
      <c r="P336" s="172">
        <v>7.1936999999999998</v>
      </c>
      <c r="Q336" s="172">
        <v>9.4268999999999998</v>
      </c>
      <c r="R336" s="172">
        <v>1.6173</v>
      </c>
    </row>
    <row r="337" spans="1:18" x14ac:dyDescent="0.3">
      <c r="A337" s="168" t="s">
        <v>782</v>
      </c>
      <c r="B337" s="168" t="s">
        <v>794</v>
      </c>
      <c r="C337" s="168">
        <v>103026</v>
      </c>
      <c r="D337" s="171">
        <v>44040</v>
      </c>
      <c r="E337" s="172">
        <v>65.729200000000006</v>
      </c>
      <c r="F337" s="172">
        <v>0.9476</v>
      </c>
      <c r="G337" s="172">
        <v>1.0685</v>
      </c>
      <c r="H337" s="172">
        <v>1.4127000000000001</v>
      </c>
      <c r="I337" s="172">
        <v>6.9588000000000001</v>
      </c>
      <c r="J337" s="172">
        <v>7.8929999999999998</v>
      </c>
      <c r="K337" s="172">
        <v>20.357600000000001</v>
      </c>
      <c r="L337" s="172">
        <v>-1.6423000000000001</v>
      </c>
      <c r="M337" s="172">
        <v>1.0145</v>
      </c>
      <c r="N337" s="172">
        <v>5.2234999999999996</v>
      </c>
      <c r="O337" s="172">
        <v>3.9588000000000001</v>
      </c>
      <c r="P337" s="172">
        <v>6.5358999999999998</v>
      </c>
      <c r="Q337" s="172">
        <v>13.145</v>
      </c>
      <c r="R337" s="172">
        <v>1.022</v>
      </c>
    </row>
    <row r="338" spans="1:18" x14ac:dyDescent="0.3">
      <c r="A338" s="173" t="s">
        <v>27</v>
      </c>
      <c r="B338" s="168"/>
      <c r="C338" s="168"/>
      <c r="D338" s="168"/>
      <c r="E338" s="168"/>
      <c r="F338" s="174">
        <v>0.93526666666666658</v>
      </c>
      <c r="G338" s="174">
        <v>0.71442499999999987</v>
      </c>
      <c r="H338" s="174">
        <v>0.81569999999999998</v>
      </c>
      <c r="I338" s="174">
        <v>5.1698833333333338</v>
      </c>
      <c r="J338" s="174">
        <v>6.2232833333333337</v>
      </c>
      <c r="K338" s="174">
        <v>19.045925</v>
      </c>
      <c r="L338" s="174">
        <v>-5.3978166666666665</v>
      </c>
      <c r="M338" s="174">
        <v>-5.6150000000000012E-2</v>
      </c>
      <c r="N338" s="174">
        <v>3.1200666666666668</v>
      </c>
      <c r="O338" s="174">
        <v>0.15077000000000007</v>
      </c>
      <c r="P338" s="174">
        <v>5.6222200000000004</v>
      </c>
      <c r="Q338" s="174">
        <v>9.6228250000000006</v>
      </c>
      <c r="R338" s="174">
        <v>-2.8255900000000005</v>
      </c>
    </row>
    <row r="339" spans="1:18" x14ac:dyDescent="0.3">
      <c r="A339" s="173" t="s">
        <v>409</v>
      </c>
      <c r="B339" s="168"/>
      <c r="C339" s="168"/>
      <c r="D339" s="168"/>
      <c r="E339" s="168"/>
      <c r="F339" s="174">
        <v>0.96909999999999996</v>
      </c>
      <c r="G339" s="174">
        <v>0.65054999999999996</v>
      </c>
      <c r="H339" s="174">
        <v>1.0384</v>
      </c>
      <c r="I339" s="174">
        <v>5.2174499999999995</v>
      </c>
      <c r="J339" s="174">
        <v>6.4833999999999996</v>
      </c>
      <c r="K339" s="174">
        <v>19.38185</v>
      </c>
      <c r="L339" s="174">
        <v>-5.0083500000000001</v>
      </c>
      <c r="M339" s="174">
        <v>1.1935</v>
      </c>
      <c r="N339" s="174">
        <v>5.1569500000000001</v>
      </c>
      <c r="O339" s="174">
        <v>-0.49504999999999999</v>
      </c>
      <c r="P339" s="174">
        <v>5.5831999999999997</v>
      </c>
      <c r="Q339" s="174">
        <v>9.2812999999999999</v>
      </c>
      <c r="R339" s="174">
        <v>-3.8906499999999999</v>
      </c>
    </row>
    <row r="340" spans="1:18" x14ac:dyDescent="0.3">
      <c r="A340" s="117"/>
      <c r="B340" s="117"/>
      <c r="C340" s="117"/>
      <c r="D340" s="117"/>
      <c r="E340" s="117"/>
      <c r="F340" s="117"/>
      <c r="G340" s="117"/>
      <c r="H340" s="117"/>
      <c r="I340" s="117"/>
      <c r="J340" s="117"/>
      <c r="K340" s="117"/>
      <c r="L340" s="117"/>
      <c r="M340" s="117"/>
      <c r="N340" s="117"/>
      <c r="O340" s="117"/>
      <c r="P340" s="117"/>
      <c r="Q340" s="117"/>
      <c r="R340" s="117"/>
    </row>
    <row r="341" spans="1:18" x14ac:dyDescent="0.3">
      <c r="A341" s="170" t="s">
        <v>383</v>
      </c>
      <c r="B341" s="170"/>
      <c r="C341" s="170"/>
      <c r="D341" s="170"/>
      <c r="E341" s="170"/>
      <c r="F341" s="170"/>
      <c r="G341" s="170"/>
      <c r="H341" s="170"/>
      <c r="I341" s="170"/>
      <c r="J341" s="170"/>
      <c r="K341" s="170"/>
      <c r="L341" s="170"/>
      <c r="M341" s="170"/>
      <c r="N341" s="170"/>
      <c r="O341" s="170"/>
      <c r="P341" s="170"/>
      <c r="Q341" s="170"/>
      <c r="R341" s="170"/>
    </row>
    <row r="342" spans="1:18" x14ac:dyDescent="0.3">
      <c r="A342" s="168" t="s">
        <v>358</v>
      </c>
      <c r="B342" s="168" t="s">
        <v>53</v>
      </c>
      <c r="C342" s="168">
        <v>119505</v>
      </c>
      <c r="D342" s="171">
        <v>44040</v>
      </c>
      <c r="E342" s="172">
        <v>34.628399999999999</v>
      </c>
      <c r="F342" s="172">
        <v>-15.3826</v>
      </c>
      <c r="G342" s="172">
        <v>-6.4515000000000002</v>
      </c>
      <c r="H342" s="172">
        <v>0.64759999999999995</v>
      </c>
      <c r="I342" s="172">
        <v>2.8490000000000002</v>
      </c>
      <c r="J342" s="172">
        <v>26.370699999999999</v>
      </c>
      <c r="K342" s="172">
        <v>26.035</v>
      </c>
      <c r="L342" s="172">
        <v>11.5389</v>
      </c>
      <c r="M342" s="172">
        <v>3.7305999999999999</v>
      </c>
      <c r="N342" s="172">
        <v>1.9614</v>
      </c>
      <c r="O342" s="172">
        <v>3.6476000000000002</v>
      </c>
      <c r="P342" s="172">
        <v>6.5838000000000001</v>
      </c>
      <c r="Q342" s="172">
        <v>7.9249999999999998</v>
      </c>
      <c r="R342" s="172">
        <v>5.5312000000000001</v>
      </c>
    </row>
    <row r="343" spans="1:18" x14ac:dyDescent="0.3">
      <c r="A343" s="168" t="s">
        <v>358</v>
      </c>
      <c r="B343" s="168" t="s">
        <v>82</v>
      </c>
      <c r="C343" s="168">
        <v>111848</v>
      </c>
      <c r="D343" s="171">
        <v>44040</v>
      </c>
      <c r="E343" s="172">
        <v>22.977799999999998</v>
      </c>
      <c r="F343" s="172">
        <v>-16.0367</v>
      </c>
      <c r="G343" s="172">
        <v>-7.0632999999999999</v>
      </c>
      <c r="H343" s="172">
        <v>4.5400000000000003E-2</v>
      </c>
      <c r="I343" s="172">
        <v>2.2711999999999999</v>
      </c>
      <c r="J343" s="172">
        <v>25.787400000000002</v>
      </c>
      <c r="K343" s="172">
        <v>25.438800000000001</v>
      </c>
      <c r="L343" s="172">
        <v>10.9506</v>
      </c>
      <c r="M343" s="172">
        <v>3.149</v>
      </c>
      <c r="N343" s="172">
        <v>1.3822000000000001</v>
      </c>
      <c r="O343" s="172">
        <v>3.0836999999999999</v>
      </c>
      <c r="P343" s="172">
        <v>5.9469000000000003</v>
      </c>
      <c r="Q343" s="172">
        <v>7.6315</v>
      </c>
      <c r="R343" s="172">
        <v>4.9318999999999997</v>
      </c>
    </row>
    <row r="344" spans="1:18" x14ac:dyDescent="0.3">
      <c r="A344" s="168" t="s">
        <v>358</v>
      </c>
      <c r="B344" s="168" t="s">
        <v>83</v>
      </c>
      <c r="C344" s="168">
        <v>102767</v>
      </c>
      <c r="D344" s="171">
        <v>44040</v>
      </c>
      <c r="E344" s="172">
        <v>33.219000000000001</v>
      </c>
      <c r="F344" s="172">
        <v>-15.9252</v>
      </c>
      <c r="G344" s="172">
        <v>-7.0266999999999999</v>
      </c>
      <c r="H344" s="172">
        <v>6.2799999999999995E-2</v>
      </c>
      <c r="I344" s="172">
        <v>2.278</v>
      </c>
      <c r="J344" s="172">
        <v>25.790400000000002</v>
      </c>
      <c r="K344" s="172">
        <v>25.441700000000001</v>
      </c>
      <c r="L344" s="172">
        <v>10.9611</v>
      </c>
      <c r="M344" s="172">
        <v>3.1558999999999999</v>
      </c>
      <c r="N344" s="172">
        <v>1.3866000000000001</v>
      </c>
      <c r="O344" s="172">
        <v>3.0857000000000001</v>
      </c>
      <c r="P344" s="172">
        <v>5.9480000000000004</v>
      </c>
      <c r="Q344" s="172">
        <v>7.8718000000000004</v>
      </c>
      <c r="R344" s="172">
        <v>4.9349999999999996</v>
      </c>
    </row>
    <row r="345" spans="1:18" x14ac:dyDescent="0.3">
      <c r="A345" s="168" t="s">
        <v>358</v>
      </c>
      <c r="B345" s="168" t="s">
        <v>54</v>
      </c>
      <c r="C345" s="168">
        <v>147808</v>
      </c>
      <c r="D345" s="171">
        <v>44040</v>
      </c>
      <c r="E345" s="172">
        <v>1.4522999999999999</v>
      </c>
      <c r="F345" s="172">
        <v>0</v>
      </c>
      <c r="G345" s="172">
        <v>0</v>
      </c>
      <c r="H345" s="172">
        <v>0</v>
      </c>
      <c r="I345" s="172">
        <v>0</v>
      </c>
      <c r="J345" s="172">
        <v>0</v>
      </c>
      <c r="K345" s="172">
        <v>0</v>
      </c>
      <c r="L345" s="172">
        <v>-50.470599999999997</v>
      </c>
      <c r="M345" s="172"/>
      <c r="N345" s="172"/>
      <c r="O345" s="172"/>
      <c r="P345" s="172"/>
      <c r="Q345" s="172">
        <v>-35.5199</v>
      </c>
      <c r="R345" s="172"/>
    </row>
    <row r="346" spans="1:18" x14ac:dyDescent="0.3">
      <c r="A346" s="168" t="s">
        <v>358</v>
      </c>
      <c r="B346" s="168" t="s">
        <v>84</v>
      </c>
      <c r="C346" s="168">
        <v>147807</v>
      </c>
      <c r="D346" s="171">
        <v>44040</v>
      </c>
      <c r="E346" s="172">
        <v>0.96740000000000004</v>
      </c>
      <c r="F346" s="172">
        <v>0</v>
      </c>
      <c r="G346" s="172">
        <v>0</v>
      </c>
      <c r="H346" s="172">
        <v>0</v>
      </c>
      <c r="I346" s="172">
        <v>0</v>
      </c>
      <c r="J346" s="172">
        <v>0</v>
      </c>
      <c r="K346" s="172">
        <v>0</v>
      </c>
      <c r="L346" s="172">
        <v>-50.466999999999999</v>
      </c>
      <c r="M346" s="172"/>
      <c r="N346" s="172"/>
      <c r="O346" s="172"/>
      <c r="P346" s="172"/>
      <c r="Q346" s="172">
        <v>-35.512700000000002</v>
      </c>
      <c r="R346" s="172"/>
    </row>
    <row r="347" spans="1:18" x14ac:dyDescent="0.3">
      <c r="A347" s="168" t="s">
        <v>358</v>
      </c>
      <c r="B347" s="168" t="s">
        <v>85</v>
      </c>
      <c r="C347" s="168">
        <v>147804</v>
      </c>
      <c r="D347" s="171">
        <v>44040</v>
      </c>
      <c r="E347" s="172">
        <v>1.3985000000000001</v>
      </c>
      <c r="F347" s="172">
        <v>0</v>
      </c>
      <c r="G347" s="172">
        <v>0</v>
      </c>
      <c r="H347" s="172">
        <v>0</v>
      </c>
      <c r="I347" s="172">
        <v>0</v>
      </c>
      <c r="J347" s="172">
        <v>0</v>
      </c>
      <c r="K347" s="172">
        <v>0</v>
      </c>
      <c r="L347" s="172">
        <v>-50.462000000000003</v>
      </c>
      <c r="M347" s="172"/>
      <c r="N347" s="172"/>
      <c r="O347" s="172"/>
      <c r="P347" s="172"/>
      <c r="Q347" s="172">
        <v>-35.515799999999999</v>
      </c>
      <c r="R347" s="172"/>
    </row>
    <row r="348" spans="1:18" x14ac:dyDescent="0.3">
      <c r="A348" s="168" t="s">
        <v>358</v>
      </c>
      <c r="B348" s="168" t="s">
        <v>55</v>
      </c>
      <c r="C348" s="168">
        <v>120451</v>
      </c>
      <c r="D348" s="171">
        <v>44040</v>
      </c>
      <c r="E348" s="172">
        <v>24.2925</v>
      </c>
      <c r="F348" s="172">
        <v>-37.824300000000001</v>
      </c>
      <c r="G348" s="172">
        <v>-12.3041</v>
      </c>
      <c r="H348" s="172">
        <v>-8.5075000000000003</v>
      </c>
      <c r="I348" s="172">
        <v>-4.0933000000000002</v>
      </c>
      <c r="J348" s="172">
        <v>18.2181</v>
      </c>
      <c r="K348" s="172">
        <v>23.874099999999999</v>
      </c>
      <c r="L348" s="172">
        <v>18.113199999999999</v>
      </c>
      <c r="M348" s="172">
        <v>16.055099999999999</v>
      </c>
      <c r="N348" s="172">
        <v>14.234</v>
      </c>
      <c r="O348" s="172">
        <v>9.6385000000000005</v>
      </c>
      <c r="P348" s="172">
        <v>10.2614</v>
      </c>
      <c r="Q348" s="172">
        <v>10.181800000000001</v>
      </c>
      <c r="R348" s="172">
        <v>13.4285</v>
      </c>
    </row>
    <row r="349" spans="1:18" x14ac:dyDescent="0.3">
      <c r="A349" s="168" t="s">
        <v>358</v>
      </c>
      <c r="B349" s="168" t="s">
        <v>86</v>
      </c>
      <c r="C349" s="168">
        <v>115068</v>
      </c>
      <c r="D349" s="171">
        <v>44040</v>
      </c>
      <c r="E349" s="172">
        <v>22.5181</v>
      </c>
      <c r="F349" s="172">
        <v>-38.375399999999999</v>
      </c>
      <c r="G349" s="172">
        <v>-12.7065</v>
      </c>
      <c r="H349" s="172">
        <v>-8.8998000000000008</v>
      </c>
      <c r="I349" s="172">
        <v>-4.4961000000000002</v>
      </c>
      <c r="J349" s="172">
        <v>17.810099999999998</v>
      </c>
      <c r="K349" s="172">
        <v>23.434200000000001</v>
      </c>
      <c r="L349" s="172">
        <v>17.656600000000001</v>
      </c>
      <c r="M349" s="172">
        <v>15.5379</v>
      </c>
      <c r="N349" s="172">
        <v>13.6187</v>
      </c>
      <c r="O349" s="172">
        <v>8.8274000000000008</v>
      </c>
      <c r="P349" s="172">
        <v>9.3325999999999993</v>
      </c>
      <c r="Q349" s="172">
        <v>9.1614000000000004</v>
      </c>
      <c r="R349" s="172">
        <v>12.6714</v>
      </c>
    </row>
    <row r="350" spans="1:18" x14ac:dyDescent="0.3">
      <c r="A350" s="168" t="s">
        <v>358</v>
      </c>
      <c r="B350" s="168" t="s">
        <v>87</v>
      </c>
      <c r="C350" s="168">
        <v>117631</v>
      </c>
      <c r="D350" s="171">
        <v>44040</v>
      </c>
      <c r="E350" s="172">
        <v>17.560300000000002</v>
      </c>
      <c r="F350" s="172">
        <v>-2.2863000000000002</v>
      </c>
      <c r="G350" s="172">
        <v>-12.1952</v>
      </c>
      <c r="H350" s="172">
        <v>-5.3689999999999998</v>
      </c>
      <c r="I350" s="172">
        <v>-1.2614000000000001</v>
      </c>
      <c r="J350" s="172">
        <v>11.3424</v>
      </c>
      <c r="K350" s="172">
        <v>4.6909999999999998</v>
      </c>
      <c r="L350" s="172">
        <v>10.0085</v>
      </c>
      <c r="M350" s="172">
        <v>8.3673000000000002</v>
      </c>
      <c r="N350" s="172">
        <v>7.3532000000000002</v>
      </c>
      <c r="O350" s="172">
        <v>3.0918999999999999</v>
      </c>
      <c r="P350" s="172">
        <v>5.9002999999999997</v>
      </c>
      <c r="Q350" s="172">
        <v>7.2149999999999999</v>
      </c>
      <c r="R350" s="172">
        <v>3.2919999999999998</v>
      </c>
    </row>
    <row r="351" spans="1:18" x14ac:dyDescent="0.3">
      <c r="A351" s="168" t="s">
        <v>358</v>
      </c>
      <c r="B351" s="168" t="s">
        <v>56</v>
      </c>
      <c r="C351" s="168">
        <v>119337</v>
      </c>
      <c r="D351" s="171">
        <v>44040</v>
      </c>
      <c r="E351" s="172">
        <v>18.511399999999998</v>
      </c>
      <c r="F351" s="172">
        <v>-1.9717</v>
      </c>
      <c r="G351" s="172">
        <v>-11.8644</v>
      </c>
      <c r="H351" s="172">
        <v>-5.0372000000000003</v>
      </c>
      <c r="I351" s="172">
        <v>-0.94330000000000003</v>
      </c>
      <c r="J351" s="172">
        <v>11.6652</v>
      </c>
      <c r="K351" s="172">
        <v>5.0351999999999997</v>
      </c>
      <c r="L351" s="172">
        <v>10.368499999999999</v>
      </c>
      <c r="M351" s="172">
        <v>8.7566000000000006</v>
      </c>
      <c r="N351" s="172">
        <v>7.7706</v>
      </c>
      <c r="O351" s="172">
        <v>3.5682999999999998</v>
      </c>
      <c r="P351" s="172">
        <v>6.4695999999999998</v>
      </c>
      <c r="Q351" s="172">
        <v>7.7310999999999996</v>
      </c>
      <c r="R351" s="172">
        <v>3.7353999999999998</v>
      </c>
    </row>
    <row r="352" spans="1:18" x14ac:dyDescent="0.3">
      <c r="A352" s="168" t="s">
        <v>358</v>
      </c>
      <c r="B352" s="168" t="s">
        <v>88</v>
      </c>
      <c r="C352" s="168">
        <v>117957</v>
      </c>
      <c r="D352" s="171">
        <v>44040</v>
      </c>
      <c r="E352" s="172">
        <v>35.561100000000003</v>
      </c>
      <c r="F352" s="172">
        <v>6.6727999999999996</v>
      </c>
      <c r="G352" s="172">
        <v>-11.4556</v>
      </c>
      <c r="H352" s="172">
        <v>-3.1067</v>
      </c>
      <c r="I352" s="172">
        <v>-1.6705000000000001</v>
      </c>
      <c r="J352" s="172">
        <v>9.7827000000000002</v>
      </c>
      <c r="K352" s="172">
        <v>9.5677000000000003</v>
      </c>
      <c r="L352" s="172">
        <v>13.0556</v>
      </c>
      <c r="M352" s="172">
        <v>10.7464</v>
      </c>
      <c r="N352" s="172">
        <v>9.1653000000000002</v>
      </c>
      <c r="O352" s="172">
        <v>6.3783000000000003</v>
      </c>
      <c r="P352" s="172">
        <v>7.9379</v>
      </c>
      <c r="Q352" s="172">
        <v>8.3306000000000004</v>
      </c>
      <c r="R352" s="172">
        <v>9.2222000000000008</v>
      </c>
    </row>
    <row r="353" spans="1:18" x14ac:dyDescent="0.3">
      <c r="A353" s="168" t="s">
        <v>358</v>
      </c>
      <c r="B353" s="168" t="s">
        <v>57</v>
      </c>
      <c r="C353" s="168">
        <v>119992</v>
      </c>
      <c r="D353" s="171">
        <v>44040</v>
      </c>
      <c r="E353" s="172">
        <v>37.584699999999998</v>
      </c>
      <c r="F353" s="172">
        <v>7.5765000000000002</v>
      </c>
      <c r="G353" s="172">
        <v>-10.452</v>
      </c>
      <c r="H353" s="172">
        <v>-2.1078999999999999</v>
      </c>
      <c r="I353" s="172">
        <v>-0.66579999999999995</v>
      </c>
      <c r="J353" s="172">
        <v>10.7928</v>
      </c>
      <c r="K353" s="172">
        <v>10.5945</v>
      </c>
      <c r="L353" s="172">
        <v>13.8858</v>
      </c>
      <c r="M353" s="172">
        <v>11.520799999999999</v>
      </c>
      <c r="N353" s="172">
        <v>10.073600000000001</v>
      </c>
      <c r="O353" s="172">
        <v>7.3771000000000004</v>
      </c>
      <c r="P353" s="172">
        <v>8.8817000000000004</v>
      </c>
      <c r="Q353" s="172">
        <v>9.2812999999999999</v>
      </c>
      <c r="R353" s="172">
        <v>10.25</v>
      </c>
    </row>
    <row r="354" spans="1:18" x14ac:dyDescent="0.3">
      <c r="A354" s="168" t="s">
        <v>358</v>
      </c>
      <c r="B354" s="168" t="s">
        <v>404</v>
      </c>
      <c r="C354" s="168">
        <v>113526</v>
      </c>
      <c r="D354" s="171">
        <v>44040</v>
      </c>
      <c r="E354" s="172">
        <v>24.7179</v>
      </c>
      <c r="F354" s="172">
        <v>7.0894000000000004</v>
      </c>
      <c r="G354" s="172">
        <v>-11.024699999999999</v>
      </c>
      <c r="H354" s="172">
        <v>-2.6777000000000002</v>
      </c>
      <c r="I354" s="172">
        <v>-1.2335</v>
      </c>
      <c r="J354" s="172">
        <v>10.224399999999999</v>
      </c>
      <c r="K354" s="172">
        <v>10.0177</v>
      </c>
      <c r="L354" s="172">
        <v>13.2927</v>
      </c>
      <c r="M354" s="172">
        <v>10.9534</v>
      </c>
      <c r="N354" s="172">
        <v>9.5358999999999998</v>
      </c>
      <c r="O354" s="172">
        <v>6.9191000000000003</v>
      </c>
      <c r="P354" s="172">
        <v>8.4551999999999996</v>
      </c>
      <c r="Q354" s="172">
        <v>8.2164999999999999</v>
      </c>
      <c r="R354" s="172">
        <v>9.7514000000000003</v>
      </c>
    </row>
    <row r="355" spans="1:18" x14ac:dyDescent="0.3">
      <c r="A355" s="168" t="s">
        <v>358</v>
      </c>
      <c r="B355" s="168" t="s">
        <v>58</v>
      </c>
      <c r="C355" s="168">
        <v>118284</v>
      </c>
      <c r="D355" s="171">
        <v>44040</v>
      </c>
      <c r="E355" s="172">
        <v>24.7423</v>
      </c>
      <c r="F355" s="172">
        <v>0.44259999999999999</v>
      </c>
      <c r="G355" s="172">
        <v>-11.896800000000001</v>
      </c>
      <c r="H355" s="172">
        <v>-1.8749</v>
      </c>
      <c r="I355" s="172">
        <v>1.7608999999999999</v>
      </c>
      <c r="J355" s="172">
        <v>12.3535</v>
      </c>
      <c r="K355" s="172">
        <v>14.5427</v>
      </c>
      <c r="L355" s="172">
        <v>15.584899999999999</v>
      </c>
      <c r="M355" s="172">
        <v>12.007199999999999</v>
      </c>
      <c r="N355" s="172">
        <v>10.2957</v>
      </c>
      <c r="O355" s="172">
        <v>7.2942999999999998</v>
      </c>
      <c r="P355" s="172">
        <v>8.9763999999999999</v>
      </c>
      <c r="Q355" s="172">
        <v>9.3574000000000002</v>
      </c>
      <c r="R355" s="172">
        <v>10.8627</v>
      </c>
    </row>
    <row r="356" spans="1:18" x14ac:dyDescent="0.3">
      <c r="A356" s="168" t="s">
        <v>358</v>
      </c>
      <c r="B356" s="168" t="s">
        <v>89</v>
      </c>
      <c r="C356" s="168">
        <v>111962</v>
      </c>
      <c r="D356" s="171">
        <v>44040</v>
      </c>
      <c r="E356" s="172">
        <v>23.637799999999999</v>
      </c>
      <c r="F356" s="172">
        <v>-0.4632</v>
      </c>
      <c r="G356" s="172">
        <v>-12.7599</v>
      </c>
      <c r="H356" s="172">
        <v>-2.7559</v>
      </c>
      <c r="I356" s="172">
        <v>0.87160000000000004</v>
      </c>
      <c r="J356" s="172">
        <v>11.488099999999999</v>
      </c>
      <c r="K356" s="172">
        <v>13.6599</v>
      </c>
      <c r="L356" s="172">
        <v>14.7265</v>
      </c>
      <c r="M356" s="172">
        <v>11.119</v>
      </c>
      <c r="N356" s="172">
        <v>9.3961000000000006</v>
      </c>
      <c r="O356" s="172">
        <v>6.4718</v>
      </c>
      <c r="P356" s="172">
        <v>8.2062000000000008</v>
      </c>
      <c r="Q356" s="172">
        <v>8.0038999999999998</v>
      </c>
      <c r="R356" s="172">
        <v>9.9347999999999992</v>
      </c>
    </row>
    <row r="357" spans="1:18" x14ac:dyDescent="0.3">
      <c r="A357" s="168" t="s">
        <v>358</v>
      </c>
      <c r="B357" s="168" t="s">
        <v>59</v>
      </c>
      <c r="C357" s="168">
        <v>119239</v>
      </c>
      <c r="D357" s="171">
        <v>44040</v>
      </c>
      <c r="E357" s="172">
        <v>2663.895</v>
      </c>
      <c r="F357" s="172">
        <v>-4.1840000000000002</v>
      </c>
      <c r="G357" s="172">
        <v>-14.47</v>
      </c>
      <c r="H357" s="172">
        <v>1.9901</v>
      </c>
      <c r="I357" s="172">
        <v>4.6456</v>
      </c>
      <c r="J357" s="172">
        <v>16.104600000000001</v>
      </c>
      <c r="K357" s="172">
        <v>15.5313</v>
      </c>
      <c r="L357" s="172">
        <v>20.1694</v>
      </c>
      <c r="M357" s="172">
        <v>15.669700000000001</v>
      </c>
      <c r="N357" s="172">
        <v>15.7857</v>
      </c>
      <c r="O357" s="172">
        <v>9.0198999999999998</v>
      </c>
      <c r="P357" s="172">
        <v>9.4480000000000004</v>
      </c>
      <c r="Q357" s="172">
        <v>9.5568000000000008</v>
      </c>
      <c r="R357" s="172">
        <v>13.752599999999999</v>
      </c>
    </row>
    <row r="358" spans="1:18" x14ac:dyDescent="0.3">
      <c r="A358" s="168" t="s">
        <v>358</v>
      </c>
      <c r="B358" s="168" t="s">
        <v>90</v>
      </c>
      <c r="C358" s="168">
        <v>105669</v>
      </c>
      <c r="D358" s="171">
        <v>44040</v>
      </c>
      <c r="E358" s="172">
        <v>2580.7642000000001</v>
      </c>
      <c r="F358" s="172">
        <v>-4.7938999999999998</v>
      </c>
      <c r="G358" s="172">
        <v>-15.078799999999999</v>
      </c>
      <c r="H358" s="172">
        <v>1.3798999999999999</v>
      </c>
      <c r="I358" s="172">
        <v>4.0346000000000002</v>
      </c>
      <c r="J358" s="172">
        <v>15.4861</v>
      </c>
      <c r="K358" s="172">
        <v>14.898099999999999</v>
      </c>
      <c r="L358" s="172">
        <v>19.469899999999999</v>
      </c>
      <c r="M358" s="172">
        <v>14.950100000000001</v>
      </c>
      <c r="N358" s="172">
        <v>15.0511</v>
      </c>
      <c r="O358" s="172">
        <v>8.4638000000000009</v>
      </c>
      <c r="P358" s="172">
        <v>8.9601000000000006</v>
      </c>
      <c r="Q358" s="172">
        <v>7.4291</v>
      </c>
      <c r="R358" s="172">
        <v>13.0814</v>
      </c>
    </row>
    <row r="359" spans="1:18" x14ac:dyDescent="0.3">
      <c r="A359" s="168" t="s">
        <v>358</v>
      </c>
      <c r="B359" s="168" t="s">
        <v>60</v>
      </c>
      <c r="C359" s="168">
        <v>140237</v>
      </c>
      <c r="D359" s="171">
        <v>44040</v>
      </c>
      <c r="E359" s="172">
        <v>23.752700000000001</v>
      </c>
      <c r="F359" s="172">
        <v>-2.3048999999999999</v>
      </c>
      <c r="G359" s="172">
        <v>1.7291000000000001</v>
      </c>
      <c r="H359" s="172">
        <v>2.2839999999999998</v>
      </c>
      <c r="I359" s="172">
        <v>-4.2956000000000003</v>
      </c>
      <c r="J359" s="172">
        <v>1.9289000000000001</v>
      </c>
      <c r="K359" s="172">
        <v>6.0542999999999996</v>
      </c>
      <c r="L359" s="172">
        <v>10.079800000000001</v>
      </c>
      <c r="M359" s="172">
        <v>8.6248000000000005</v>
      </c>
      <c r="N359" s="172">
        <v>8.4468999999999994</v>
      </c>
      <c r="O359" s="172">
        <v>8.2510999999999992</v>
      </c>
      <c r="P359" s="172">
        <v>8.5288000000000004</v>
      </c>
      <c r="Q359" s="172">
        <v>8.6226000000000003</v>
      </c>
      <c r="R359" s="172">
        <v>12.006600000000001</v>
      </c>
    </row>
    <row r="360" spans="1:18" x14ac:dyDescent="0.3">
      <c r="A360" s="168" t="s">
        <v>358</v>
      </c>
      <c r="B360" s="168" t="s">
        <v>405</v>
      </c>
      <c r="C360" s="168">
        <v>140230</v>
      </c>
      <c r="D360" s="171">
        <v>44040</v>
      </c>
      <c r="E360" s="172">
        <v>19.108599999999999</v>
      </c>
      <c r="F360" s="172">
        <v>-3.056</v>
      </c>
      <c r="G360" s="172">
        <v>0.95520000000000005</v>
      </c>
      <c r="H360" s="172">
        <v>1.5286</v>
      </c>
      <c r="I360" s="172">
        <v>-5.0385</v>
      </c>
      <c r="J360" s="172">
        <v>1.1771</v>
      </c>
      <c r="K360" s="172">
        <v>5.2934999999999999</v>
      </c>
      <c r="L360" s="172">
        <v>9.2982999999999993</v>
      </c>
      <c r="M360" s="172">
        <v>7.8323999999999998</v>
      </c>
      <c r="N360" s="172">
        <v>7.6006999999999998</v>
      </c>
      <c r="O360" s="172">
        <v>7.6444999999999999</v>
      </c>
      <c r="P360" s="172">
        <v>8.1534999999999993</v>
      </c>
      <c r="Q360" s="172">
        <v>5.4981</v>
      </c>
      <c r="R360" s="172">
        <v>11.1858</v>
      </c>
    </row>
    <row r="361" spans="1:18" x14ac:dyDescent="0.3">
      <c r="A361" s="168" t="s">
        <v>358</v>
      </c>
      <c r="B361" s="168" t="s">
        <v>91</v>
      </c>
      <c r="C361" s="168">
        <v>140229</v>
      </c>
      <c r="D361" s="171">
        <v>44040</v>
      </c>
      <c r="E361" s="172">
        <v>22.327000000000002</v>
      </c>
      <c r="F361" s="172">
        <v>-3.1057999999999999</v>
      </c>
      <c r="G361" s="172">
        <v>0.94010000000000005</v>
      </c>
      <c r="H361" s="172">
        <v>1.5185</v>
      </c>
      <c r="I361" s="172">
        <v>-5.0464000000000002</v>
      </c>
      <c r="J361" s="172">
        <v>1.1761999999999999</v>
      </c>
      <c r="K361" s="172">
        <v>5.2911999999999999</v>
      </c>
      <c r="L361" s="172">
        <v>9.2972999999999999</v>
      </c>
      <c r="M361" s="172">
        <v>7.8319999999999999</v>
      </c>
      <c r="N361" s="172">
        <v>7.6002999999999998</v>
      </c>
      <c r="O361" s="172">
        <v>7.5476000000000001</v>
      </c>
      <c r="P361" s="172">
        <v>7.7289000000000003</v>
      </c>
      <c r="Q361" s="172">
        <v>6.8673999999999999</v>
      </c>
      <c r="R361" s="172">
        <v>11.185499999999999</v>
      </c>
    </row>
    <row r="362" spans="1:18" x14ac:dyDescent="0.3">
      <c r="A362" s="168" t="s">
        <v>358</v>
      </c>
      <c r="B362" s="168" t="s">
        <v>92</v>
      </c>
      <c r="C362" s="168">
        <v>100499</v>
      </c>
      <c r="D362" s="171">
        <v>44040</v>
      </c>
      <c r="E362" s="172">
        <v>66.478499999999997</v>
      </c>
      <c r="F362" s="172">
        <v>-2.0314000000000001</v>
      </c>
      <c r="G362" s="172">
        <v>6.6620999999999997</v>
      </c>
      <c r="H362" s="172">
        <v>6.8170999999999999</v>
      </c>
      <c r="I362" s="172">
        <v>-6.2089999999999996</v>
      </c>
      <c r="J362" s="172">
        <v>0.95650000000000002</v>
      </c>
      <c r="K362" s="172">
        <v>8.6135000000000002</v>
      </c>
      <c r="L362" s="172">
        <v>-1.7453000000000001</v>
      </c>
      <c r="M362" s="172">
        <v>-4.3807</v>
      </c>
      <c r="N362" s="172">
        <v>-1.9874000000000001</v>
      </c>
      <c r="O362" s="172">
        <v>4.21</v>
      </c>
      <c r="P362" s="172">
        <v>6.5613000000000001</v>
      </c>
      <c r="Q362" s="172">
        <v>8.4268000000000001</v>
      </c>
      <c r="R362" s="172">
        <v>3.2709000000000001</v>
      </c>
    </row>
    <row r="363" spans="1:18" x14ac:dyDescent="0.3">
      <c r="A363" s="168" t="s">
        <v>358</v>
      </c>
      <c r="B363" s="168" t="s">
        <v>61</v>
      </c>
      <c r="C363" s="168">
        <v>118495</v>
      </c>
      <c r="D363" s="171">
        <v>44040</v>
      </c>
      <c r="E363" s="172">
        <v>70.711500000000001</v>
      </c>
      <c r="F363" s="172">
        <v>-1.2387999999999999</v>
      </c>
      <c r="G363" s="172">
        <v>7.452</v>
      </c>
      <c r="H363" s="172">
        <v>7.6136999999999997</v>
      </c>
      <c r="I363" s="172">
        <v>-5.4123000000000001</v>
      </c>
      <c r="J363" s="172">
        <v>1.7561</v>
      </c>
      <c r="K363" s="172">
        <v>9.4314</v>
      </c>
      <c r="L363" s="172">
        <v>-0.93379999999999996</v>
      </c>
      <c r="M363" s="172">
        <v>-3.5579999999999998</v>
      </c>
      <c r="N363" s="172">
        <v>-1.1506000000000001</v>
      </c>
      <c r="O363" s="172">
        <v>5.149</v>
      </c>
      <c r="P363" s="172">
        <v>7.5176999999999996</v>
      </c>
      <c r="Q363" s="172">
        <v>8.1803000000000008</v>
      </c>
      <c r="R363" s="172">
        <v>4.1905999999999999</v>
      </c>
    </row>
    <row r="364" spans="1:18" x14ac:dyDescent="0.3">
      <c r="A364" s="168" t="s">
        <v>358</v>
      </c>
      <c r="B364" s="168" t="s">
        <v>365</v>
      </c>
      <c r="C364" s="168">
        <v>147981</v>
      </c>
      <c r="D364" s="171">
        <v>44029</v>
      </c>
      <c r="E364" s="172">
        <v>1.8665</v>
      </c>
      <c r="F364" s="172">
        <v>0</v>
      </c>
      <c r="G364" s="172">
        <v>0</v>
      </c>
      <c r="H364" s="172">
        <v>0</v>
      </c>
      <c r="I364" s="172"/>
      <c r="J364" s="172"/>
      <c r="K364" s="172"/>
      <c r="L364" s="172"/>
      <c r="M364" s="172"/>
      <c r="N364" s="172"/>
      <c r="O364" s="172"/>
      <c r="P364" s="172"/>
      <c r="Q364" s="172">
        <v>0</v>
      </c>
      <c r="R364" s="172"/>
    </row>
    <row r="365" spans="1:18" x14ac:dyDescent="0.3">
      <c r="A365" s="168" t="s">
        <v>358</v>
      </c>
      <c r="B365" s="168" t="s">
        <v>361</v>
      </c>
      <c r="C365" s="168">
        <v>147982</v>
      </c>
      <c r="D365" s="171">
        <v>44029</v>
      </c>
      <c r="E365" s="172">
        <v>0.33950000000000002</v>
      </c>
      <c r="F365" s="172">
        <v>0</v>
      </c>
      <c r="G365" s="172">
        <v>0</v>
      </c>
      <c r="H365" s="172">
        <v>0</v>
      </c>
      <c r="I365" s="172"/>
      <c r="J365" s="172"/>
      <c r="K365" s="172"/>
      <c r="L365" s="172"/>
      <c r="M365" s="172"/>
      <c r="N365" s="172"/>
      <c r="O365" s="172"/>
      <c r="P365" s="172"/>
      <c r="Q365" s="172">
        <v>0</v>
      </c>
      <c r="R365" s="172"/>
    </row>
    <row r="366" spans="1:18" x14ac:dyDescent="0.3">
      <c r="A366" s="168" t="s">
        <v>358</v>
      </c>
      <c r="B366" s="168" t="s">
        <v>366</v>
      </c>
      <c r="C366" s="168">
        <v>147987</v>
      </c>
      <c r="D366" s="171"/>
      <c r="E366" s="172"/>
      <c r="F366" s="172"/>
      <c r="G366" s="172"/>
      <c r="H366" s="172"/>
      <c r="I366" s="172"/>
      <c r="J366" s="172"/>
      <c r="K366" s="172"/>
      <c r="L366" s="172"/>
      <c r="M366" s="172"/>
      <c r="N366" s="172"/>
      <c r="O366" s="172"/>
      <c r="P366" s="172"/>
      <c r="Q366" s="172"/>
      <c r="R366" s="172"/>
    </row>
    <row r="367" spans="1:18" x14ac:dyDescent="0.3">
      <c r="A367" s="168" t="s">
        <v>358</v>
      </c>
      <c r="B367" s="168" t="s">
        <v>362</v>
      </c>
      <c r="C367" s="168">
        <v>147988</v>
      </c>
      <c r="D367" s="171"/>
      <c r="E367" s="172"/>
      <c r="F367" s="172"/>
      <c r="G367" s="172"/>
      <c r="H367" s="172"/>
      <c r="I367" s="172"/>
      <c r="J367" s="172"/>
      <c r="K367" s="172"/>
      <c r="L367" s="172"/>
      <c r="M367" s="172"/>
      <c r="N367" s="172"/>
      <c r="O367" s="172"/>
      <c r="P367" s="172"/>
      <c r="Q367" s="172"/>
      <c r="R367" s="172"/>
    </row>
    <row r="368" spans="1:18" x14ac:dyDescent="0.3">
      <c r="A368" s="168" t="s">
        <v>358</v>
      </c>
      <c r="B368" s="168" t="s">
        <v>406</v>
      </c>
      <c r="C368" s="168">
        <v>148307</v>
      </c>
      <c r="D368" s="171"/>
      <c r="E368" s="172"/>
      <c r="F368" s="172"/>
      <c r="G368" s="172"/>
      <c r="H368" s="172"/>
      <c r="I368" s="172"/>
      <c r="J368" s="172"/>
      <c r="K368" s="172"/>
      <c r="L368" s="172"/>
      <c r="M368" s="172"/>
      <c r="N368" s="172"/>
      <c r="O368" s="172"/>
      <c r="P368" s="172"/>
      <c r="Q368" s="172"/>
      <c r="R368" s="172"/>
    </row>
    <row r="369" spans="1:18" x14ac:dyDescent="0.3">
      <c r="A369" s="168" t="s">
        <v>358</v>
      </c>
      <c r="B369" s="168" t="s">
        <v>407</v>
      </c>
      <c r="C369" s="168">
        <v>148308</v>
      </c>
      <c r="D369" s="171"/>
      <c r="E369" s="172"/>
      <c r="F369" s="172"/>
      <c r="G369" s="172"/>
      <c r="H369" s="172"/>
      <c r="I369" s="172"/>
      <c r="J369" s="172"/>
      <c r="K369" s="172"/>
      <c r="L369" s="172"/>
      <c r="M369" s="172"/>
      <c r="N369" s="172"/>
      <c r="O369" s="172"/>
      <c r="P369" s="172"/>
      <c r="Q369" s="172"/>
      <c r="R369" s="172"/>
    </row>
    <row r="370" spans="1:18" x14ac:dyDescent="0.3">
      <c r="A370" s="168" t="s">
        <v>358</v>
      </c>
      <c r="B370" s="168" t="s">
        <v>93</v>
      </c>
      <c r="C370" s="168">
        <v>101872</v>
      </c>
      <c r="D370" s="171">
        <v>44040</v>
      </c>
      <c r="E370" s="172">
        <v>66.3339</v>
      </c>
      <c r="F370" s="172">
        <v>-15.895200000000001</v>
      </c>
      <c r="G370" s="172">
        <v>-8.1089000000000002</v>
      </c>
      <c r="H370" s="172">
        <v>-3.8567</v>
      </c>
      <c r="I370" s="172">
        <v>2.7934999999999999</v>
      </c>
      <c r="J370" s="172">
        <v>15.555999999999999</v>
      </c>
      <c r="K370" s="172">
        <v>19.1479</v>
      </c>
      <c r="L370" s="172">
        <v>10.875</v>
      </c>
      <c r="M370" s="172">
        <v>9.7454000000000001</v>
      </c>
      <c r="N370" s="172">
        <v>9.2207000000000008</v>
      </c>
      <c r="O370" s="172">
        <v>4.1513999999999998</v>
      </c>
      <c r="P370" s="172">
        <v>6.5887000000000002</v>
      </c>
      <c r="Q370" s="172">
        <v>8.4725000000000001</v>
      </c>
      <c r="R370" s="172">
        <v>6.3026</v>
      </c>
    </row>
    <row r="371" spans="1:18" x14ac:dyDescent="0.3">
      <c r="A371" s="168" t="s">
        <v>358</v>
      </c>
      <c r="B371" s="168" t="s">
        <v>62</v>
      </c>
      <c r="C371" s="168">
        <v>119075</v>
      </c>
      <c r="D371" s="171">
        <v>44040</v>
      </c>
      <c r="E371" s="172">
        <v>70.159899999999993</v>
      </c>
      <c r="F371" s="172">
        <v>-15.2887</v>
      </c>
      <c r="G371" s="172">
        <v>-7.4983000000000004</v>
      </c>
      <c r="H371" s="172">
        <v>-3.2458</v>
      </c>
      <c r="I371" s="172">
        <v>3.4045999999999998</v>
      </c>
      <c r="J371" s="172">
        <v>16.141300000000001</v>
      </c>
      <c r="K371" s="172">
        <v>19.774999999999999</v>
      </c>
      <c r="L371" s="172">
        <v>11.7218</v>
      </c>
      <c r="M371" s="172">
        <v>10.6304</v>
      </c>
      <c r="N371" s="172">
        <v>10.064500000000001</v>
      </c>
      <c r="O371" s="172">
        <v>4.8377999999999997</v>
      </c>
      <c r="P371" s="172">
        <v>7.3338000000000001</v>
      </c>
      <c r="Q371" s="172">
        <v>8.2547999999999995</v>
      </c>
      <c r="R371" s="172">
        <v>7.0225999999999997</v>
      </c>
    </row>
    <row r="372" spans="1:18" x14ac:dyDescent="0.3">
      <c r="A372" s="168" t="s">
        <v>358</v>
      </c>
      <c r="B372" s="168" t="s">
        <v>94</v>
      </c>
      <c r="C372" s="168"/>
      <c r="D372" s="171">
        <v>44040</v>
      </c>
      <c r="E372" s="172">
        <v>66.3339</v>
      </c>
      <c r="F372" s="172">
        <v>-15.895200000000001</v>
      </c>
      <c r="G372" s="172">
        <v>-8.1089000000000002</v>
      </c>
      <c r="H372" s="172">
        <v>-3.8567</v>
      </c>
      <c r="I372" s="172">
        <v>2.7934999999999999</v>
      </c>
      <c r="J372" s="172">
        <v>15.555999999999999</v>
      </c>
      <c r="K372" s="172">
        <v>19.1479</v>
      </c>
      <c r="L372" s="172">
        <v>10.875</v>
      </c>
      <c r="M372" s="172">
        <v>9.7454000000000001</v>
      </c>
      <c r="N372" s="172">
        <v>9.2207000000000008</v>
      </c>
      <c r="O372" s="172">
        <v>4.1513999999999998</v>
      </c>
      <c r="P372" s="172">
        <v>6.5887000000000002</v>
      </c>
      <c r="Q372" s="172">
        <v>8.4725000000000001</v>
      </c>
      <c r="R372" s="172">
        <v>6.3026</v>
      </c>
    </row>
    <row r="373" spans="1:18" x14ac:dyDescent="0.3">
      <c r="A373" s="168" t="s">
        <v>358</v>
      </c>
      <c r="B373" s="168" t="s">
        <v>95</v>
      </c>
      <c r="C373" s="168"/>
      <c r="D373" s="171">
        <v>44040</v>
      </c>
      <c r="E373" s="172">
        <v>66.3339</v>
      </c>
      <c r="F373" s="172">
        <v>-15.895200000000001</v>
      </c>
      <c r="G373" s="172">
        <v>-8.1089000000000002</v>
      </c>
      <c r="H373" s="172">
        <v>-3.8567</v>
      </c>
      <c r="I373" s="172">
        <v>2.7934999999999999</v>
      </c>
      <c r="J373" s="172">
        <v>15.555999999999999</v>
      </c>
      <c r="K373" s="172">
        <v>19.1479</v>
      </c>
      <c r="L373" s="172">
        <v>10.875</v>
      </c>
      <c r="M373" s="172">
        <v>9.7454000000000001</v>
      </c>
      <c r="N373" s="172">
        <v>9.2207000000000008</v>
      </c>
      <c r="O373" s="172">
        <v>4.1513999999999998</v>
      </c>
      <c r="P373" s="172">
        <v>6.5887000000000002</v>
      </c>
      <c r="Q373" s="172">
        <v>8.4725000000000001</v>
      </c>
      <c r="R373" s="172">
        <v>6.3026</v>
      </c>
    </row>
    <row r="374" spans="1:18" x14ac:dyDescent="0.3">
      <c r="A374" s="168" t="s">
        <v>358</v>
      </c>
      <c r="B374" s="168" t="s">
        <v>96</v>
      </c>
      <c r="C374" s="168">
        <v>106737</v>
      </c>
      <c r="D374" s="171">
        <v>44040</v>
      </c>
      <c r="E374" s="172">
        <v>27.835999999999999</v>
      </c>
      <c r="F374" s="172">
        <v>-1.8357000000000001</v>
      </c>
      <c r="G374" s="172">
        <v>-15.1525</v>
      </c>
      <c r="H374" s="172">
        <v>-9.1066000000000003</v>
      </c>
      <c r="I374" s="172">
        <v>-4.4132999999999996</v>
      </c>
      <c r="J374" s="172">
        <v>10.174300000000001</v>
      </c>
      <c r="K374" s="172">
        <v>14.3797</v>
      </c>
      <c r="L374" s="172">
        <v>12.542400000000001</v>
      </c>
      <c r="M374" s="172">
        <v>9.8802000000000003</v>
      </c>
      <c r="N374" s="172">
        <v>9.0364000000000004</v>
      </c>
      <c r="O374" s="172">
        <v>6.6509</v>
      </c>
      <c r="P374" s="172">
        <v>7.5378999999999996</v>
      </c>
      <c r="Q374" s="172">
        <v>8.3117000000000001</v>
      </c>
      <c r="R374" s="172">
        <v>10.678100000000001</v>
      </c>
    </row>
    <row r="375" spans="1:18" x14ac:dyDescent="0.3">
      <c r="A375" s="168" t="s">
        <v>358</v>
      </c>
      <c r="B375" s="168" t="s">
        <v>63</v>
      </c>
      <c r="C375" s="168">
        <v>120048</v>
      </c>
      <c r="D375" s="171">
        <v>44040</v>
      </c>
      <c r="E375" s="172">
        <v>29.493300000000001</v>
      </c>
      <c r="F375" s="172">
        <v>-0.99</v>
      </c>
      <c r="G375" s="172">
        <v>-14.3949</v>
      </c>
      <c r="H375" s="172">
        <v>-8.3138000000000005</v>
      </c>
      <c r="I375" s="172">
        <v>-3.6368999999999998</v>
      </c>
      <c r="J375" s="172">
        <v>10.960100000000001</v>
      </c>
      <c r="K375" s="172">
        <v>15.1844</v>
      </c>
      <c r="L375" s="172">
        <v>13.3767</v>
      </c>
      <c r="M375" s="172">
        <v>10.7216</v>
      </c>
      <c r="N375" s="172">
        <v>9.8882999999999992</v>
      </c>
      <c r="O375" s="172">
        <v>7.4635999999999996</v>
      </c>
      <c r="P375" s="172">
        <v>8.3506999999999998</v>
      </c>
      <c r="Q375" s="172">
        <v>8.3480000000000008</v>
      </c>
      <c r="R375" s="172">
        <v>11.5267</v>
      </c>
    </row>
    <row r="376" spans="1:18" x14ac:dyDescent="0.3">
      <c r="A376" s="168" t="s">
        <v>358</v>
      </c>
      <c r="B376" s="168" t="s">
        <v>408</v>
      </c>
      <c r="C376" s="168">
        <v>106736</v>
      </c>
      <c r="D376" s="171">
        <v>44040</v>
      </c>
      <c r="E376" s="172">
        <v>26.825399999999998</v>
      </c>
      <c r="F376" s="172">
        <v>-2.1768999999999998</v>
      </c>
      <c r="G376" s="172">
        <v>-15.417299999999999</v>
      </c>
      <c r="H376" s="172">
        <v>-9.3521999999999998</v>
      </c>
      <c r="I376" s="172">
        <v>-4.6664000000000003</v>
      </c>
      <c r="J376" s="172">
        <v>9.9247999999999994</v>
      </c>
      <c r="K376" s="172">
        <v>14.1227</v>
      </c>
      <c r="L376" s="172">
        <v>12.2902</v>
      </c>
      <c r="M376" s="172">
        <v>9.6241000000000003</v>
      </c>
      <c r="N376" s="172">
        <v>8.7759999999999998</v>
      </c>
      <c r="O376" s="172">
        <v>6.3887</v>
      </c>
      <c r="P376" s="172">
        <v>7.2698</v>
      </c>
      <c r="Q376" s="172">
        <v>7.9997999999999996</v>
      </c>
      <c r="R376" s="172">
        <v>10.4077</v>
      </c>
    </row>
    <row r="377" spans="1:18" x14ac:dyDescent="0.3">
      <c r="A377" s="168" t="s">
        <v>358</v>
      </c>
      <c r="B377" s="168" t="s">
        <v>97</v>
      </c>
      <c r="C377" s="168">
        <v>112096</v>
      </c>
      <c r="D377" s="171">
        <v>44040</v>
      </c>
      <c r="E377" s="172">
        <v>27.018799999999999</v>
      </c>
      <c r="F377" s="172">
        <v>7.0260999999999996</v>
      </c>
      <c r="G377" s="172">
        <v>-0.77669999999999995</v>
      </c>
      <c r="H377" s="172">
        <v>8.9893999999999998</v>
      </c>
      <c r="I377" s="172">
        <v>9.6463000000000001</v>
      </c>
      <c r="J377" s="172">
        <v>20.7133</v>
      </c>
      <c r="K377" s="172">
        <v>19.034300000000002</v>
      </c>
      <c r="L377" s="172">
        <v>15.725899999999999</v>
      </c>
      <c r="M377" s="172">
        <v>14.1233</v>
      </c>
      <c r="N377" s="172">
        <v>12.4223</v>
      </c>
      <c r="O377" s="172">
        <v>8.1219999999999999</v>
      </c>
      <c r="P377" s="172">
        <v>9.8880999999999997</v>
      </c>
      <c r="Q377" s="172">
        <v>9.9030000000000005</v>
      </c>
      <c r="R377" s="172">
        <v>11.138500000000001</v>
      </c>
    </row>
    <row r="378" spans="1:18" x14ac:dyDescent="0.3">
      <c r="A378" s="168" t="s">
        <v>358</v>
      </c>
      <c r="B378" s="168" t="s">
        <v>64</v>
      </c>
      <c r="C378" s="168">
        <v>120603</v>
      </c>
      <c r="D378" s="171">
        <v>44040</v>
      </c>
      <c r="E378" s="172">
        <v>28.144400000000001</v>
      </c>
      <c r="F378" s="172">
        <v>7.7830000000000004</v>
      </c>
      <c r="G378" s="172">
        <v>-6.4799999999999996E-2</v>
      </c>
      <c r="H378" s="172">
        <v>9.7262000000000004</v>
      </c>
      <c r="I378" s="172">
        <v>10.3605</v>
      </c>
      <c r="J378" s="172">
        <v>21.441600000000001</v>
      </c>
      <c r="K378" s="172">
        <v>19.696899999999999</v>
      </c>
      <c r="L378" s="172">
        <v>16.402999999999999</v>
      </c>
      <c r="M378" s="172">
        <v>14.8347</v>
      </c>
      <c r="N378" s="172">
        <v>13.153600000000001</v>
      </c>
      <c r="O378" s="172">
        <v>8.8736999999999995</v>
      </c>
      <c r="P378" s="172">
        <v>10.6455</v>
      </c>
      <c r="Q378" s="172">
        <v>11.2812</v>
      </c>
      <c r="R378" s="172">
        <v>11.8886</v>
      </c>
    </row>
    <row r="379" spans="1:18" x14ac:dyDescent="0.3">
      <c r="A379" s="168" t="s">
        <v>358</v>
      </c>
      <c r="B379" s="168" t="s">
        <v>98</v>
      </c>
      <c r="C379" s="168">
        <v>116583</v>
      </c>
      <c r="D379" s="171">
        <v>44040</v>
      </c>
      <c r="E379" s="172">
        <v>16.720099999999999</v>
      </c>
      <c r="F379" s="172">
        <v>-22.253</v>
      </c>
      <c r="G379" s="172">
        <v>-7.4161999999999999</v>
      </c>
      <c r="H379" s="172">
        <v>6.1508000000000003</v>
      </c>
      <c r="I379" s="172">
        <v>9.9705999999999992</v>
      </c>
      <c r="J379" s="172">
        <v>20.217400000000001</v>
      </c>
      <c r="K379" s="172">
        <v>21.341699999999999</v>
      </c>
      <c r="L379" s="172">
        <v>12.2918</v>
      </c>
      <c r="M379" s="172">
        <v>11.273</v>
      </c>
      <c r="N379" s="172">
        <v>9.1358999999999995</v>
      </c>
      <c r="O379" s="172">
        <v>4.9912999999999998</v>
      </c>
      <c r="P379" s="172">
        <v>5.8945999999999996</v>
      </c>
      <c r="Q379" s="172">
        <v>6.2808999999999999</v>
      </c>
      <c r="R379" s="172">
        <v>8.1213999999999995</v>
      </c>
    </row>
    <row r="380" spans="1:18" x14ac:dyDescent="0.3">
      <c r="A380" s="168" t="s">
        <v>358</v>
      </c>
      <c r="B380" s="168" t="s">
        <v>65</v>
      </c>
      <c r="C380" s="168">
        <v>116811</v>
      </c>
      <c r="D380" s="171">
        <v>44040</v>
      </c>
      <c r="E380" s="172">
        <v>17.7865</v>
      </c>
      <c r="F380" s="172">
        <v>-21.329599999999999</v>
      </c>
      <c r="G380" s="172">
        <v>-6.6132999999999997</v>
      </c>
      <c r="H380" s="172">
        <v>6.9572000000000003</v>
      </c>
      <c r="I380" s="172">
        <v>10.7592</v>
      </c>
      <c r="J380" s="172">
        <v>21.0169</v>
      </c>
      <c r="K380" s="172">
        <v>22.164400000000001</v>
      </c>
      <c r="L380" s="172">
        <v>13.120699999999999</v>
      </c>
      <c r="M380" s="172">
        <v>12.121</v>
      </c>
      <c r="N380" s="172">
        <v>9.9944000000000006</v>
      </c>
      <c r="O380" s="172">
        <v>6.1628999999999996</v>
      </c>
      <c r="P380" s="172">
        <v>6.9917999999999996</v>
      </c>
      <c r="Q380" s="172">
        <v>6.7544000000000004</v>
      </c>
      <c r="R380" s="172">
        <v>9.1458999999999993</v>
      </c>
    </row>
    <row r="381" spans="1:18" x14ac:dyDescent="0.3">
      <c r="A381" s="168" t="s">
        <v>358</v>
      </c>
      <c r="B381" s="168" t="s">
        <v>66</v>
      </c>
      <c r="C381" s="168">
        <v>118416</v>
      </c>
      <c r="D381" s="171">
        <v>44040</v>
      </c>
      <c r="E381" s="172">
        <v>28.525700000000001</v>
      </c>
      <c r="F381" s="172">
        <v>22.533899999999999</v>
      </c>
      <c r="G381" s="172">
        <v>-8.4372000000000007</v>
      </c>
      <c r="H381" s="172">
        <v>5.8193000000000001</v>
      </c>
      <c r="I381" s="172">
        <v>5.9726999999999997</v>
      </c>
      <c r="J381" s="172">
        <v>18.488499999999998</v>
      </c>
      <c r="K381" s="172">
        <v>19.111899999999999</v>
      </c>
      <c r="L381" s="172">
        <v>20.911999999999999</v>
      </c>
      <c r="M381" s="172">
        <v>16.078600000000002</v>
      </c>
      <c r="N381" s="172">
        <v>14.4483</v>
      </c>
      <c r="O381" s="172">
        <v>9.6481999999999992</v>
      </c>
      <c r="P381" s="172">
        <v>10.4145</v>
      </c>
      <c r="Q381" s="172">
        <v>10.2141</v>
      </c>
      <c r="R381" s="172">
        <v>14.413399999999999</v>
      </c>
    </row>
    <row r="382" spans="1:18" x14ac:dyDescent="0.3">
      <c r="A382" s="168" t="s">
        <v>358</v>
      </c>
      <c r="B382" s="168" t="s">
        <v>99</v>
      </c>
      <c r="C382" s="168">
        <v>111524</v>
      </c>
      <c r="D382" s="171">
        <v>44040</v>
      </c>
      <c r="E382" s="172">
        <v>26.783000000000001</v>
      </c>
      <c r="F382" s="172">
        <v>21.545000000000002</v>
      </c>
      <c r="G382" s="172">
        <v>-9.2236999999999991</v>
      </c>
      <c r="H382" s="172">
        <v>5.0278</v>
      </c>
      <c r="I382" s="172">
        <v>5.1791999999999998</v>
      </c>
      <c r="J382" s="172">
        <v>17.688500000000001</v>
      </c>
      <c r="K382" s="172">
        <v>18.302499999999998</v>
      </c>
      <c r="L382" s="172">
        <v>20.044799999999999</v>
      </c>
      <c r="M382" s="172">
        <v>15.2044</v>
      </c>
      <c r="N382" s="172">
        <v>13.5684</v>
      </c>
      <c r="O382" s="172">
        <v>8.8455999999999992</v>
      </c>
      <c r="P382" s="172">
        <v>9.5410000000000004</v>
      </c>
      <c r="Q382" s="172">
        <v>8.8140999999999998</v>
      </c>
      <c r="R382" s="172">
        <v>13.5791</v>
      </c>
    </row>
    <row r="383" spans="1:18" x14ac:dyDescent="0.3">
      <c r="A383" s="168" t="s">
        <v>358</v>
      </c>
      <c r="B383" s="168" t="s">
        <v>67</v>
      </c>
      <c r="C383" s="168">
        <v>122715</v>
      </c>
      <c r="D383" s="171">
        <v>44040</v>
      </c>
      <c r="E383" s="172">
        <v>16.898199999999999</v>
      </c>
      <c r="F383" s="172">
        <v>-16.4086</v>
      </c>
      <c r="G383" s="172">
        <v>-9.2246000000000006</v>
      </c>
      <c r="H383" s="172">
        <v>-5.0556000000000001</v>
      </c>
      <c r="I383" s="172">
        <v>4.6523000000000003</v>
      </c>
      <c r="J383" s="172">
        <v>15.5311</v>
      </c>
      <c r="K383" s="172">
        <v>11.6762</v>
      </c>
      <c r="L383" s="172">
        <v>8.5246999999999993</v>
      </c>
      <c r="M383" s="172">
        <v>8.2416</v>
      </c>
      <c r="N383" s="172">
        <v>8.3690999999999995</v>
      </c>
      <c r="O383" s="172">
        <v>7.0730000000000004</v>
      </c>
      <c r="P383" s="172">
        <v>7.9218999999999999</v>
      </c>
      <c r="Q383" s="172">
        <v>7.6703999999999999</v>
      </c>
      <c r="R383" s="172">
        <v>8.2353000000000005</v>
      </c>
    </row>
    <row r="384" spans="1:18" x14ac:dyDescent="0.3">
      <c r="A384" s="168" t="s">
        <v>358</v>
      </c>
      <c r="B384" s="168" t="s">
        <v>100</v>
      </c>
      <c r="C384" s="168">
        <v>122612</v>
      </c>
      <c r="D384" s="171">
        <v>44040</v>
      </c>
      <c r="E384" s="172">
        <v>16.241700000000002</v>
      </c>
      <c r="F384" s="172">
        <v>-17.0715</v>
      </c>
      <c r="G384" s="172">
        <v>-9.8214000000000006</v>
      </c>
      <c r="H384" s="172">
        <v>-5.6763000000000003</v>
      </c>
      <c r="I384" s="172">
        <v>4.0191999999999997</v>
      </c>
      <c r="J384" s="172">
        <v>14.876200000000001</v>
      </c>
      <c r="K384" s="172">
        <v>11.009600000000001</v>
      </c>
      <c r="L384" s="172">
        <v>7.8501000000000003</v>
      </c>
      <c r="M384" s="172">
        <v>7.5548000000000002</v>
      </c>
      <c r="N384" s="172">
        <v>7.6684000000000001</v>
      </c>
      <c r="O384" s="172">
        <v>6.3943000000000003</v>
      </c>
      <c r="P384" s="172">
        <v>7.2954999999999997</v>
      </c>
      <c r="Q384" s="172">
        <v>7.0711000000000004</v>
      </c>
      <c r="R384" s="172">
        <v>7.5354999999999999</v>
      </c>
    </row>
    <row r="385" spans="1:18" x14ac:dyDescent="0.3">
      <c r="A385" s="168" t="s">
        <v>358</v>
      </c>
      <c r="B385" s="168" t="s">
        <v>68</v>
      </c>
      <c r="C385" s="168">
        <v>145589</v>
      </c>
      <c r="D385" s="171">
        <v>44040</v>
      </c>
      <c r="E385" s="172">
        <v>1160.0121999999999</v>
      </c>
      <c r="F385" s="172">
        <v>-13.786</v>
      </c>
      <c r="G385" s="172">
        <v>-1.0343</v>
      </c>
      <c r="H385" s="172">
        <v>-4.7405999999999997</v>
      </c>
      <c r="I385" s="172">
        <v>0.95279999999999998</v>
      </c>
      <c r="J385" s="172">
        <v>12.293799999999999</v>
      </c>
      <c r="K385" s="172">
        <v>7.6993999999999998</v>
      </c>
      <c r="L385" s="172">
        <v>8.2568999999999999</v>
      </c>
      <c r="M385" s="172">
        <v>7.4463999999999997</v>
      </c>
      <c r="N385" s="172">
        <v>7.9657</v>
      </c>
      <c r="O385" s="172"/>
      <c r="P385" s="172"/>
      <c r="Q385" s="172">
        <v>9.4169</v>
      </c>
      <c r="R385" s="172"/>
    </row>
    <row r="386" spans="1:18" x14ac:dyDescent="0.3">
      <c r="A386" s="168" t="s">
        <v>358</v>
      </c>
      <c r="B386" s="168" t="s">
        <v>101</v>
      </c>
      <c r="C386" s="168">
        <v>145590</v>
      </c>
      <c r="D386" s="171">
        <v>44040</v>
      </c>
      <c r="E386" s="172">
        <v>1150.1815999999999</v>
      </c>
      <c r="F386" s="172">
        <v>-14.3033</v>
      </c>
      <c r="G386" s="172">
        <v>-1.5570999999999999</v>
      </c>
      <c r="H386" s="172">
        <v>-5.2662000000000004</v>
      </c>
      <c r="I386" s="172">
        <v>0.4269</v>
      </c>
      <c r="J386" s="172">
        <v>11.7637</v>
      </c>
      <c r="K386" s="172">
        <v>7.1661000000000001</v>
      </c>
      <c r="L386" s="172">
        <v>7.7122000000000002</v>
      </c>
      <c r="M386" s="172">
        <v>6.8951000000000002</v>
      </c>
      <c r="N386" s="172">
        <v>7.4029999999999996</v>
      </c>
      <c r="O386" s="172"/>
      <c r="P386" s="172"/>
      <c r="Q386" s="172">
        <v>8.8537999999999997</v>
      </c>
      <c r="R386" s="172"/>
    </row>
    <row r="387" spans="1:18" x14ac:dyDescent="0.3">
      <c r="A387" s="168" t="s">
        <v>358</v>
      </c>
      <c r="B387" s="168" t="s">
        <v>69</v>
      </c>
      <c r="C387" s="168">
        <v>120435</v>
      </c>
      <c r="D387" s="171">
        <v>44040</v>
      </c>
      <c r="E387" s="172">
        <v>32.950499999999998</v>
      </c>
      <c r="F387" s="172">
        <v>-24.796099999999999</v>
      </c>
      <c r="G387" s="172">
        <v>-17.606400000000001</v>
      </c>
      <c r="H387" s="172">
        <v>-10.659800000000001</v>
      </c>
      <c r="I387" s="172">
        <v>-0.3639</v>
      </c>
      <c r="J387" s="172">
        <v>11.5601</v>
      </c>
      <c r="K387" s="172">
        <v>15.741</v>
      </c>
      <c r="L387" s="172">
        <v>10.548999999999999</v>
      </c>
      <c r="M387" s="172">
        <v>8.7745999999999995</v>
      </c>
      <c r="N387" s="172">
        <v>8.1576000000000004</v>
      </c>
      <c r="O387" s="172">
        <v>7.8975</v>
      </c>
      <c r="P387" s="172">
        <v>8.3325999999999993</v>
      </c>
      <c r="Q387" s="172">
        <v>8.5985999999999994</v>
      </c>
      <c r="R387" s="172">
        <v>7.9667000000000003</v>
      </c>
    </row>
    <row r="388" spans="1:18" x14ac:dyDescent="0.3">
      <c r="A388" s="168" t="s">
        <v>358</v>
      </c>
      <c r="B388" s="168" t="s">
        <v>102</v>
      </c>
      <c r="C388" s="168">
        <v>101806</v>
      </c>
      <c r="D388" s="171">
        <v>44040</v>
      </c>
      <c r="E388" s="172">
        <v>31.640899999999998</v>
      </c>
      <c r="F388" s="172">
        <v>-25.5913</v>
      </c>
      <c r="G388" s="172">
        <v>-18.362400000000001</v>
      </c>
      <c r="H388" s="172">
        <v>-11.3954</v>
      </c>
      <c r="I388" s="172">
        <v>-1.1036999999999999</v>
      </c>
      <c r="J388" s="172">
        <v>10.822699999999999</v>
      </c>
      <c r="K388" s="172">
        <v>14.9833</v>
      </c>
      <c r="L388" s="172">
        <v>9.8026</v>
      </c>
      <c r="M388" s="172">
        <v>8.0959000000000003</v>
      </c>
      <c r="N388" s="172">
        <v>7.5063000000000004</v>
      </c>
      <c r="O388" s="172">
        <v>7.3221999999999996</v>
      </c>
      <c r="P388" s="172">
        <v>7.7103999999999999</v>
      </c>
      <c r="Q388" s="172">
        <v>6.9664000000000001</v>
      </c>
      <c r="R388" s="172">
        <v>7.3726000000000003</v>
      </c>
    </row>
    <row r="389" spans="1:18" x14ac:dyDescent="0.3">
      <c r="A389" s="168" t="s">
        <v>358</v>
      </c>
      <c r="B389" s="168" t="s">
        <v>70</v>
      </c>
      <c r="C389" s="168">
        <v>119755</v>
      </c>
      <c r="D389" s="171">
        <v>44040</v>
      </c>
      <c r="E389" s="172">
        <v>29.6389</v>
      </c>
      <c r="F389" s="172">
        <v>-34.203299999999999</v>
      </c>
      <c r="G389" s="172">
        <v>-13.833299999999999</v>
      </c>
      <c r="H389" s="172">
        <v>-5.0792999999999999</v>
      </c>
      <c r="I389" s="172">
        <v>-2.6274999999999999</v>
      </c>
      <c r="J389" s="172">
        <v>16.2729</v>
      </c>
      <c r="K389" s="172">
        <v>23.2014</v>
      </c>
      <c r="L389" s="172">
        <v>15.321300000000001</v>
      </c>
      <c r="M389" s="172">
        <v>13.1492</v>
      </c>
      <c r="N389" s="172">
        <v>11.970700000000001</v>
      </c>
      <c r="O389" s="172">
        <v>9.8116000000000003</v>
      </c>
      <c r="P389" s="172">
        <v>10.577</v>
      </c>
      <c r="Q389" s="172">
        <v>10.206899999999999</v>
      </c>
      <c r="R389" s="172">
        <v>12.856400000000001</v>
      </c>
    </row>
    <row r="390" spans="1:18" x14ac:dyDescent="0.3">
      <c r="A390" s="168" t="s">
        <v>358</v>
      </c>
      <c r="B390" s="168" t="s">
        <v>103</v>
      </c>
      <c r="C390" s="168">
        <v>108511</v>
      </c>
      <c r="D390" s="171">
        <v>44040</v>
      </c>
      <c r="E390" s="172">
        <v>28.290700000000001</v>
      </c>
      <c r="F390" s="172">
        <v>-34.801600000000001</v>
      </c>
      <c r="G390" s="172">
        <v>-14.459300000000001</v>
      </c>
      <c r="H390" s="172">
        <v>-5.7073999999999998</v>
      </c>
      <c r="I390" s="172">
        <v>-3.2582</v>
      </c>
      <c r="J390" s="172">
        <v>15.6371</v>
      </c>
      <c r="K390" s="172">
        <v>22.530100000000001</v>
      </c>
      <c r="L390" s="172">
        <v>14.631</v>
      </c>
      <c r="M390" s="172">
        <v>12.4419</v>
      </c>
      <c r="N390" s="172">
        <v>11.243600000000001</v>
      </c>
      <c r="O390" s="172">
        <v>9.1428999999999991</v>
      </c>
      <c r="P390" s="172">
        <v>9.8971999999999998</v>
      </c>
      <c r="Q390" s="172">
        <v>8.9146999999999998</v>
      </c>
      <c r="R390" s="172">
        <v>12.1355</v>
      </c>
    </row>
    <row r="391" spans="1:18" x14ac:dyDescent="0.3">
      <c r="A391" s="168" t="s">
        <v>358</v>
      </c>
      <c r="B391" s="168" t="s">
        <v>71</v>
      </c>
      <c r="C391" s="168">
        <v>119428</v>
      </c>
      <c r="D391" s="171">
        <v>44040</v>
      </c>
      <c r="E391" s="172">
        <v>24.221399999999999</v>
      </c>
      <c r="F391" s="172">
        <v>-17.020399999999999</v>
      </c>
      <c r="G391" s="172">
        <v>-17.897300000000001</v>
      </c>
      <c r="H391" s="172">
        <v>-5.0541</v>
      </c>
      <c r="I391" s="172">
        <v>-0.45200000000000001</v>
      </c>
      <c r="J391" s="172">
        <v>14.227399999999999</v>
      </c>
      <c r="K391" s="172">
        <v>15.795299999999999</v>
      </c>
      <c r="L391" s="172">
        <v>15.327999999999999</v>
      </c>
      <c r="M391" s="172">
        <v>12.5748</v>
      </c>
      <c r="N391" s="172">
        <v>11.5844</v>
      </c>
      <c r="O391" s="172">
        <v>8.8843999999999994</v>
      </c>
      <c r="P391" s="172">
        <v>9.7563999999999993</v>
      </c>
      <c r="Q391" s="172">
        <v>9.6335999999999995</v>
      </c>
      <c r="R391" s="172">
        <v>11.8367</v>
      </c>
    </row>
    <row r="392" spans="1:18" x14ac:dyDescent="0.3">
      <c r="A392" s="168" t="s">
        <v>358</v>
      </c>
      <c r="B392" s="168" t="s">
        <v>104</v>
      </c>
      <c r="C392" s="168">
        <v>118053</v>
      </c>
      <c r="D392" s="171">
        <v>44040</v>
      </c>
      <c r="E392" s="172">
        <v>23.054600000000001</v>
      </c>
      <c r="F392" s="172">
        <v>-17.723199999999999</v>
      </c>
      <c r="G392" s="172">
        <v>-18.564699999999998</v>
      </c>
      <c r="H392" s="172">
        <v>-5.7159000000000004</v>
      </c>
      <c r="I392" s="172">
        <v>-1.1191</v>
      </c>
      <c r="J392" s="172">
        <v>13.5571</v>
      </c>
      <c r="K392" s="172">
        <v>15.108700000000001</v>
      </c>
      <c r="L392" s="172">
        <v>14.619199999999999</v>
      </c>
      <c r="M392" s="172">
        <v>11.857200000000001</v>
      </c>
      <c r="N392" s="172">
        <v>10.8262</v>
      </c>
      <c r="O392" s="172">
        <v>8.0410000000000004</v>
      </c>
      <c r="P392" s="172">
        <v>8.9030000000000005</v>
      </c>
      <c r="Q392" s="172">
        <v>6.1840000000000002</v>
      </c>
      <c r="R392" s="172">
        <v>11.0297</v>
      </c>
    </row>
    <row r="393" spans="1:18" x14ac:dyDescent="0.3">
      <c r="A393" s="168" t="s">
        <v>358</v>
      </c>
      <c r="B393" s="168" t="s">
        <v>72</v>
      </c>
      <c r="C393" s="168">
        <v>140769</v>
      </c>
      <c r="D393" s="171">
        <v>44040</v>
      </c>
      <c r="E393" s="172">
        <v>13.5929</v>
      </c>
      <c r="F393" s="172">
        <v>7.7888000000000002</v>
      </c>
      <c r="G393" s="172">
        <v>-10.3264</v>
      </c>
      <c r="H393" s="172">
        <v>-1.0739000000000001</v>
      </c>
      <c r="I393" s="172">
        <v>2.0922999999999998</v>
      </c>
      <c r="J393" s="172">
        <v>12.8132</v>
      </c>
      <c r="K393" s="172">
        <v>9.5061999999999998</v>
      </c>
      <c r="L393" s="172">
        <v>16.932400000000001</v>
      </c>
      <c r="M393" s="172">
        <v>13.5966</v>
      </c>
      <c r="N393" s="172">
        <v>12.014099999999999</v>
      </c>
      <c r="O393" s="172">
        <v>9.4682999999999993</v>
      </c>
      <c r="P393" s="172"/>
      <c r="Q393" s="172">
        <v>9.6021999999999998</v>
      </c>
      <c r="R393" s="172">
        <v>13.0785</v>
      </c>
    </row>
    <row r="394" spans="1:18" x14ac:dyDescent="0.3">
      <c r="A394" s="168" t="s">
        <v>358</v>
      </c>
      <c r="B394" s="168" t="s">
        <v>105</v>
      </c>
      <c r="C394" s="168">
        <v>140771</v>
      </c>
      <c r="D394" s="171">
        <v>44040</v>
      </c>
      <c r="E394" s="172">
        <v>13.013199999999999</v>
      </c>
      <c r="F394" s="172">
        <v>7.0134999999999996</v>
      </c>
      <c r="G394" s="172">
        <v>-11.2056</v>
      </c>
      <c r="H394" s="172">
        <v>-1.9226000000000001</v>
      </c>
      <c r="I394" s="172">
        <v>1.2025999999999999</v>
      </c>
      <c r="J394" s="172">
        <v>11.894299999999999</v>
      </c>
      <c r="K394" s="172">
        <v>8.5658999999999992</v>
      </c>
      <c r="L394" s="172">
        <v>15.9857</v>
      </c>
      <c r="M394" s="172">
        <v>12.5533</v>
      </c>
      <c r="N394" s="172">
        <v>10.8878</v>
      </c>
      <c r="O394" s="172">
        <v>8.0414999999999992</v>
      </c>
      <c r="P394" s="172"/>
      <c r="Q394" s="172">
        <v>8.1845999999999997</v>
      </c>
      <c r="R394" s="172">
        <v>11.762700000000001</v>
      </c>
    </row>
    <row r="395" spans="1:18" x14ac:dyDescent="0.3">
      <c r="A395" s="168" t="s">
        <v>358</v>
      </c>
      <c r="B395" s="168" t="s">
        <v>106</v>
      </c>
      <c r="C395" s="168">
        <v>102849</v>
      </c>
      <c r="D395" s="171">
        <v>44040</v>
      </c>
      <c r="E395" s="172">
        <v>28.522099999999998</v>
      </c>
      <c r="F395" s="172">
        <v>-45.245600000000003</v>
      </c>
      <c r="G395" s="172">
        <v>-3.4218999999999999</v>
      </c>
      <c r="H395" s="172">
        <v>9.8724000000000007</v>
      </c>
      <c r="I395" s="172">
        <v>8.3538999999999994</v>
      </c>
      <c r="J395" s="172">
        <v>18.0945</v>
      </c>
      <c r="K395" s="172">
        <v>15.2454</v>
      </c>
      <c r="L395" s="172">
        <v>18.065899999999999</v>
      </c>
      <c r="M395" s="172">
        <v>12.529</v>
      </c>
      <c r="N395" s="172">
        <v>10.6777</v>
      </c>
      <c r="O395" s="172">
        <v>7.0339</v>
      </c>
      <c r="P395" s="172">
        <v>8.4403000000000006</v>
      </c>
      <c r="Q395" s="172">
        <v>6.8993000000000002</v>
      </c>
      <c r="R395" s="172">
        <v>10.984299999999999</v>
      </c>
    </row>
    <row r="396" spans="1:18" x14ac:dyDescent="0.3">
      <c r="A396" s="168" t="s">
        <v>358</v>
      </c>
      <c r="B396" s="168" t="s">
        <v>73</v>
      </c>
      <c r="C396" s="168">
        <v>118747</v>
      </c>
      <c r="D396" s="171">
        <v>44040</v>
      </c>
      <c r="E396" s="172">
        <v>29.991900000000001</v>
      </c>
      <c r="F396" s="172">
        <v>-44.851900000000001</v>
      </c>
      <c r="G396" s="172">
        <v>-3.0110999999999999</v>
      </c>
      <c r="H396" s="172">
        <v>10.295199999999999</v>
      </c>
      <c r="I396" s="172">
        <v>8.7832000000000008</v>
      </c>
      <c r="J396" s="172">
        <v>18.528300000000002</v>
      </c>
      <c r="K396" s="172">
        <v>15.711</v>
      </c>
      <c r="L396" s="172">
        <v>18.6629</v>
      </c>
      <c r="M396" s="172">
        <v>13.185700000000001</v>
      </c>
      <c r="N396" s="172">
        <v>11.369899999999999</v>
      </c>
      <c r="O396" s="172">
        <v>7.7487000000000004</v>
      </c>
      <c r="P396" s="172">
        <v>9.1578999999999997</v>
      </c>
      <c r="Q396" s="172">
        <v>9.2058999999999997</v>
      </c>
      <c r="R396" s="172">
        <v>11.735200000000001</v>
      </c>
    </row>
    <row r="397" spans="1:18" x14ac:dyDescent="0.3">
      <c r="A397" s="168" t="s">
        <v>358</v>
      </c>
      <c r="B397" s="168" t="s">
        <v>107</v>
      </c>
      <c r="C397" s="168">
        <v>116485</v>
      </c>
      <c r="D397" s="171">
        <v>44040</v>
      </c>
      <c r="E397" s="172">
        <v>2044.578</v>
      </c>
      <c r="F397" s="172">
        <v>21.406500000000001</v>
      </c>
      <c r="G397" s="172">
        <v>-8.9056999999999995</v>
      </c>
      <c r="H397" s="172">
        <v>0.79910000000000003</v>
      </c>
      <c r="I397" s="172">
        <v>2.1917</v>
      </c>
      <c r="J397" s="172">
        <v>12.482100000000001</v>
      </c>
      <c r="K397" s="172">
        <v>12.6418</v>
      </c>
      <c r="L397" s="172">
        <v>11.7781</v>
      </c>
      <c r="M397" s="172">
        <v>10.126200000000001</v>
      </c>
      <c r="N397" s="172">
        <v>9.4129000000000005</v>
      </c>
      <c r="O397" s="172">
        <v>7.6262999999999996</v>
      </c>
      <c r="P397" s="172">
        <v>8.8582999999999998</v>
      </c>
      <c r="Q397" s="172">
        <v>8.7268000000000008</v>
      </c>
      <c r="R397" s="172">
        <v>11.118600000000001</v>
      </c>
    </row>
    <row r="398" spans="1:18" x14ac:dyDescent="0.3">
      <c r="A398" s="168" t="s">
        <v>358</v>
      </c>
      <c r="B398" s="168" t="s">
        <v>74</v>
      </c>
      <c r="C398" s="168">
        <v>120084</v>
      </c>
      <c r="D398" s="171">
        <v>44040</v>
      </c>
      <c r="E398" s="172">
        <v>2187.1203</v>
      </c>
      <c r="F398" s="172">
        <v>22.261199999999999</v>
      </c>
      <c r="G398" s="172">
        <v>-8.0510000000000002</v>
      </c>
      <c r="H398" s="172">
        <v>1.6548</v>
      </c>
      <c r="I398" s="172">
        <v>3.0482</v>
      </c>
      <c r="J398" s="172">
        <v>13.3588</v>
      </c>
      <c r="K398" s="172">
        <v>13.593299999999999</v>
      </c>
      <c r="L398" s="172">
        <v>12.7683</v>
      </c>
      <c r="M398" s="172">
        <v>11.156700000000001</v>
      </c>
      <c r="N398" s="172">
        <v>10.269500000000001</v>
      </c>
      <c r="O398" s="172">
        <v>8.5984999999999996</v>
      </c>
      <c r="P398" s="172">
        <v>9.9953000000000003</v>
      </c>
      <c r="Q398" s="172">
        <v>9.5708000000000002</v>
      </c>
      <c r="R398" s="172">
        <v>11.991</v>
      </c>
    </row>
    <row r="399" spans="1:18" x14ac:dyDescent="0.3">
      <c r="A399" s="168" t="s">
        <v>358</v>
      </c>
      <c r="B399" s="168" t="s">
        <v>108</v>
      </c>
      <c r="C399" s="168">
        <v>100963</v>
      </c>
      <c r="D399" s="171">
        <v>44040</v>
      </c>
      <c r="E399" s="172">
        <v>31.9238</v>
      </c>
      <c r="F399" s="172">
        <v>-16.913699999999999</v>
      </c>
      <c r="G399" s="172">
        <v>-18.057700000000001</v>
      </c>
      <c r="H399" s="172">
        <v>-9.5701999999999998</v>
      </c>
      <c r="I399" s="172">
        <v>-4.0199999999999996</v>
      </c>
      <c r="J399" s="172">
        <v>54.174999999999997</v>
      </c>
      <c r="K399" s="172">
        <v>9.1485000000000003</v>
      </c>
      <c r="L399" s="172">
        <v>11.8925</v>
      </c>
      <c r="M399" s="172">
        <v>9.6343999999999994</v>
      </c>
      <c r="N399" s="172">
        <v>8.5854999999999997</v>
      </c>
      <c r="O399" s="172">
        <v>3.0531000000000001</v>
      </c>
      <c r="P399" s="172">
        <v>5.7062999999999997</v>
      </c>
      <c r="Q399" s="172">
        <v>6.9551999999999996</v>
      </c>
      <c r="R399" s="172">
        <v>4.1271000000000004</v>
      </c>
    </row>
    <row r="400" spans="1:18" x14ac:dyDescent="0.3">
      <c r="A400" s="168" t="s">
        <v>358</v>
      </c>
      <c r="B400" s="168" t="s">
        <v>75</v>
      </c>
      <c r="C400" s="168">
        <v>119461</v>
      </c>
      <c r="D400" s="171">
        <v>44040</v>
      </c>
      <c r="E400" s="172">
        <v>33.639899999999997</v>
      </c>
      <c r="F400" s="172">
        <v>-16.4849</v>
      </c>
      <c r="G400" s="172">
        <v>-17.678699999999999</v>
      </c>
      <c r="H400" s="172">
        <v>-9.1908999999999992</v>
      </c>
      <c r="I400" s="172">
        <v>-3.6375000000000002</v>
      </c>
      <c r="J400" s="172">
        <v>54.580300000000001</v>
      </c>
      <c r="K400" s="172">
        <v>9.5458999999999996</v>
      </c>
      <c r="L400" s="172">
        <v>12.2875</v>
      </c>
      <c r="M400" s="172">
        <v>9.9648000000000003</v>
      </c>
      <c r="N400" s="172">
        <v>8.9350000000000005</v>
      </c>
      <c r="O400" s="172">
        <v>3.6838000000000002</v>
      </c>
      <c r="P400" s="172">
        <v>6.4066000000000001</v>
      </c>
      <c r="Q400" s="172">
        <v>7.2339000000000002</v>
      </c>
      <c r="R400" s="172">
        <v>4.6532999999999998</v>
      </c>
    </row>
    <row r="401" spans="1:18" x14ac:dyDescent="0.3">
      <c r="A401" s="168" t="s">
        <v>358</v>
      </c>
      <c r="B401" s="168" t="s">
        <v>109</v>
      </c>
      <c r="C401" s="168">
        <v>100172</v>
      </c>
      <c r="D401" s="171">
        <v>44040</v>
      </c>
      <c r="E401" s="172">
        <v>63.433799999999998</v>
      </c>
      <c r="F401" s="172">
        <v>1.6112</v>
      </c>
      <c r="G401" s="172">
        <v>2.7195999999999998</v>
      </c>
      <c r="H401" s="172">
        <v>3.5123000000000002</v>
      </c>
      <c r="I401" s="172">
        <v>3.2757000000000001</v>
      </c>
      <c r="J401" s="172">
        <v>4.6146000000000003</v>
      </c>
      <c r="K401" s="172">
        <v>5.3053999999999997</v>
      </c>
      <c r="L401" s="172">
        <v>5.9360999999999997</v>
      </c>
      <c r="M401" s="172">
        <v>5.9462000000000002</v>
      </c>
      <c r="N401" s="172">
        <v>5.8883999999999999</v>
      </c>
      <c r="O401" s="172">
        <v>4.0121000000000002</v>
      </c>
      <c r="P401" s="172">
        <v>5.7961</v>
      </c>
      <c r="Q401" s="172">
        <v>8.6776999999999997</v>
      </c>
      <c r="R401" s="172">
        <v>6.7340999999999998</v>
      </c>
    </row>
    <row r="402" spans="1:18" x14ac:dyDescent="0.3">
      <c r="A402" s="168" t="s">
        <v>358</v>
      </c>
      <c r="B402" s="168" t="s">
        <v>76</v>
      </c>
      <c r="C402" s="168">
        <v>120830</v>
      </c>
      <c r="D402" s="171">
        <v>44040</v>
      </c>
      <c r="E402" s="172">
        <v>64.339100000000002</v>
      </c>
      <c r="F402" s="172">
        <v>1.7586999999999999</v>
      </c>
      <c r="G402" s="172">
        <v>2.8231999999999999</v>
      </c>
      <c r="H402" s="172">
        <v>3.6171000000000002</v>
      </c>
      <c r="I402" s="172">
        <v>3.3799000000000001</v>
      </c>
      <c r="J402" s="172">
        <v>4.7228000000000003</v>
      </c>
      <c r="K402" s="172">
        <v>5.4135</v>
      </c>
      <c r="L402" s="172">
        <v>6.0423999999999998</v>
      </c>
      <c r="M402" s="172">
        <v>6.0621999999999998</v>
      </c>
      <c r="N402" s="172">
        <v>6.0025000000000004</v>
      </c>
      <c r="O402" s="172">
        <v>4.2057000000000002</v>
      </c>
      <c r="P402" s="172">
        <v>5.9157999999999999</v>
      </c>
      <c r="Q402" s="172">
        <v>7.2171000000000003</v>
      </c>
      <c r="R402" s="172">
        <v>6.8703000000000003</v>
      </c>
    </row>
    <row r="403" spans="1:18" x14ac:dyDescent="0.3">
      <c r="A403" s="168" t="s">
        <v>358</v>
      </c>
      <c r="B403" s="168" t="s">
        <v>77</v>
      </c>
      <c r="C403" s="168">
        <v>134494</v>
      </c>
      <c r="D403" s="171">
        <v>44040</v>
      </c>
      <c r="E403" s="172">
        <v>15.885400000000001</v>
      </c>
      <c r="F403" s="172">
        <v>-12.1738</v>
      </c>
      <c r="G403" s="172">
        <v>-10.385300000000001</v>
      </c>
      <c r="H403" s="172">
        <v>-4.7224000000000004</v>
      </c>
      <c r="I403" s="172">
        <v>-1.0336000000000001</v>
      </c>
      <c r="J403" s="172">
        <v>3.5148000000000001</v>
      </c>
      <c r="K403" s="172">
        <v>5.8329000000000004</v>
      </c>
      <c r="L403" s="172">
        <v>11.389900000000001</v>
      </c>
      <c r="M403" s="172">
        <v>10.9695</v>
      </c>
      <c r="N403" s="172">
        <v>9.8615999999999993</v>
      </c>
      <c r="O403" s="172">
        <v>7.1643999999999997</v>
      </c>
      <c r="P403" s="172">
        <v>9.1927000000000003</v>
      </c>
      <c r="Q403" s="172">
        <v>9.3134999999999994</v>
      </c>
      <c r="R403" s="172">
        <v>10.6417</v>
      </c>
    </row>
    <row r="404" spans="1:18" x14ac:dyDescent="0.3">
      <c r="A404" s="168" t="s">
        <v>358</v>
      </c>
      <c r="B404" s="168" t="s">
        <v>110</v>
      </c>
      <c r="C404" s="168">
        <v>141061</v>
      </c>
      <c r="D404" s="171">
        <v>44040</v>
      </c>
      <c r="E404" s="172">
        <v>15.827500000000001</v>
      </c>
      <c r="F404" s="172">
        <v>-12.4488</v>
      </c>
      <c r="G404" s="172">
        <v>-10.4808</v>
      </c>
      <c r="H404" s="172">
        <v>-4.8712</v>
      </c>
      <c r="I404" s="172">
        <v>-1.1525000000000001</v>
      </c>
      <c r="J404" s="172">
        <v>3.3898999999999999</v>
      </c>
      <c r="K404" s="172">
        <v>5.7058999999999997</v>
      </c>
      <c r="L404" s="172">
        <v>11.2401</v>
      </c>
      <c r="M404" s="172">
        <v>10.8256</v>
      </c>
      <c r="N404" s="172">
        <v>9.7203999999999997</v>
      </c>
      <c r="O404" s="172">
        <v>7.0438000000000001</v>
      </c>
      <c r="P404" s="172">
        <v>9.0764999999999993</v>
      </c>
      <c r="Q404" s="172">
        <v>9.1974999999999998</v>
      </c>
      <c r="R404" s="172">
        <v>10.508800000000001</v>
      </c>
    </row>
    <row r="405" spans="1:18" x14ac:dyDescent="0.3">
      <c r="A405" s="168" t="s">
        <v>358</v>
      </c>
      <c r="B405" s="168" t="s">
        <v>78</v>
      </c>
      <c r="C405" s="168">
        <v>119671</v>
      </c>
      <c r="D405" s="171">
        <v>44040</v>
      </c>
      <c r="E405" s="172">
        <v>28.639299999999999</v>
      </c>
      <c r="F405" s="172">
        <v>-3.6956000000000002</v>
      </c>
      <c r="G405" s="172">
        <v>-16.633400000000002</v>
      </c>
      <c r="H405" s="172">
        <v>-2.1475</v>
      </c>
      <c r="I405" s="172">
        <v>1.7946</v>
      </c>
      <c r="J405" s="172">
        <v>12.7014</v>
      </c>
      <c r="K405" s="172">
        <v>13.9863</v>
      </c>
      <c r="L405" s="172">
        <v>15.9686</v>
      </c>
      <c r="M405" s="172">
        <v>13.9511</v>
      </c>
      <c r="N405" s="172">
        <v>12.2325</v>
      </c>
      <c r="O405" s="172">
        <v>9.1281999999999996</v>
      </c>
      <c r="P405" s="172">
        <v>10.369</v>
      </c>
      <c r="Q405" s="172">
        <v>9.5355000000000008</v>
      </c>
      <c r="R405" s="172">
        <v>13.3215</v>
      </c>
    </row>
    <row r="406" spans="1:18" x14ac:dyDescent="0.3">
      <c r="A406" s="168" t="s">
        <v>358</v>
      </c>
      <c r="B406" s="168" t="s">
        <v>111</v>
      </c>
      <c r="C406" s="168">
        <v>102205</v>
      </c>
      <c r="D406" s="171">
        <v>44040</v>
      </c>
      <c r="E406" s="172">
        <v>27.2133</v>
      </c>
      <c r="F406" s="172">
        <v>-4.5597000000000003</v>
      </c>
      <c r="G406" s="172">
        <v>-17.436499999999999</v>
      </c>
      <c r="H406" s="172">
        <v>-2.9108000000000001</v>
      </c>
      <c r="I406" s="172">
        <v>1.0255000000000001</v>
      </c>
      <c r="J406" s="172">
        <v>11.9735</v>
      </c>
      <c r="K406" s="172">
        <v>13.3078</v>
      </c>
      <c r="L406" s="172">
        <v>15.2919</v>
      </c>
      <c r="M406" s="172">
        <v>13.2728</v>
      </c>
      <c r="N406" s="172">
        <v>11.5489</v>
      </c>
      <c r="O406" s="172">
        <v>8.3308</v>
      </c>
      <c r="P406" s="172">
        <v>9.6023999999999994</v>
      </c>
      <c r="Q406" s="172">
        <v>6.2355</v>
      </c>
      <c r="R406" s="172">
        <v>12.5609</v>
      </c>
    </row>
    <row r="407" spans="1:18" x14ac:dyDescent="0.3">
      <c r="A407" s="168" t="s">
        <v>358</v>
      </c>
      <c r="B407" s="168" t="s">
        <v>79</v>
      </c>
      <c r="C407" s="168">
        <v>119097</v>
      </c>
      <c r="D407" s="171">
        <v>44040</v>
      </c>
      <c r="E407" s="172">
        <v>34.0182</v>
      </c>
      <c r="F407" s="172">
        <v>12.772600000000001</v>
      </c>
      <c r="G407" s="172">
        <v>-5.2008999999999999</v>
      </c>
      <c r="H407" s="172">
        <v>-1.8540000000000001</v>
      </c>
      <c r="I407" s="172">
        <v>4.3912000000000004</v>
      </c>
      <c r="J407" s="172">
        <v>15.8833</v>
      </c>
      <c r="K407" s="172">
        <v>17.619900000000001</v>
      </c>
      <c r="L407" s="172">
        <v>14.792400000000001</v>
      </c>
      <c r="M407" s="172">
        <v>11.929500000000001</v>
      </c>
      <c r="N407" s="172">
        <v>10.4504</v>
      </c>
      <c r="O407" s="172">
        <v>7.1905999999999999</v>
      </c>
      <c r="P407" s="172">
        <v>8.7432999999999996</v>
      </c>
      <c r="Q407" s="172">
        <v>9.6920999999999999</v>
      </c>
      <c r="R407" s="172">
        <v>10.0755</v>
      </c>
    </row>
    <row r="408" spans="1:18" x14ac:dyDescent="0.3">
      <c r="A408" s="168" t="s">
        <v>358</v>
      </c>
      <c r="B408" s="168" t="s">
        <v>112</v>
      </c>
      <c r="C408" s="168">
        <v>101909</v>
      </c>
      <c r="D408" s="171">
        <v>44040</v>
      </c>
      <c r="E408" s="172">
        <v>31.4832</v>
      </c>
      <c r="F408" s="172">
        <v>11.597200000000001</v>
      </c>
      <c r="G408" s="172">
        <v>-6.5167000000000002</v>
      </c>
      <c r="H408" s="172">
        <v>-3.1779999999999999</v>
      </c>
      <c r="I408" s="172">
        <v>3.0758999999999999</v>
      </c>
      <c r="J408" s="172">
        <v>14.5817</v>
      </c>
      <c r="K408" s="172">
        <v>16.290900000000001</v>
      </c>
      <c r="L408" s="172">
        <v>13.539</v>
      </c>
      <c r="M408" s="172">
        <v>10.714600000000001</v>
      </c>
      <c r="N408" s="172">
        <v>9.2263999999999999</v>
      </c>
      <c r="O408" s="172">
        <v>6.0613999999999999</v>
      </c>
      <c r="P408" s="172">
        <v>7.6005000000000003</v>
      </c>
      <c r="Q408" s="172">
        <v>7.0164999999999997</v>
      </c>
      <c r="R408" s="172">
        <v>8.9103999999999992</v>
      </c>
    </row>
    <row r="409" spans="1:18" x14ac:dyDescent="0.3">
      <c r="A409" s="168" t="s">
        <v>358</v>
      </c>
      <c r="B409" s="168" t="s">
        <v>113</v>
      </c>
      <c r="C409" s="168">
        <v>116555</v>
      </c>
      <c r="D409" s="171">
        <v>44040</v>
      </c>
      <c r="E409" s="172">
        <v>18.5779</v>
      </c>
      <c r="F409" s="172">
        <v>-27.6813</v>
      </c>
      <c r="G409" s="172">
        <v>-17.158799999999999</v>
      </c>
      <c r="H409" s="172">
        <v>-7.5111999999999997</v>
      </c>
      <c r="I409" s="172">
        <v>-0.96799999999999997</v>
      </c>
      <c r="J409" s="172">
        <v>15.4892</v>
      </c>
      <c r="K409" s="172">
        <v>16.5411</v>
      </c>
      <c r="L409" s="172">
        <v>15.790699999999999</v>
      </c>
      <c r="M409" s="172">
        <v>12.681699999999999</v>
      </c>
      <c r="N409" s="172">
        <v>11.455299999999999</v>
      </c>
      <c r="O409" s="172">
        <v>7.3719999999999999</v>
      </c>
      <c r="P409" s="172">
        <v>7.5970000000000004</v>
      </c>
      <c r="Q409" s="172">
        <v>7.5957999999999997</v>
      </c>
      <c r="R409" s="172">
        <v>11.153600000000001</v>
      </c>
    </row>
    <row r="410" spans="1:18" x14ac:dyDescent="0.3">
      <c r="A410" s="168" t="s">
        <v>358</v>
      </c>
      <c r="B410" s="168" t="s">
        <v>80</v>
      </c>
      <c r="C410" s="168">
        <v>119311</v>
      </c>
      <c r="D410" s="171">
        <v>44040</v>
      </c>
      <c r="E410" s="172">
        <v>19.3841</v>
      </c>
      <c r="F410" s="172">
        <v>-27.282900000000001</v>
      </c>
      <c r="G410" s="172">
        <v>-16.727900000000002</v>
      </c>
      <c r="H410" s="172">
        <v>-7.1186999999999996</v>
      </c>
      <c r="I410" s="172">
        <v>-0.67230000000000001</v>
      </c>
      <c r="J410" s="172">
        <v>15.688700000000001</v>
      </c>
      <c r="K410" s="172">
        <v>16.8368</v>
      </c>
      <c r="L410" s="172">
        <v>16.032399999999999</v>
      </c>
      <c r="M410" s="172">
        <v>13.000299999999999</v>
      </c>
      <c r="N410" s="172">
        <v>11.7684</v>
      </c>
      <c r="O410" s="172">
        <v>7.6885000000000003</v>
      </c>
      <c r="P410" s="172">
        <v>8.1684000000000001</v>
      </c>
      <c r="Q410" s="172">
        <v>7.9889999999999999</v>
      </c>
      <c r="R410" s="172">
        <v>11.417999999999999</v>
      </c>
    </row>
    <row r="411" spans="1:18" x14ac:dyDescent="0.3">
      <c r="A411" s="168" t="s">
        <v>358</v>
      </c>
      <c r="B411" s="168" t="s">
        <v>363</v>
      </c>
      <c r="C411" s="168">
        <v>148118</v>
      </c>
      <c r="D411" s="171">
        <v>44040</v>
      </c>
      <c r="E411" s="172">
        <v>0.38829999999999998</v>
      </c>
      <c r="F411" s="172">
        <v>9.4024000000000001</v>
      </c>
      <c r="G411" s="172">
        <v>9.4095999999999993</v>
      </c>
      <c r="H411" s="172">
        <v>9.4169</v>
      </c>
      <c r="I411" s="172">
        <v>8.7577999999999996</v>
      </c>
      <c r="J411" s="172">
        <v>8.5828000000000007</v>
      </c>
      <c r="K411" s="172">
        <v>8.7607999999999997</v>
      </c>
      <c r="L411" s="172"/>
      <c r="M411" s="172"/>
      <c r="N411" s="172"/>
      <c r="O411" s="172"/>
      <c r="P411" s="172"/>
      <c r="Q411" s="172">
        <v>8.8651999999999997</v>
      </c>
      <c r="R411" s="172"/>
    </row>
    <row r="412" spans="1:18" x14ac:dyDescent="0.3">
      <c r="A412" s="168" t="s">
        <v>358</v>
      </c>
      <c r="B412" s="168" t="s">
        <v>367</v>
      </c>
      <c r="C412" s="168">
        <v>148117</v>
      </c>
      <c r="D412" s="171">
        <v>44040</v>
      </c>
      <c r="E412" s="172">
        <v>0.371</v>
      </c>
      <c r="F412" s="172">
        <v>9.8408999999999995</v>
      </c>
      <c r="G412" s="172">
        <v>7.3846999999999996</v>
      </c>
      <c r="H412" s="172">
        <v>8.4465000000000003</v>
      </c>
      <c r="I412" s="172">
        <v>8.4602000000000004</v>
      </c>
      <c r="J412" s="172">
        <v>8.6739999999999995</v>
      </c>
      <c r="K412" s="172">
        <v>8.7266999999999992</v>
      </c>
      <c r="L412" s="172"/>
      <c r="M412" s="172"/>
      <c r="N412" s="172"/>
      <c r="O412" s="172"/>
      <c r="P412" s="172"/>
      <c r="Q412" s="172">
        <v>8.8355999999999995</v>
      </c>
      <c r="R412" s="172"/>
    </row>
    <row r="413" spans="1:18" x14ac:dyDescent="0.3">
      <c r="A413" s="168" t="s">
        <v>358</v>
      </c>
      <c r="B413" s="168" t="s">
        <v>81</v>
      </c>
      <c r="C413" s="168">
        <v>120762</v>
      </c>
      <c r="D413" s="171">
        <v>44040</v>
      </c>
      <c r="E413" s="172">
        <v>21.922899999999998</v>
      </c>
      <c r="F413" s="172">
        <v>4.9954999999999998</v>
      </c>
      <c r="G413" s="172">
        <v>2.4563999999999999</v>
      </c>
      <c r="H413" s="172">
        <v>7.0498000000000003</v>
      </c>
      <c r="I413" s="172">
        <v>1.5112000000000001</v>
      </c>
      <c r="J413" s="172">
        <v>15.1678</v>
      </c>
      <c r="K413" s="172">
        <v>18.128399999999999</v>
      </c>
      <c r="L413" s="172">
        <v>14.1578</v>
      </c>
      <c r="M413" s="172">
        <v>7.8925000000000001</v>
      </c>
      <c r="N413" s="172">
        <v>6.4710000000000001</v>
      </c>
      <c r="O413" s="172">
        <v>2.3081999999999998</v>
      </c>
      <c r="P413" s="172">
        <v>6.2762000000000002</v>
      </c>
      <c r="Q413" s="172">
        <v>7.6657999999999999</v>
      </c>
      <c r="R413" s="172">
        <v>2.4352</v>
      </c>
    </row>
    <row r="414" spans="1:18" x14ac:dyDescent="0.3">
      <c r="A414" s="168" t="s">
        <v>358</v>
      </c>
      <c r="B414" s="168" t="s">
        <v>114</v>
      </c>
      <c r="C414" s="168">
        <v>113077</v>
      </c>
      <c r="D414" s="171">
        <v>44040</v>
      </c>
      <c r="E414" s="172">
        <v>20.8931</v>
      </c>
      <c r="F414" s="172">
        <v>4.3680000000000003</v>
      </c>
      <c r="G414" s="172">
        <v>1.8784000000000001</v>
      </c>
      <c r="H414" s="172">
        <v>6.4718999999999998</v>
      </c>
      <c r="I414" s="172">
        <v>0.94869999999999999</v>
      </c>
      <c r="J414" s="172">
        <v>14.585900000000001</v>
      </c>
      <c r="K414" s="172">
        <v>17.517600000000002</v>
      </c>
      <c r="L414" s="172">
        <v>13.525</v>
      </c>
      <c r="M414" s="172">
        <v>7.2697000000000003</v>
      </c>
      <c r="N414" s="172">
        <v>5.8364000000000003</v>
      </c>
      <c r="O414" s="172">
        <v>1.6153</v>
      </c>
      <c r="P414" s="172">
        <v>5.5468999999999999</v>
      </c>
      <c r="Q414" s="172">
        <v>7.5648999999999997</v>
      </c>
      <c r="R414" s="172">
        <v>1.7673000000000001</v>
      </c>
    </row>
    <row r="415" spans="1:18" x14ac:dyDescent="0.3">
      <c r="A415" s="173" t="s">
        <v>27</v>
      </c>
      <c r="B415" s="168"/>
      <c r="C415" s="168"/>
      <c r="D415" s="168"/>
      <c r="E415" s="168"/>
      <c r="F415" s="174">
        <v>-7.1318463768115983</v>
      </c>
      <c r="G415" s="174">
        <v>-7.6118826086956517</v>
      </c>
      <c r="H415" s="174">
        <v>-1.0819231884057974</v>
      </c>
      <c r="I415" s="174">
        <v>1.2125029850746267</v>
      </c>
      <c r="J415" s="174">
        <v>13.816194029850745</v>
      </c>
      <c r="K415" s="174">
        <v>13.535016417910452</v>
      </c>
      <c r="L415" s="174">
        <v>9.8478123076923083</v>
      </c>
      <c r="M415" s="174">
        <v>10.162756451612905</v>
      </c>
      <c r="N415" s="174">
        <v>9.2093516129032267</v>
      </c>
      <c r="O415" s="174">
        <v>6.6008416666666649</v>
      </c>
      <c r="P415" s="174">
        <v>8.0392344827586193</v>
      </c>
      <c r="Q415" s="174">
        <v>6.1712507246376811</v>
      </c>
      <c r="R415" s="174">
        <v>9.3144350000000014</v>
      </c>
    </row>
    <row r="416" spans="1:18" x14ac:dyDescent="0.3">
      <c r="A416" s="173" t="s">
        <v>409</v>
      </c>
      <c r="B416" s="168"/>
      <c r="C416" s="168"/>
      <c r="D416" s="168"/>
      <c r="E416" s="168"/>
      <c r="F416" s="174">
        <v>-3.056</v>
      </c>
      <c r="G416" s="174">
        <v>-8.4372000000000007</v>
      </c>
      <c r="H416" s="174">
        <v>-1.9226000000000001</v>
      </c>
      <c r="I416" s="174">
        <v>0.95279999999999998</v>
      </c>
      <c r="J416" s="174">
        <v>13.3588</v>
      </c>
      <c r="K416" s="174">
        <v>14.3797</v>
      </c>
      <c r="L416" s="174">
        <v>12.542400000000001</v>
      </c>
      <c r="M416" s="174">
        <v>10.734</v>
      </c>
      <c r="N416" s="174">
        <v>9.4045000000000005</v>
      </c>
      <c r="O416" s="174">
        <v>7.1775000000000002</v>
      </c>
      <c r="P416" s="174">
        <v>8.1609499999999997</v>
      </c>
      <c r="Q416" s="174">
        <v>8.2547999999999995</v>
      </c>
      <c r="R416" s="174">
        <v>10.45825</v>
      </c>
    </row>
    <row r="417" spans="1:18" x14ac:dyDescent="0.3">
      <c r="A417" s="117"/>
      <c r="B417" s="117"/>
      <c r="C417" s="117"/>
      <c r="D417" s="117"/>
      <c r="E417" s="117"/>
      <c r="F417" s="117"/>
      <c r="G417" s="117"/>
      <c r="H417" s="117"/>
      <c r="I417" s="117"/>
      <c r="J417" s="117"/>
      <c r="K417" s="117"/>
      <c r="L417" s="117"/>
      <c r="M417" s="117"/>
      <c r="N417" s="117"/>
      <c r="O417" s="117"/>
      <c r="P417" s="117"/>
      <c r="Q417" s="117"/>
      <c r="R417" s="117"/>
    </row>
    <row r="418" spans="1:18" x14ac:dyDescent="0.3">
      <c r="A418" s="170" t="s">
        <v>384</v>
      </c>
      <c r="B418" s="170"/>
      <c r="C418" s="170"/>
      <c r="D418" s="170"/>
      <c r="E418" s="170"/>
      <c r="F418" s="170"/>
      <c r="G418" s="170"/>
      <c r="H418" s="170"/>
      <c r="I418" s="170"/>
      <c r="J418" s="170"/>
      <c r="K418" s="170"/>
      <c r="L418" s="170"/>
      <c r="M418" s="170"/>
      <c r="N418" s="170"/>
      <c r="O418" s="170"/>
      <c r="P418" s="170"/>
      <c r="Q418" s="170"/>
      <c r="R418" s="170"/>
    </row>
    <row r="419" spans="1:18" x14ac:dyDescent="0.3">
      <c r="A419" s="168" t="s">
        <v>368</v>
      </c>
      <c r="B419" s="168" t="s">
        <v>266</v>
      </c>
      <c r="C419" s="168">
        <v>104331</v>
      </c>
      <c r="D419" s="171">
        <v>44040</v>
      </c>
      <c r="E419" s="172">
        <v>37.54</v>
      </c>
      <c r="F419" s="172">
        <v>0.96830000000000005</v>
      </c>
      <c r="G419" s="172">
        <v>0.21360000000000001</v>
      </c>
      <c r="H419" s="172">
        <v>0.50870000000000004</v>
      </c>
      <c r="I419" s="172">
        <v>3.1318999999999999</v>
      </c>
      <c r="J419" s="172">
        <v>2.4843000000000002</v>
      </c>
      <c r="K419" s="172">
        <v>12.1266</v>
      </c>
      <c r="L419" s="172">
        <v>-7.6280000000000001</v>
      </c>
      <c r="M419" s="172">
        <v>-1.8305</v>
      </c>
      <c r="N419" s="172">
        <v>3.2168999999999999</v>
      </c>
      <c r="O419" s="172">
        <v>1.7638</v>
      </c>
      <c r="P419" s="172">
        <v>6.3917999999999999</v>
      </c>
      <c r="Q419" s="172">
        <v>10.039199999999999</v>
      </c>
      <c r="R419" s="172">
        <v>-3.3321000000000001</v>
      </c>
    </row>
    <row r="420" spans="1:18" x14ac:dyDescent="0.3">
      <c r="A420" s="168" t="s">
        <v>368</v>
      </c>
      <c r="B420" s="168" t="s">
        <v>163</v>
      </c>
      <c r="C420" s="168">
        <v>119661</v>
      </c>
      <c r="D420" s="171">
        <v>44040</v>
      </c>
      <c r="E420" s="172">
        <v>40.31</v>
      </c>
      <c r="F420" s="172">
        <v>0.95169999999999999</v>
      </c>
      <c r="G420" s="172">
        <v>0.19889999999999999</v>
      </c>
      <c r="H420" s="172">
        <v>0.52370000000000005</v>
      </c>
      <c r="I420" s="172">
        <v>3.121</v>
      </c>
      <c r="J420" s="172">
        <v>2.5177999999999998</v>
      </c>
      <c r="K420" s="172">
        <v>12.2841</v>
      </c>
      <c r="L420" s="172">
        <v>-7.3545999999999996</v>
      </c>
      <c r="M420" s="172">
        <v>-1.3702000000000001</v>
      </c>
      <c r="N420" s="172">
        <v>3.8650000000000002</v>
      </c>
      <c r="O420" s="172">
        <v>2.6457000000000002</v>
      </c>
      <c r="P420" s="172">
        <v>7.4291</v>
      </c>
      <c r="Q420" s="172">
        <v>13.4665</v>
      </c>
      <c r="R420" s="172">
        <v>-2.6034999999999999</v>
      </c>
    </row>
    <row r="421" spans="1:18" x14ac:dyDescent="0.3">
      <c r="A421" s="168" t="s">
        <v>368</v>
      </c>
      <c r="B421" s="168" t="s">
        <v>403</v>
      </c>
      <c r="C421" s="168"/>
      <c r="D421" s="171">
        <v>44040</v>
      </c>
      <c r="E421" s="172">
        <v>30.6</v>
      </c>
      <c r="F421" s="172">
        <v>0.89019999999999999</v>
      </c>
      <c r="G421" s="172">
        <v>0.16370000000000001</v>
      </c>
      <c r="H421" s="172">
        <v>0.45960000000000001</v>
      </c>
      <c r="I421" s="172">
        <v>2.9609999999999999</v>
      </c>
      <c r="J421" s="172">
        <v>2.4096000000000002</v>
      </c>
      <c r="K421" s="172">
        <v>12.0059</v>
      </c>
      <c r="L421" s="172">
        <v>-6.9343000000000004</v>
      </c>
      <c r="M421" s="172">
        <v>-1.0989</v>
      </c>
      <c r="N421" s="172">
        <v>4.1879</v>
      </c>
      <c r="O421" s="172">
        <v>2.4918999999999998</v>
      </c>
      <c r="P421" s="172">
        <v>7.0484</v>
      </c>
      <c r="Q421" s="172">
        <v>9.5519999999999996</v>
      </c>
      <c r="R421" s="172">
        <v>-2.3732000000000002</v>
      </c>
    </row>
    <row r="422" spans="1:18" x14ac:dyDescent="0.3">
      <c r="A422" s="168" t="s">
        <v>368</v>
      </c>
      <c r="B422" s="168" t="s">
        <v>267</v>
      </c>
      <c r="C422" s="168">
        <v>107745</v>
      </c>
      <c r="D422" s="171">
        <v>44040</v>
      </c>
      <c r="E422" s="172">
        <v>30.6</v>
      </c>
      <c r="F422" s="172">
        <v>0.89019999999999999</v>
      </c>
      <c r="G422" s="172">
        <v>0.16370000000000001</v>
      </c>
      <c r="H422" s="172">
        <v>0.45960000000000001</v>
      </c>
      <c r="I422" s="172">
        <v>2.9609999999999999</v>
      </c>
      <c r="J422" s="172">
        <v>2.4096000000000002</v>
      </c>
      <c r="K422" s="172">
        <v>12.0059</v>
      </c>
      <c r="L422" s="172">
        <v>-6.9343000000000004</v>
      </c>
      <c r="M422" s="172">
        <v>-1.0989</v>
      </c>
      <c r="N422" s="172">
        <v>4.1879</v>
      </c>
      <c r="O422" s="172">
        <v>2.4918999999999998</v>
      </c>
      <c r="P422" s="172">
        <v>7.0484</v>
      </c>
      <c r="Q422" s="172">
        <v>9.5519999999999996</v>
      </c>
      <c r="R422" s="172">
        <v>-2.3732000000000002</v>
      </c>
    </row>
    <row r="423" spans="1:18" x14ac:dyDescent="0.3">
      <c r="A423" s="168" t="s">
        <v>368</v>
      </c>
      <c r="B423" s="168" t="s">
        <v>164</v>
      </c>
      <c r="C423" s="168">
        <v>119544</v>
      </c>
      <c r="D423" s="171">
        <v>44040</v>
      </c>
      <c r="E423" s="172">
        <v>32.81</v>
      </c>
      <c r="F423" s="172">
        <v>0.89180000000000004</v>
      </c>
      <c r="G423" s="172">
        <v>0.1832</v>
      </c>
      <c r="H423" s="172">
        <v>0.49</v>
      </c>
      <c r="I423" s="172">
        <v>3.0141</v>
      </c>
      <c r="J423" s="172">
        <v>2.4672000000000001</v>
      </c>
      <c r="K423" s="172">
        <v>12.2477</v>
      </c>
      <c r="L423" s="172">
        <v>-6.4976000000000003</v>
      </c>
      <c r="M423" s="172">
        <v>-0.3644</v>
      </c>
      <c r="N423" s="172">
        <v>5.194</v>
      </c>
      <c r="O423" s="172">
        <v>3.5815999999999999</v>
      </c>
      <c r="P423" s="172">
        <v>8.1265999999999998</v>
      </c>
      <c r="Q423" s="172">
        <v>14.2372</v>
      </c>
      <c r="R423" s="172">
        <v>-1.3986000000000001</v>
      </c>
    </row>
    <row r="424" spans="1:18" x14ac:dyDescent="0.3">
      <c r="A424" s="168" t="s">
        <v>368</v>
      </c>
      <c r="B424" s="168" t="s">
        <v>165</v>
      </c>
      <c r="C424" s="168">
        <v>120503</v>
      </c>
      <c r="D424" s="171">
        <v>44040</v>
      </c>
      <c r="E424" s="172">
        <v>48.6965</v>
      </c>
      <c r="F424" s="172">
        <v>1.5803</v>
      </c>
      <c r="G424" s="172">
        <v>0.84470000000000001</v>
      </c>
      <c r="H424" s="172">
        <v>-0.33029999999999998</v>
      </c>
      <c r="I424" s="172">
        <v>3.0190999999999999</v>
      </c>
      <c r="J424" s="172">
        <v>3.2273999999999998</v>
      </c>
      <c r="K424" s="172">
        <v>9.4815000000000005</v>
      </c>
      <c r="L424" s="172">
        <v>-9.8679000000000006</v>
      </c>
      <c r="M424" s="172">
        <v>-5.9713000000000003</v>
      </c>
      <c r="N424" s="172">
        <v>2.5177</v>
      </c>
      <c r="O424" s="172">
        <v>6.3090999999999999</v>
      </c>
      <c r="P424" s="172">
        <v>8.7989999999999995</v>
      </c>
      <c r="Q424" s="172">
        <v>16.9057</v>
      </c>
      <c r="R424" s="172">
        <v>0.48820000000000002</v>
      </c>
    </row>
    <row r="425" spans="1:18" x14ac:dyDescent="0.3">
      <c r="A425" s="168" t="s">
        <v>368</v>
      </c>
      <c r="B425" s="168" t="s">
        <v>268</v>
      </c>
      <c r="C425" s="168">
        <v>112323</v>
      </c>
      <c r="D425" s="171">
        <v>44040</v>
      </c>
      <c r="E425" s="172">
        <v>44.857900000000001</v>
      </c>
      <c r="F425" s="172">
        <v>1.5781000000000001</v>
      </c>
      <c r="G425" s="172">
        <v>0.83579999999999999</v>
      </c>
      <c r="H425" s="172">
        <v>-0.34610000000000002</v>
      </c>
      <c r="I425" s="172">
        <v>2.9866999999999999</v>
      </c>
      <c r="J425" s="172">
        <v>3.1539000000000001</v>
      </c>
      <c r="K425" s="172">
        <v>9.2611000000000008</v>
      </c>
      <c r="L425" s="172">
        <v>-10.221500000000001</v>
      </c>
      <c r="M425" s="172">
        <v>-6.5202999999999998</v>
      </c>
      <c r="N425" s="172">
        <v>1.7087000000000001</v>
      </c>
      <c r="O425" s="172">
        <v>5.3079000000000001</v>
      </c>
      <c r="P425" s="172">
        <v>7.7070999999999996</v>
      </c>
      <c r="Q425" s="172">
        <v>15.232200000000001</v>
      </c>
      <c r="R425" s="172">
        <v>-0.40920000000000001</v>
      </c>
    </row>
    <row r="426" spans="1:18" x14ac:dyDescent="0.3">
      <c r="A426" s="168" t="s">
        <v>368</v>
      </c>
      <c r="B426" s="168" t="s">
        <v>269</v>
      </c>
      <c r="C426" s="168">
        <v>134044</v>
      </c>
      <c r="D426" s="171">
        <v>44040</v>
      </c>
      <c r="E426" s="172">
        <v>42.26</v>
      </c>
      <c r="F426" s="172">
        <v>0.9556</v>
      </c>
      <c r="G426" s="172">
        <v>0.16589999999999999</v>
      </c>
      <c r="H426" s="172">
        <v>0.2848</v>
      </c>
      <c r="I426" s="172">
        <v>5.6235999999999997</v>
      </c>
      <c r="J426" s="172">
        <v>8.3033999999999999</v>
      </c>
      <c r="K426" s="172">
        <v>17.9788</v>
      </c>
      <c r="L426" s="172">
        <v>-7.2636000000000003</v>
      </c>
      <c r="M426" s="172">
        <v>-3.4278</v>
      </c>
      <c r="N426" s="172">
        <v>-9.4600000000000004E-2</v>
      </c>
      <c r="O426" s="172">
        <v>-2.0849000000000002</v>
      </c>
      <c r="P426" s="172">
        <v>2.9312</v>
      </c>
      <c r="Q426" s="172">
        <v>1.5525</v>
      </c>
      <c r="R426" s="172">
        <v>-4.5736999999999997</v>
      </c>
    </row>
    <row r="427" spans="1:18" x14ac:dyDescent="0.3">
      <c r="A427" s="168" t="s">
        <v>368</v>
      </c>
      <c r="B427" s="168" t="s">
        <v>166</v>
      </c>
      <c r="C427" s="168">
        <v>134045</v>
      </c>
      <c r="D427" s="171">
        <v>44040</v>
      </c>
      <c r="E427" s="172">
        <v>45.79</v>
      </c>
      <c r="F427" s="172">
        <v>0.97019999999999995</v>
      </c>
      <c r="G427" s="172">
        <v>0.17499999999999999</v>
      </c>
      <c r="H427" s="172">
        <v>0.30669999999999997</v>
      </c>
      <c r="I427" s="172">
        <v>5.6529999999999996</v>
      </c>
      <c r="J427" s="172">
        <v>8.3530999999999995</v>
      </c>
      <c r="K427" s="172">
        <v>18.1677</v>
      </c>
      <c r="L427" s="172">
        <v>-6.9687000000000001</v>
      </c>
      <c r="M427" s="172">
        <v>-2.9462000000000002</v>
      </c>
      <c r="N427" s="172">
        <v>0.61519999999999997</v>
      </c>
      <c r="O427" s="172">
        <v>-1.2551000000000001</v>
      </c>
      <c r="P427" s="172">
        <v>3.8067000000000002</v>
      </c>
      <c r="Q427" s="172">
        <v>2.4662000000000002</v>
      </c>
      <c r="R427" s="172">
        <v>-3.8296000000000001</v>
      </c>
    </row>
    <row r="428" spans="1:18" x14ac:dyDescent="0.3">
      <c r="A428" s="168" t="s">
        <v>368</v>
      </c>
      <c r="B428" s="168" t="s">
        <v>270</v>
      </c>
      <c r="C428" s="168">
        <v>113463</v>
      </c>
      <c r="D428" s="171">
        <v>44040</v>
      </c>
      <c r="E428" s="172">
        <v>39.731999999999999</v>
      </c>
      <c r="F428" s="172">
        <v>1.3312999999999999</v>
      </c>
      <c r="G428" s="172">
        <v>0.84519999999999995</v>
      </c>
      <c r="H428" s="172">
        <v>0.58479999999999999</v>
      </c>
      <c r="I428" s="172">
        <v>5.1779000000000002</v>
      </c>
      <c r="J428" s="172">
        <v>6.3348000000000004</v>
      </c>
      <c r="K428" s="172">
        <v>15.5975</v>
      </c>
      <c r="L428" s="172">
        <v>-6.1973000000000003</v>
      </c>
      <c r="M428" s="172">
        <v>0.126</v>
      </c>
      <c r="N428" s="172">
        <v>4.7895000000000003</v>
      </c>
      <c r="O428" s="172">
        <v>3.0893000000000002</v>
      </c>
      <c r="P428" s="172">
        <v>5.1848000000000001</v>
      </c>
      <c r="Q428" s="172">
        <v>9.9314</v>
      </c>
      <c r="R428" s="172">
        <v>2.9331</v>
      </c>
    </row>
    <row r="429" spans="1:18" x14ac:dyDescent="0.3">
      <c r="A429" s="168" t="s">
        <v>368</v>
      </c>
      <c r="B429" s="168" t="s">
        <v>167</v>
      </c>
      <c r="C429" s="168">
        <v>120147</v>
      </c>
      <c r="D429" s="171">
        <v>44040</v>
      </c>
      <c r="E429" s="172">
        <v>42.110999999999997</v>
      </c>
      <c r="F429" s="172">
        <v>1.3354999999999999</v>
      </c>
      <c r="G429" s="172">
        <v>0.85980000000000001</v>
      </c>
      <c r="H429" s="172">
        <v>0.60919999999999996</v>
      </c>
      <c r="I429" s="172">
        <v>5.2301000000000002</v>
      </c>
      <c r="J429" s="172">
        <v>6.4511000000000003</v>
      </c>
      <c r="K429" s="172">
        <v>15.9316</v>
      </c>
      <c r="L429" s="172">
        <v>-5.6378000000000004</v>
      </c>
      <c r="M429" s="172">
        <v>1.0365</v>
      </c>
      <c r="N429" s="172">
        <v>6.0542999999999996</v>
      </c>
      <c r="O429" s="172">
        <v>4.2991999999999999</v>
      </c>
      <c r="P429" s="172">
        <v>6.2514000000000003</v>
      </c>
      <c r="Q429" s="172">
        <v>12.6976</v>
      </c>
      <c r="R429" s="172">
        <v>4.1289999999999996</v>
      </c>
    </row>
    <row r="430" spans="1:18" x14ac:dyDescent="0.3">
      <c r="A430" s="168" t="s">
        <v>368</v>
      </c>
      <c r="B430" s="168" t="s">
        <v>168</v>
      </c>
      <c r="C430" s="168">
        <v>141950</v>
      </c>
      <c r="D430" s="171">
        <v>44040</v>
      </c>
      <c r="E430" s="172">
        <v>9.39</v>
      </c>
      <c r="F430" s="172">
        <v>0.21340000000000001</v>
      </c>
      <c r="G430" s="172">
        <v>-0.52969999999999995</v>
      </c>
      <c r="H430" s="172">
        <v>1.1853</v>
      </c>
      <c r="I430" s="172">
        <v>4.4493999999999998</v>
      </c>
      <c r="J430" s="172">
        <v>6.5834000000000001</v>
      </c>
      <c r="K430" s="172">
        <v>11.652799999999999</v>
      </c>
      <c r="L430" s="172">
        <v>-3.7909999999999999</v>
      </c>
      <c r="M430" s="172">
        <v>6.4626000000000001</v>
      </c>
      <c r="N430" s="172">
        <v>17.375</v>
      </c>
      <c r="O430" s="172"/>
      <c r="P430" s="172"/>
      <c r="Q430" s="172">
        <v>-2.5482</v>
      </c>
      <c r="R430" s="172">
        <v>-2.0586000000000002</v>
      </c>
    </row>
    <row r="431" spans="1:18" x14ac:dyDescent="0.3">
      <c r="A431" s="168" t="s">
        <v>368</v>
      </c>
      <c r="B431" s="168" t="s">
        <v>271</v>
      </c>
      <c r="C431" s="168">
        <v>141952</v>
      </c>
      <c r="D431" s="171">
        <v>44040</v>
      </c>
      <c r="E431" s="172">
        <v>9.2100000000000009</v>
      </c>
      <c r="F431" s="172">
        <v>0.21759999999999999</v>
      </c>
      <c r="G431" s="172">
        <v>-0.43240000000000001</v>
      </c>
      <c r="H431" s="172">
        <v>1.2088000000000001</v>
      </c>
      <c r="I431" s="172">
        <v>4.4218000000000002</v>
      </c>
      <c r="J431" s="172">
        <v>6.5972</v>
      </c>
      <c r="K431" s="172">
        <v>11.501200000000001</v>
      </c>
      <c r="L431" s="172">
        <v>-4.1623000000000001</v>
      </c>
      <c r="M431" s="172">
        <v>5.8620999999999999</v>
      </c>
      <c r="N431" s="172">
        <v>16.5823</v>
      </c>
      <c r="O431" s="172"/>
      <c r="P431" s="172"/>
      <c r="Q431" s="172">
        <v>-3.3187000000000002</v>
      </c>
      <c r="R431" s="172">
        <v>-2.8010999999999999</v>
      </c>
    </row>
    <row r="432" spans="1:18" x14ac:dyDescent="0.3">
      <c r="A432" s="168" t="s">
        <v>368</v>
      </c>
      <c r="B432" s="168" t="s">
        <v>169</v>
      </c>
      <c r="C432" s="168">
        <v>144315</v>
      </c>
      <c r="D432" s="171">
        <v>44040</v>
      </c>
      <c r="E432" s="172">
        <v>11.25</v>
      </c>
      <c r="F432" s="172">
        <v>0.26740000000000003</v>
      </c>
      <c r="G432" s="172">
        <v>-0.70609999999999995</v>
      </c>
      <c r="H432" s="172">
        <v>0.80649999999999999</v>
      </c>
      <c r="I432" s="172">
        <v>3.6865999999999999</v>
      </c>
      <c r="J432" s="172">
        <v>5.9321999999999999</v>
      </c>
      <c r="K432" s="172">
        <v>11.166</v>
      </c>
      <c r="L432" s="172">
        <v>-8.5366</v>
      </c>
      <c r="M432" s="172">
        <v>0.17810000000000001</v>
      </c>
      <c r="N432" s="172">
        <v>11.276</v>
      </c>
      <c r="O432" s="172"/>
      <c r="P432" s="172"/>
      <c r="Q432" s="172">
        <v>6.8593999999999999</v>
      </c>
      <c r="R432" s="172"/>
    </row>
    <row r="433" spans="1:18" x14ac:dyDescent="0.3">
      <c r="A433" s="168" t="s">
        <v>368</v>
      </c>
      <c r="B433" s="168" t="s">
        <v>272</v>
      </c>
      <c r="C433" s="168">
        <v>144314</v>
      </c>
      <c r="D433" s="171">
        <v>44040</v>
      </c>
      <c r="E433" s="172">
        <v>11.03</v>
      </c>
      <c r="F433" s="172">
        <v>0.2727</v>
      </c>
      <c r="G433" s="172">
        <v>-0.72009999999999996</v>
      </c>
      <c r="H433" s="172">
        <v>0.73060000000000003</v>
      </c>
      <c r="I433" s="172">
        <v>3.6654</v>
      </c>
      <c r="J433" s="172">
        <v>5.8540999999999999</v>
      </c>
      <c r="K433" s="172">
        <v>10.8543</v>
      </c>
      <c r="L433" s="172">
        <v>-8.9933999999999994</v>
      </c>
      <c r="M433" s="172">
        <v>-0.63060000000000005</v>
      </c>
      <c r="N433" s="172">
        <v>10.079800000000001</v>
      </c>
      <c r="O433" s="172"/>
      <c r="P433" s="172"/>
      <c r="Q433" s="172">
        <v>5.6772999999999998</v>
      </c>
      <c r="R433" s="172"/>
    </row>
    <row r="434" spans="1:18" x14ac:dyDescent="0.3">
      <c r="A434" s="168" t="s">
        <v>368</v>
      </c>
      <c r="B434" s="168" t="s">
        <v>170</v>
      </c>
      <c r="C434" s="168">
        <v>119351</v>
      </c>
      <c r="D434" s="171">
        <v>44040</v>
      </c>
      <c r="E434" s="172">
        <v>61.61</v>
      </c>
      <c r="F434" s="172">
        <v>0.57130000000000003</v>
      </c>
      <c r="G434" s="172">
        <v>1.6199999999999999E-2</v>
      </c>
      <c r="H434" s="172">
        <v>1.2988999999999999</v>
      </c>
      <c r="I434" s="172">
        <v>5.0827</v>
      </c>
      <c r="J434" s="172">
        <v>7.7851999999999997</v>
      </c>
      <c r="K434" s="172">
        <v>12.406499999999999</v>
      </c>
      <c r="L434" s="172">
        <v>-1.8480000000000001</v>
      </c>
      <c r="M434" s="172">
        <v>5.6775000000000002</v>
      </c>
      <c r="N434" s="172">
        <v>16.5532</v>
      </c>
      <c r="O434" s="172">
        <v>6.3369999999999997</v>
      </c>
      <c r="P434" s="172">
        <v>9.1602999999999994</v>
      </c>
      <c r="Q434" s="172">
        <v>13.6448</v>
      </c>
      <c r="R434" s="172">
        <v>1.2786</v>
      </c>
    </row>
    <row r="435" spans="1:18" x14ac:dyDescent="0.3">
      <c r="A435" s="168" t="s">
        <v>368</v>
      </c>
      <c r="B435" s="168" t="s">
        <v>273</v>
      </c>
      <c r="C435" s="168">
        <v>111710</v>
      </c>
      <c r="D435" s="171">
        <v>44040</v>
      </c>
      <c r="E435" s="172">
        <v>55.87</v>
      </c>
      <c r="F435" s="172">
        <v>0.57609999999999995</v>
      </c>
      <c r="G435" s="172">
        <v>0</v>
      </c>
      <c r="H435" s="172">
        <v>1.2871999999999999</v>
      </c>
      <c r="I435" s="172">
        <v>5.0385</v>
      </c>
      <c r="J435" s="172">
        <v>7.6908000000000003</v>
      </c>
      <c r="K435" s="172">
        <v>12.1212</v>
      </c>
      <c r="L435" s="172">
        <v>-2.3593000000000002</v>
      </c>
      <c r="M435" s="172">
        <v>4.8217999999999996</v>
      </c>
      <c r="N435" s="172">
        <v>15.291</v>
      </c>
      <c r="O435" s="172">
        <v>5.077</v>
      </c>
      <c r="P435" s="172">
        <v>7.7285000000000004</v>
      </c>
      <c r="Q435" s="172">
        <v>16.247800000000002</v>
      </c>
      <c r="R435" s="172">
        <v>0.12520000000000001</v>
      </c>
    </row>
    <row r="436" spans="1:18" x14ac:dyDescent="0.3">
      <c r="A436" s="168" t="s">
        <v>368</v>
      </c>
      <c r="B436" s="168" t="s">
        <v>410</v>
      </c>
      <c r="C436" s="168">
        <v>111709</v>
      </c>
      <c r="D436" s="171">
        <v>44040</v>
      </c>
      <c r="E436" s="172">
        <v>59.5</v>
      </c>
      <c r="F436" s="172">
        <v>0.57469999999999999</v>
      </c>
      <c r="G436" s="172">
        <v>1.6799999999999999E-2</v>
      </c>
      <c r="H436" s="172">
        <v>1.2938000000000001</v>
      </c>
      <c r="I436" s="172">
        <v>5.0679999999999996</v>
      </c>
      <c r="J436" s="172">
        <v>7.7507999999999999</v>
      </c>
      <c r="K436" s="172">
        <v>12.285299999999999</v>
      </c>
      <c r="L436" s="172">
        <v>-2.0575999999999999</v>
      </c>
      <c r="M436" s="172">
        <v>5.3284000000000002</v>
      </c>
      <c r="N436" s="172">
        <v>16.029599999999999</v>
      </c>
      <c r="O436" s="172">
        <v>5.8655999999999997</v>
      </c>
      <c r="P436" s="172">
        <v>8.5288000000000004</v>
      </c>
      <c r="Q436" s="172">
        <v>16.89</v>
      </c>
      <c r="R436" s="172">
        <v>0.84009999999999996</v>
      </c>
    </row>
    <row r="437" spans="1:18" x14ac:dyDescent="0.3">
      <c r="A437" s="168" t="s">
        <v>368</v>
      </c>
      <c r="B437" s="168" t="s">
        <v>171</v>
      </c>
      <c r="C437" s="168">
        <v>118285</v>
      </c>
      <c r="D437" s="171">
        <v>44040</v>
      </c>
      <c r="E437" s="172">
        <v>72.349999999999994</v>
      </c>
      <c r="F437" s="172">
        <v>1.0334000000000001</v>
      </c>
      <c r="G437" s="172">
        <v>0.70989999999999998</v>
      </c>
      <c r="H437" s="172">
        <v>1.1040000000000001</v>
      </c>
      <c r="I437" s="172">
        <v>6.3971</v>
      </c>
      <c r="J437" s="172">
        <v>8.9116</v>
      </c>
      <c r="K437" s="172">
        <v>15.353999999999999</v>
      </c>
      <c r="L437" s="172">
        <v>-0.3306</v>
      </c>
      <c r="M437" s="172">
        <v>4.2656999999999998</v>
      </c>
      <c r="N437" s="172">
        <v>9.9209999999999994</v>
      </c>
      <c r="O437" s="172">
        <v>8.1013999999999999</v>
      </c>
      <c r="P437" s="172">
        <v>8.5562000000000005</v>
      </c>
      <c r="Q437" s="172">
        <v>12.3874</v>
      </c>
      <c r="R437" s="172">
        <v>5.6898999999999997</v>
      </c>
    </row>
    <row r="438" spans="1:18" x14ac:dyDescent="0.3">
      <c r="A438" s="168" t="s">
        <v>368</v>
      </c>
      <c r="B438" s="168" t="s">
        <v>274</v>
      </c>
      <c r="C438" s="168">
        <v>111722</v>
      </c>
      <c r="D438" s="171">
        <v>44040</v>
      </c>
      <c r="E438" s="172">
        <v>68.790000000000006</v>
      </c>
      <c r="F438" s="172">
        <v>1.0281</v>
      </c>
      <c r="G438" s="172">
        <v>0.68789999999999996</v>
      </c>
      <c r="H438" s="172">
        <v>1.0873999999999999</v>
      </c>
      <c r="I438" s="172">
        <v>6.3544</v>
      </c>
      <c r="J438" s="172">
        <v>8.8104999999999993</v>
      </c>
      <c r="K438" s="172">
        <v>15.0527</v>
      </c>
      <c r="L438" s="172">
        <v>-0.82179999999999997</v>
      </c>
      <c r="M438" s="172">
        <v>3.5059</v>
      </c>
      <c r="N438" s="172">
        <v>8.8277000000000001</v>
      </c>
      <c r="O438" s="172">
        <v>7.1417000000000002</v>
      </c>
      <c r="P438" s="172">
        <v>7.7016999999999998</v>
      </c>
      <c r="Q438" s="172">
        <v>17.851199999999999</v>
      </c>
      <c r="R438" s="172">
        <v>4.7140000000000004</v>
      </c>
    </row>
    <row r="439" spans="1:18" x14ac:dyDescent="0.3">
      <c r="A439" s="168" t="s">
        <v>368</v>
      </c>
      <c r="B439" s="168" t="s">
        <v>172</v>
      </c>
      <c r="C439" s="168">
        <v>119242</v>
      </c>
      <c r="D439" s="171">
        <v>44040</v>
      </c>
      <c r="E439" s="172">
        <v>50.304000000000002</v>
      </c>
      <c r="F439" s="172">
        <v>0.86219999999999997</v>
      </c>
      <c r="G439" s="172">
        <v>-0.28539999999999999</v>
      </c>
      <c r="H439" s="172">
        <v>-0.28349999999999997</v>
      </c>
      <c r="I439" s="172">
        <v>3.7387999999999999</v>
      </c>
      <c r="J439" s="172">
        <v>5.6851000000000003</v>
      </c>
      <c r="K439" s="172">
        <v>16.733599999999999</v>
      </c>
      <c r="L439" s="172">
        <v>-8.9504000000000001</v>
      </c>
      <c r="M439" s="172">
        <v>-4.5284000000000004</v>
      </c>
      <c r="N439" s="172">
        <v>1.7188000000000001</v>
      </c>
      <c r="O439" s="172">
        <v>3.3765000000000001</v>
      </c>
      <c r="P439" s="172">
        <v>8.6141000000000005</v>
      </c>
      <c r="Q439" s="172">
        <v>13.765499999999999</v>
      </c>
      <c r="R439" s="172">
        <v>1.7718</v>
      </c>
    </row>
    <row r="440" spans="1:18" x14ac:dyDescent="0.3">
      <c r="A440" s="168" t="s">
        <v>368</v>
      </c>
      <c r="B440" s="168" t="s">
        <v>275</v>
      </c>
      <c r="C440" s="168">
        <v>104772</v>
      </c>
      <c r="D440" s="171">
        <v>44040</v>
      </c>
      <c r="E440" s="172">
        <v>47.466000000000001</v>
      </c>
      <c r="F440" s="172">
        <v>0.85840000000000005</v>
      </c>
      <c r="G440" s="172">
        <v>-0.29620000000000002</v>
      </c>
      <c r="H440" s="172">
        <v>-0.3004</v>
      </c>
      <c r="I440" s="172">
        <v>3.7010000000000001</v>
      </c>
      <c r="J440" s="172">
        <v>5.5972999999999997</v>
      </c>
      <c r="K440" s="172">
        <v>16.455300000000001</v>
      </c>
      <c r="L440" s="172">
        <v>-9.3744999999999994</v>
      </c>
      <c r="M440" s="172">
        <v>-5.2159000000000004</v>
      </c>
      <c r="N440" s="172">
        <v>0.73640000000000005</v>
      </c>
      <c r="O440" s="172">
        <v>2.3370000000000002</v>
      </c>
      <c r="P440" s="172">
        <v>7.5799000000000003</v>
      </c>
      <c r="Q440" s="172">
        <v>12.195600000000001</v>
      </c>
      <c r="R440" s="172">
        <v>0.78120000000000001</v>
      </c>
    </row>
    <row r="441" spans="1:18" x14ac:dyDescent="0.3">
      <c r="A441" s="168" t="s">
        <v>368</v>
      </c>
      <c r="B441" s="168" t="s">
        <v>173</v>
      </c>
      <c r="C441" s="168">
        <v>118620</v>
      </c>
      <c r="D441" s="171">
        <v>44040</v>
      </c>
      <c r="E441" s="172">
        <v>47.92</v>
      </c>
      <c r="F441" s="172">
        <v>1.097</v>
      </c>
      <c r="G441" s="172">
        <v>0.52439999999999998</v>
      </c>
      <c r="H441" s="172">
        <v>0.251</v>
      </c>
      <c r="I441" s="172">
        <v>4.5147000000000004</v>
      </c>
      <c r="J441" s="172">
        <v>6.7973999999999997</v>
      </c>
      <c r="K441" s="172">
        <v>14.2585</v>
      </c>
      <c r="L441" s="172">
        <v>-9.6870999999999992</v>
      </c>
      <c r="M441" s="172">
        <v>-5.3338999999999999</v>
      </c>
      <c r="N441" s="172">
        <v>0.48230000000000001</v>
      </c>
      <c r="O441" s="172">
        <v>1.4225000000000001</v>
      </c>
      <c r="P441" s="172">
        <v>5.0651999999999999</v>
      </c>
      <c r="Q441" s="172">
        <v>11.041</v>
      </c>
      <c r="R441" s="172">
        <v>-1.7430000000000001</v>
      </c>
    </row>
    <row r="442" spans="1:18" x14ac:dyDescent="0.3">
      <c r="A442" s="168" t="s">
        <v>368</v>
      </c>
      <c r="B442" s="168" t="s">
        <v>276</v>
      </c>
      <c r="C442" s="168">
        <v>111638</v>
      </c>
      <c r="D442" s="171">
        <v>44040</v>
      </c>
      <c r="E442" s="172">
        <v>44.04</v>
      </c>
      <c r="F442" s="172">
        <v>1.0787</v>
      </c>
      <c r="G442" s="172">
        <v>0.50209999999999999</v>
      </c>
      <c r="H442" s="172">
        <v>0.20480000000000001</v>
      </c>
      <c r="I442" s="172">
        <v>4.4344000000000001</v>
      </c>
      <c r="J442" s="172">
        <v>6.6344000000000003</v>
      </c>
      <c r="K442" s="172">
        <v>13.7691</v>
      </c>
      <c r="L442" s="172">
        <v>-10.4696</v>
      </c>
      <c r="M442" s="172">
        <v>-6.5762</v>
      </c>
      <c r="N442" s="172">
        <v>-1.2335</v>
      </c>
      <c r="O442" s="172">
        <v>-0.1056</v>
      </c>
      <c r="P442" s="172">
        <v>3.7492000000000001</v>
      </c>
      <c r="Q442" s="172">
        <v>13.653499999999999</v>
      </c>
      <c r="R442" s="172">
        <v>-3.4167000000000001</v>
      </c>
    </row>
    <row r="443" spans="1:18" x14ac:dyDescent="0.3">
      <c r="A443" s="168" t="s">
        <v>368</v>
      </c>
      <c r="B443" s="168" t="s">
        <v>174</v>
      </c>
      <c r="C443" s="168">
        <v>135654</v>
      </c>
      <c r="D443" s="171">
        <v>44040</v>
      </c>
      <c r="E443" s="172">
        <v>14.2149</v>
      </c>
      <c r="F443" s="172">
        <v>0.96379999999999999</v>
      </c>
      <c r="G443" s="172">
        <v>4.1500000000000002E-2</v>
      </c>
      <c r="H443" s="172">
        <v>-0.26800000000000002</v>
      </c>
      <c r="I443" s="172">
        <v>2.6013000000000002</v>
      </c>
      <c r="J443" s="172">
        <v>3.6244999999999998</v>
      </c>
      <c r="K443" s="172">
        <v>16.149000000000001</v>
      </c>
      <c r="L443" s="172">
        <v>-12.7776</v>
      </c>
      <c r="M443" s="172">
        <v>-7.2183000000000002</v>
      </c>
      <c r="N443" s="172">
        <v>-2.6562999999999999</v>
      </c>
      <c r="O443" s="172">
        <v>1.1604000000000001</v>
      </c>
      <c r="P443" s="172"/>
      <c r="Q443" s="172">
        <v>7.9802</v>
      </c>
      <c r="R443" s="172">
        <v>-2.4401999999999999</v>
      </c>
    </row>
    <row r="444" spans="1:18" x14ac:dyDescent="0.3">
      <c r="A444" s="168" t="s">
        <v>368</v>
      </c>
      <c r="B444" s="168" t="s">
        <v>277</v>
      </c>
      <c r="C444" s="168">
        <v>135655</v>
      </c>
      <c r="D444" s="171">
        <v>44040</v>
      </c>
      <c r="E444" s="172">
        <v>13.191700000000001</v>
      </c>
      <c r="F444" s="172">
        <v>0.95820000000000005</v>
      </c>
      <c r="G444" s="172">
        <v>1.9699999999999999E-2</v>
      </c>
      <c r="H444" s="172">
        <v>-0.30530000000000002</v>
      </c>
      <c r="I444" s="172">
        <v>2.5251000000000001</v>
      </c>
      <c r="J444" s="172">
        <v>3.4569999999999999</v>
      </c>
      <c r="K444" s="172">
        <v>15.672000000000001</v>
      </c>
      <c r="L444" s="172">
        <v>-13.4511</v>
      </c>
      <c r="M444" s="172">
        <v>-8.2654999999999994</v>
      </c>
      <c r="N444" s="172">
        <v>-4.1238000000000001</v>
      </c>
      <c r="O444" s="172">
        <v>-0.48330000000000001</v>
      </c>
      <c r="P444" s="172"/>
      <c r="Q444" s="172">
        <v>6.2336</v>
      </c>
      <c r="R444" s="172">
        <v>-4.0784000000000002</v>
      </c>
    </row>
    <row r="445" spans="1:18" x14ac:dyDescent="0.3">
      <c r="A445" s="168" t="s">
        <v>368</v>
      </c>
      <c r="B445" s="168" t="s">
        <v>278</v>
      </c>
      <c r="C445" s="168">
        <v>100526</v>
      </c>
      <c r="D445" s="171">
        <v>44040</v>
      </c>
      <c r="E445" s="172">
        <v>490.7432</v>
      </c>
      <c r="F445" s="172">
        <v>0.81120000000000003</v>
      </c>
      <c r="G445" s="172">
        <v>-0.1797</v>
      </c>
      <c r="H445" s="172">
        <v>-0.627</v>
      </c>
      <c r="I445" s="172">
        <v>4.0223000000000004</v>
      </c>
      <c r="J445" s="172">
        <v>4.0658000000000003</v>
      </c>
      <c r="K445" s="172">
        <v>16.223700000000001</v>
      </c>
      <c r="L445" s="172">
        <v>-15.783799999999999</v>
      </c>
      <c r="M445" s="172">
        <v>-11.916499999999999</v>
      </c>
      <c r="N445" s="172">
        <v>-10.840199999999999</v>
      </c>
      <c r="O445" s="172">
        <v>-2.3788</v>
      </c>
      <c r="P445" s="172">
        <v>2.6328</v>
      </c>
      <c r="Q445" s="172">
        <v>20.040199999999999</v>
      </c>
      <c r="R445" s="172">
        <v>-6.3784000000000001</v>
      </c>
    </row>
    <row r="446" spans="1:18" x14ac:dyDescent="0.3">
      <c r="A446" s="168" t="s">
        <v>368</v>
      </c>
      <c r="B446" s="168" t="s">
        <v>175</v>
      </c>
      <c r="C446" s="168">
        <v>118540</v>
      </c>
      <c r="D446" s="171">
        <v>44040</v>
      </c>
      <c r="E446" s="172">
        <v>525.0471</v>
      </c>
      <c r="F446" s="172">
        <v>0.81440000000000001</v>
      </c>
      <c r="G446" s="172">
        <v>-0.16930000000000001</v>
      </c>
      <c r="H446" s="172">
        <v>-0.60919999999999996</v>
      </c>
      <c r="I446" s="172">
        <v>4.0597000000000003</v>
      </c>
      <c r="J446" s="172">
        <v>4.1515000000000004</v>
      </c>
      <c r="K446" s="172">
        <v>16.498799999999999</v>
      </c>
      <c r="L446" s="172">
        <v>-15.3834</v>
      </c>
      <c r="M446" s="172">
        <v>-11.257099999999999</v>
      </c>
      <c r="N446" s="172">
        <v>-9.9544999999999995</v>
      </c>
      <c r="O446" s="172">
        <v>-1.4176</v>
      </c>
      <c r="P446" s="172">
        <v>3.6486000000000001</v>
      </c>
      <c r="Q446" s="172">
        <v>10.7273</v>
      </c>
      <c r="R446" s="172">
        <v>-5.4680999999999997</v>
      </c>
    </row>
    <row r="447" spans="1:18" x14ac:dyDescent="0.3">
      <c r="A447" s="168" t="s">
        <v>368</v>
      </c>
      <c r="B447" s="168" t="s">
        <v>279</v>
      </c>
      <c r="C447" s="168">
        <v>100998</v>
      </c>
      <c r="D447" s="171">
        <v>44040</v>
      </c>
      <c r="E447" s="172">
        <v>334.209</v>
      </c>
      <c r="F447" s="172">
        <v>0.63470000000000004</v>
      </c>
      <c r="G447" s="172">
        <v>-0.46050000000000002</v>
      </c>
      <c r="H447" s="172">
        <v>-1.9099999999999999E-2</v>
      </c>
      <c r="I447" s="172">
        <v>5.7988</v>
      </c>
      <c r="J447" s="172">
        <v>7.2224000000000004</v>
      </c>
      <c r="K447" s="172">
        <v>18.927099999999999</v>
      </c>
      <c r="L447" s="172">
        <v>-10.6539</v>
      </c>
      <c r="M447" s="172">
        <v>-5.7455999999999996</v>
      </c>
      <c r="N447" s="172">
        <v>-5.3121999999999998</v>
      </c>
      <c r="O447" s="172">
        <v>0.84009999999999996</v>
      </c>
      <c r="P447" s="172">
        <v>7.2342000000000004</v>
      </c>
      <c r="Q447" s="172">
        <v>19.627800000000001</v>
      </c>
      <c r="R447" s="172">
        <v>-2.2898999999999998</v>
      </c>
    </row>
    <row r="448" spans="1:18" x14ac:dyDescent="0.3">
      <c r="A448" s="168" t="s">
        <v>368</v>
      </c>
      <c r="B448" s="168" t="s">
        <v>176</v>
      </c>
      <c r="C448" s="168">
        <v>118929</v>
      </c>
      <c r="D448" s="171">
        <v>44040</v>
      </c>
      <c r="E448" s="172">
        <v>348.97399999999999</v>
      </c>
      <c r="F448" s="172">
        <v>0.63649999999999995</v>
      </c>
      <c r="G448" s="172">
        <v>-0.45500000000000002</v>
      </c>
      <c r="H448" s="172">
        <v>-9.4999999999999998E-3</v>
      </c>
      <c r="I448" s="172">
        <v>5.8193000000000001</v>
      </c>
      <c r="J448" s="172">
        <v>7.2697000000000003</v>
      </c>
      <c r="K448" s="172">
        <v>19.075700000000001</v>
      </c>
      <c r="L448" s="172">
        <v>-10.4308</v>
      </c>
      <c r="M448" s="172">
        <v>-5.3879000000000001</v>
      </c>
      <c r="N448" s="172">
        <v>-4.8343999999999996</v>
      </c>
      <c r="O448" s="172">
        <v>1.4151</v>
      </c>
      <c r="P448" s="172">
        <v>7.8810000000000002</v>
      </c>
      <c r="Q448" s="172">
        <v>12.106199999999999</v>
      </c>
      <c r="R448" s="172">
        <v>-1.8019000000000001</v>
      </c>
    </row>
    <row r="449" spans="1:18" x14ac:dyDescent="0.3">
      <c r="A449" s="168" t="s">
        <v>368</v>
      </c>
      <c r="B449" s="168" t="s">
        <v>280</v>
      </c>
      <c r="C449" s="168">
        <v>101979</v>
      </c>
      <c r="D449" s="171">
        <v>44040</v>
      </c>
      <c r="E449" s="172">
        <v>1479.5014426411401</v>
      </c>
      <c r="F449" s="172">
        <v>0.59750000000000003</v>
      </c>
      <c r="G449" s="172">
        <v>-0.48980000000000001</v>
      </c>
      <c r="H449" s="172">
        <v>-0.38529999999999998</v>
      </c>
      <c r="I449" s="172">
        <v>5.2792000000000003</v>
      </c>
      <c r="J449" s="172">
        <v>5.1677999999999997</v>
      </c>
      <c r="K449" s="172">
        <v>16.706399999999999</v>
      </c>
      <c r="L449" s="172">
        <v>-12.0085</v>
      </c>
      <c r="M449" s="172">
        <v>-9.0417000000000005</v>
      </c>
      <c r="N449" s="172">
        <v>-9.3793000000000006</v>
      </c>
      <c r="O449" s="172">
        <v>-3.6545999999999998</v>
      </c>
      <c r="P449" s="172">
        <v>3.0194999999999999</v>
      </c>
      <c r="Q449" s="172">
        <v>22.786100000000001</v>
      </c>
      <c r="R449" s="172">
        <v>-6.1154000000000002</v>
      </c>
    </row>
    <row r="450" spans="1:18" x14ac:dyDescent="0.3">
      <c r="A450" s="168" t="s">
        <v>368</v>
      </c>
      <c r="B450" s="168" t="s">
        <v>177</v>
      </c>
      <c r="C450" s="168">
        <v>119060</v>
      </c>
      <c r="D450" s="171">
        <v>44040</v>
      </c>
      <c r="E450" s="172">
        <v>475.12299999999999</v>
      </c>
      <c r="F450" s="172">
        <v>0.59940000000000004</v>
      </c>
      <c r="G450" s="172">
        <v>-0.48259999999999997</v>
      </c>
      <c r="H450" s="172">
        <v>-0.37259999999999999</v>
      </c>
      <c r="I450" s="172">
        <v>5.3053999999999997</v>
      </c>
      <c r="J450" s="172">
        <v>5.2276999999999996</v>
      </c>
      <c r="K450" s="172">
        <v>16.890599999999999</v>
      </c>
      <c r="L450" s="172">
        <v>-11.7677</v>
      </c>
      <c r="M450" s="172">
        <v>-8.6533999999999995</v>
      </c>
      <c r="N450" s="172">
        <v>-8.8614999999999995</v>
      </c>
      <c r="O450" s="172">
        <v>-3.0223</v>
      </c>
      <c r="P450" s="172">
        <v>3.6899000000000002</v>
      </c>
      <c r="Q450" s="172">
        <v>9.1933000000000007</v>
      </c>
      <c r="R450" s="172">
        <v>-5.5542999999999996</v>
      </c>
    </row>
    <row r="451" spans="1:18" x14ac:dyDescent="0.3">
      <c r="A451" s="168" t="s">
        <v>368</v>
      </c>
      <c r="B451" s="168" t="s">
        <v>281</v>
      </c>
      <c r="C451" s="168">
        <v>104707</v>
      </c>
      <c r="D451" s="171">
        <v>44040</v>
      </c>
      <c r="E451" s="172">
        <v>34.433399999999999</v>
      </c>
      <c r="F451" s="172">
        <v>1.1416999999999999</v>
      </c>
      <c r="G451" s="172">
        <v>4.1300000000000003E-2</v>
      </c>
      <c r="H451" s="172">
        <v>2.64E-2</v>
      </c>
      <c r="I451" s="172">
        <v>4.6535000000000002</v>
      </c>
      <c r="J451" s="172">
        <v>6.5426000000000002</v>
      </c>
      <c r="K451" s="172">
        <v>14.866400000000001</v>
      </c>
      <c r="L451" s="172">
        <v>-11.8521</v>
      </c>
      <c r="M451" s="172">
        <v>-5.8761999999999999</v>
      </c>
      <c r="N451" s="172">
        <v>-3.1284000000000001</v>
      </c>
      <c r="O451" s="172">
        <v>-1.6342000000000001</v>
      </c>
      <c r="P451" s="172">
        <v>4.9054000000000002</v>
      </c>
      <c r="Q451" s="172">
        <v>9.5396999999999998</v>
      </c>
      <c r="R451" s="172">
        <v>-3.883</v>
      </c>
    </row>
    <row r="452" spans="1:18" x14ac:dyDescent="0.3">
      <c r="A452" s="168" t="s">
        <v>368</v>
      </c>
      <c r="B452" s="168" t="s">
        <v>178</v>
      </c>
      <c r="C452" s="168">
        <v>120079</v>
      </c>
      <c r="D452" s="171">
        <v>44040</v>
      </c>
      <c r="E452" s="172">
        <v>36.618699999999997</v>
      </c>
      <c r="F452" s="172">
        <v>1.1452</v>
      </c>
      <c r="G452" s="172">
        <v>5.5199999999999999E-2</v>
      </c>
      <c r="H452" s="172">
        <v>5.0500000000000003E-2</v>
      </c>
      <c r="I452" s="172">
        <v>4.7043999999999997</v>
      </c>
      <c r="J452" s="172">
        <v>6.6601999999999997</v>
      </c>
      <c r="K452" s="172">
        <v>15.2263</v>
      </c>
      <c r="L452" s="172">
        <v>-11.2919</v>
      </c>
      <c r="M452" s="172">
        <v>-4.9592999999999998</v>
      </c>
      <c r="N452" s="172">
        <v>-1.8692</v>
      </c>
      <c r="O452" s="172">
        <v>-0.70440000000000003</v>
      </c>
      <c r="P452" s="172">
        <v>5.7972999999999999</v>
      </c>
      <c r="Q452" s="172">
        <v>10.6951</v>
      </c>
      <c r="R452" s="172">
        <v>-2.8628999999999998</v>
      </c>
    </row>
    <row r="453" spans="1:18" x14ac:dyDescent="0.3">
      <c r="A453" s="168" t="s">
        <v>368</v>
      </c>
      <c r="B453" s="168" t="s">
        <v>282</v>
      </c>
      <c r="C453" s="168">
        <v>100354</v>
      </c>
      <c r="D453" s="171">
        <v>44040</v>
      </c>
      <c r="E453" s="172">
        <v>351.48</v>
      </c>
      <c r="F453" s="172">
        <v>0.67889999999999995</v>
      </c>
      <c r="G453" s="172">
        <v>-0.30349999999999999</v>
      </c>
      <c r="H453" s="172">
        <v>-0.4052</v>
      </c>
      <c r="I453" s="172">
        <v>3.5470000000000002</v>
      </c>
      <c r="J453" s="172">
        <v>4.4114000000000004</v>
      </c>
      <c r="K453" s="172">
        <v>17.681699999999999</v>
      </c>
      <c r="L453" s="172">
        <v>-10.6921</v>
      </c>
      <c r="M453" s="172">
        <v>-4.9745999999999997</v>
      </c>
      <c r="N453" s="172">
        <v>-4.8691000000000004</v>
      </c>
      <c r="O453" s="172">
        <v>2.1882999999999999</v>
      </c>
      <c r="P453" s="172">
        <v>5.2633000000000001</v>
      </c>
      <c r="Q453" s="172">
        <v>18.5136</v>
      </c>
      <c r="R453" s="172">
        <v>-2.6459999999999999</v>
      </c>
    </row>
    <row r="454" spans="1:18" x14ac:dyDescent="0.3">
      <c r="A454" s="168" t="s">
        <v>368</v>
      </c>
      <c r="B454" s="168" t="s">
        <v>179</v>
      </c>
      <c r="C454" s="168">
        <v>120592</v>
      </c>
      <c r="D454" s="171">
        <v>44040</v>
      </c>
      <c r="E454" s="172">
        <v>377.41</v>
      </c>
      <c r="F454" s="172">
        <v>0.67759999999999998</v>
      </c>
      <c r="G454" s="172">
        <v>-0.29849999999999999</v>
      </c>
      <c r="H454" s="172">
        <v>-0.39319999999999999</v>
      </c>
      <c r="I454" s="172">
        <v>3.5788000000000002</v>
      </c>
      <c r="J454" s="172">
        <v>4.4878</v>
      </c>
      <c r="K454" s="172">
        <v>17.9222</v>
      </c>
      <c r="L454" s="172">
        <v>-10.473000000000001</v>
      </c>
      <c r="M454" s="172">
        <v>-4.5328999999999997</v>
      </c>
      <c r="N454" s="172">
        <v>-4.2130999999999998</v>
      </c>
      <c r="O454" s="172">
        <v>3.0991</v>
      </c>
      <c r="P454" s="172">
        <v>6.3521999999999998</v>
      </c>
      <c r="Q454" s="172">
        <v>12.083</v>
      </c>
      <c r="R454" s="172">
        <v>-1.8959999999999999</v>
      </c>
    </row>
    <row r="455" spans="1:18" x14ac:dyDescent="0.3">
      <c r="A455" s="168" t="s">
        <v>368</v>
      </c>
      <c r="B455" s="168" t="s">
        <v>283</v>
      </c>
      <c r="C455" s="168">
        <v>142136</v>
      </c>
      <c r="D455" s="171">
        <v>44040</v>
      </c>
      <c r="E455" s="172">
        <v>9.4700000000000006</v>
      </c>
      <c r="F455" s="172">
        <v>1.0671999999999999</v>
      </c>
      <c r="G455" s="172">
        <v>-0.5252</v>
      </c>
      <c r="H455" s="172">
        <v>-0.2107</v>
      </c>
      <c r="I455" s="172">
        <v>2.6002000000000001</v>
      </c>
      <c r="J455" s="172">
        <v>2.3784000000000001</v>
      </c>
      <c r="K455" s="172">
        <v>15.066800000000001</v>
      </c>
      <c r="L455" s="172">
        <v>-18.7822</v>
      </c>
      <c r="M455" s="172">
        <v>-14.5307</v>
      </c>
      <c r="N455" s="172">
        <v>-9.5510999999999999</v>
      </c>
      <c r="O455" s="172"/>
      <c r="P455" s="172"/>
      <c r="Q455" s="172">
        <v>-2.29</v>
      </c>
      <c r="R455" s="172">
        <v>-5.9950000000000001</v>
      </c>
    </row>
    <row r="456" spans="1:18" x14ac:dyDescent="0.3">
      <c r="A456" s="168" t="s">
        <v>368</v>
      </c>
      <c r="B456" s="168" t="s">
        <v>180</v>
      </c>
      <c r="C456" s="168">
        <v>142134</v>
      </c>
      <c r="D456" s="171">
        <v>44040</v>
      </c>
      <c r="E456" s="172">
        <v>9.69</v>
      </c>
      <c r="F456" s="172">
        <v>1.1482000000000001</v>
      </c>
      <c r="G456" s="172">
        <v>-0.41110000000000002</v>
      </c>
      <c r="H456" s="172">
        <v>-0.20599999999999999</v>
      </c>
      <c r="I456" s="172">
        <v>2.6482999999999999</v>
      </c>
      <c r="J456" s="172">
        <v>2.4312999999999998</v>
      </c>
      <c r="K456" s="172">
        <v>15.357100000000001</v>
      </c>
      <c r="L456" s="172">
        <v>-18.571400000000001</v>
      </c>
      <c r="M456" s="172">
        <v>-14.2478</v>
      </c>
      <c r="N456" s="172">
        <v>-9.0993999999999993</v>
      </c>
      <c r="O456" s="172"/>
      <c r="P456" s="172"/>
      <c r="Q456" s="172">
        <v>-1.3307</v>
      </c>
      <c r="R456" s="172">
        <v>-5.1764999999999999</v>
      </c>
    </row>
    <row r="457" spans="1:18" x14ac:dyDescent="0.3">
      <c r="A457" s="168" t="s">
        <v>368</v>
      </c>
      <c r="B457" s="168" t="s">
        <v>181</v>
      </c>
      <c r="C457" s="168">
        <v>123637</v>
      </c>
      <c r="D457" s="171">
        <v>44040</v>
      </c>
      <c r="E457" s="172">
        <v>26.66</v>
      </c>
      <c r="F457" s="172">
        <v>0.49</v>
      </c>
      <c r="G457" s="172">
        <v>0</v>
      </c>
      <c r="H457" s="172">
        <v>-0.96579999999999999</v>
      </c>
      <c r="I457" s="172">
        <v>0.98480000000000001</v>
      </c>
      <c r="J457" s="172">
        <v>0.9466</v>
      </c>
      <c r="K457" s="172">
        <v>5.6260000000000003</v>
      </c>
      <c r="L457" s="172">
        <v>-13.8611</v>
      </c>
      <c r="M457" s="172">
        <v>-10.5069</v>
      </c>
      <c r="N457" s="172">
        <v>0.71779999999999999</v>
      </c>
      <c r="O457" s="172">
        <v>1.5058</v>
      </c>
      <c r="P457" s="172">
        <v>4.8333000000000004</v>
      </c>
      <c r="Q457" s="172">
        <v>15.3065</v>
      </c>
      <c r="R457" s="172">
        <v>-3.1884000000000001</v>
      </c>
    </row>
    <row r="458" spans="1:18" x14ac:dyDescent="0.3">
      <c r="A458" s="168" t="s">
        <v>368</v>
      </c>
      <c r="B458" s="168" t="s">
        <v>284</v>
      </c>
      <c r="C458" s="168">
        <v>123638</v>
      </c>
      <c r="D458" s="171">
        <v>44040</v>
      </c>
      <c r="E458" s="172">
        <v>24.59</v>
      </c>
      <c r="F458" s="172">
        <v>0.4904</v>
      </c>
      <c r="G458" s="172">
        <v>0</v>
      </c>
      <c r="H458" s="172">
        <v>-0.96660000000000001</v>
      </c>
      <c r="I458" s="172">
        <v>0.94420000000000004</v>
      </c>
      <c r="J458" s="172">
        <v>0.82</v>
      </c>
      <c r="K458" s="172">
        <v>5.3555999999999999</v>
      </c>
      <c r="L458" s="172">
        <v>-14.3504</v>
      </c>
      <c r="M458" s="172">
        <v>-11.291499999999999</v>
      </c>
      <c r="N458" s="172">
        <v>-0.48559999999999998</v>
      </c>
      <c r="O458" s="172">
        <v>-1.35E-2</v>
      </c>
      <c r="P458" s="172">
        <v>3.4205000000000001</v>
      </c>
      <c r="Q458" s="172">
        <v>13.960800000000001</v>
      </c>
      <c r="R458" s="172">
        <v>-4.5198</v>
      </c>
    </row>
    <row r="459" spans="1:18" x14ac:dyDescent="0.3">
      <c r="A459" s="168" t="s">
        <v>368</v>
      </c>
      <c r="B459" s="168" t="s">
        <v>182</v>
      </c>
      <c r="C459" s="168">
        <v>118473</v>
      </c>
      <c r="D459" s="171">
        <v>44040</v>
      </c>
      <c r="E459" s="172">
        <v>54.45</v>
      </c>
      <c r="F459" s="172">
        <v>1.3211999999999999</v>
      </c>
      <c r="G459" s="172">
        <v>0.38719999999999999</v>
      </c>
      <c r="H459" s="172">
        <v>0.1103</v>
      </c>
      <c r="I459" s="172">
        <v>4.2104999999999997</v>
      </c>
      <c r="J459" s="172">
        <v>5.6871</v>
      </c>
      <c r="K459" s="172">
        <v>19.565200000000001</v>
      </c>
      <c r="L459" s="172">
        <v>-10.8546</v>
      </c>
      <c r="M459" s="172">
        <v>-4.5239000000000003</v>
      </c>
      <c r="N459" s="172">
        <v>-4.3898000000000001</v>
      </c>
      <c r="O459" s="172">
        <v>-5.1999999999999998E-3</v>
      </c>
      <c r="P459" s="172">
        <v>5.5270000000000001</v>
      </c>
      <c r="Q459" s="172">
        <v>12.499000000000001</v>
      </c>
      <c r="R459" s="172">
        <v>-4.9534000000000002</v>
      </c>
    </row>
    <row r="460" spans="1:18" x14ac:dyDescent="0.3">
      <c r="A460" s="168" t="s">
        <v>368</v>
      </c>
      <c r="B460" s="168" t="s">
        <v>285</v>
      </c>
      <c r="C460" s="168">
        <v>111569</v>
      </c>
      <c r="D460" s="171">
        <v>44040</v>
      </c>
      <c r="E460" s="172">
        <v>50.16</v>
      </c>
      <c r="F460" s="172">
        <v>1.3332999999999999</v>
      </c>
      <c r="G460" s="172">
        <v>0.38019999999999998</v>
      </c>
      <c r="H460" s="172">
        <v>9.98E-2</v>
      </c>
      <c r="I460" s="172">
        <v>4.1745000000000001</v>
      </c>
      <c r="J460" s="172">
        <v>5.6</v>
      </c>
      <c r="K460" s="172">
        <v>19.258199999999999</v>
      </c>
      <c r="L460" s="172">
        <v>-11.2997</v>
      </c>
      <c r="M460" s="172">
        <v>-5.2690999999999999</v>
      </c>
      <c r="N460" s="172">
        <v>-5.3941999999999997</v>
      </c>
      <c r="O460" s="172">
        <v>-1.1978</v>
      </c>
      <c r="P460" s="172">
        <v>4.3155999999999999</v>
      </c>
      <c r="Q460" s="172">
        <v>14.9223</v>
      </c>
      <c r="R460" s="172">
        <v>-6.0766999999999998</v>
      </c>
    </row>
    <row r="461" spans="1:18" x14ac:dyDescent="0.3">
      <c r="A461" s="168" t="s">
        <v>368</v>
      </c>
      <c r="B461" s="168" t="s">
        <v>183</v>
      </c>
      <c r="C461" s="168">
        <v>141808</v>
      </c>
      <c r="D461" s="171">
        <v>44040</v>
      </c>
      <c r="E461" s="172">
        <v>9.31</v>
      </c>
      <c r="F461" s="172">
        <v>0.64859999999999995</v>
      </c>
      <c r="G461" s="172">
        <v>-0.95740000000000003</v>
      </c>
      <c r="H461" s="172">
        <v>0</v>
      </c>
      <c r="I461" s="172">
        <v>4.1387</v>
      </c>
      <c r="J461" s="172">
        <v>5.4359999999999999</v>
      </c>
      <c r="K461" s="172">
        <v>13.6752</v>
      </c>
      <c r="L461" s="172">
        <v>-9.4358000000000004</v>
      </c>
      <c r="M461" s="172">
        <v>-6.5260999999999996</v>
      </c>
      <c r="N461" s="172">
        <v>-2.2059000000000002</v>
      </c>
      <c r="O461" s="172"/>
      <c r="P461" s="172"/>
      <c r="Q461" s="172">
        <v>-2.7294</v>
      </c>
      <c r="R461" s="172">
        <v>-2.2263000000000002</v>
      </c>
    </row>
    <row r="462" spans="1:18" x14ac:dyDescent="0.3">
      <c r="A462" s="168" t="s">
        <v>368</v>
      </c>
      <c r="B462" s="168" t="s">
        <v>286</v>
      </c>
      <c r="C462" s="168">
        <v>141862</v>
      </c>
      <c r="D462" s="171">
        <v>44040</v>
      </c>
      <c r="E462" s="172">
        <v>9.0500000000000007</v>
      </c>
      <c r="F462" s="172">
        <v>0.55559999999999998</v>
      </c>
      <c r="G462" s="172">
        <v>-0.98470000000000002</v>
      </c>
      <c r="H462" s="172">
        <v>-0.1104</v>
      </c>
      <c r="I462" s="172">
        <v>4.0229999999999997</v>
      </c>
      <c r="J462" s="172">
        <v>5.2325999999999997</v>
      </c>
      <c r="K462" s="172">
        <v>13.125</v>
      </c>
      <c r="L462" s="172">
        <v>-10.218299999999999</v>
      </c>
      <c r="M462" s="172">
        <v>-7.5587</v>
      </c>
      <c r="N462" s="172">
        <v>-3.5181</v>
      </c>
      <c r="O462" s="172"/>
      <c r="P462" s="172"/>
      <c r="Q462" s="172">
        <v>-3.79</v>
      </c>
      <c r="R462" s="172">
        <v>-3.3</v>
      </c>
    </row>
    <row r="463" spans="1:18" x14ac:dyDescent="0.3">
      <c r="A463" s="168" t="s">
        <v>368</v>
      </c>
      <c r="B463" s="168" t="s">
        <v>287</v>
      </c>
      <c r="C463" s="168">
        <v>104636</v>
      </c>
      <c r="D463" s="171">
        <v>44040</v>
      </c>
      <c r="E463" s="172">
        <v>51.55</v>
      </c>
      <c r="F463" s="172">
        <v>0.8609</v>
      </c>
      <c r="G463" s="172">
        <v>0.19439999999999999</v>
      </c>
      <c r="H463" s="172">
        <v>0.36990000000000001</v>
      </c>
      <c r="I463" s="172">
        <v>5.1612</v>
      </c>
      <c r="J463" s="172">
        <v>7.0389999999999997</v>
      </c>
      <c r="K463" s="172">
        <v>16.2607</v>
      </c>
      <c r="L463" s="172">
        <v>-5.7587000000000002</v>
      </c>
      <c r="M463" s="172">
        <v>-1.0557000000000001</v>
      </c>
      <c r="N463" s="172">
        <v>6.2229999999999999</v>
      </c>
      <c r="O463" s="172">
        <v>4.8940999999999999</v>
      </c>
      <c r="P463" s="172">
        <v>7.2583000000000002</v>
      </c>
      <c r="Q463" s="172">
        <v>12.826700000000001</v>
      </c>
      <c r="R463" s="172">
        <v>-0.15440000000000001</v>
      </c>
    </row>
    <row r="464" spans="1:18" x14ac:dyDescent="0.3">
      <c r="A464" s="168" t="s">
        <v>368</v>
      </c>
      <c r="B464" s="168" t="s">
        <v>184</v>
      </c>
      <c r="C464" s="168">
        <v>120416</v>
      </c>
      <c r="D464" s="171">
        <v>44040</v>
      </c>
      <c r="E464" s="172">
        <v>57.41</v>
      </c>
      <c r="F464" s="172">
        <v>0.8609</v>
      </c>
      <c r="G464" s="172">
        <v>0.20949999999999999</v>
      </c>
      <c r="H464" s="172">
        <v>0.4022</v>
      </c>
      <c r="I464" s="172">
        <v>5.2236000000000002</v>
      </c>
      <c r="J464" s="172">
        <v>7.1681999999999997</v>
      </c>
      <c r="K464" s="172">
        <v>16.592199999999998</v>
      </c>
      <c r="L464" s="172">
        <v>-5.2328000000000001</v>
      </c>
      <c r="M464" s="172">
        <v>-0.24329999999999999</v>
      </c>
      <c r="N464" s="172">
        <v>7.4088000000000003</v>
      </c>
      <c r="O464" s="172">
        <v>6.3650000000000002</v>
      </c>
      <c r="P464" s="172">
        <v>8.8980999999999995</v>
      </c>
      <c r="Q464" s="172">
        <v>15.1341</v>
      </c>
      <c r="R464" s="172">
        <v>1.1576</v>
      </c>
    </row>
    <row r="465" spans="1:18" x14ac:dyDescent="0.3">
      <c r="A465" s="168" t="s">
        <v>368</v>
      </c>
      <c r="B465" s="168" t="s">
        <v>185</v>
      </c>
      <c r="C465" s="168">
        <v>147541</v>
      </c>
      <c r="D465" s="171">
        <v>44040</v>
      </c>
      <c r="E465" s="172">
        <v>9.6052999999999997</v>
      </c>
      <c r="F465" s="172">
        <v>0.84940000000000004</v>
      </c>
      <c r="G465" s="172">
        <v>1.0307999999999999</v>
      </c>
      <c r="H465" s="172">
        <v>0.3458</v>
      </c>
      <c r="I465" s="172">
        <v>2.9739</v>
      </c>
      <c r="J465" s="172">
        <v>3.9321000000000002</v>
      </c>
      <c r="K465" s="172">
        <v>16.700900000000001</v>
      </c>
      <c r="L465" s="172">
        <v>-11.831099999999999</v>
      </c>
      <c r="M465" s="172">
        <v>-4.5388999999999999</v>
      </c>
      <c r="N465" s="172"/>
      <c r="O465" s="172"/>
      <c r="P465" s="172"/>
      <c r="Q465" s="172">
        <v>-3.9470000000000001</v>
      </c>
      <c r="R465" s="172"/>
    </row>
    <row r="466" spans="1:18" x14ac:dyDescent="0.3">
      <c r="A466" s="168" t="s">
        <v>368</v>
      </c>
      <c r="B466" s="168" t="s">
        <v>288</v>
      </c>
      <c r="C466" s="168">
        <v>147544</v>
      </c>
      <c r="D466" s="171">
        <v>44040</v>
      </c>
      <c r="E466" s="172">
        <v>9.4436999999999998</v>
      </c>
      <c r="F466" s="172">
        <v>0.84360000000000002</v>
      </c>
      <c r="G466" s="172">
        <v>1.0065</v>
      </c>
      <c r="H466" s="172">
        <v>0.30380000000000001</v>
      </c>
      <c r="I466" s="172">
        <v>2.8871000000000002</v>
      </c>
      <c r="J466" s="172">
        <v>3.7324999999999999</v>
      </c>
      <c r="K466" s="172">
        <v>16.0459</v>
      </c>
      <c r="L466" s="172">
        <v>-12.787699999999999</v>
      </c>
      <c r="M466" s="172">
        <v>-6.101</v>
      </c>
      <c r="N466" s="172"/>
      <c r="O466" s="172"/>
      <c r="P466" s="172"/>
      <c r="Q466" s="172">
        <v>-5.5629999999999997</v>
      </c>
      <c r="R466" s="172"/>
    </row>
    <row r="467" spans="1:18" x14ac:dyDescent="0.3">
      <c r="A467" s="168" t="s">
        <v>368</v>
      </c>
      <c r="B467" s="168" t="s">
        <v>289</v>
      </c>
      <c r="C467" s="168">
        <v>107288</v>
      </c>
      <c r="D467" s="171">
        <v>44040</v>
      </c>
      <c r="E467" s="172">
        <v>16.667999999999999</v>
      </c>
      <c r="F467" s="172">
        <v>1.2710999999999999</v>
      </c>
      <c r="G467" s="172">
        <v>1.0353000000000001</v>
      </c>
      <c r="H467" s="172">
        <v>0.18809999999999999</v>
      </c>
      <c r="I467" s="172">
        <v>3.7122000000000002</v>
      </c>
      <c r="J467" s="172">
        <v>5.2744999999999997</v>
      </c>
      <c r="K467" s="172">
        <v>18.1114</v>
      </c>
      <c r="L467" s="172">
        <v>-11.191599999999999</v>
      </c>
      <c r="M467" s="172">
        <v>-8.1748999999999992</v>
      </c>
      <c r="N467" s="172">
        <v>0.52949999999999997</v>
      </c>
      <c r="O467" s="172">
        <v>2.6044</v>
      </c>
      <c r="P467" s="172">
        <v>6.6571999999999996</v>
      </c>
      <c r="Q467" s="172">
        <v>4.2291999999999996</v>
      </c>
      <c r="R467" s="172">
        <v>-1.4663999999999999</v>
      </c>
    </row>
    <row r="468" spans="1:18" x14ac:dyDescent="0.3">
      <c r="A468" s="168" t="s">
        <v>368</v>
      </c>
      <c r="B468" s="168" t="s">
        <v>186</v>
      </c>
      <c r="C468" s="168">
        <v>120494</v>
      </c>
      <c r="D468" s="171">
        <v>44040</v>
      </c>
      <c r="E468" s="172">
        <v>18.125499999999999</v>
      </c>
      <c r="F468" s="172">
        <v>1.2727999999999999</v>
      </c>
      <c r="G468" s="172">
        <v>1.0436000000000001</v>
      </c>
      <c r="H468" s="172">
        <v>0.20230000000000001</v>
      </c>
      <c r="I468" s="172">
        <v>3.7421000000000002</v>
      </c>
      <c r="J468" s="172">
        <v>5.3441000000000001</v>
      </c>
      <c r="K468" s="172">
        <v>18.332000000000001</v>
      </c>
      <c r="L468" s="172">
        <v>-10.858499999999999</v>
      </c>
      <c r="M468" s="172">
        <v>-7.6535000000000002</v>
      </c>
      <c r="N468" s="172">
        <v>1.2891999999999999</v>
      </c>
      <c r="O468" s="172">
        <v>3.3753000000000002</v>
      </c>
      <c r="P468" s="172">
        <v>8.0042000000000009</v>
      </c>
      <c r="Q468" s="172">
        <v>13.072900000000001</v>
      </c>
      <c r="R468" s="172">
        <v>-0.7268</v>
      </c>
    </row>
    <row r="469" spans="1:18" x14ac:dyDescent="0.3">
      <c r="A469" s="168" t="s">
        <v>368</v>
      </c>
      <c r="B469" s="168" t="s">
        <v>290</v>
      </c>
      <c r="C469" s="168">
        <v>103339</v>
      </c>
      <c r="D469" s="171">
        <v>44040</v>
      </c>
      <c r="E469" s="172">
        <v>43.39</v>
      </c>
      <c r="F469" s="172">
        <v>0.88819999999999999</v>
      </c>
      <c r="G469" s="172">
        <v>0.19170000000000001</v>
      </c>
      <c r="H469" s="172">
        <v>-6.8999999999999999E-3</v>
      </c>
      <c r="I469" s="172">
        <v>3.6772999999999998</v>
      </c>
      <c r="J469" s="172">
        <v>5.3079000000000001</v>
      </c>
      <c r="K469" s="172">
        <v>15.1203</v>
      </c>
      <c r="L469" s="172">
        <v>-10.963800000000001</v>
      </c>
      <c r="M469" s="172">
        <v>-2.3605</v>
      </c>
      <c r="N469" s="172">
        <v>0.18240000000000001</v>
      </c>
      <c r="O469" s="172">
        <v>2.3793000000000002</v>
      </c>
      <c r="P469" s="172">
        <v>6.5011000000000001</v>
      </c>
      <c r="Q469" s="172">
        <v>10.508599999999999</v>
      </c>
      <c r="R469" s="172">
        <v>1.2743</v>
      </c>
    </row>
    <row r="470" spans="1:18" x14ac:dyDescent="0.3">
      <c r="A470" s="168" t="s">
        <v>368</v>
      </c>
      <c r="B470" s="168" t="s">
        <v>187</v>
      </c>
      <c r="C470" s="168">
        <v>119773</v>
      </c>
      <c r="D470" s="171">
        <v>44040</v>
      </c>
      <c r="E470" s="172">
        <v>47.707999999999998</v>
      </c>
      <c r="F470" s="172">
        <v>0.89239999999999997</v>
      </c>
      <c r="G470" s="172">
        <v>0.20580000000000001</v>
      </c>
      <c r="H470" s="172">
        <v>1.89E-2</v>
      </c>
      <c r="I470" s="172">
        <v>3.7311000000000001</v>
      </c>
      <c r="J470" s="172">
        <v>5.4297000000000004</v>
      </c>
      <c r="K470" s="172">
        <v>15.493399999999999</v>
      </c>
      <c r="L470" s="172">
        <v>-10.397399999999999</v>
      </c>
      <c r="M470" s="172">
        <v>-1.4379</v>
      </c>
      <c r="N470" s="172">
        <v>1.4265000000000001</v>
      </c>
      <c r="O470" s="172">
        <v>3.593</v>
      </c>
      <c r="P470" s="172">
        <v>7.9101999999999997</v>
      </c>
      <c r="Q470" s="172">
        <v>11.9245</v>
      </c>
      <c r="R470" s="172">
        <v>2.4741</v>
      </c>
    </row>
    <row r="471" spans="1:18" x14ac:dyDescent="0.3">
      <c r="A471" s="168" t="s">
        <v>368</v>
      </c>
      <c r="B471" s="168" t="s">
        <v>188</v>
      </c>
      <c r="C471" s="168">
        <v>119417</v>
      </c>
      <c r="D471" s="171">
        <v>44040</v>
      </c>
      <c r="E471" s="172">
        <v>52.631999999999998</v>
      </c>
      <c r="F471" s="172">
        <v>1.1473</v>
      </c>
      <c r="G471" s="172">
        <v>0.56169999999999998</v>
      </c>
      <c r="H471" s="172">
        <v>0.59440000000000004</v>
      </c>
      <c r="I471" s="172">
        <v>4.0179</v>
      </c>
      <c r="J471" s="172">
        <v>4.6924000000000001</v>
      </c>
      <c r="K471" s="172">
        <v>16.152100000000001</v>
      </c>
      <c r="L471" s="172">
        <v>-11.364100000000001</v>
      </c>
      <c r="M471" s="172">
        <v>-5.2342000000000004</v>
      </c>
      <c r="N471" s="172">
        <v>-2.2490999999999999</v>
      </c>
      <c r="O471" s="172">
        <v>-0.53400000000000003</v>
      </c>
      <c r="P471" s="172">
        <v>6.0054999999999996</v>
      </c>
      <c r="Q471" s="172">
        <v>11.135300000000001</v>
      </c>
      <c r="R471" s="172">
        <v>-5.0605000000000002</v>
      </c>
    </row>
    <row r="472" spans="1:18" x14ac:dyDescent="0.3">
      <c r="A472" s="168" t="s">
        <v>368</v>
      </c>
      <c r="B472" s="168" t="s">
        <v>291</v>
      </c>
      <c r="C472" s="168">
        <v>118047</v>
      </c>
      <c r="D472" s="171">
        <v>44040</v>
      </c>
      <c r="E472" s="172">
        <v>50.152999999999999</v>
      </c>
      <c r="F472" s="172">
        <v>1.1475</v>
      </c>
      <c r="G472" s="172">
        <v>0.55740000000000001</v>
      </c>
      <c r="H472" s="172">
        <v>0.58360000000000001</v>
      </c>
      <c r="I472" s="172">
        <v>3.9935999999999998</v>
      </c>
      <c r="J472" s="172">
        <v>4.6357999999999997</v>
      </c>
      <c r="K472" s="172">
        <v>15.9741</v>
      </c>
      <c r="L472" s="172">
        <v>-11.6309</v>
      </c>
      <c r="M472" s="172">
        <v>-5.6475999999999997</v>
      </c>
      <c r="N472" s="172">
        <v>-2.8043</v>
      </c>
      <c r="O472" s="172">
        <v>-1.1744000000000001</v>
      </c>
      <c r="P472" s="172">
        <v>5.2992999999999997</v>
      </c>
      <c r="Q472" s="172">
        <v>11.827500000000001</v>
      </c>
      <c r="R472" s="172">
        <v>-5.5919999999999996</v>
      </c>
    </row>
    <row r="473" spans="1:18" x14ac:dyDescent="0.3">
      <c r="A473" s="168" t="s">
        <v>368</v>
      </c>
      <c r="B473" s="168" t="s">
        <v>292</v>
      </c>
      <c r="C473" s="168">
        <v>100865</v>
      </c>
      <c r="D473" s="171">
        <v>44040</v>
      </c>
      <c r="E473" s="172">
        <v>62.000700000000002</v>
      </c>
      <c r="F473" s="172">
        <v>0.83279999999999998</v>
      </c>
      <c r="G473" s="172">
        <v>-9.1499999999999998E-2</v>
      </c>
      <c r="H473" s="172">
        <v>-0.25130000000000002</v>
      </c>
      <c r="I473" s="172">
        <v>3.1854</v>
      </c>
      <c r="J473" s="172">
        <v>3.9258000000000002</v>
      </c>
      <c r="K473" s="172">
        <v>11.375400000000001</v>
      </c>
      <c r="L473" s="172">
        <v>-16.389700000000001</v>
      </c>
      <c r="M473" s="172">
        <v>-10.3742</v>
      </c>
      <c r="N473" s="172">
        <v>-3.8372000000000002</v>
      </c>
      <c r="O473" s="172">
        <v>1.3769</v>
      </c>
      <c r="P473" s="172">
        <v>4.3680000000000003</v>
      </c>
      <c r="Q473" s="172">
        <v>8.3514999999999997</v>
      </c>
      <c r="R473" s="172">
        <v>-2.3799000000000001</v>
      </c>
    </row>
    <row r="474" spans="1:18" x14ac:dyDescent="0.3">
      <c r="A474" s="168" t="s">
        <v>368</v>
      </c>
      <c r="B474" s="168" t="s">
        <v>189</v>
      </c>
      <c r="C474" s="168">
        <v>120270</v>
      </c>
      <c r="D474" s="171">
        <v>44040</v>
      </c>
      <c r="E474" s="172">
        <v>66.768100000000004</v>
      </c>
      <c r="F474" s="172">
        <v>0.83640000000000003</v>
      </c>
      <c r="G474" s="172">
        <v>-7.7799999999999994E-2</v>
      </c>
      <c r="H474" s="172">
        <v>-0.22739999999999999</v>
      </c>
      <c r="I474" s="172">
        <v>3.2347000000000001</v>
      </c>
      <c r="J474" s="172">
        <v>4.0396999999999998</v>
      </c>
      <c r="K474" s="172">
        <v>11.7263</v>
      </c>
      <c r="L474" s="172">
        <v>-15.8497</v>
      </c>
      <c r="M474" s="172">
        <v>-9.5809999999999995</v>
      </c>
      <c r="N474" s="172">
        <v>-2.7421000000000002</v>
      </c>
      <c r="O474" s="172">
        <v>2.5695000000000001</v>
      </c>
      <c r="P474" s="172">
        <v>5.4687000000000001</v>
      </c>
      <c r="Q474" s="172">
        <v>11.1393</v>
      </c>
      <c r="R474" s="172">
        <v>-1.2710999999999999</v>
      </c>
    </row>
    <row r="475" spans="1:18" x14ac:dyDescent="0.3">
      <c r="A475" s="168" t="s">
        <v>368</v>
      </c>
      <c r="B475" s="168" t="s">
        <v>435</v>
      </c>
      <c r="C475" s="168">
        <v>139781</v>
      </c>
      <c r="D475" s="171">
        <v>44040</v>
      </c>
      <c r="E475" s="172">
        <v>11.8286</v>
      </c>
      <c r="F475" s="172">
        <v>0.89990000000000003</v>
      </c>
      <c r="G475" s="172">
        <v>0.37419999999999998</v>
      </c>
      <c r="H475" s="172">
        <v>0.58499999999999996</v>
      </c>
      <c r="I475" s="172">
        <v>4.9146000000000001</v>
      </c>
      <c r="J475" s="172">
        <v>6.7149000000000001</v>
      </c>
      <c r="K475" s="172">
        <v>15.3492</v>
      </c>
      <c r="L475" s="172">
        <v>-7.3842999999999996</v>
      </c>
      <c r="M475" s="172">
        <v>-4.9284999999999997</v>
      </c>
      <c r="N475" s="172">
        <v>1.5636000000000001</v>
      </c>
      <c r="O475" s="172">
        <v>-0.41930000000000001</v>
      </c>
      <c r="P475" s="172"/>
      <c r="Q475" s="172">
        <v>4.5453000000000001</v>
      </c>
      <c r="R475" s="172">
        <v>-1.7363999999999999</v>
      </c>
    </row>
    <row r="476" spans="1:18" x14ac:dyDescent="0.3">
      <c r="A476" s="168" t="s">
        <v>368</v>
      </c>
      <c r="B476" s="168" t="s">
        <v>436</v>
      </c>
      <c r="C476" s="168">
        <v>139783</v>
      </c>
      <c r="D476" s="171">
        <v>44040</v>
      </c>
      <c r="E476" s="172">
        <v>10.942299999999999</v>
      </c>
      <c r="F476" s="172">
        <v>0.89529999999999998</v>
      </c>
      <c r="G476" s="172">
        <v>0.35580000000000001</v>
      </c>
      <c r="H476" s="172">
        <v>0.55230000000000001</v>
      </c>
      <c r="I476" s="172">
        <v>4.8453999999999997</v>
      </c>
      <c r="J476" s="172">
        <v>6.5534999999999997</v>
      </c>
      <c r="K476" s="172">
        <v>14.8581</v>
      </c>
      <c r="L476" s="172">
        <v>-8.1768000000000001</v>
      </c>
      <c r="M476" s="172">
        <v>-6.1367000000000003</v>
      </c>
      <c r="N476" s="172">
        <v>-0.1424</v>
      </c>
      <c r="O476" s="172">
        <v>-2.3549000000000002</v>
      </c>
      <c r="P476" s="172"/>
      <c r="Q476" s="172">
        <v>2.4121000000000001</v>
      </c>
      <c r="R476" s="172">
        <v>-3.4761000000000002</v>
      </c>
    </row>
    <row r="477" spans="1:18" x14ac:dyDescent="0.3">
      <c r="A477" s="168" t="s">
        <v>368</v>
      </c>
      <c r="B477" s="168" t="s">
        <v>191</v>
      </c>
      <c r="C477" s="168">
        <v>135781</v>
      </c>
      <c r="D477" s="171">
        <v>44040</v>
      </c>
      <c r="E477" s="172">
        <v>19.193999999999999</v>
      </c>
      <c r="F477" s="172">
        <v>0.84589999999999999</v>
      </c>
      <c r="G477" s="172">
        <v>-3.6499999999999998E-2</v>
      </c>
      <c r="H477" s="172">
        <v>3.1300000000000001E-2</v>
      </c>
      <c r="I477" s="172">
        <v>4.6052</v>
      </c>
      <c r="J477" s="172">
        <v>6.5740999999999996</v>
      </c>
      <c r="K477" s="172">
        <v>18.313500000000001</v>
      </c>
      <c r="L477" s="172">
        <v>-6.0453000000000001</v>
      </c>
      <c r="M477" s="172">
        <v>1.3625</v>
      </c>
      <c r="N477" s="172">
        <v>4.5766999999999998</v>
      </c>
      <c r="O477" s="172">
        <v>7.1875</v>
      </c>
      <c r="P477" s="172"/>
      <c r="Q477" s="172">
        <v>15.2767</v>
      </c>
      <c r="R477" s="172">
        <v>5.2987000000000002</v>
      </c>
    </row>
    <row r="478" spans="1:18" x14ac:dyDescent="0.3">
      <c r="A478" s="168" t="s">
        <v>368</v>
      </c>
      <c r="B478" s="168" t="s">
        <v>294</v>
      </c>
      <c r="C478" s="168">
        <v>135784</v>
      </c>
      <c r="D478" s="171">
        <v>44040</v>
      </c>
      <c r="E478" s="172">
        <v>17.966000000000001</v>
      </c>
      <c r="F478" s="172">
        <v>0.84760000000000002</v>
      </c>
      <c r="G478" s="172">
        <v>-5.0099999999999999E-2</v>
      </c>
      <c r="H478" s="172">
        <v>5.5999999999999999E-3</v>
      </c>
      <c r="I478" s="172">
        <v>4.5446999999999997</v>
      </c>
      <c r="J478" s="172">
        <v>6.4336000000000002</v>
      </c>
      <c r="K478" s="172">
        <v>17.863900000000001</v>
      </c>
      <c r="L478" s="172">
        <v>-6.7427999999999999</v>
      </c>
      <c r="M478" s="172">
        <v>0.184</v>
      </c>
      <c r="N478" s="172">
        <v>2.9275000000000002</v>
      </c>
      <c r="O478" s="172">
        <v>5.6840000000000002</v>
      </c>
      <c r="P478" s="172"/>
      <c r="Q478" s="172">
        <v>13.626799999999999</v>
      </c>
      <c r="R478" s="172">
        <v>3.6459000000000001</v>
      </c>
    </row>
    <row r="479" spans="1:18" x14ac:dyDescent="0.3">
      <c r="A479" s="168" t="s">
        <v>368</v>
      </c>
      <c r="B479" s="168" t="s">
        <v>192</v>
      </c>
      <c r="C479" s="168">
        <v>133386</v>
      </c>
      <c r="D479" s="171">
        <v>44040</v>
      </c>
      <c r="E479" s="172">
        <v>17.507999999999999</v>
      </c>
      <c r="F479" s="172">
        <v>0.5242</v>
      </c>
      <c r="G479" s="172">
        <v>-0.52500000000000002</v>
      </c>
      <c r="H479" s="172">
        <v>-1.2192000000000001</v>
      </c>
      <c r="I479" s="172">
        <v>2.9277000000000002</v>
      </c>
      <c r="J479" s="172">
        <v>3.9822000000000002</v>
      </c>
      <c r="K479" s="172">
        <v>12.2567</v>
      </c>
      <c r="L479" s="172">
        <v>-14.583</v>
      </c>
      <c r="M479" s="172">
        <v>-10.047499999999999</v>
      </c>
      <c r="N479" s="172">
        <v>0.2233</v>
      </c>
      <c r="O479" s="172">
        <v>0.16139999999999999</v>
      </c>
      <c r="P479" s="172">
        <v>8.7410999999999994</v>
      </c>
      <c r="Q479" s="172">
        <v>10.6777</v>
      </c>
      <c r="R479" s="172">
        <v>-4.9009999999999998</v>
      </c>
    </row>
    <row r="480" spans="1:18" x14ac:dyDescent="0.3">
      <c r="A480" s="168" t="s">
        <v>368</v>
      </c>
      <c r="B480" s="168" t="s">
        <v>295</v>
      </c>
      <c r="C480" s="168">
        <v>133385</v>
      </c>
      <c r="D480" s="171">
        <v>44040</v>
      </c>
      <c r="E480" s="172">
        <v>16.251799999999999</v>
      </c>
      <c r="F480" s="172">
        <v>0.5202</v>
      </c>
      <c r="G480" s="172">
        <v>-0.54100000000000004</v>
      </c>
      <c r="H480" s="172">
        <v>-1.2468999999999999</v>
      </c>
      <c r="I480" s="172">
        <v>2.8698999999999999</v>
      </c>
      <c r="J480" s="172">
        <v>3.8492999999999999</v>
      </c>
      <c r="K480" s="172">
        <v>11.8584</v>
      </c>
      <c r="L480" s="172">
        <v>-15.1577</v>
      </c>
      <c r="M480" s="172">
        <v>-10.95</v>
      </c>
      <c r="N480" s="172">
        <v>-1.1069</v>
      </c>
      <c r="O480" s="172">
        <v>-1.1203000000000001</v>
      </c>
      <c r="P480" s="172">
        <v>7.2541000000000002</v>
      </c>
      <c r="Q480" s="172">
        <v>9.1951000000000001</v>
      </c>
      <c r="R480" s="172">
        <v>-6.1295000000000002</v>
      </c>
    </row>
    <row r="481" spans="1:18" x14ac:dyDescent="0.3">
      <c r="A481" s="168" t="s">
        <v>368</v>
      </c>
      <c r="B481" s="168" t="s">
        <v>296</v>
      </c>
      <c r="C481" s="168">
        <v>103196</v>
      </c>
      <c r="D481" s="171">
        <v>44040</v>
      </c>
      <c r="E481" s="172">
        <v>44.392000000000003</v>
      </c>
      <c r="F481" s="172">
        <v>0.86870000000000003</v>
      </c>
      <c r="G481" s="172">
        <v>-0.1132</v>
      </c>
      <c r="H481" s="172">
        <v>-0.26619999999999999</v>
      </c>
      <c r="I481" s="172">
        <v>4.9938000000000002</v>
      </c>
      <c r="J481" s="172">
        <v>5.7233999999999998</v>
      </c>
      <c r="K481" s="172">
        <v>14.92</v>
      </c>
      <c r="L481" s="172">
        <v>-19.342600000000001</v>
      </c>
      <c r="M481" s="172">
        <v>-14.3476</v>
      </c>
      <c r="N481" s="172">
        <v>-13.739599999999999</v>
      </c>
      <c r="O481" s="172">
        <v>-9.8536000000000001</v>
      </c>
      <c r="P481" s="172">
        <v>-0.54369999999999996</v>
      </c>
      <c r="Q481" s="172">
        <v>10.5502</v>
      </c>
      <c r="R481" s="172">
        <v>-11.1677</v>
      </c>
    </row>
    <row r="482" spans="1:18" x14ac:dyDescent="0.3">
      <c r="A482" s="168" t="s">
        <v>368</v>
      </c>
      <c r="B482" s="168" t="s">
        <v>193</v>
      </c>
      <c r="C482" s="168">
        <v>118803</v>
      </c>
      <c r="D482" s="171">
        <v>44040</v>
      </c>
      <c r="E482" s="172">
        <v>47.067</v>
      </c>
      <c r="F482" s="172">
        <v>0.87080000000000002</v>
      </c>
      <c r="G482" s="172">
        <v>-0.1053</v>
      </c>
      <c r="H482" s="172">
        <v>-0.24990000000000001</v>
      </c>
      <c r="I482" s="172">
        <v>5.0251000000000001</v>
      </c>
      <c r="J482" s="172">
        <v>5.7876000000000003</v>
      </c>
      <c r="K482" s="172">
        <v>15.121600000000001</v>
      </c>
      <c r="L482" s="172">
        <v>-19.0428</v>
      </c>
      <c r="M482" s="172">
        <v>-13.884399999999999</v>
      </c>
      <c r="N482" s="172">
        <v>-13.1394</v>
      </c>
      <c r="O482" s="172">
        <v>-9.1073000000000004</v>
      </c>
      <c r="P482" s="172">
        <v>0.26450000000000001</v>
      </c>
      <c r="Q482" s="172">
        <v>8.8283000000000005</v>
      </c>
      <c r="R482" s="172">
        <v>-10.507899999999999</v>
      </c>
    </row>
    <row r="483" spans="1:18" x14ac:dyDescent="0.3">
      <c r="A483" s="168" t="s">
        <v>368</v>
      </c>
      <c r="B483" s="168" t="s">
        <v>194</v>
      </c>
      <c r="C483" s="168">
        <v>147481</v>
      </c>
      <c r="D483" s="171">
        <v>44040</v>
      </c>
      <c r="E483" s="172">
        <v>11.511699999999999</v>
      </c>
      <c r="F483" s="172">
        <v>1.6961999999999999</v>
      </c>
      <c r="G483" s="172">
        <v>1.9628000000000001</v>
      </c>
      <c r="H483" s="172">
        <v>2.6318000000000001</v>
      </c>
      <c r="I483" s="172">
        <v>7.7611999999999997</v>
      </c>
      <c r="J483" s="172">
        <v>9.9041999999999994</v>
      </c>
      <c r="K483" s="172">
        <v>27.231999999999999</v>
      </c>
      <c r="L483" s="172">
        <v>4.7289000000000003</v>
      </c>
      <c r="M483" s="172">
        <v>8.4260000000000002</v>
      </c>
      <c r="N483" s="172">
        <v>14.9687</v>
      </c>
      <c r="O483" s="172"/>
      <c r="P483" s="172"/>
      <c r="Q483" s="172">
        <v>14.898199999999999</v>
      </c>
      <c r="R483" s="172"/>
    </row>
    <row r="484" spans="1:18" x14ac:dyDescent="0.3">
      <c r="A484" s="168" t="s">
        <v>368</v>
      </c>
      <c r="B484" s="168" t="s">
        <v>297</v>
      </c>
      <c r="C484" s="168">
        <v>147482</v>
      </c>
      <c r="D484" s="171">
        <v>44040</v>
      </c>
      <c r="E484" s="172">
        <v>11.3682</v>
      </c>
      <c r="F484" s="172">
        <v>1.6915</v>
      </c>
      <c r="G484" s="172">
        <v>1.946</v>
      </c>
      <c r="H484" s="172">
        <v>2.6038999999999999</v>
      </c>
      <c r="I484" s="172">
        <v>7.7043999999999997</v>
      </c>
      <c r="J484" s="172">
        <v>9.7804000000000002</v>
      </c>
      <c r="K484" s="172">
        <v>26.831900000000001</v>
      </c>
      <c r="L484" s="172">
        <v>4.0625</v>
      </c>
      <c r="M484" s="172">
        <v>7.39</v>
      </c>
      <c r="N484" s="172">
        <v>13.5457</v>
      </c>
      <c r="O484" s="172"/>
      <c r="P484" s="172"/>
      <c r="Q484" s="172">
        <v>13.485200000000001</v>
      </c>
      <c r="R484" s="172"/>
    </row>
    <row r="485" spans="1:18" x14ac:dyDescent="0.3">
      <c r="A485" s="168" t="s">
        <v>368</v>
      </c>
      <c r="B485" s="168" t="s">
        <v>195</v>
      </c>
      <c r="C485" s="168">
        <v>135601</v>
      </c>
      <c r="D485" s="171">
        <v>44040</v>
      </c>
      <c r="E485" s="172">
        <v>14.78</v>
      </c>
      <c r="F485" s="172">
        <v>0.88739999999999997</v>
      </c>
      <c r="G485" s="172">
        <v>0.13550000000000001</v>
      </c>
      <c r="H485" s="172">
        <v>0.33939999999999998</v>
      </c>
      <c r="I485" s="172">
        <v>5.0461999999999998</v>
      </c>
      <c r="J485" s="172">
        <v>6.0258000000000003</v>
      </c>
      <c r="K485" s="172">
        <v>17.956900000000001</v>
      </c>
      <c r="L485" s="172">
        <v>-6.1586999999999996</v>
      </c>
      <c r="M485" s="172">
        <v>-2.6349999999999998</v>
      </c>
      <c r="N485" s="172">
        <v>0.27139999999999997</v>
      </c>
      <c r="O485" s="172">
        <v>2.8854000000000002</v>
      </c>
      <c r="P485" s="172"/>
      <c r="Q485" s="172">
        <v>8.7988</v>
      </c>
      <c r="R485" s="172">
        <v>-0.26879999999999998</v>
      </c>
    </row>
    <row r="486" spans="1:18" x14ac:dyDescent="0.3">
      <c r="A486" s="168" t="s">
        <v>368</v>
      </c>
      <c r="B486" s="168" t="s">
        <v>298</v>
      </c>
      <c r="C486" s="168">
        <v>135598</v>
      </c>
      <c r="D486" s="171">
        <v>44040</v>
      </c>
      <c r="E486" s="172">
        <v>13.84</v>
      </c>
      <c r="F486" s="172">
        <v>0.87460000000000004</v>
      </c>
      <c r="G486" s="172">
        <v>0.1447</v>
      </c>
      <c r="H486" s="172">
        <v>0.28989999999999999</v>
      </c>
      <c r="I486" s="172">
        <v>5.0076000000000001</v>
      </c>
      <c r="J486" s="172">
        <v>5.9724000000000004</v>
      </c>
      <c r="K486" s="172">
        <v>17.5871</v>
      </c>
      <c r="L486" s="172">
        <v>-6.8013000000000003</v>
      </c>
      <c r="M486" s="172">
        <v>-3.6882000000000001</v>
      </c>
      <c r="N486" s="172">
        <v>-1.2134</v>
      </c>
      <c r="O486" s="172">
        <v>1.1069</v>
      </c>
      <c r="P486" s="172"/>
      <c r="Q486" s="172">
        <v>7.2664999999999997</v>
      </c>
      <c r="R486" s="172">
        <v>-1.8564000000000001</v>
      </c>
    </row>
    <row r="487" spans="1:18" x14ac:dyDescent="0.3">
      <c r="A487" s="168" t="s">
        <v>368</v>
      </c>
      <c r="B487" s="168" t="s">
        <v>299</v>
      </c>
      <c r="C487" s="168">
        <v>101815</v>
      </c>
      <c r="D487" s="171">
        <v>44040</v>
      </c>
      <c r="E487" s="172">
        <v>543.29041891333395</v>
      </c>
      <c r="F487" s="172">
        <v>1.0412999999999999</v>
      </c>
      <c r="G487" s="172">
        <v>0.32269999999999999</v>
      </c>
      <c r="H487" s="172">
        <v>0.98009999999999997</v>
      </c>
      <c r="I487" s="172">
        <v>4.8658999999999999</v>
      </c>
      <c r="J487" s="172">
        <v>7.0011999999999999</v>
      </c>
      <c r="K487" s="172">
        <v>18.345500000000001</v>
      </c>
      <c r="L487" s="172">
        <v>-6.4286000000000003</v>
      </c>
      <c r="M487" s="172">
        <v>-1.5407999999999999</v>
      </c>
      <c r="N487" s="172">
        <v>-1.3977999999999999</v>
      </c>
      <c r="O487" s="172">
        <v>-1.2984</v>
      </c>
      <c r="P487" s="172">
        <v>3.4462999999999999</v>
      </c>
      <c r="Q487" s="172">
        <v>17.8354</v>
      </c>
      <c r="R487" s="172">
        <v>-3.6234999999999999</v>
      </c>
    </row>
    <row r="488" spans="1:18" x14ac:dyDescent="0.3">
      <c r="A488" s="168" t="s">
        <v>368</v>
      </c>
      <c r="B488" s="168" t="s">
        <v>196</v>
      </c>
      <c r="C488" s="168">
        <v>119486</v>
      </c>
      <c r="D488" s="171">
        <v>44040</v>
      </c>
      <c r="E488" s="172">
        <v>190.99</v>
      </c>
      <c r="F488" s="172">
        <v>1.0422</v>
      </c>
      <c r="G488" s="172">
        <v>0.33100000000000002</v>
      </c>
      <c r="H488" s="172">
        <v>0.98880000000000001</v>
      </c>
      <c r="I488" s="172">
        <v>4.8876999999999997</v>
      </c>
      <c r="J488" s="172">
        <v>7.0392000000000001</v>
      </c>
      <c r="K488" s="172">
        <v>18.465499999999999</v>
      </c>
      <c r="L488" s="172">
        <v>-6.2396000000000003</v>
      </c>
      <c r="M488" s="172">
        <v>-1.2359</v>
      </c>
      <c r="N488" s="172">
        <v>-1.0670999999999999</v>
      </c>
      <c r="O488" s="172">
        <v>-0.87380000000000002</v>
      </c>
      <c r="P488" s="172">
        <v>3.9809999999999999</v>
      </c>
      <c r="Q488" s="172">
        <v>8.6537000000000006</v>
      </c>
      <c r="R488" s="172">
        <v>-3.2585999999999999</v>
      </c>
    </row>
    <row r="489" spans="1:18" x14ac:dyDescent="0.3">
      <c r="A489" s="168" t="s">
        <v>368</v>
      </c>
      <c r="B489" s="168" t="s">
        <v>300</v>
      </c>
      <c r="C489" s="168">
        <v>100156</v>
      </c>
      <c r="D489" s="171">
        <v>44040</v>
      </c>
      <c r="E489" s="172">
        <v>297.23430001087098</v>
      </c>
      <c r="F489" s="172">
        <v>1.0254000000000001</v>
      </c>
      <c r="G489" s="172">
        <v>0.31569999999999998</v>
      </c>
      <c r="H489" s="172">
        <v>0.98399999999999999</v>
      </c>
      <c r="I489" s="172">
        <v>4.7973999999999997</v>
      </c>
      <c r="J489" s="172">
        <v>6.9009999999999998</v>
      </c>
      <c r="K489" s="172">
        <v>18.136600000000001</v>
      </c>
      <c r="L489" s="172">
        <v>-5.952</v>
      </c>
      <c r="M489" s="172">
        <v>-1.1092</v>
      </c>
      <c r="N489" s="172">
        <v>-0.79549999999999998</v>
      </c>
      <c r="O489" s="172">
        <v>-3.3999999999999998E-3</v>
      </c>
      <c r="P489" s="172">
        <v>6.7228000000000003</v>
      </c>
      <c r="Q489" s="172">
        <v>14.9518</v>
      </c>
      <c r="R489" s="172">
        <v>-3.2412000000000001</v>
      </c>
    </row>
    <row r="490" spans="1:18" x14ac:dyDescent="0.3">
      <c r="A490" s="168" t="s">
        <v>368</v>
      </c>
      <c r="B490" s="168" t="s">
        <v>197</v>
      </c>
      <c r="C490" s="168">
        <v>119489</v>
      </c>
      <c r="D490" s="171">
        <v>44040</v>
      </c>
      <c r="E490" s="172">
        <v>204.94</v>
      </c>
      <c r="F490" s="172">
        <v>1.0253000000000001</v>
      </c>
      <c r="G490" s="172">
        <v>0.31819999999999998</v>
      </c>
      <c r="H490" s="172">
        <v>0.99050000000000005</v>
      </c>
      <c r="I490" s="172">
        <v>4.8178999999999998</v>
      </c>
      <c r="J490" s="172">
        <v>6.9512999999999998</v>
      </c>
      <c r="K490" s="172">
        <v>18.284700000000001</v>
      </c>
      <c r="L490" s="172">
        <v>-5.7140000000000004</v>
      </c>
      <c r="M490" s="172">
        <v>-0.73140000000000005</v>
      </c>
      <c r="N490" s="172">
        <v>-0.32100000000000001</v>
      </c>
      <c r="O490" s="172">
        <v>0.59189999999999998</v>
      </c>
      <c r="P490" s="172">
        <v>7.2885</v>
      </c>
      <c r="Q490" s="172">
        <v>12.199400000000001</v>
      </c>
      <c r="R490" s="172">
        <v>-2.6722000000000001</v>
      </c>
    </row>
    <row r="491" spans="1:18" x14ac:dyDescent="0.3">
      <c r="A491" s="168" t="s">
        <v>368</v>
      </c>
      <c r="B491" s="168" t="s">
        <v>301</v>
      </c>
      <c r="C491" s="168">
        <v>100175</v>
      </c>
      <c r="D491" s="171">
        <v>44040</v>
      </c>
      <c r="E491" s="172">
        <v>99.045699999999997</v>
      </c>
      <c r="F491" s="172">
        <v>0.59570000000000001</v>
      </c>
      <c r="G491" s="172">
        <v>0.872</v>
      </c>
      <c r="H491" s="172">
        <v>2.6097000000000001</v>
      </c>
      <c r="I491" s="172">
        <v>4.3268000000000004</v>
      </c>
      <c r="J491" s="172">
        <v>7.4242999999999997</v>
      </c>
      <c r="K491" s="172">
        <v>26.113900000000001</v>
      </c>
      <c r="L491" s="172">
        <v>2.4761000000000002</v>
      </c>
      <c r="M491" s="172">
        <v>4.9831000000000003</v>
      </c>
      <c r="N491" s="172">
        <v>8.4814000000000007</v>
      </c>
      <c r="O491" s="172">
        <v>3.9603000000000002</v>
      </c>
      <c r="P491" s="172">
        <v>11.232200000000001</v>
      </c>
      <c r="Q491" s="172">
        <v>11.9335</v>
      </c>
      <c r="R491" s="172">
        <v>3.2881</v>
      </c>
    </row>
    <row r="492" spans="1:18" x14ac:dyDescent="0.3">
      <c r="A492" s="168" t="s">
        <v>368</v>
      </c>
      <c r="B492" s="168" t="s">
        <v>198</v>
      </c>
      <c r="C492" s="168">
        <v>120847</v>
      </c>
      <c r="D492" s="171">
        <v>44040</v>
      </c>
      <c r="E492" s="172">
        <v>102.77070000000001</v>
      </c>
      <c r="F492" s="172">
        <v>0.60050000000000003</v>
      </c>
      <c r="G492" s="172">
        <v>0.89139999999999997</v>
      </c>
      <c r="H492" s="172">
        <v>2.6440999999999999</v>
      </c>
      <c r="I492" s="172">
        <v>4.3964999999999996</v>
      </c>
      <c r="J492" s="172">
        <v>7.5877999999999997</v>
      </c>
      <c r="K492" s="172">
        <v>26.6708</v>
      </c>
      <c r="L492" s="172">
        <v>3.3706</v>
      </c>
      <c r="M492" s="172">
        <v>6.3813000000000004</v>
      </c>
      <c r="N492" s="172">
        <v>10.4049</v>
      </c>
      <c r="O492" s="172">
        <v>4.9436</v>
      </c>
      <c r="P492" s="172">
        <v>11.8992</v>
      </c>
      <c r="Q492" s="172">
        <v>13.617900000000001</v>
      </c>
      <c r="R492" s="172">
        <v>4.5633999999999997</v>
      </c>
    </row>
    <row r="493" spans="1:18" x14ac:dyDescent="0.3">
      <c r="A493" s="168" t="s">
        <v>368</v>
      </c>
      <c r="B493" s="168" t="s">
        <v>199</v>
      </c>
      <c r="C493" s="168">
        <v>111549</v>
      </c>
      <c r="D493" s="171">
        <v>44040</v>
      </c>
      <c r="E493" s="172">
        <v>47.79</v>
      </c>
      <c r="F493" s="172">
        <v>1.6809000000000001</v>
      </c>
      <c r="G493" s="172">
        <v>1.3144</v>
      </c>
      <c r="H493" s="172">
        <v>0.82279999999999998</v>
      </c>
      <c r="I493" s="172">
        <v>7.1764999999999999</v>
      </c>
      <c r="J493" s="172">
        <v>7.0324999999999998</v>
      </c>
      <c r="K493" s="172">
        <v>18.703399999999998</v>
      </c>
      <c r="L493" s="172">
        <v>-10.033899999999999</v>
      </c>
      <c r="M493" s="172">
        <v>-6.2941000000000003</v>
      </c>
      <c r="N493" s="172">
        <v>-10.0677</v>
      </c>
      <c r="O493" s="172">
        <v>-1.8266</v>
      </c>
      <c r="P493" s="172">
        <v>4.6531000000000002</v>
      </c>
      <c r="Q493" s="172">
        <v>14.432600000000001</v>
      </c>
      <c r="R493" s="172">
        <v>-5.1269</v>
      </c>
    </row>
    <row r="494" spans="1:18" x14ac:dyDescent="0.3">
      <c r="A494" s="168" t="s">
        <v>368</v>
      </c>
      <c r="B494" s="168" t="s">
        <v>302</v>
      </c>
      <c r="C494" s="168">
        <v>141070</v>
      </c>
      <c r="D494" s="171">
        <v>44040</v>
      </c>
      <c r="E494" s="172">
        <v>47.28</v>
      </c>
      <c r="F494" s="172">
        <v>1.6774</v>
      </c>
      <c r="G494" s="172">
        <v>1.3069999999999999</v>
      </c>
      <c r="H494" s="172">
        <v>0.81020000000000003</v>
      </c>
      <c r="I494" s="172">
        <v>7.1379999999999999</v>
      </c>
      <c r="J494" s="172">
        <v>6.9924999999999997</v>
      </c>
      <c r="K494" s="172">
        <v>18.555700000000002</v>
      </c>
      <c r="L494" s="172">
        <v>-10.2676</v>
      </c>
      <c r="M494" s="172">
        <v>-6.6535000000000002</v>
      </c>
      <c r="N494" s="172">
        <v>-10.5223</v>
      </c>
      <c r="O494" s="172">
        <v>-2.1638000000000002</v>
      </c>
      <c r="P494" s="172">
        <v>4.3414999999999999</v>
      </c>
      <c r="Q494" s="172">
        <v>14.122199999999999</v>
      </c>
      <c r="R494" s="172">
        <v>-5.5266000000000002</v>
      </c>
    </row>
    <row r="495" spans="1:18" x14ac:dyDescent="0.3">
      <c r="A495" s="168" t="s">
        <v>368</v>
      </c>
      <c r="B495" s="168" t="s">
        <v>370</v>
      </c>
      <c r="C495" s="168">
        <v>119723</v>
      </c>
      <c r="D495" s="171">
        <v>44040</v>
      </c>
      <c r="E495" s="172">
        <v>144.90209999999999</v>
      </c>
      <c r="F495" s="172">
        <v>1.4393</v>
      </c>
      <c r="G495" s="172">
        <v>1.2289000000000001</v>
      </c>
      <c r="H495" s="172">
        <v>1.6728000000000001</v>
      </c>
      <c r="I495" s="172">
        <v>5.7937000000000003</v>
      </c>
      <c r="J495" s="172">
        <v>8.0592000000000006</v>
      </c>
      <c r="K495" s="172">
        <v>19.8169</v>
      </c>
      <c r="L495" s="172">
        <v>-6.2896999999999998</v>
      </c>
      <c r="M495" s="172">
        <v>0.19289999999999999</v>
      </c>
      <c r="N495" s="172">
        <v>1.2928999999999999</v>
      </c>
      <c r="O495" s="172">
        <v>0.7016</v>
      </c>
      <c r="P495" s="172">
        <v>4.5308000000000002</v>
      </c>
      <c r="Q495" s="172">
        <v>10.5975</v>
      </c>
      <c r="R495" s="172">
        <v>0.17180000000000001</v>
      </c>
    </row>
    <row r="496" spans="1:18" x14ac:dyDescent="0.3">
      <c r="A496" s="168" t="s">
        <v>368</v>
      </c>
      <c r="B496" s="168" t="s">
        <v>373</v>
      </c>
      <c r="C496" s="168">
        <v>105628</v>
      </c>
      <c r="D496" s="171">
        <v>44040</v>
      </c>
      <c r="E496" s="172">
        <v>429.98607957342398</v>
      </c>
      <c r="F496" s="172">
        <v>1.4379</v>
      </c>
      <c r="G496" s="172">
        <v>1.2222999999999999</v>
      </c>
      <c r="H496" s="172">
        <v>1.6604000000000001</v>
      </c>
      <c r="I496" s="172">
        <v>5.7671999999999999</v>
      </c>
      <c r="J496" s="172">
        <v>8.0054999999999996</v>
      </c>
      <c r="K496" s="172">
        <v>19.627199999999998</v>
      </c>
      <c r="L496" s="172">
        <v>-6.585</v>
      </c>
      <c r="M496" s="172">
        <v>-0.29759999999999998</v>
      </c>
      <c r="N496" s="172">
        <v>0.64359999999999995</v>
      </c>
      <c r="O496" s="172">
        <v>3.3099999999999997E-2</v>
      </c>
      <c r="P496" s="172">
        <v>3.8593000000000002</v>
      </c>
      <c r="Q496" s="172">
        <v>14.745200000000001</v>
      </c>
      <c r="R496" s="172">
        <v>-0.45910000000000001</v>
      </c>
    </row>
    <row r="497" spans="1:18" x14ac:dyDescent="0.3">
      <c r="A497" s="168" t="s">
        <v>368</v>
      </c>
      <c r="B497" s="168" t="s">
        <v>201</v>
      </c>
      <c r="C497" s="168">
        <v>132933</v>
      </c>
      <c r="D497" s="171">
        <v>44040</v>
      </c>
      <c r="E497" s="172">
        <v>13.3117</v>
      </c>
      <c r="F497" s="172">
        <v>1.0844</v>
      </c>
      <c r="G497" s="172">
        <v>0.58640000000000003</v>
      </c>
      <c r="H497" s="172">
        <v>2.4355000000000002</v>
      </c>
      <c r="I497" s="172">
        <v>5.4325000000000001</v>
      </c>
      <c r="J497" s="172">
        <v>7.077</v>
      </c>
      <c r="K497" s="172">
        <v>22.5518</v>
      </c>
      <c r="L497" s="172">
        <v>-8.2387999999999995</v>
      </c>
      <c r="M497" s="172">
        <v>-2.4247999999999998</v>
      </c>
      <c r="N497" s="172">
        <v>-0.46729999999999999</v>
      </c>
      <c r="O497" s="172">
        <v>-0.91610000000000003</v>
      </c>
      <c r="P497" s="172">
        <v>5.1051000000000002</v>
      </c>
      <c r="Q497" s="172">
        <v>5.4481000000000002</v>
      </c>
      <c r="R497" s="172">
        <v>-0.1469</v>
      </c>
    </row>
    <row r="498" spans="1:18" x14ac:dyDescent="0.3">
      <c r="A498" s="168" t="s">
        <v>368</v>
      </c>
      <c r="B498" s="168" t="s">
        <v>306</v>
      </c>
      <c r="C498" s="168">
        <v>132924</v>
      </c>
      <c r="D498" s="171">
        <v>44040</v>
      </c>
      <c r="E498" s="172">
        <v>13.0273</v>
      </c>
      <c r="F498" s="172">
        <v>1.0831999999999999</v>
      </c>
      <c r="G498" s="172">
        <v>0.58220000000000005</v>
      </c>
      <c r="H498" s="172">
        <v>2.4279999999999999</v>
      </c>
      <c r="I498" s="172">
        <v>5.4176000000000002</v>
      </c>
      <c r="J498" s="172">
        <v>7.0434999999999999</v>
      </c>
      <c r="K498" s="172">
        <v>22.443899999999999</v>
      </c>
      <c r="L498" s="172">
        <v>-8.3952000000000009</v>
      </c>
      <c r="M498" s="172">
        <v>-2.6797</v>
      </c>
      <c r="N498" s="172">
        <v>-0.81620000000000004</v>
      </c>
      <c r="O498" s="172">
        <v>-1.4928999999999999</v>
      </c>
      <c r="P498" s="172">
        <v>4.6837999999999997</v>
      </c>
      <c r="Q498" s="172">
        <v>5.0323000000000002</v>
      </c>
      <c r="R498" s="172">
        <v>-0.75760000000000005</v>
      </c>
    </row>
    <row r="499" spans="1:18" x14ac:dyDescent="0.3">
      <c r="A499" s="168" t="s">
        <v>368</v>
      </c>
      <c r="B499" s="168" t="s">
        <v>202</v>
      </c>
      <c r="C499" s="168">
        <v>133364</v>
      </c>
      <c r="D499" s="171">
        <v>44040</v>
      </c>
      <c r="E499" s="172">
        <v>14.2182</v>
      </c>
      <c r="F499" s="172">
        <v>1.0633999999999999</v>
      </c>
      <c r="G499" s="172">
        <v>0.62780000000000002</v>
      </c>
      <c r="H499" s="172">
        <v>2.5007999999999999</v>
      </c>
      <c r="I499" s="172">
        <v>5.4410999999999996</v>
      </c>
      <c r="J499" s="172">
        <v>7.2569999999999997</v>
      </c>
      <c r="K499" s="172">
        <v>21.8188</v>
      </c>
      <c r="L499" s="172">
        <v>-5.4320000000000004</v>
      </c>
      <c r="M499" s="172">
        <v>0.81110000000000004</v>
      </c>
      <c r="N499" s="172">
        <v>2.2957999999999998</v>
      </c>
      <c r="O499" s="172">
        <v>0.63980000000000004</v>
      </c>
      <c r="P499" s="172">
        <v>7.1295999999999999</v>
      </c>
      <c r="Q499" s="172">
        <v>6.7788000000000004</v>
      </c>
      <c r="R499" s="172">
        <v>2.5388000000000002</v>
      </c>
    </row>
    <row r="500" spans="1:18" x14ac:dyDescent="0.3">
      <c r="A500" s="168" t="s">
        <v>368</v>
      </c>
      <c r="B500" s="168" t="s">
        <v>305</v>
      </c>
      <c r="C500" s="168">
        <v>133361</v>
      </c>
      <c r="D500" s="171">
        <v>44040</v>
      </c>
      <c r="E500" s="172">
        <v>13.917899999999999</v>
      </c>
      <c r="F500" s="172">
        <v>1.0623</v>
      </c>
      <c r="G500" s="172">
        <v>0.62390000000000001</v>
      </c>
      <c r="H500" s="172">
        <v>2.4943</v>
      </c>
      <c r="I500" s="172">
        <v>5.4267000000000003</v>
      </c>
      <c r="J500" s="172">
        <v>7.2241</v>
      </c>
      <c r="K500" s="172">
        <v>21.7121</v>
      </c>
      <c r="L500" s="172">
        <v>-5.5888999999999998</v>
      </c>
      <c r="M500" s="172">
        <v>0.55269999999999997</v>
      </c>
      <c r="N500" s="172">
        <v>1.9447000000000001</v>
      </c>
      <c r="O500" s="172">
        <v>7.1199999999999999E-2</v>
      </c>
      <c r="P500" s="172">
        <v>6.7027000000000001</v>
      </c>
      <c r="Q500" s="172">
        <v>6.3522999999999996</v>
      </c>
      <c r="R500" s="172">
        <v>1.9149</v>
      </c>
    </row>
    <row r="501" spans="1:18" x14ac:dyDescent="0.3">
      <c r="A501" s="168" t="s">
        <v>368</v>
      </c>
      <c r="B501" s="168" t="s">
        <v>203</v>
      </c>
      <c r="C501" s="168">
        <v>136007</v>
      </c>
      <c r="D501" s="171">
        <v>44040</v>
      </c>
      <c r="E501" s="172">
        <v>13.9252</v>
      </c>
      <c r="F501" s="172">
        <v>1.0295000000000001</v>
      </c>
      <c r="G501" s="172">
        <v>0.53129999999999999</v>
      </c>
      <c r="H501" s="172">
        <v>2.3460000000000001</v>
      </c>
      <c r="I501" s="172">
        <v>5.2443999999999997</v>
      </c>
      <c r="J501" s="172">
        <v>6.8375000000000004</v>
      </c>
      <c r="K501" s="172">
        <v>20.9236</v>
      </c>
      <c r="L501" s="172">
        <v>-6.3342000000000001</v>
      </c>
      <c r="M501" s="172">
        <v>-0.47670000000000001</v>
      </c>
      <c r="N501" s="172">
        <v>1.1866000000000001</v>
      </c>
      <c r="O501" s="172">
        <v>0.37319999999999998</v>
      </c>
      <c r="P501" s="172"/>
      <c r="Q501" s="172">
        <v>7.9493</v>
      </c>
      <c r="R501" s="172">
        <v>2.8961000000000001</v>
      </c>
    </row>
    <row r="502" spans="1:18" x14ac:dyDescent="0.3">
      <c r="A502" s="168" t="s">
        <v>368</v>
      </c>
      <c r="B502" s="168" t="s">
        <v>304</v>
      </c>
      <c r="C502" s="168">
        <v>136004</v>
      </c>
      <c r="D502" s="171">
        <v>44040</v>
      </c>
      <c r="E502" s="172">
        <v>13.342000000000001</v>
      </c>
      <c r="F502" s="172">
        <v>1.0275000000000001</v>
      </c>
      <c r="G502" s="172">
        <v>0.5252</v>
      </c>
      <c r="H502" s="172">
        <v>2.3363999999999998</v>
      </c>
      <c r="I502" s="172">
        <v>5.2233000000000001</v>
      </c>
      <c r="J502" s="172">
        <v>6.7897999999999996</v>
      </c>
      <c r="K502" s="172">
        <v>20.7727</v>
      </c>
      <c r="L502" s="172">
        <v>-6.5548999999999999</v>
      </c>
      <c r="M502" s="172">
        <v>-0.84130000000000005</v>
      </c>
      <c r="N502" s="172">
        <v>0.69130000000000003</v>
      </c>
      <c r="O502" s="172">
        <v>-0.41760000000000003</v>
      </c>
      <c r="P502" s="172"/>
      <c r="Q502" s="172">
        <v>6.8876999999999997</v>
      </c>
      <c r="R502" s="172">
        <v>2.1739000000000002</v>
      </c>
    </row>
    <row r="503" spans="1:18" x14ac:dyDescent="0.3">
      <c r="A503" s="168" t="s">
        <v>368</v>
      </c>
      <c r="B503" s="168" t="s">
        <v>204</v>
      </c>
      <c r="C503" s="168">
        <v>140487</v>
      </c>
      <c r="D503" s="171">
        <v>44040</v>
      </c>
      <c r="E503" s="172">
        <v>13.898300000000001</v>
      </c>
      <c r="F503" s="172">
        <v>-6.6900000000000001E-2</v>
      </c>
      <c r="G503" s="172">
        <v>-1.0846</v>
      </c>
      <c r="H503" s="172">
        <v>0.8387</v>
      </c>
      <c r="I503" s="172">
        <v>2.9794</v>
      </c>
      <c r="J503" s="172">
        <v>4.4553000000000003</v>
      </c>
      <c r="K503" s="172">
        <v>14.5977</v>
      </c>
      <c r="L503" s="172">
        <v>-8.2934999999999999</v>
      </c>
      <c r="M503" s="172">
        <v>0.30530000000000002</v>
      </c>
      <c r="N503" s="172">
        <v>10.6755</v>
      </c>
      <c r="O503" s="172">
        <v>6.5533999999999999</v>
      </c>
      <c r="P503" s="172"/>
      <c r="Q503" s="172">
        <v>10.394500000000001</v>
      </c>
      <c r="R503" s="172">
        <v>3.5405000000000002</v>
      </c>
    </row>
    <row r="504" spans="1:18" x14ac:dyDescent="0.3">
      <c r="A504" s="168" t="s">
        <v>368</v>
      </c>
      <c r="B504" s="168" t="s">
        <v>307</v>
      </c>
      <c r="C504" s="168">
        <v>140488</v>
      </c>
      <c r="D504" s="171">
        <v>44040</v>
      </c>
      <c r="E504" s="172">
        <v>13.5397</v>
      </c>
      <c r="F504" s="172">
        <v>-6.7900000000000002E-2</v>
      </c>
      <c r="G504" s="172">
        <v>-1.0899000000000001</v>
      </c>
      <c r="H504" s="172">
        <v>0.82879999999999998</v>
      </c>
      <c r="I504" s="172">
        <v>2.9588000000000001</v>
      </c>
      <c r="J504" s="172">
        <v>4.4085000000000001</v>
      </c>
      <c r="K504" s="172">
        <v>14.449299999999999</v>
      </c>
      <c r="L504" s="172">
        <v>-8.5242000000000004</v>
      </c>
      <c r="M504" s="172">
        <v>-7.5999999999999998E-2</v>
      </c>
      <c r="N504" s="172">
        <v>10.1174</v>
      </c>
      <c r="O504" s="172">
        <v>5.7310999999999996</v>
      </c>
      <c r="P504" s="172"/>
      <c r="Q504" s="172">
        <v>9.5310000000000006</v>
      </c>
      <c r="R504" s="172">
        <v>2.8458000000000001</v>
      </c>
    </row>
    <row r="505" spans="1:18" x14ac:dyDescent="0.3">
      <c r="A505" s="168" t="s">
        <v>368</v>
      </c>
      <c r="B505" s="168" t="s">
        <v>205</v>
      </c>
      <c r="C505" s="168">
        <v>142138</v>
      </c>
      <c r="D505" s="171">
        <v>44040</v>
      </c>
      <c r="E505" s="172">
        <v>10.016500000000001</v>
      </c>
      <c r="F505" s="172">
        <v>0.1019</v>
      </c>
      <c r="G505" s="172">
        <v>-1.1379999999999999</v>
      </c>
      <c r="H505" s="172">
        <v>0.81120000000000003</v>
      </c>
      <c r="I505" s="172">
        <v>4.5694999999999997</v>
      </c>
      <c r="J505" s="172">
        <v>6.4634</v>
      </c>
      <c r="K505" s="172">
        <v>11.199299999999999</v>
      </c>
      <c r="L505" s="172">
        <v>-10.3653</v>
      </c>
      <c r="M505" s="172">
        <v>-4.8521000000000001</v>
      </c>
      <c r="N505" s="172">
        <v>1.2999999999999999E-2</v>
      </c>
      <c r="O505" s="172"/>
      <c r="P505" s="172"/>
      <c r="Q505" s="172">
        <v>7.0499999999999993E-2</v>
      </c>
      <c r="R505" s="172">
        <v>-0.18809999999999999</v>
      </c>
    </row>
    <row r="506" spans="1:18" x14ac:dyDescent="0.3">
      <c r="A506" s="168" t="s">
        <v>368</v>
      </c>
      <c r="B506" s="168" t="s">
        <v>309</v>
      </c>
      <c r="C506" s="168">
        <v>142139</v>
      </c>
      <c r="D506" s="171">
        <v>44040</v>
      </c>
      <c r="E506" s="172">
        <v>9.8287999999999993</v>
      </c>
      <c r="F506" s="172">
        <v>0.1008</v>
      </c>
      <c r="G506" s="172">
        <v>-1.1446000000000001</v>
      </c>
      <c r="H506" s="172">
        <v>0.79990000000000006</v>
      </c>
      <c r="I506" s="172">
        <v>4.5449999999999999</v>
      </c>
      <c r="J506" s="172">
        <v>6.4067999999999996</v>
      </c>
      <c r="K506" s="172">
        <v>11.0335</v>
      </c>
      <c r="L506" s="172">
        <v>-10.6302</v>
      </c>
      <c r="M506" s="172">
        <v>-5.2809999999999997</v>
      </c>
      <c r="N506" s="172">
        <v>-0.58660000000000001</v>
      </c>
      <c r="O506" s="172"/>
      <c r="P506" s="172"/>
      <c r="Q506" s="172">
        <v>-0.73529999999999995</v>
      </c>
      <c r="R506" s="172">
        <v>-0.91810000000000003</v>
      </c>
    </row>
    <row r="507" spans="1:18" x14ac:dyDescent="0.3">
      <c r="A507" s="168" t="s">
        <v>368</v>
      </c>
      <c r="B507" s="168" t="s">
        <v>206</v>
      </c>
      <c r="C507" s="168">
        <v>143178</v>
      </c>
      <c r="D507" s="171">
        <v>44040</v>
      </c>
      <c r="E507" s="172">
        <v>10.3582</v>
      </c>
      <c r="F507" s="172">
        <v>0.56989999999999996</v>
      </c>
      <c r="G507" s="172">
        <v>-9.1600000000000001E-2</v>
      </c>
      <c r="H507" s="172">
        <v>4.8300000000000003E-2</v>
      </c>
      <c r="I507" s="172">
        <v>2.7109999999999999</v>
      </c>
      <c r="J507" s="172">
        <v>3.9782000000000002</v>
      </c>
      <c r="K507" s="172">
        <v>14.245699999999999</v>
      </c>
      <c r="L507" s="172">
        <v>-10.845800000000001</v>
      </c>
      <c r="M507" s="172">
        <v>-4.6733000000000002</v>
      </c>
      <c r="N507" s="172">
        <v>-0.1157</v>
      </c>
      <c r="O507" s="172"/>
      <c r="P507" s="172"/>
      <c r="Q507" s="172">
        <v>1.7463</v>
      </c>
      <c r="R507" s="172">
        <v>1.1798</v>
      </c>
    </row>
    <row r="508" spans="1:18" x14ac:dyDescent="0.3">
      <c r="A508" s="168" t="s">
        <v>368</v>
      </c>
      <c r="B508" s="168" t="s">
        <v>308</v>
      </c>
      <c r="C508" s="168">
        <v>143176</v>
      </c>
      <c r="D508" s="171">
        <v>44040</v>
      </c>
      <c r="E508" s="172">
        <v>10.1698</v>
      </c>
      <c r="F508" s="172">
        <v>0.56859999999999999</v>
      </c>
      <c r="G508" s="172">
        <v>-9.8199999999999996E-2</v>
      </c>
      <c r="H508" s="172">
        <v>3.6400000000000002E-2</v>
      </c>
      <c r="I508" s="172">
        <v>2.6858</v>
      </c>
      <c r="J508" s="172">
        <v>3.9186999999999999</v>
      </c>
      <c r="K508" s="172">
        <v>14.0611</v>
      </c>
      <c r="L508" s="172">
        <v>-11.1226</v>
      </c>
      <c r="M508" s="172">
        <v>-5.1288999999999998</v>
      </c>
      <c r="N508" s="172">
        <v>-0.76019999999999999</v>
      </c>
      <c r="O508" s="172"/>
      <c r="P508" s="172"/>
      <c r="Q508" s="172">
        <v>0.83169999999999999</v>
      </c>
      <c r="R508" s="172">
        <v>0.2767</v>
      </c>
    </row>
    <row r="509" spans="1:18" x14ac:dyDescent="0.3">
      <c r="A509" s="168" t="s">
        <v>368</v>
      </c>
      <c r="B509" s="168" t="s">
        <v>310</v>
      </c>
      <c r="C509" s="168">
        <v>116352</v>
      </c>
      <c r="D509" s="171">
        <v>44040</v>
      </c>
      <c r="E509" s="172">
        <v>40.099499999999999</v>
      </c>
      <c r="F509" s="172">
        <v>-0.36349999999999999</v>
      </c>
      <c r="G509" s="172">
        <v>-0.95730000000000004</v>
      </c>
      <c r="H509" s="172">
        <v>0.30790000000000001</v>
      </c>
      <c r="I509" s="172">
        <v>2.1364999999999998</v>
      </c>
      <c r="J509" s="172">
        <v>4.6252000000000004</v>
      </c>
      <c r="K509" s="172">
        <v>14.5311</v>
      </c>
      <c r="L509" s="172">
        <v>-5.0007000000000001</v>
      </c>
      <c r="M509" s="172">
        <v>4.2263000000000002</v>
      </c>
      <c r="N509" s="172">
        <v>13.081799999999999</v>
      </c>
      <c r="O509" s="172">
        <v>5.9207000000000001</v>
      </c>
      <c r="P509" s="172">
        <v>11.6251</v>
      </c>
      <c r="Q509" s="172">
        <v>18.125900000000001</v>
      </c>
      <c r="R509" s="172">
        <v>8.2027999999999999</v>
      </c>
    </row>
    <row r="510" spans="1:18" x14ac:dyDescent="0.3">
      <c r="A510" s="168" t="s">
        <v>368</v>
      </c>
      <c r="B510" s="168" t="s">
        <v>207</v>
      </c>
      <c r="C510" s="168">
        <v>126279</v>
      </c>
      <c r="D510" s="171">
        <v>44040</v>
      </c>
      <c r="E510" s="172">
        <v>29.9329</v>
      </c>
      <c r="F510" s="172">
        <v>-0.43140000000000001</v>
      </c>
      <c r="G510" s="172">
        <v>-0.86670000000000003</v>
      </c>
      <c r="H510" s="172">
        <v>2.0747</v>
      </c>
      <c r="I510" s="172">
        <v>5.3845000000000001</v>
      </c>
      <c r="J510" s="172">
        <v>7.9511000000000003</v>
      </c>
      <c r="K510" s="172">
        <v>15.4636</v>
      </c>
      <c r="L510" s="172">
        <v>-0.5978</v>
      </c>
      <c r="M510" s="172">
        <v>8.7599</v>
      </c>
      <c r="N510" s="172">
        <v>20.261199999999999</v>
      </c>
      <c r="O510" s="172">
        <v>11.3508</v>
      </c>
      <c r="P510" s="172">
        <v>12.156700000000001</v>
      </c>
      <c r="Q510" s="172">
        <v>18.879100000000001</v>
      </c>
      <c r="R510" s="172">
        <v>13.4344</v>
      </c>
    </row>
    <row r="511" spans="1:18" x14ac:dyDescent="0.3">
      <c r="A511" s="168" t="s">
        <v>368</v>
      </c>
      <c r="B511" s="168" t="s">
        <v>311</v>
      </c>
      <c r="C511" s="168">
        <v>126379</v>
      </c>
      <c r="D511" s="171">
        <v>44040</v>
      </c>
      <c r="E511" s="172">
        <v>29.180800000000001</v>
      </c>
      <c r="F511" s="172">
        <v>-0.433</v>
      </c>
      <c r="G511" s="172">
        <v>-0.872</v>
      </c>
      <c r="H511" s="172">
        <v>2.0649999999999999</v>
      </c>
      <c r="I511" s="172">
        <v>5.3640999999999996</v>
      </c>
      <c r="J511" s="172">
        <v>7.9039999999999999</v>
      </c>
      <c r="K511" s="172">
        <v>15.3195</v>
      </c>
      <c r="L511" s="172">
        <v>-0.8407</v>
      </c>
      <c r="M511" s="172">
        <v>8.3530999999999995</v>
      </c>
      <c r="N511" s="172">
        <v>19.662600000000001</v>
      </c>
      <c r="O511" s="172">
        <v>10.626200000000001</v>
      </c>
      <c r="P511" s="172">
        <v>11.6691</v>
      </c>
      <c r="Q511" s="172">
        <v>18.402899999999999</v>
      </c>
      <c r="R511" s="172">
        <v>12.624000000000001</v>
      </c>
    </row>
    <row r="512" spans="1:18" x14ac:dyDescent="0.3">
      <c r="A512" s="168" t="s">
        <v>368</v>
      </c>
      <c r="B512" s="168" t="s">
        <v>208</v>
      </c>
      <c r="C512" s="168">
        <v>145819</v>
      </c>
      <c r="D512" s="171">
        <v>44040</v>
      </c>
      <c r="E512" s="172">
        <v>11.2682</v>
      </c>
      <c r="F512" s="172">
        <v>0.94240000000000002</v>
      </c>
      <c r="G512" s="172">
        <v>0.1956</v>
      </c>
      <c r="H512" s="172">
        <v>0.217</v>
      </c>
      <c r="I512" s="172">
        <v>4.6792999999999996</v>
      </c>
      <c r="J512" s="172">
        <v>6.7186000000000003</v>
      </c>
      <c r="K512" s="172">
        <v>15.6365</v>
      </c>
      <c r="L512" s="172">
        <v>-1.5319</v>
      </c>
      <c r="M512" s="172">
        <v>2.6602999999999999</v>
      </c>
      <c r="N512" s="172">
        <v>10.1066</v>
      </c>
      <c r="O512" s="172"/>
      <c r="P512" s="172"/>
      <c r="Q512" s="172">
        <v>8.2462</v>
      </c>
      <c r="R512" s="172"/>
    </row>
    <row r="513" spans="1:18" x14ac:dyDescent="0.3">
      <c r="A513" s="168" t="s">
        <v>368</v>
      </c>
      <c r="B513" s="168" t="s">
        <v>312</v>
      </c>
      <c r="C513" s="168">
        <v>145820</v>
      </c>
      <c r="D513" s="171">
        <v>44040</v>
      </c>
      <c r="E513" s="172">
        <v>10.9382</v>
      </c>
      <c r="F513" s="172">
        <v>0.93659999999999999</v>
      </c>
      <c r="G513" s="172">
        <v>0.1749</v>
      </c>
      <c r="H513" s="172">
        <v>0.1832</v>
      </c>
      <c r="I513" s="172">
        <v>4.6036999999999999</v>
      </c>
      <c r="J513" s="172">
        <v>6.5415999999999999</v>
      </c>
      <c r="K513" s="172">
        <v>15.099</v>
      </c>
      <c r="L513" s="172">
        <v>-2.4689999999999999</v>
      </c>
      <c r="M513" s="172">
        <v>1.1785000000000001</v>
      </c>
      <c r="N513" s="172">
        <v>7.9953000000000003</v>
      </c>
      <c r="O513" s="172"/>
      <c r="P513" s="172"/>
      <c r="Q513" s="172">
        <v>6.1318999999999999</v>
      </c>
      <c r="R513" s="172"/>
    </row>
    <row r="514" spans="1:18" x14ac:dyDescent="0.3">
      <c r="A514" s="168" t="s">
        <v>368</v>
      </c>
      <c r="B514" s="168" t="s">
        <v>313</v>
      </c>
      <c r="C514" s="168">
        <v>101853</v>
      </c>
      <c r="D514" s="171">
        <v>44040</v>
      </c>
      <c r="E514" s="172">
        <v>90.571299999999994</v>
      </c>
      <c r="F514" s="172">
        <v>1.2688999999999999</v>
      </c>
      <c r="G514" s="172">
        <v>0.73799999999999999</v>
      </c>
      <c r="H514" s="172">
        <v>0.80220000000000002</v>
      </c>
      <c r="I514" s="172">
        <v>5.0716000000000001</v>
      </c>
      <c r="J514" s="172">
        <v>6.4634</v>
      </c>
      <c r="K514" s="172">
        <v>17.368099999999998</v>
      </c>
      <c r="L514" s="172">
        <v>-13.500400000000001</v>
      </c>
      <c r="M514" s="172">
        <v>-9.3574000000000002</v>
      </c>
      <c r="N514" s="172">
        <v>-5.7148000000000003</v>
      </c>
      <c r="O514" s="172">
        <v>-3.3016999999999999</v>
      </c>
      <c r="P514" s="172">
        <v>3.7027000000000001</v>
      </c>
      <c r="Q514" s="172">
        <v>13.459199999999999</v>
      </c>
      <c r="R514" s="172">
        <v>-6.2870999999999997</v>
      </c>
    </row>
    <row r="515" spans="1:18" x14ac:dyDescent="0.3">
      <c r="A515" s="168" t="s">
        <v>368</v>
      </c>
      <c r="B515" s="168" t="s">
        <v>209</v>
      </c>
      <c r="C515" s="168">
        <v>119549</v>
      </c>
      <c r="D515" s="171">
        <v>44040</v>
      </c>
      <c r="E515" s="172">
        <v>93.372399999999999</v>
      </c>
      <c r="F515" s="172">
        <v>1.27</v>
      </c>
      <c r="G515" s="172">
        <v>0.74199999999999999</v>
      </c>
      <c r="H515" s="172">
        <v>0.80910000000000004</v>
      </c>
      <c r="I515" s="172">
        <v>5.0858999999999996</v>
      </c>
      <c r="J515" s="172">
        <v>6.4965999999999999</v>
      </c>
      <c r="K515" s="172">
        <v>17.4725</v>
      </c>
      <c r="L515" s="172">
        <v>-13.3383</v>
      </c>
      <c r="M515" s="172">
        <v>-9.0932999999999993</v>
      </c>
      <c r="N515" s="172">
        <v>-5.3577000000000004</v>
      </c>
      <c r="O515" s="172">
        <v>-2.8315000000000001</v>
      </c>
      <c r="P515" s="172">
        <v>4.1563999999999997</v>
      </c>
      <c r="Q515" s="172">
        <v>8.9771000000000001</v>
      </c>
      <c r="R515" s="172">
        <v>-5.9043000000000001</v>
      </c>
    </row>
    <row r="516" spans="1:18" x14ac:dyDescent="0.3">
      <c r="A516" s="168" t="s">
        <v>368</v>
      </c>
      <c r="B516" s="168" t="s">
        <v>210</v>
      </c>
      <c r="C516" s="168">
        <v>139711</v>
      </c>
      <c r="D516" s="171">
        <v>44040</v>
      </c>
      <c r="E516" s="172">
        <v>8.0397999999999996</v>
      </c>
      <c r="F516" s="172">
        <v>0.50880000000000003</v>
      </c>
      <c r="G516" s="172">
        <v>-0.66959999999999997</v>
      </c>
      <c r="H516" s="172">
        <v>3.61E-2</v>
      </c>
      <c r="I516" s="172">
        <v>1.0851</v>
      </c>
      <c r="J516" s="172">
        <v>0.72789999999999999</v>
      </c>
      <c r="K516" s="172">
        <v>14.149800000000001</v>
      </c>
      <c r="L516" s="172">
        <v>-20.700299999999999</v>
      </c>
      <c r="M516" s="172">
        <v>-12.947699999999999</v>
      </c>
      <c r="N516" s="172">
        <v>-13.620200000000001</v>
      </c>
      <c r="O516" s="172">
        <v>-14.4467</v>
      </c>
      <c r="P516" s="172"/>
      <c r="Q516" s="172">
        <v>-5.7366000000000001</v>
      </c>
      <c r="R516" s="172">
        <v>-17.677800000000001</v>
      </c>
    </row>
    <row r="517" spans="1:18" x14ac:dyDescent="0.3">
      <c r="A517" s="168" t="s">
        <v>368</v>
      </c>
      <c r="B517" s="168" t="s">
        <v>314</v>
      </c>
      <c r="C517" s="168">
        <v>139709</v>
      </c>
      <c r="D517" s="171">
        <v>44040</v>
      </c>
      <c r="E517" s="172">
        <v>7.8742000000000001</v>
      </c>
      <c r="F517" s="172">
        <v>0.50800000000000001</v>
      </c>
      <c r="G517" s="172">
        <v>-0.67110000000000003</v>
      </c>
      <c r="H517" s="172">
        <v>3.3000000000000002E-2</v>
      </c>
      <c r="I517" s="172">
        <v>1.0783</v>
      </c>
      <c r="J517" s="172">
        <v>0.7137</v>
      </c>
      <c r="K517" s="172">
        <v>14.1007</v>
      </c>
      <c r="L517" s="172">
        <v>-20.7652</v>
      </c>
      <c r="M517" s="172">
        <v>-13.0518</v>
      </c>
      <c r="N517" s="172">
        <v>-13.7547</v>
      </c>
      <c r="O517" s="172">
        <v>-14.7308</v>
      </c>
      <c r="P517" s="172"/>
      <c r="Q517" s="172">
        <v>-6.2663000000000002</v>
      </c>
      <c r="R517" s="172">
        <v>-17.923400000000001</v>
      </c>
    </row>
    <row r="518" spans="1:18" x14ac:dyDescent="0.3">
      <c r="A518" s="168" t="s">
        <v>368</v>
      </c>
      <c r="B518" s="168" t="s">
        <v>211</v>
      </c>
      <c r="C518" s="168">
        <v>139990</v>
      </c>
      <c r="D518" s="171">
        <v>44040</v>
      </c>
      <c r="E518" s="172">
        <v>6.8030999999999997</v>
      </c>
      <c r="F518" s="172">
        <v>0.4133</v>
      </c>
      <c r="G518" s="172">
        <v>-1.2769999999999999</v>
      </c>
      <c r="H518" s="172">
        <v>-0.81640000000000001</v>
      </c>
      <c r="I518" s="172">
        <v>0.23430000000000001</v>
      </c>
      <c r="J518" s="172">
        <v>0.61519999999999997</v>
      </c>
      <c r="K518" s="172">
        <v>13.692</v>
      </c>
      <c r="L518" s="172">
        <v>-20.9346</v>
      </c>
      <c r="M518" s="172">
        <v>-13.5236</v>
      </c>
      <c r="N518" s="172">
        <v>-13.4223</v>
      </c>
      <c r="O518" s="172">
        <v>-14.159800000000001</v>
      </c>
      <c r="P518" s="172"/>
      <c r="Q518" s="172">
        <v>-10.868499999999999</v>
      </c>
      <c r="R518" s="172">
        <v>-18.047000000000001</v>
      </c>
    </row>
    <row r="519" spans="1:18" x14ac:dyDescent="0.3">
      <c r="A519" s="168" t="s">
        <v>368</v>
      </c>
      <c r="B519" s="168" t="s">
        <v>315</v>
      </c>
      <c r="C519" s="168">
        <v>139992</v>
      </c>
      <c r="D519" s="171">
        <v>44040</v>
      </c>
      <c r="E519" s="172">
        <v>6.6891999999999996</v>
      </c>
      <c r="F519" s="172">
        <v>0.4128</v>
      </c>
      <c r="G519" s="172">
        <v>-1.2781</v>
      </c>
      <c r="H519" s="172">
        <v>-0.81850000000000001</v>
      </c>
      <c r="I519" s="172">
        <v>0.23080000000000001</v>
      </c>
      <c r="J519" s="172">
        <v>0.60760000000000003</v>
      </c>
      <c r="K519" s="172">
        <v>13.667199999999999</v>
      </c>
      <c r="L519" s="172">
        <v>-20.979099999999999</v>
      </c>
      <c r="M519" s="172">
        <v>-13.6052</v>
      </c>
      <c r="N519" s="172">
        <v>-13.537100000000001</v>
      </c>
      <c r="O519" s="172">
        <v>-14.555300000000001</v>
      </c>
      <c r="P519" s="172"/>
      <c r="Q519" s="172">
        <v>-11.3169</v>
      </c>
      <c r="R519" s="172">
        <v>-18.333500000000001</v>
      </c>
    </row>
    <row r="520" spans="1:18" x14ac:dyDescent="0.3">
      <c r="A520" s="168" t="s">
        <v>368</v>
      </c>
      <c r="B520" s="168" t="s">
        <v>212</v>
      </c>
      <c r="C520" s="168">
        <v>141141</v>
      </c>
      <c r="D520" s="171">
        <v>44040</v>
      </c>
      <c r="E520" s="172">
        <v>6.6182999999999996</v>
      </c>
      <c r="F520" s="172">
        <v>0.46150000000000002</v>
      </c>
      <c r="G520" s="172">
        <v>-0.98740000000000006</v>
      </c>
      <c r="H520" s="172">
        <v>-0.14030000000000001</v>
      </c>
      <c r="I520" s="172">
        <v>1.3522000000000001</v>
      </c>
      <c r="J520" s="172">
        <v>1.4641</v>
      </c>
      <c r="K520" s="172">
        <v>14.0418</v>
      </c>
      <c r="L520" s="172">
        <v>-21.5609</v>
      </c>
      <c r="M520" s="172">
        <v>-13.2675</v>
      </c>
      <c r="N520" s="172">
        <v>-13.328799999999999</v>
      </c>
      <c r="O520" s="172">
        <v>-12.7934</v>
      </c>
      <c r="P520" s="172"/>
      <c r="Q520" s="172">
        <v>-12.5962</v>
      </c>
      <c r="R520" s="172">
        <v>-18.258099999999999</v>
      </c>
    </row>
    <row r="521" spans="1:18" x14ac:dyDescent="0.3">
      <c r="A521" s="168" t="s">
        <v>368</v>
      </c>
      <c r="B521" s="168" t="s">
        <v>317</v>
      </c>
      <c r="C521" s="168">
        <v>141139</v>
      </c>
      <c r="D521" s="171">
        <v>44040</v>
      </c>
      <c r="E521" s="172">
        <v>6.5098000000000003</v>
      </c>
      <c r="F521" s="172">
        <v>0.45989999999999998</v>
      </c>
      <c r="G521" s="172">
        <v>-0.99160000000000004</v>
      </c>
      <c r="H521" s="172">
        <v>-0.14729999999999999</v>
      </c>
      <c r="I521" s="172">
        <v>1.3388</v>
      </c>
      <c r="J521" s="172">
        <v>1.4351</v>
      </c>
      <c r="K521" s="172">
        <v>13.9491</v>
      </c>
      <c r="L521" s="172">
        <v>-21.6876</v>
      </c>
      <c r="M521" s="172">
        <v>-13.480700000000001</v>
      </c>
      <c r="N521" s="172">
        <v>-13.6104</v>
      </c>
      <c r="O521" s="172">
        <v>-13.257400000000001</v>
      </c>
      <c r="P521" s="172"/>
      <c r="Q521" s="172">
        <v>-13.0662</v>
      </c>
      <c r="R521" s="172">
        <v>-18.585699999999999</v>
      </c>
    </row>
    <row r="522" spans="1:18" x14ac:dyDescent="0.3">
      <c r="A522" s="168" t="s">
        <v>368</v>
      </c>
      <c r="B522" s="168" t="s">
        <v>213</v>
      </c>
      <c r="C522" s="168">
        <v>141564</v>
      </c>
      <c r="D522" s="171">
        <v>44040</v>
      </c>
      <c r="E522" s="172">
        <v>6.2302999999999997</v>
      </c>
      <c r="F522" s="172">
        <v>0.45629999999999998</v>
      </c>
      <c r="G522" s="172">
        <v>-1.6403000000000001</v>
      </c>
      <c r="H522" s="172">
        <v>-1.0325</v>
      </c>
      <c r="I522" s="172">
        <v>0.53569999999999995</v>
      </c>
      <c r="J522" s="172">
        <v>1.5335000000000001</v>
      </c>
      <c r="K522" s="172">
        <v>14.960800000000001</v>
      </c>
      <c r="L522" s="172">
        <v>-22.2544</v>
      </c>
      <c r="M522" s="172">
        <v>-14.8843</v>
      </c>
      <c r="N522" s="172">
        <v>-14.338900000000001</v>
      </c>
      <c r="O522" s="172"/>
      <c r="P522" s="172"/>
      <c r="Q522" s="172">
        <v>-15.382099999999999</v>
      </c>
      <c r="R522" s="172">
        <v>-18.808399999999999</v>
      </c>
    </row>
    <row r="523" spans="1:18" x14ac:dyDescent="0.3">
      <c r="A523" s="168" t="s">
        <v>368</v>
      </c>
      <c r="B523" s="168" t="s">
        <v>316</v>
      </c>
      <c r="C523" s="168">
        <v>141565</v>
      </c>
      <c r="D523" s="171">
        <v>44040</v>
      </c>
      <c r="E523" s="172">
        <v>6.0145999999999997</v>
      </c>
      <c r="F523" s="172">
        <v>0.45600000000000002</v>
      </c>
      <c r="G523" s="172">
        <v>-1.6435</v>
      </c>
      <c r="H523" s="172">
        <v>-1.0382</v>
      </c>
      <c r="I523" s="172">
        <v>0.52480000000000004</v>
      </c>
      <c r="J523" s="172">
        <v>1.5087999999999999</v>
      </c>
      <c r="K523" s="172">
        <v>14.8811</v>
      </c>
      <c r="L523" s="172">
        <v>-22.363199999999999</v>
      </c>
      <c r="M523" s="172">
        <v>-15.0648</v>
      </c>
      <c r="N523" s="172">
        <v>-14.581099999999999</v>
      </c>
      <c r="O523" s="172"/>
      <c r="P523" s="172"/>
      <c r="Q523" s="172">
        <v>-16.428100000000001</v>
      </c>
      <c r="R523" s="172">
        <v>-19.501899999999999</v>
      </c>
    </row>
    <row r="524" spans="1:18" x14ac:dyDescent="0.3">
      <c r="A524" s="168" t="s">
        <v>368</v>
      </c>
      <c r="B524" s="168" t="s">
        <v>214</v>
      </c>
      <c r="C524" s="168">
        <v>133324</v>
      </c>
      <c r="D524" s="171">
        <v>44040</v>
      </c>
      <c r="E524" s="172">
        <v>13.3962</v>
      </c>
      <c r="F524" s="172">
        <v>1.1087</v>
      </c>
      <c r="G524" s="172">
        <v>0.37540000000000001</v>
      </c>
      <c r="H524" s="172">
        <v>0.95709999999999995</v>
      </c>
      <c r="I524" s="172">
        <v>5.3169000000000004</v>
      </c>
      <c r="J524" s="172">
        <v>7.5663</v>
      </c>
      <c r="K524" s="172">
        <v>20.343900000000001</v>
      </c>
      <c r="L524" s="172">
        <v>-8.7936999999999994</v>
      </c>
      <c r="M524" s="172">
        <v>-0.9516</v>
      </c>
      <c r="N524" s="172">
        <v>1.5409999999999999</v>
      </c>
      <c r="O524" s="172">
        <v>0.92630000000000001</v>
      </c>
      <c r="P524" s="172">
        <v>4.7214999999999998</v>
      </c>
      <c r="Q524" s="172">
        <v>5.6223999999999998</v>
      </c>
      <c r="R524" s="172">
        <v>-1.5929</v>
      </c>
    </row>
    <row r="525" spans="1:18" x14ac:dyDescent="0.3">
      <c r="A525" s="168" t="s">
        <v>368</v>
      </c>
      <c r="B525" s="168" t="s">
        <v>320</v>
      </c>
      <c r="C525" s="168">
        <v>133322</v>
      </c>
      <c r="D525" s="171">
        <v>44040</v>
      </c>
      <c r="E525" s="172">
        <v>13.1136</v>
      </c>
      <c r="F525" s="172">
        <v>1.1087</v>
      </c>
      <c r="G525" s="172">
        <v>0.37509999999999999</v>
      </c>
      <c r="H525" s="172">
        <v>0.95620000000000005</v>
      </c>
      <c r="I525" s="172">
        <v>5.3156999999999996</v>
      </c>
      <c r="J525" s="172">
        <v>7.5643000000000002</v>
      </c>
      <c r="K525" s="172">
        <v>20.338100000000001</v>
      </c>
      <c r="L525" s="172">
        <v>-8.8871000000000002</v>
      </c>
      <c r="M525" s="172">
        <v>-1.1615</v>
      </c>
      <c r="N525" s="172">
        <v>1.2202999999999999</v>
      </c>
      <c r="O525" s="172">
        <v>0.57850000000000001</v>
      </c>
      <c r="P525" s="172">
        <v>4.3593999999999999</v>
      </c>
      <c r="Q525" s="172">
        <v>5.202</v>
      </c>
      <c r="R525" s="172">
        <v>-1.9293</v>
      </c>
    </row>
    <row r="526" spans="1:18" x14ac:dyDescent="0.3">
      <c r="A526" s="168" t="s">
        <v>368</v>
      </c>
      <c r="B526" s="168" t="s">
        <v>215</v>
      </c>
      <c r="C526" s="168">
        <v>135682</v>
      </c>
      <c r="D526" s="171">
        <v>44040</v>
      </c>
      <c r="E526" s="172">
        <v>14.727499999999999</v>
      </c>
      <c r="F526" s="172">
        <v>1.1600999999999999</v>
      </c>
      <c r="G526" s="172">
        <v>0.52969999999999995</v>
      </c>
      <c r="H526" s="172">
        <v>1.2192000000000001</v>
      </c>
      <c r="I526" s="172">
        <v>5.7447999999999997</v>
      </c>
      <c r="J526" s="172">
        <v>7.8148</v>
      </c>
      <c r="K526" s="172">
        <v>20.390599999999999</v>
      </c>
      <c r="L526" s="172">
        <v>-8.1809999999999992</v>
      </c>
      <c r="M526" s="172">
        <v>0.32019999999999998</v>
      </c>
      <c r="N526" s="172">
        <v>2.8837000000000002</v>
      </c>
      <c r="O526" s="172">
        <v>2.3658999999999999</v>
      </c>
      <c r="P526" s="172"/>
      <c r="Q526" s="172">
        <v>9.2937999999999992</v>
      </c>
      <c r="R526" s="172">
        <v>-0.26200000000000001</v>
      </c>
    </row>
    <row r="527" spans="1:18" x14ac:dyDescent="0.3">
      <c r="A527" s="168" t="s">
        <v>368</v>
      </c>
      <c r="B527" s="168" t="s">
        <v>319</v>
      </c>
      <c r="C527" s="168">
        <v>135684</v>
      </c>
      <c r="D527" s="171">
        <v>44040</v>
      </c>
      <c r="E527" s="172">
        <v>14.4269</v>
      </c>
      <c r="F527" s="172">
        <v>1.1597999999999999</v>
      </c>
      <c r="G527" s="172">
        <v>0.5282</v>
      </c>
      <c r="H527" s="172">
        <v>1.2164999999999999</v>
      </c>
      <c r="I527" s="172">
        <v>5.7388000000000003</v>
      </c>
      <c r="J527" s="172">
        <v>7.7994000000000003</v>
      </c>
      <c r="K527" s="172">
        <v>20.342500000000001</v>
      </c>
      <c r="L527" s="172">
        <v>-8.2777999999999992</v>
      </c>
      <c r="M527" s="172">
        <v>0.14369999999999999</v>
      </c>
      <c r="N527" s="172">
        <v>2.6343000000000001</v>
      </c>
      <c r="O527" s="172">
        <v>1.8332999999999999</v>
      </c>
      <c r="P527" s="172"/>
      <c r="Q527" s="172">
        <v>8.7776999999999994</v>
      </c>
      <c r="R527" s="172">
        <v>-0.67430000000000001</v>
      </c>
    </row>
    <row r="528" spans="1:18" x14ac:dyDescent="0.3">
      <c r="A528" s="168" t="s">
        <v>368</v>
      </c>
      <c r="B528" s="168" t="s">
        <v>216</v>
      </c>
      <c r="C528" s="168">
        <v>142153</v>
      </c>
      <c r="D528" s="171">
        <v>44040</v>
      </c>
      <c r="E528" s="172">
        <v>6.7950999999999997</v>
      </c>
      <c r="F528" s="172">
        <v>0.68010000000000004</v>
      </c>
      <c r="G528" s="172">
        <v>-0.4264</v>
      </c>
      <c r="H528" s="172">
        <v>1.1989000000000001</v>
      </c>
      <c r="I528" s="172">
        <v>3.3931</v>
      </c>
      <c r="J528" s="172">
        <v>5.1108000000000002</v>
      </c>
      <c r="K528" s="172">
        <v>17.122599999999998</v>
      </c>
      <c r="L528" s="172">
        <v>-21.7118</v>
      </c>
      <c r="M528" s="172">
        <v>-12.867699999999999</v>
      </c>
      <c r="N528" s="172">
        <v>-12.471500000000001</v>
      </c>
      <c r="O528" s="172"/>
      <c r="P528" s="172"/>
      <c r="Q528" s="172">
        <v>-15.238899999999999</v>
      </c>
      <c r="R528" s="172">
        <v>-14.589700000000001</v>
      </c>
    </row>
    <row r="529" spans="1:18" x14ac:dyDescent="0.3">
      <c r="A529" s="168" t="s">
        <v>368</v>
      </c>
      <c r="B529" s="168" t="s">
        <v>318</v>
      </c>
      <c r="C529" s="168">
        <v>142151</v>
      </c>
      <c r="D529" s="171">
        <v>44040</v>
      </c>
      <c r="E529" s="172">
        <v>6.6567999999999996</v>
      </c>
      <c r="F529" s="172">
        <v>0.67910000000000004</v>
      </c>
      <c r="G529" s="172">
        <v>-0.42930000000000001</v>
      </c>
      <c r="H529" s="172">
        <v>1.1963999999999999</v>
      </c>
      <c r="I529" s="172">
        <v>3.3841000000000001</v>
      </c>
      <c r="J529" s="172">
        <v>5.093</v>
      </c>
      <c r="K529" s="172">
        <v>17.061199999999999</v>
      </c>
      <c r="L529" s="172">
        <v>-21.793299999999999</v>
      </c>
      <c r="M529" s="172">
        <v>-13.005800000000001</v>
      </c>
      <c r="N529" s="172">
        <v>-12.656499999999999</v>
      </c>
      <c r="O529" s="172"/>
      <c r="P529" s="172"/>
      <c r="Q529" s="172">
        <v>-15.9815</v>
      </c>
      <c r="R529" s="172">
        <v>-15.212999999999999</v>
      </c>
    </row>
    <row r="530" spans="1:18" x14ac:dyDescent="0.3">
      <c r="A530" s="168" t="s">
        <v>368</v>
      </c>
      <c r="B530" s="168" t="s">
        <v>217</v>
      </c>
      <c r="C530" s="168">
        <v>143079</v>
      </c>
      <c r="D530" s="171">
        <v>44040</v>
      </c>
      <c r="E530" s="172">
        <v>7.7732999999999999</v>
      </c>
      <c r="F530" s="172">
        <v>0.78569999999999995</v>
      </c>
      <c r="G530" s="172">
        <v>-0.47499999999999998</v>
      </c>
      <c r="H530" s="172">
        <v>-0.90510000000000002</v>
      </c>
      <c r="I530" s="172">
        <v>1.2241</v>
      </c>
      <c r="J530" s="172">
        <v>0.36799999999999999</v>
      </c>
      <c r="K530" s="172">
        <v>11.055099999999999</v>
      </c>
      <c r="L530" s="172">
        <v>-21.880299999999998</v>
      </c>
      <c r="M530" s="172">
        <v>-12.725300000000001</v>
      </c>
      <c r="N530" s="172">
        <v>-12.547499999999999</v>
      </c>
      <c r="O530" s="172"/>
      <c r="P530" s="172"/>
      <c r="Q530" s="172">
        <v>-11.394299999999999</v>
      </c>
      <c r="R530" s="172">
        <v>-12.093500000000001</v>
      </c>
    </row>
    <row r="531" spans="1:18" x14ac:dyDescent="0.3">
      <c r="A531" s="168" t="s">
        <v>368</v>
      </c>
      <c r="B531" s="168" t="s">
        <v>321</v>
      </c>
      <c r="C531" s="168">
        <v>143077</v>
      </c>
      <c r="D531" s="171">
        <v>44040</v>
      </c>
      <c r="E531" s="172">
        <v>7.7096999999999998</v>
      </c>
      <c r="F531" s="172">
        <v>0.78569999999999995</v>
      </c>
      <c r="G531" s="172">
        <v>-0.47760000000000002</v>
      </c>
      <c r="H531" s="172">
        <v>-0.91</v>
      </c>
      <c r="I531" s="172">
        <v>1.2130000000000001</v>
      </c>
      <c r="J531" s="172">
        <v>0.34229999999999999</v>
      </c>
      <c r="K531" s="172">
        <v>10.974</v>
      </c>
      <c r="L531" s="172">
        <v>-21.993400000000001</v>
      </c>
      <c r="M531" s="172">
        <v>-12.9162</v>
      </c>
      <c r="N531" s="172">
        <v>-12.802</v>
      </c>
      <c r="O531" s="172"/>
      <c r="P531" s="172"/>
      <c r="Q531" s="172">
        <v>-11.7432</v>
      </c>
      <c r="R531" s="172">
        <v>-12.4329</v>
      </c>
    </row>
    <row r="532" spans="1:18" x14ac:dyDescent="0.3">
      <c r="A532" s="168" t="s">
        <v>368</v>
      </c>
      <c r="B532" s="168" t="s">
        <v>371</v>
      </c>
      <c r="C532" s="168"/>
      <c r="D532" s="171"/>
      <c r="E532" s="172"/>
      <c r="F532" s="172"/>
      <c r="G532" s="172"/>
      <c r="H532" s="172"/>
      <c r="I532" s="172"/>
      <c r="J532" s="172"/>
      <c r="K532" s="172"/>
      <c r="L532" s="172"/>
      <c r="M532" s="172"/>
      <c r="N532" s="172"/>
      <c r="O532" s="172"/>
      <c r="P532" s="172"/>
      <c r="Q532" s="172"/>
      <c r="R532" s="172"/>
    </row>
    <row r="533" spans="1:18" x14ac:dyDescent="0.3">
      <c r="A533" s="168" t="s">
        <v>368</v>
      </c>
      <c r="B533" s="168" t="s">
        <v>375</v>
      </c>
      <c r="C533" s="168"/>
      <c r="D533" s="171"/>
      <c r="E533" s="172"/>
      <c r="F533" s="172"/>
      <c r="G533" s="172"/>
      <c r="H533" s="172"/>
      <c r="I533" s="172"/>
      <c r="J533" s="172"/>
      <c r="K533" s="172"/>
      <c r="L533" s="172"/>
      <c r="M533" s="172"/>
      <c r="N533" s="172"/>
      <c r="O533" s="172"/>
      <c r="P533" s="172"/>
      <c r="Q533" s="172"/>
      <c r="R533" s="172"/>
    </row>
    <row r="534" spans="1:18" x14ac:dyDescent="0.3">
      <c r="A534" s="168" t="s">
        <v>368</v>
      </c>
      <c r="B534" s="168" t="s">
        <v>372</v>
      </c>
      <c r="C534" s="168"/>
      <c r="D534" s="171"/>
      <c r="E534" s="172"/>
      <c r="F534" s="172"/>
      <c r="G534" s="172"/>
      <c r="H534" s="172"/>
      <c r="I534" s="172"/>
      <c r="J534" s="172"/>
      <c r="K534" s="172"/>
      <c r="L534" s="172"/>
      <c r="M534" s="172"/>
      <c r="N534" s="172"/>
      <c r="O534" s="172"/>
      <c r="P534" s="172"/>
      <c r="Q534" s="172"/>
      <c r="R534" s="172"/>
    </row>
    <row r="535" spans="1:18" x14ac:dyDescent="0.3">
      <c r="A535" s="168" t="s">
        <v>368</v>
      </c>
      <c r="B535" s="168" t="s">
        <v>374</v>
      </c>
      <c r="C535" s="168"/>
      <c r="D535" s="171"/>
      <c r="E535" s="172"/>
      <c r="F535" s="172"/>
      <c r="G535" s="172"/>
      <c r="H535" s="172"/>
      <c r="I535" s="172"/>
      <c r="J535" s="172"/>
      <c r="K535" s="172"/>
      <c r="L535" s="172"/>
      <c r="M535" s="172"/>
      <c r="N535" s="172"/>
      <c r="O535" s="172"/>
      <c r="P535" s="172"/>
      <c r="Q535" s="172"/>
      <c r="R535" s="172"/>
    </row>
    <row r="536" spans="1:18" x14ac:dyDescent="0.3">
      <c r="A536" s="168" t="s">
        <v>368</v>
      </c>
      <c r="B536" s="168" t="s">
        <v>218</v>
      </c>
      <c r="C536" s="168">
        <v>132756</v>
      </c>
      <c r="D536" s="171">
        <v>44040</v>
      </c>
      <c r="E536" s="172">
        <v>18.778300000000002</v>
      </c>
      <c r="F536" s="172">
        <v>0.99390000000000001</v>
      </c>
      <c r="G536" s="172">
        <v>0.2177</v>
      </c>
      <c r="H536" s="172">
        <v>0.50039999999999996</v>
      </c>
      <c r="I536" s="172">
        <v>5.7074999999999996</v>
      </c>
      <c r="J536" s="172">
        <v>6.8929</v>
      </c>
      <c r="K536" s="172">
        <v>15.9305</v>
      </c>
      <c r="L536" s="172">
        <v>-9.4781999999999993</v>
      </c>
      <c r="M536" s="172">
        <v>-4.1938000000000004</v>
      </c>
      <c r="N536" s="172">
        <v>-0.75470000000000004</v>
      </c>
      <c r="O536" s="172">
        <v>3.093</v>
      </c>
      <c r="P536" s="172">
        <v>9.2459000000000007</v>
      </c>
      <c r="Q536" s="172">
        <v>11.4876</v>
      </c>
      <c r="R536" s="172">
        <v>1.2710999999999999</v>
      </c>
    </row>
    <row r="537" spans="1:18" x14ac:dyDescent="0.3">
      <c r="A537" s="168" t="s">
        <v>368</v>
      </c>
      <c r="B537" s="168" t="s">
        <v>322</v>
      </c>
      <c r="C537" s="168">
        <v>132757</v>
      </c>
      <c r="D537" s="171">
        <v>44040</v>
      </c>
      <c r="E537" s="172">
        <v>17.412299999999998</v>
      </c>
      <c r="F537" s="172">
        <v>0.99060000000000004</v>
      </c>
      <c r="G537" s="172">
        <v>0.2026</v>
      </c>
      <c r="H537" s="172">
        <v>0.47370000000000001</v>
      </c>
      <c r="I537" s="172">
        <v>5.6513999999999998</v>
      </c>
      <c r="J537" s="172">
        <v>6.7624000000000004</v>
      </c>
      <c r="K537" s="172">
        <v>15.5282</v>
      </c>
      <c r="L537" s="172">
        <v>-10.159700000000001</v>
      </c>
      <c r="M537" s="172">
        <v>-5.2964000000000002</v>
      </c>
      <c r="N537" s="172">
        <v>-2.2648000000000001</v>
      </c>
      <c r="O537" s="172">
        <v>1.6934</v>
      </c>
      <c r="P537" s="172">
        <v>7.8710000000000004</v>
      </c>
      <c r="Q537" s="172">
        <v>10.044</v>
      </c>
      <c r="R537" s="172">
        <v>-0.19700000000000001</v>
      </c>
    </row>
    <row r="538" spans="1:18" x14ac:dyDescent="0.3">
      <c r="A538" s="168" t="s">
        <v>368</v>
      </c>
      <c r="B538" s="168" t="s">
        <v>219</v>
      </c>
      <c r="C538" s="168">
        <v>118866</v>
      </c>
      <c r="D538" s="171">
        <v>44040</v>
      </c>
      <c r="E538" s="172">
        <v>80.739999999999995</v>
      </c>
      <c r="F538" s="172">
        <v>0.93759999999999999</v>
      </c>
      <c r="G538" s="172">
        <v>0.49790000000000001</v>
      </c>
      <c r="H538" s="172">
        <v>0.61060000000000003</v>
      </c>
      <c r="I538" s="172">
        <v>4.6261999999999999</v>
      </c>
      <c r="J538" s="172">
        <v>7.0537999999999998</v>
      </c>
      <c r="K538" s="172">
        <v>15.574</v>
      </c>
      <c r="L538" s="172">
        <v>-6.6913</v>
      </c>
      <c r="M538" s="172">
        <v>-1.2838000000000001</v>
      </c>
      <c r="N538" s="172">
        <v>2.5661</v>
      </c>
      <c r="O538" s="172">
        <v>3.65</v>
      </c>
      <c r="P538" s="172">
        <v>7.5796000000000001</v>
      </c>
      <c r="Q538" s="172">
        <v>10.1983</v>
      </c>
      <c r="R538" s="172">
        <v>-1.6151</v>
      </c>
    </row>
    <row r="539" spans="1:18" x14ac:dyDescent="0.3">
      <c r="A539" s="168" t="s">
        <v>368</v>
      </c>
      <c r="B539" s="168" t="s">
        <v>323</v>
      </c>
      <c r="C539" s="168">
        <v>100480</v>
      </c>
      <c r="D539" s="171">
        <v>44040</v>
      </c>
      <c r="E539" s="172">
        <v>116.142806695609</v>
      </c>
      <c r="F539" s="172">
        <v>0.93700000000000006</v>
      </c>
      <c r="G539" s="172">
        <v>0.48609999999999998</v>
      </c>
      <c r="H539" s="172">
        <v>0.60509999999999997</v>
      </c>
      <c r="I539" s="172">
        <v>4.6094999999999997</v>
      </c>
      <c r="J539" s="172">
        <v>6.9649999999999999</v>
      </c>
      <c r="K539" s="172">
        <v>15.215400000000001</v>
      </c>
      <c r="L539" s="172">
        <v>-7.2182000000000004</v>
      </c>
      <c r="M539" s="172">
        <v>-1.9739</v>
      </c>
      <c r="N539" s="172">
        <v>1.7020999999999999</v>
      </c>
      <c r="O539" s="172">
        <v>2.9287000000000001</v>
      </c>
      <c r="P539" s="172">
        <v>6.6308999999999996</v>
      </c>
      <c r="Q539" s="172">
        <v>10.598800000000001</v>
      </c>
      <c r="R539" s="172">
        <v>-2.3647</v>
      </c>
    </row>
    <row r="540" spans="1:18" x14ac:dyDescent="0.3">
      <c r="A540" s="168" t="s">
        <v>368</v>
      </c>
      <c r="B540" s="168" t="s">
        <v>324</v>
      </c>
      <c r="C540" s="168">
        <v>116051</v>
      </c>
      <c r="D540" s="171">
        <v>44040</v>
      </c>
      <c r="E540" s="172">
        <v>24.97</v>
      </c>
      <c r="F540" s="172">
        <v>1.0931</v>
      </c>
      <c r="G540" s="172">
        <v>0.60440000000000005</v>
      </c>
      <c r="H540" s="172">
        <v>1.175</v>
      </c>
      <c r="I540" s="172">
        <v>5.3586</v>
      </c>
      <c r="J540" s="172">
        <v>7.7686999999999999</v>
      </c>
      <c r="K540" s="172">
        <v>17.894200000000001</v>
      </c>
      <c r="L540" s="172">
        <v>-4.5124000000000004</v>
      </c>
      <c r="M540" s="172">
        <v>0.32140000000000002</v>
      </c>
      <c r="N540" s="172">
        <v>6.0747999999999998</v>
      </c>
      <c r="O540" s="172">
        <v>3.0438999999999998</v>
      </c>
      <c r="P540" s="172">
        <v>3.8277999999999999</v>
      </c>
      <c r="Q540" s="172">
        <v>11.2235</v>
      </c>
      <c r="R540" s="172">
        <v>1.0343</v>
      </c>
    </row>
    <row r="541" spans="1:18" x14ac:dyDescent="0.3">
      <c r="A541" s="168" t="s">
        <v>368</v>
      </c>
      <c r="B541" s="168" t="s">
        <v>220</v>
      </c>
      <c r="C541" s="168">
        <v>119307</v>
      </c>
      <c r="D541" s="171">
        <v>44040</v>
      </c>
      <c r="E541" s="172">
        <v>26.05</v>
      </c>
      <c r="F541" s="172">
        <v>1.0472999999999999</v>
      </c>
      <c r="G541" s="172">
        <v>0.57920000000000005</v>
      </c>
      <c r="H541" s="172">
        <v>1.165</v>
      </c>
      <c r="I541" s="172">
        <v>5.3376000000000001</v>
      </c>
      <c r="J541" s="172">
        <v>7.8228</v>
      </c>
      <c r="K541" s="172">
        <v>17.9801</v>
      </c>
      <c r="L541" s="172">
        <v>-4.3334999999999999</v>
      </c>
      <c r="M541" s="172">
        <v>0.61799999999999999</v>
      </c>
      <c r="N541" s="172">
        <v>6.5004</v>
      </c>
      <c r="O541" s="172">
        <v>3.5196999999999998</v>
      </c>
      <c r="P541" s="172">
        <v>4.5488</v>
      </c>
      <c r="Q541" s="172">
        <v>9.4656000000000002</v>
      </c>
      <c r="R541" s="172">
        <v>1.4274</v>
      </c>
    </row>
    <row r="542" spans="1:18" x14ac:dyDescent="0.3">
      <c r="A542" s="168" t="s">
        <v>368</v>
      </c>
      <c r="B542" s="168" t="s">
        <v>325</v>
      </c>
      <c r="C542" s="168">
        <v>135964</v>
      </c>
      <c r="D542" s="171">
        <v>44040</v>
      </c>
      <c r="E542" s="172">
        <v>12.6639</v>
      </c>
      <c r="F542" s="172">
        <v>1.5541</v>
      </c>
      <c r="G542" s="172">
        <v>0.73980000000000001</v>
      </c>
      <c r="H542" s="172">
        <v>1.2723</v>
      </c>
      <c r="I542" s="172">
        <v>5.3254000000000001</v>
      </c>
      <c r="J542" s="172">
        <v>7.9221000000000004</v>
      </c>
      <c r="K542" s="172">
        <v>25.925000000000001</v>
      </c>
      <c r="L542" s="172">
        <v>-8.8940999999999999</v>
      </c>
      <c r="M542" s="172">
        <v>-3.7866</v>
      </c>
      <c r="N542" s="172">
        <v>0.60619999999999996</v>
      </c>
      <c r="O542" s="172">
        <v>-1.9334</v>
      </c>
      <c r="P542" s="172"/>
      <c r="Q542" s="172">
        <v>5.5712000000000002</v>
      </c>
      <c r="R542" s="172">
        <v>-4.4451999999999998</v>
      </c>
    </row>
    <row r="543" spans="1:18" x14ac:dyDescent="0.3">
      <c r="A543" s="168" t="s">
        <v>368</v>
      </c>
      <c r="B543" s="168" t="s">
        <v>221</v>
      </c>
      <c r="C543" s="168">
        <v>135962</v>
      </c>
      <c r="D543" s="171">
        <v>44040</v>
      </c>
      <c r="E543" s="172">
        <v>13.335699999999999</v>
      </c>
      <c r="F543" s="172">
        <v>1.5549999999999999</v>
      </c>
      <c r="G543" s="172">
        <v>0.74109999999999998</v>
      </c>
      <c r="H543" s="172">
        <v>1.2750999999999999</v>
      </c>
      <c r="I543" s="172">
        <v>5.3315000000000001</v>
      </c>
      <c r="J543" s="172">
        <v>7.9359000000000002</v>
      </c>
      <c r="K543" s="172">
        <v>25.971299999999999</v>
      </c>
      <c r="L543" s="172">
        <v>-8.8262999999999998</v>
      </c>
      <c r="M543" s="172">
        <v>-3.6751</v>
      </c>
      <c r="N543" s="172">
        <v>0.7631</v>
      </c>
      <c r="O543" s="172">
        <v>-1.2125999999999999</v>
      </c>
      <c r="P543" s="172"/>
      <c r="Q543" s="172">
        <v>6.8312999999999997</v>
      </c>
      <c r="R543" s="172">
        <v>-4.0377000000000001</v>
      </c>
    </row>
    <row r="544" spans="1:18" x14ac:dyDescent="0.3">
      <c r="A544" s="168" t="s">
        <v>368</v>
      </c>
      <c r="B544" s="168" t="s">
        <v>326</v>
      </c>
      <c r="C544" s="168">
        <v>140045</v>
      </c>
      <c r="D544" s="171">
        <v>44040</v>
      </c>
      <c r="E544" s="172">
        <v>9.0395000000000003</v>
      </c>
      <c r="F544" s="172">
        <v>1.6358999999999999</v>
      </c>
      <c r="G544" s="172">
        <v>0.67490000000000006</v>
      </c>
      <c r="H544" s="172">
        <v>0.60429999999999995</v>
      </c>
      <c r="I544" s="172">
        <v>4.3581000000000003</v>
      </c>
      <c r="J544" s="172">
        <v>4.9127999999999998</v>
      </c>
      <c r="K544" s="172">
        <v>20.124600000000001</v>
      </c>
      <c r="L544" s="172">
        <v>-14.7563</v>
      </c>
      <c r="M544" s="172">
        <v>-9.7141999999999999</v>
      </c>
      <c r="N544" s="172">
        <v>-7.7667999999999999</v>
      </c>
      <c r="O544" s="172">
        <v>-7.2164000000000001</v>
      </c>
      <c r="P544" s="172"/>
      <c r="Q544" s="172">
        <v>-2.8384999999999998</v>
      </c>
      <c r="R544" s="172">
        <v>-7.6654</v>
      </c>
    </row>
    <row r="545" spans="1:18" x14ac:dyDescent="0.3">
      <c r="A545" s="168" t="s">
        <v>368</v>
      </c>
      <c r="B545" s="168" t="s">
        <v>222</v>
      </c>
      <c r="C545" s="168">
        <v>140046</v>
      </c>
      <c r="D545" s="171">
        <v>44040</v>
      </c>
      <c r="E545" s="172">
        <v>9.4713999999999992</v>
      </c>
      <c r="F545" s="172">
        <v>1.6365000000000001</v>
      </c>
      <c r="G545" s="172">
        <v>0.67600000000000005</v>
      </c>
      <c r="H545" s="172">
        <v>0.60760000000000003</v>
      </c>
      <c r="I545" s="172">
        <v>4.3634000000000004</v>
      </c>
      <c r="J545" s="172">
        <v>4.93</v>
      </c>
      <c r="K545" s="172">
        <v>20.206099999999999</v>
      </c>
      <c r="L545" s="172">
        <v>-14.6228</v>
      </c>
      <c r="M545" s="172">
        <v>-9.4885000000000002</v>
      </c>
      <c r="N545" s="172">
        <v>-7.4507000000000003</v>
      </c>
      <c r="O545" s="172">
        <v>-6.1329000000000002</v>
      </c>
      <c r="P545" s="172"/>
      <c r="Q545" s="172">
        <v>-1.5367</v>
      </c>
      <c r="R545" s="172">
        <v>-7.0058999999999996</v>
      </c>
    </row>
    <row r="546" spans="1:18" x14ac:dyDescent="0.3">
      <c r="A546" s="168" t="s">
        <v>368</v>
      </c>
      <c r="B546" s="168" t="s">
        <v>327</v>
      </c>
      <c r="C546" s="168">
        <v>140455</v>
      </c>
      <c r="D546" s="171">
        <v>44040</v>
      </c>
      <c r="E546" s="172">
        <v>8.5386000000000006</v>
      </c>
      <c r="F546" s="172">
        <v>1.3940999999999999</v>
      </c>
      <c r="G546" s="172">
        <v>0.3019</v>
      </c>
      <c r="H546" s="172">
        <v>0.5121</v>
      </c>
      <c r="I546" s="172">
        <v>4.0202</v>
      </c>
      <c r="J546" s="172">
        <v>4.5819999999999999</v>
      </c>
      <c r="K546" s="172">
        <v>19.538</v>
      </c>
      <c r="L546" s="172">
        <v>-12.0928</v>
      </c>
      <c r="M546" s="172">
        <v>-7.3322000000000003</v>
      </c>
      <c r="N546" s="172">
        <v>-5.2550999999999997</v>
      </c>
      <c r="O546" s="172">
        <v>-5.5907</v>
      </c>
      <c r="P546" s="172"/>
      <c r="Q546" s="172">
        <v>-4.6277999999999997</v>
      </c>
      <c r="R546" s="172">
        <v>-6.2347999999999999</v>
      </c>
    </row>
    <row r="547" spans="1:18" x14ac:dyDescent="0.3">
      <c r="A547" s="168" t="s">
        <v>368</v>
      </c>
      <c r="B547" s="168" t="s">
        <v>223</v>
      </c>
      <c r="C547" s="168">
        <v>140454</v>
      </c>
      <c r="D547" s="171">
        <v>44040</v>
      </c>
      <c r="E547" s="172">
        <v>8.9510000000000005</v>
      </c>
      <c r="F547" s="172">
        <v>1.3933</v>
      </c>
      <c r="G547" s="172">
        <v>0.30259999999999998</v>
      </c>
      <c r="H547" s="172">
        <v>0.51429999999999998</v>
      </c>
      <c r="I547" s="172">
        <v>4.0244999999999997</v>
      </c>
      <c r="J547" s="172">
        <v>4.5971000000000002</v>
      </c>
      <c r="K547" s="172">
        <v>19.6098</v>
      </c>
      <c r="L547" s="172">
        <v>-11.9758</v>
      </c>
      <c r="M547" s="172">
        <v>-7.1386000000000003</v>
      </c>
      <c r="N547" s="172">
        <v>-4.9889000000000001</v>
      </c>
      <c r="O547" s="172">
        <v>-4.3445</v>
      </c>
      <c r="P547" s="172"/>
      <c r="Q547" s="172">
        <v>-3.2690999999999999</v>
      </c>
      <c r="R547" s="172">
        <v>-5.3655999999999997</v>
      </c>
    </row>
    <row r="548" spans="1:18" x14ac:dyDescent="0.3">
      <c r="A548" s="168" t="s">
        <v>368</v>
      </c>
      <c r="B548" s="168" t="s">
        <v>328</v>
      </c>
      <c r="C548" s="168">
        <v>141893</v>
      </c>
      <c r="D548" s="171">
        <v>44040</v>
      </c>
      <c r="E548" s="172">
        <v>8.2492999999999999</v>
      </c>
      <c r="F548" s="172">
        <v>1.6926000000000001</v>
      </c>
      <c r="G548" s="172">
        <v>0.77569999999999995</v>
      </c>
      <c r="H548" s="172">
        <v>0.68589999999999995</v>
      </c>
      <c r="I548" s="172">
        <v>3.9662000000000002</v>
      </c>
      <c r="J548" s="172">
        <v>7.6553000000000004</v>
      </c>
      <c r="K548" s="172">
        <v>25.247499999999999</v>
      </c>
      <c r="L548" s="172">
        <v>-2.9517000000000002</v>
      </c>
      <c r="M548" s="172">
        <v>4.3659999999999997</v>
      </c>
      <c r="N548" s="172">
        <v>6.5636000000000001</v>
      </c>
      <c r="O548" s="172"/>
      <c r="P548" s="172"/>
      <c r="Q548" s="172">
        <v>-7.3358999999999996</v>
      </c>
      <c r="R548" s="172">
        <v>-7.1142000000000003</v>
      </c>
    </row>
    <row r="549" spans="1:18" x14ac:dyDescent="0.3">
      <c r="A549" s="168" t="s">
        <v>368</v>
      </c>
      <c r="B549" s="168" t="s">
        <v>224</v>
      </c>
      <c r="C549" s="168">
        <v>141892</v>
      </c>
      <c r="D549" s="171">
        <v>44040</v>
      </c>
      <c r="E549" s="172">
        <v>8.5364000000000004</v>
      </c>
      <c r="F549" s="172">
        <v>1.694</v>
      </c>
      <c r="G549" s="172">
        <v>0.78159999999999996</v>
      </c>
      <c r="H549" s="172">
        <v>0.69479999999999997</v>
      </c>
      <c r="I549" s="172">
        <v>3.9845000000000002</v>
      </c>
      <c r="J549" s="172">
        <v>7.6971999999999996</v>
      </c>
      <c r="K549" s="172">
        <v>25.385899999999999</v>
      </c>
      <c r="L549" s="172">
        <v>-2.7378999999999998</v>
      </c>
      <c r="M549" s="172">
        <v>4.718</v>
      </c>
      <c r="N549" s="172">
        <v>7.0998999999999999</v>
      </c>
      <c r="O549" s="172"/>
      <c r="P549" s="172"/>
      <c r="Q549" s="172">
        <v>-6.0724</v>
      </c>
      <c r="R549" s="172">
        <v>-6.0556999999999999</v>
      </c>
    </row>
    <row r="550" spans="1:18" x14ac:dyDescent="0.3">
      <c r="A550" s="168" t="s">
        <v>368</v>
      </c>
      <c r="B550" s="168" t="s">
        <v>329</v>
      </c>
      <c r="C550" s="168">
        <v>142169</v>
      </c>
      <c r="D550" s="171">
        <v>44040</v>
      </c>
      <c r="E550" s="172">
        <v>8.6498000000000008</v>
      </c>
      <c r="F550" s="172">
        <v>1.6081000000000001</v>
      </c>
      <c r="G550" s="172">
        <v>0.67620000000000002</v>
      </c>
      <c r="H550" s="172">
        <v>0.55800000000000005</v>
      </c>
      <c r="I550" s="172">
        <v>3.7183999999999999</v>
      </c>
      <c r="J550" s="172">
        <v>7.3681999999999999</v>
      </c>
      <c r="K550" s="172">
        <v>24.6782</v>
      </c>
      <c r="L550" s="172">
        <v>-2.7216</v>
      </c>
      <c r="M550" s="172">
        <v>4.8944000000000001</v>
      </c>
      <c r="N550" s="172">
        <v>8.4178999999999995</v>
      </c>
      <c r="O550" s="172"/>
      <c r="P550" s="172"/>
      <c r="Q550" s="172">
        <v>-6.0110999999999999</v>
      </c>
      <c r="R550" s="172">
        <v>-5.4402999999999997</v>
      </c>
    </row>
    <row r="551" spans="1:18" x14ac:dyDescent="0.3">
      <c r="A551" s="168" t="s">
        <v>368</v>
      </c>
      <c r="B551" s="168" t="s">
        <v>225</v>
      </c>
      <c r="C551" s="168">
        <v>142172</v>
      </c>
      <c r="D551" s="171">
        <v>44040</v>
      </c>
      <c r="E551" s="172">
        <v>8.9174000000000007</v>
      </c>
      <c r="F551" s="172">
        <v>1.6076999999999999</v>
      </c>
      <c r="G551" s="172">
        <v>0.67849999999999999</v>
      </c>
      <c r="H551" s="172">
        <v>0.56389999999999996</v>
      </c>
      <c r="I551" s="172">
        <v>3.7305000000000001</v>
      </c>
      <c r="J551" s="172">
        <v>7.3997000000000002</v>
      </c>
      <c r="K551" s="172">
        <v>24.786899999999999</v>
      </c>
      <c r="L551" s="172">
        <v>-2.5506000000000002</v>
      </c>
      <c r="M551" s="172">
        <v>5.1779000000000002</v>
      </c>
      <c r="N551" s="172">
        <v>8.8057999999999996</v>
      </c>
      <c r="O551" s="172"/>
      <c r="P551" s="172"/>
      <c r="Q551" s="172">
        <v>-4.7792000000000003</v>
      </c>
      <c r="R551" s="172">
        <v>-4.37</v>
      </c>
    </row>
    <row r="552" spans="1:18" x14ac:dyDescent="0.3">
      <c r="A552" s="168" t="s">
        <v>368</v>
      </c>
      <c r="B552" s="168" t="s">
        <v>226</v>
      </c>
      <c r="C552" s="168">
        <v>120715</v>
      </c>
      <c r="D552" s="171">
        <v>44040</v>
      </c>
      <c r="E552" s="172">
        <v>91.234300000000005</v>
      </c>
      <c r="F552" s="172">
        <v>0.76129999999999998</v>
      </c>
      <c r="G552" s="172">
        <v>-0.1351</v>
      </c>
      <c r="H552" s="172">
        <v>-0.22620000000000001</v>
      </c>
      <c r="I552" s="172">
        <v>4.2065999999999999</v>
      </c>
      <c r="J552" s="172">
        <v>4.9800000000000004</v>
      </c>
      <c r="K552" s="172">
        <v>16.3995</v>
      </c>
      <c r="L552" s="172">
        <v>-8.5983000000000001</v>
      </c>
      <c r="M552" s="172">
        <v>0.1696</v>
      </c>
      <c r="N552" s="172">
        <v>4.4058999999999999</v>
      </c>
      <c r="O552" s="172">
        <v>2.6829000000000001</v>
      </c>
      <c r="P552" s="172">
        <v>6.3089000000000004</v>
      </c>
      <c r="Q552" s="172">
        <v>10.6213</v>
      </c>
      <c r="R552" s="172">
        <v>3.7100000000000001E-2</v>
      </c>
    </row>
    <row r="553" spans="1:18" x14ac:dyDescent="0.3">
      <c r="A553" s="168" t="s">
        <v>368</v>
      </c>
      <c r="B553" s="168" t="s">
        <v>330</v>
      </c>
      <c r="C553" s="168">
        <v>100821</v>
      </c>
      <c r="D553" s="171">
        <v>44040</v>
      </c>
      <c r="E553" s="172">
        <v>85.628799999999998</v>
      </c>
      <c r="F553" s="172">
        <v>0.75990000000000002</v>
      </c>
      <c r="G553" s="172">
        <v>-0.14399999999999999</v>
      </c>
      <c r="H553" s="172">
        <v>-0.24299999999999999</v>
      </c>
      <c r="I553" s="172">
        <v>4.1703000000000001</v>
      </c>
      <c r="J553" s="172">
        <v>4.8948</v>
      </c>
      <c r="K553" s="172">
        <v>16.133900000000001</v>
      </c>
      <c r="L553" s="172">
        <v>-9.0250000000000004</v>
      </c>
      <c r="M553" s="172">
        <v>-0.52939999999999998</v>
      </c>
      <c r="N553" s="172">
        <v>3.4152</v>
      </c>
      <c r="O553" s="172">
        <v>1.7863</v>
      </c>
      <c r="P553" s="172">
        <v>5.3212000000000002</v>
      </c>
      <c r="Q553" s="172">
        <v>9.7123000000000008</v>
      </c>
      <c r="R553" s="172">
        <v>-0.86990000000000001</v>
      </c>
    </row>
    <row r="554" spans="1:18" x14ac:dyDescent="0.3">
      <c r="A554" s="168" t="s">
        <v>368</v>
      </c>
      <c r="B554" s="168" t="s">
        <v>331</v>
      </c>
      <c r="C554" s="168">
        <v>101834</v>
      </c>
      <c r="D554" s="171">
        <v>44040</v>
      </c>
      <c r="E554" s="172">
        <v>143.76356908480099</v>
      </c>
      <c r="F554" s="172">
        <v>1.165</v>
      </c>
      <c r="G554" s="172">
        <v>0.29949999999999999</v>
      </c>
      <c r="H554" s="172">
        <v>0.50360000000000005</v>
      </c>
      <c r="I554" s="172">
        <v>4.7667000000000002</v>
      </c>
      <c r="J554" s="172">
        <v>7.1555</v>
      </c>
      <c r="K554" s="172">
        <v>17.163599999999999</v>
      </c>
      <c r="L554" s="172">
        <v>-11.038399999999999</v>
      </c>
      <c r="M554" s="172">
        <v>-5.9610000000000003</v>
      </c>
      <c r="N554" s="172">
        <v>-3.0350000000000001</v>
      </c>
      <c r="O554" s="172">
        <v>0.87119999999999997</v>
      </c>
      <c r="P554" s="172">
        <v>5.3269000000000002</v>
      </c>
      <c r="Q554" s="172">
        <v>16.608799999999999</v>
      </c>
      <c r="R554" s="172">
        <v>-3.61</v>
      </c>
    </row>
    <row r="555" spans="1:18" x14ac:dyDescent="0.3">
      <c r="A555" s="173" t="s">
        <v>27</v>
      </c>
      <c r="B555" s="168"/>
      <c r="C555" s="168"/>
      <c r="D555" s="168"/>
      <c r="E555" s="168"/>
      <c r="F555" s="174">
        <v>0.89960227272727322</v>
      </c>
      <c r="G555" s="174">
        <v>0.11110681818181825</v>
      </c>
      <c r="H555" s="174">
        <v>0.49865909090909089</v>
      </c>
      <c r="I555" s="174">
        <v>4.1570681818181816</v>
      </c>
      <c r="J555" s="174">
        <v>5.564405303030302</v>
      </c>
      <c r="K555" s="174">
        <v>16.525644696969696</v>
      </c>
      <c r="L555" s="174">
        <v>-9.673816666666669</v>
      </c>
      <c r="M555" s="174">
        <v>-3.8714484848484854</v>
      </c>
      <c r="N555" s="174">
        <v>0.18425923076923081</v>
      </c>
      <c r="O555" s="174">
        <v>0.36999807692307674</v>
      </c>
      <c r="P555" s="174">
        <v>6.1877358974358962</v>
      </c>
      <c r="Q555" s="174">
        <v>6.9744090909090906</v>
      </c>
      <c r="R555" s="174">
        <v>-3.0553266129032268</v>
      </c>
    </row>
    <row r="556" spans="1:18" x14ac:dyDescent="0.3">
      <c r="A556" s="173" t="s">
        <v>409</v>
      </c>
      <c r="B556" s="168"/>
      <c r="C556" s="168"/>
      <c r="D556" s="168"/>
      <c r="E556" s="168"/>
      <c r="F556" s="174">
        <v>0.89759999999999995</v>
      </c>
      <c r="G556" s="174">
        <v>0.18745000000000001</v>
      </c>
      <c r="H556" s="174">
        <v>0.48185</v>
      </c>
      <c r="I556" s="174">
        <v>4.4091500000000003</v>
      </c>
      <c r="J556" s="174">
        <v>6.1803000000000008</v>
      </c>
      <c r="K556" s="174">
        <v>16.0899</v>
      </c>
      <c r="L556" s="174">
        <v>-9.1997499999999999</v>
      </c>
      <c r="M556" s="174">
        <v>-4.3588500000000003</v>
      </c>
      <c r="N556" s="174">
        <v>0.24734999999999999</v>
      </c>
      <c r="O556" s="174">
        <v>0.89874999999999994</v>
      </c>
      <c r="P556" s="174">
        <v>6.2801500000000008</v>
      </c>
      <c r="Q556" s="174">
        <v>9.5458499999999997</v>
      </c>
      <c r="R556" s="174">
        <v>-2.3732000000000002</v>
      </c>
    </row>
    <row r="557" spans="1:18" x14ac:dyDescent="0.3">
      <c r="A557" s="117"/>
      <c r="B557" s="117"/>
      <c r="C557" s="117"/>
      <c r="D557" s="117"/>
      <c r="E557" s="117"/>
      <c r="F557" s="117"/>
      <c r="G557" s="117"/>
      <c r="H557" s="117"/>
      <c r="I557" s="117"/>
      <c r="J557" s="117"/>
      <c r="K557" s="117"/>
      <c r="L557" s="117"/>
      <c r="M557" s="117"/>
      <c r="N557" s="117"/>
      <c r="O557" s="117"/>
      <c r="P557" s="117"/>
      <c r="Q557" s="117"/>
      <c r="R557" s="117"/>
    </row>
    <row r="558" spans="1:18" x14ac:dyDescent="0.3">
      <c r="A558" s="170" t="s">
        <v>795</v>
      </c>
      <c r="B558" s="170"/>
      <c r="C558" s="170"/>
      <c r="D558" s="170"/>
      <c r="E558" s="170"/>
      <c r="F558" s="170"/>
      <c r="G558" s="170"/>
      <c r="H558" s="170"/>
      <c r="I558" s="170"/>
      <c r="J558" s="170"/>
      <c r="K558" s="170"/>
      <c r="L558" s="170"/>
      <c r="M558" s="170"/>
      <c r="N558" s="170"/>
      <c r="O558" s="170"/>
      <c r="P558" s="170"/>
      <c r="Q558" s="170"/>
      <c r="R558" s="170"/>
    </row>
    <row r="559" spans="1:18" x14ac:dyDescent="0.3">
      <c r="A559" s="168" t="s">
        <v>796</v>
      </c>
      <c r="B559" s="168" t="s">
        <v>797</v>
      </c>
      <c r="C559" s="168">
        <v>132180</v>
      </c>
      <c r="D559" s="171">
        <v>44040</v>
      </c>
      <c r="E559" s="172">
        <v>23.6707</v>
      </c>
      <c r="F559" s="172">
        <v>0.7671</v>
      </c>
      <c r="G559" s="172">
        <v>0.54069999999999996</v>
      </c>
      <c r="H559" s="172">
        <v>0.97950000000000004</v>
      </c>
      <c r="I559" s="172">
        <v>3.5590999999999999</v>
      </c>
      <c r="J559" s="172">
        <v>5.4462999999999999</v>
      </c>
      <c r="K559" s="172">
        <v>10.7583</v>
      </c>
      <c r="L559" s="172">
        <v>-1.2465999999999999</v>
      </c>
      <c r="M559" s="172">
        <v>4.5346000000000002</v>
      </c>
      <c r="N559" s="172">
        <v>6.8635000000000002</v>
      </c>
      <c r="O559" s="172">
        <v>3.6103999999999998</v>
      </c>
      <c r="P559" s="172">
        <v>7.2572999999999999</v>
      </c>
      <c r="Q559" s="172">
        <v>9.7879000000000005</v>
      </c>
      <c r="R559" s="172">
        <v>2.5063</v>
      </c>
    </row>
    <row r="560" spans="1:18" x14ac:dyDescent="0.3">
      <c r="A560" s="168" t="s">
        <v>796</v>
      </c>
      <c r="B560" s="168" t="s">
        <v>798</v>
      </c>
      <c r="C560" s="168">
        <v>132186</v>
      </c>
      <c r="D560" s="171">
        <v>44040</v>
      </c>
      <c r="E560" s="172">
        <v>24.913</v>
      </c>
      <c r="F560" s="172">
        <v>0.76970000000000005</v>
      </c>
      <c r="G560" s="172">
        <v>0.54890000000000005</v>
      </c>
      <c r="H560" s="172">
        <v>0.99439999999999995</v>
      </c>
      <c r="I560" s="172">
        <v>3.5832000000000002</v>
      </c>
      <c r="J560" s="172">
        <v>5.4794999999999998</v>
      </c>
      <c r="K560" s="172">
        <v>10.9345</v>
      </c>
      <c r="L560" s="172">
        <v>-0.86229999999999996</v>
      </c>
      <c r="M560" s="172">
        <v>5.2050999999999998</v>
      </c>
      <c r="N560" s="172">
        <v>7.7491000000000003</v>
      </c>
      <c r="O560" s="172">
        <v>4.4169999999999998</v>
      </c>
      <c r="P560" s="172">
        <v>8.0767000000000007</v>
      </c>
      <c r="Q560" s="172">
        <v>10.750299999999999</v>
      </c>
      <c r="R560" s="172">
        <v>3.3132999999999999</v>
      </c>
    </row>
    <row r="561" spans="1:18" x14ac:dyDescent="0.3">
      <c r="A561" s="168" t="s">
        <v>796</v>
      </c>
      <c r="B561" s="168" t="s">
        <v>799</v>
      </c>
      <c r="C561" s="168">
        <v>102107</v>
      </c>
      <c r="D561" s="171">
        <v>44040</v>
      </c>
      <c r="E561" s="172">
        <v>72.538899999999998</v>
      </c>
      <c r="F561" s="172">
        <v>0.76539999999999997</v>
      </c>
      <c r="G561" s="172">
        <v>-0.28100000000000003</v>
      </c>
      <c r="H561" s="172">
        <v>-0.80159999999999998</v>
      </c>
      <c r="I561" s="172">
        <v>2.6764000000000001</v>
      </c>
      <c r="J561" s="172">
        <v>2.2826</v>
      </c>
      <c r="K561" s="172">
        <v>12.915100000000001</v>
      </c>
      <c r="L561" s="172">
        <v>-13.971</v>
      </c>
      <c r="M561" s="172">
        <v>-9.4068000000000005</v>
      </c>
      <c r="N561" s="172">
        <v>-9.1204000000000001</v>
      </c>
      <c r="O561" s="172">
        <v>-2.8121999999999998</v>
      </c>
      <c r="P561" s="172">
        <v>2.8037000000000001</v>
      </c>
      <c r="Q561" s="172">
        <v>12.6234</v>
      </c>
      <c r="R561" s="172">
        <v>-5.9526000000000003</v>
      </c>
    </row>
    <row r="562" spans="1:18" x14ac:dyDescent="0.3">
      <c r="A562" s="168" t="s">
        <v>796</v>
      </c>
      <c r="B562" s="168" t="s">
        <v>800</v>
      </c>
      <c r="C562" s="168">
        <v>118512</v>
      </c>
      <c r="D562" s="171">
        <v>44040</v>
      </c>
      <c r="E562" s="172">
        <v>75.114900000000006</v>
      </c>
      <c r="F562" s="172">
        <v>0.76800000000000002</v>
      </c>
      <c r="G562" s="172">
        <v>-0.27029999999999998</v>
      </c>
      <c r="H562" s="172">
        <v>-0.78310000000000002</v>
      </c>
      <c r="I562" s="172">
        <v>2.7147999999999999</v>
      </c>
      <c r="J562" s="172">
        <v>2.3700999999999999</v>
      </c>
      <c r="K562" s="172">
        <v>13.2011</v>
      </c>
      <c r="L562" s="172">
        <v>-13.571999999999999</v>
      </c>
      <c r="M562" s="172">
        <v>-8.8626000000000005</v>
      </c>
      <c r="N562" s="172">
        <v>-8.4819999999999993</v>
      </c>
      <c r="O562" s="172">
        <v>-2.3022</v>
      </c>
      <c r="P562" s="172">
        <v>3.2648000000000001</v>
      </c>
      <c r="Q562" s="172">
        <v>7.9798999999999998</v>
      </c>
      <c r="R562" s="172">
        <v>-5.4260999999999999</v>
      </c>
    </row>
    <row r="563" spans="1:18" x14ac:dyDescent="0.3">
      <c r="A563" s="168" t="s">
        <v>796</v>
      </c>
      <c r="B563" s="168" t="s">
        <v>801</v>
      </c>
      <c r="C563" s="168">
        <v>102109</v>
      </c>
      <c r="D563" s="171">
        <v>44040</v>
      </c>
      <c r="E563" s="172">
        <v>51.012599999999999</v>
      </c>
      <c r="F563" s="172">
        <v>0.52580000000000005</v>
      </c>
      <c r="G563" s="172">
        <v>-0.20330000000000001</v>
      </c>
      <c r="H563" s="172">
        <v>-0.55979999999999996</v>
      </c>
      <c r="I563" s="172">
        <v>1.8088</v>
      </c>
      <c r="J563" s="172">
        <v>2.3096000000000001</v>
      </c>
      <c r="K563" s="172">
        <v>10.3001</v>
      </c>
      <c r="L563" s="172">
        <v>-16.797899999999998</v>
      </c>
      <c r="M563" s="172">
        <v>-13.850099999999999</v>
      </c>
      <c r="N563" s="172">
        <v>-13.2477</v>
      </c>
      <c r="O563" s="172">
        <v>-3.0710000000000002</v>
      </c>
      <c r="P563" s="172">
        <v>2.2968999999999999</v>
      </c>
      <c r="Q563" s="172">
        <v>10.269600000000001</v>
      </c>
      <c r="R563" s="172">
        <v>-6.4493</v>
      </c>
    </row>
    <row r="564" spans="1:18" x14ac:dyDescent="0.3">
      <c r="A564" s="168" t="s">
        <v>796</v>
      </c>
      <c r="B564" s="168" t="s">
        <v>802</v>
      </c>
      <c r="C564" s="168">
        <v>118514</v>
      </c>
      <c r="D564" s="171">
        <v>44040</v>
      </c>
      <c r="E564" s="172">
        <v>53.305500000000002</v>
      </c>
      <c r="F564" s="172">
        <v>0.52800000000000002</v>
      </c>
      <c r="G564" s="172">
        <v>-0.19420000000000001</v>
      </c>
      <c r="H564" s="172">
        <v>-0.54390000000000005</v>
      </c>
      <c r="I564" s="172">
        <v>1.8411999999999999</v>
      </c>
      <c r="J564" s="172">
        <v>2.3843999999999999</v>
      </c>
      <c r="K564" s="172">
        <v>10.536799999999999</v>
      </c>
      <c r="L564" s="172">
        <v>-16.434699999999999</v>
      </c>
      <c r="M564" s="172">
        <v>-13.367599999999999</v>
      </c>
      <c r="N564" s="172">
        <v>-12.675599999999999</v>
      </c>
      <c r="O564" s="172">
        <v>-2.4531000000000001</v>
      </c>
      <c r="P564" s="172">
        <v>2.9424000000000001</v>
      </c>
      <c r="Q564" s="172">
        <v>6.8575999999999997</v>
      </c>
      <c r="R564" s="172">
        <v>-5.8734999999999999</v>
      </c>
    </row>
    <row r="565" spans="1:18" x14ac:dyDescent="0.3">
      <c r="A565" s="168" t="s">
        <v>796</v>
      </c>
      <c r="B565" s="168" t="s">
        <v>803</v>
      </c>
      <c r="C565" s="168">
        <v>129065</v>
      </c>
      <c r="D565" s="171">
        <v>44039</v>
      </c>
      <c r="E565" s="172">
        <v>17.374099999999999</v>
      </c>
      <c r="F565" s="172">
        <v>-0.78459999999999996</v>
      </c>
      <c r="G565" s="172">
        <v>-0.78459999999999996</v>
      </c>
      <c r="H565" s="172">
        <v>0.15160000000000001</v>
      </c>
      <c r="I565" s="172">
        <v>1.1916</v>
      </c>
      <c r="J565" s="172">
        <v>5.3109999999999999</v>
      </c>
      <c r="K565" s="172">
        <v>14.558</v>
      </c>
      <c r="L565" s="172">
        <v>-7.8581000000000003</v>
      </c>
      <c r="M565" s="172">
        <v>-2.9266000000000001</v>
      </c>
      <c r="N565" s="172">
        <v>-0.54549999999999998</v>
      </c>
      <c r="O565" s="172">
        <v>0.77529999999999999</v>
      </c>
      <c r="P565" s="172">
        <v>5.8951000000000002</v>
      </c>
      <c r="Q565" s="172">
        <v>9.2460000000000004</v>
      </c>
      <c r="R565" s="172">
        <v>-1.6822999999999999</v>
      </c>
    </row>
    <row r="566" spans="1:18" x14ac:dyDescent="0.3">
      <c r="A566" s="168" t="s">
        <v>796</v>
      </c>
      <c r="B566" s="168" t="s">
        <v>804</v>
      </c>
      <c r="C566" s="168">
        <v>129200</v>
      </c>
      <c r="D566" s="171">
        <v>44039</v>
      </c>
      <c r="E566" s="172">
        <v>17.6876</v>
      </c>
      <c r="F566" s="172">
        <v>-0.78139999999999998</v>
      </c>
      <c r="G566" s="172">
        <v>-0.78139999999999998</v>
      </c>
      <c r="H566" s="172">
        <v>0.15859999999999999</v>
      </c>
      <c r="I566" s="172">
        <v>1.2056</v>
      </c>
      <c r="J566" s="172">
        <v>5.3441999999999998</v>
      </c>
      <c r="K566" s="172">
        <v>14.661</v>
      </c>
      <c r="L566" s="172">
        <v>-7.6901000000000002</v>
      </c>
      <c r="M566" s="172">
        <v>-2.6623999999999999</v>
      </c>
      <c r="N566" s="172">
        <v>-0.189</v>
      </c>
      <c r="O566" s="172">
        <v>1.0819000000000001</v>
      </c>
      <c r="P566" s="172">
        <v>6.2027999999999999</v>
      </c>
      <c r="Q566" s="172">
        <v>9.5592000000000006</v>
      </c>
      <c r="R566" s="172">
        <v>-1.3663000000000001</v>
      </c>
    </row>
    <row r="567" spans="1:18" x14ac:dyDescent="0.3">
      <c r="A567" s="168" t="s">
        <v>796</v>
      </c>
      <c r="B567" s="168" t="s">
        <v>805</v>
      </c>
      <c r="C567" s="168">
        <v>129191</v>
      </c>
      <c r="D567" s="171">
        <v>44039</v>
      </c>
      <c r="E567" s="172">
        <v>17.064900000000002</v>
      </c>
      <c r="F567" s="172">
        <v>-0.67810000000000004</v>
      </c>
      <c r="G567" s="172">
        <v>-0.67810000000000004</v>
      </c>
      <c r="H567" s="172">
        <v>8.6199999999999999E-2</v>
      </c>
      <c r="I567" s="172">
        <v>0.92379999999999995</v>
      </c>
      <c r="J567" s="172">
        <v>5.1889000000000003</v>
      </c>
      <c r="K567" s="172">
        <v>12.144399999999999</v>
      </c>
      <c r="L567" s="172">
        <v>-4.8179999999999996</v>
      </c>
      <c r="M567" s="172">
        <v>-0.4219</v>
      </c>
      <c r="N567" s="172">
        <v>1.9244000000000001</v>
      </c>
      <c r="O567" s="172">
        <v>1.9086000000000001</v>
      </c>
      <c r="P567" s="172">
        <v>6.4004000000000003</v>
      </c>
      <c r="Q567" s="172">
        <v>8.9323999999999995</v>
      </c>
      <c r="R567" s="172">
        <v>0.30659999999999998</v>
      </c>
    </row>
    <row r="568" spans="1:18" x14ac:dyDescent="0.3">
      <c r="A568" s="168" t="s">
        <v>796</v>
      </c>
      <c r="B568" s="168" t="s">
        <v>806</v>
      </c>
      <c r="C568" s="168">
        <v>129193</v>
      </c>
      <c r="D568" s="171">
        <v>44039</v>
      </c>
      <c r="E568" s="172">
        <v>17.4148</v>
      </c>
      <c r="F568" s="172">
        <v>-0.67300000000000004</v>
      </c>
      <c r="G568" s="172">
        <v>-0.67300000000000004</v>
      </c>
      <c r="H568" s="172">
        <v>9.7699999999999995E-2</v>
      </c>
      <c r="I568" s="172">
        <v>0.94720000000000004</v>
      </c>
      <c r="J568" s="172">
        <v>5.2419000000000002</v>
      </c>
      <c r="K568" s="172">
        <v>12.3101</v>
      </c>
      <c r="L568" s="172">
        <v>-4.5115999999999996</v>
      </c>
      <c r="M568" s="172">
        <v>6.3200000000000006E-2</v>
      </c>
      <c r="N568" s="172">
        <v>2.5697000000000001</v>
      </c>
      <c r="O568" s="172">
        <v>2.3231999999999999</v>
      </c>
      <c r="P568" s="172">
        <v>6.7664999999999997</v>
      </c>
      <c r="Q568" s="172">
        <v>9.2868999999999993</v>
      </c>
      <c r="R568" s="172">
        <v>0.79290000000000005</v>
      </c>
    </row>
    <row r="569" spans="1:18" x14ac:dyDescent="0.3">
      <c r="A569" s="168" t="s">
        <v>796</v>
      </c>
      <c r="B569" s="168" t="s">
        <v>807</v>
      </c>
      <c r="C569" s="168">
        <v>143904</v>
      </c>
      <c r="D569" s="171">
        <v>44040</v>
      </c>
      <c r="E569" s="172">
        <v>7.7233999999999998</v>
      </c>
      <c r="F569" s="172">
        <v>0.22969999999999999</v>
      </c>
      <c r="G569" s="172">
        <v>-0.83709999999999996</v>
      </c>
      <c r="H569" s="172">
        <v>-1.7717000000000001</v>
      </c>
      <c r="I569" s="172">
        <v>2.5030999999999999</v>
      </c>
      <c r="J569" s="172">
        <v>0.43690000000000001</v>
      </c>
      <c r="K569" s="172">
        <v>8.5479000000000003</v>
      </c>
      <c r="L569" s="172">
        <v>-22.634499999999999</v>
      </c>
      <c r="M569" s="172">
        <v>-25.581299999999999</v>
      </c>
      <c r="N569" s="172">
        <v>-26.877700000000001</v>
      </c>
      <c r="O569" s="172"/>
      <c r="P569" s="172"/>
      <c r="Q569" s="172">
        <v>-11.667899999999999</v>
      </c>
      <c r="R569" s="172">
        <v>-14.131</v>
      </c>
    </row>
    <row r="570" spans="1:18" x14ac:dyDescent="0.3">
      <c r="A570" s="168" t="s">
        <v>796</v>
      </c>
      <c r="B570" s="168" t="s">
        <v>808</v>
      </c>
      <c r="C570" s="168">
        <v>143903</v>
      </c>
      <c r="D570" s="171">
        <v>44040</v>
      </c>
      <c r="E570" s="172">
        <v>7.7233000000000001</v>
      </c>
      <c r="F570" s="172">
        <v>0.22969999999999999</v>
      </c>
      <c r="G570" s="172">
        <v>-0.83840000000000003</v>
      </c>
      <c r="H570" s="172">
        <v>-1.7728999999999999</v>
      </c>
      <c r="I570" s="172">
        <v>2.5017</v>
      </c>
      <c r="J570" s="172">
        <v>0.43559999999999999</v>
      </c>
      <c r="K570" s="172">
        <v>8.5465</v>
      </c>
      <c r="L570" s="172">
        <v>-22.6355</v>
      </c>
      <c r="M570" s="172">
        <v>-25.5822</v>
      </c>
      <c r="N570" s="172">
        <v>-26.878599999999999</v>
      </c>
      <c r="O570" s="172"/>
      <c r="P570" s="172"/>
      <c r="Q570" s="172">
        <v>-11.6684</v>
      </c>
      <c r="R570" s="172">
        <v>-14.131500000000001</v>
      </c>
    </row>
    <row r="571" spans="1:18" x14ac:dyDescent="0.3">
      <c r="A571" s="168" t="s">
        <v>796</v>
      </c>
      <c r="B571" s="168" t="s">
        <v>809</v>
      </c>
      <c r="C571" s="168">
        <v>148033</v>
      </c>
      <c r="D571" s="171">
        <v>44040</v>
      </c>
      <c r="E571" s="172">
        <v>9.2667000000000002</v>
      </c>
      <c r="F571" s="172">
        <v>0.73919999999999997</v>
      </c>
      <c r="G571" s="172">
        <v>-3.1300000000000001E-2</v>
      </c>
      <c r="H571" s="172">
        <v>0.2109</v>
      </c>
      <c r="I571" s="172">
        <v>3.4887999999999999</v>
      </c>
      <c r="J571" s="172">
        <v>3.0137</v>
      </c>
      <c r="K571" s="172">
        <v>17.305900000000001</v>
      </c>
      <c r="L571" s="172"/>
      <c r="M571" s="172"/>
      <c r="N571" s="172"/>
      <c r="O571" s="172"/>
      <c r="P571" s="172"/>
      <c r="Q571" s="172">
        <v>-7.3330000000000002</v>
      </c>
      <c r="R571" s="172"/>
    </row>
    <row r="572" spans="1:18" x14ac:dyDescent="0.3">
      <c r="A572" s="168" t="s">
        <v>796</v>
      </c>
      <c r="B572" s="168" t="s">
        <v>810</v>
      </c>
      <c r="C572" s="168">
        <v>148035</v>
      </c>
      <c r="D572" s="171">
        <v>44040</v>
      </c>
      <c r="E572" s="172">
        <v>9.298</v>
      </c>
      <c r="F572" s="172">
        <v>0.74219999999999997</v>
      </c>
      <c r="G572" s="172">
        <v>-2.0400000000000001E-2</v>
      </c>
      <c r="H572" s="172">
        <v>0.22850000000000001</v>
      </c>
      <c r="I572" s="172">
        <v>3.5261999999999998</v>
      </c>
      <c r="J572" s="172">
        <v>3.0958000000000001</v>
      </c>
      <c r="K572" s="172">
        <v>17.568200000000001</v>
      </c>
      <c r="L572" s="172"/>
      <c r="M572" s="172"/>
      <c r="N572" s="172"/>
      <c r="O572" s="172"/>
      <c r="P572" s="172"/>
      <c r="Q572" s="172">
        <v>-7.02</v>
      </c>
      <c r="R572" s="172"/>
    </row>
    <row r="573" spans="1:18" x14ac:dyDescent="0.3">
      <c r="A573" s="168" t="s">
        <v>796</v>
      </c>
      <c r="B573" s="168" t="s">
        <v>811</v>
      </c>
      <c r="C573" s="168">
        <v>102133</v>
      </c>
      <c r="D573" s="171">
        <v>44040</v>
      </c>
      <c r="E573" s="172">
        <v>59.7455</v>
      </c>
      <c r="F573" s="172">
        <v>0.5393</v>
      </c>
      <c r="G573" s="172">
        <v>6.7799999999999999E-2</v>
      </c>
      <c r="H573" s="172">
        <v>0.18129999999999999</v>
      </c>
      <c r="I573" s="172">
        <v>4.1688000000000001</v>
      </c>
      <c r="J573" s="172">
        <v>4.0743</v>
      </c>
      <c r="K573" s="172">
        <v>15.6028</v>
      </c>
      <c r="L573" s="172">
        <v>-13.4634</v>
      </c>
      <c r="M573" s="172">
        <v>-9.9860000000000007</v>
      </c>
      <c r="N573" s="172">
        <v>-6.4641999999999999</v>
      </c>
      <c r="O573" s="172">
        <v>-0.504</v>
      </c>
      <c r="P573" s="172">
        <v>4.8087999999999997</v>
      </c>
      <c r="Q573" s="172">
        <v>11.3535</v>
      </c>
      <c r="R573" s="172">
        <v>-4.8220000000000001</v>
      </c>
    </row>
    <row r="574" spans="1:18" x14ac:dyDescent="0.3">
      <c r="A574" s="168" t="s">
        <v>796</v>
      </c>
      <c r="B574" s="168" t="s">
        <v>812</v>
      </c>
      <c r="C574" s="168">
        <v>120242</v>
      </c>
      <c r="D574" s="171">
        <v>44040</v>
      </c>
      <c r="E574" s="172">
        <v>61.622900000000001</v>
      </c>
      <c r="F574" s="172">
        <v>0.54039999999999999</v>
      </c>
      <c r="G574" s="172">
        <v>7.1499999999999994E-2</v>
      </c>
      <c r="H574" s="172">
        <v>0.18729999999999999</v>
      </c>
      <c r="I574" s="172">
        <v>4.1813000000000002</v>
      </c>
      <c r="J574" s="172">
        <v>4.1028000000000002</v>
      </c>
      <c r="K574" s="172">
        <v>15.6912</v>
      </c>
      <c r="L574" s="172">
        <v>-13.3308</v>
      </c>
      <c r="M574" s="172">
        <v>-9.7690999999999999</v>
      </c>
      <c r="N574" s="172">
        <v>-6.1412000000000004</v>
      </c>
      <c r="O574" s="172">
        <v>-0.14580000000000001</v>
      </c>
      <c r="P574" s="172">
        <v>5.1889000000000003</v>
      </c>
      <c r="Q574" s="172">
        <v>7.4467999999999996</v>
      </c>
      <c r="R574" s="172">
        <v>-4.4980000000000002</v>
      </c>
    </row>
    <row r="575" spans="1:18" x14ac:dyDescent="0.3">
      <c r="A575" s="168" t="s">
        <v>796</v>
      </c>
      <c r="B575" s="168" t="s">
        <v>813</v>
      </c>
      <c r="C575" s="168">
        <v>102135</v>
      </c>
      <c r="D575" s="171">
        <v>44040</v>
      </c>
      <c r="E575" s="172">
        <v>69.769000000000005</v>
      </c>
      <c r="F575" s="172">
        <v>0.93720000000000003</v>
      </c>
      <c r="G575" s="172">
        <v>0.20619999999999999</v>
      </c>
      <c r="H575" s="172">
        <v>0.12130000000000001</v>
      </c>
      <c r="I575" s="172">
        <v>2.2330999999999999</v>
      </c>
      <c r="J575" s="172">
        <v>2.3931</v>
      </c>
      <c r="K575" s="172">
        <v>16.135300000000001</v>
      </c>
      <c r="L575" s="172">
        <v>-5.2023000000000001</v>
      </c>
      <c r="M575" s="172">
        <v>2.7480000000000002</v>
      </c>
      <c r="N575" s="172">
        <v>0.40679999999999999</v>
      </c>
      <c r="O575" s="172">
        <v>0.29609999999999997</v>
      </c>
      <c r="P575" s="172">
        <v>6.4969999999999999</v>
      </c>
      <c r="Q575" s="172">
        <v>12.3973</v>
      </c>
      <c r="R575" s="172">
        <v>-2.5379999999999998</v>
      </c>
    </row>
    <row r="576" spans="1:18" x14ac:dyDescent="0.3">
      <c r="A576" s="168" t="s">
        <v>796</v>
      </c>
      <c r="B576" s="168" t="s">
        <v>814</v>
      </c>
      <c r="C576" s="168">
        <v>120700</v>
      </c>
      <c r="D576" s="171">
        <v>44040</v>
      </c>
      <c r="E576" s="172">
        <v>70.817700000000002</v>
      </c>
      <c r="F576" s="172">
        <v>0.93769999999999998</v>
      </c>
      <c r="G576" s="172">
        <v>0.20910000000000001</v>
      </c>
      <c r="H576" s="172">
        <v>0.12640000000000001</v>
      </c>
      <c r="I576" s="172">
        <v>2.2437</v>
      </c>
      <c r="J576" s="172">
        <v>2.4178000000000002</v>
      </c>
      <c r="K576" s="172">
        <v>16.222999999999999</v>
      </c>
      <c r="L576" s="172">
        <v>-5.6571999999999996</v>
      </c>
      <c r="M576" s="172">
        <v>2.4539</v>
      </c>
      <c r="N576" s="172">
        <v>0.38</v>
      </c>
      <c r="O576" s="172">
        <v>0.59989999999999999</v>
      </c>
      <c r="P576" s="172">
        <v>6.7889999999999997</v>
      </c>
      <c r="Q576" s="172">
        <v>9.5871999999999993</v>
      </c>
      <c r="R576" s="172">
        <v>-2.2856999999999998</v>
      </c>
    </row>
    <row r="577" spans="1:18" x14ac:dyDescent="0.3">
      <c r="A577" s="168" t="s">
        <v>796</v>
      </c>
      <c r="B577" s="168" t="s">
        <v>815</v>
      </c>
      <c r="C577" s="168">
        <v>118485</v>
      </c>
      <c r="D577" s="171">
        <v>44040</v>
      </c>
      <c r="E577" s="172">
        <v>23.142199999999999</v>
      </c>
      <c r="F577" s="172">
        <v>0.94220000000000004</v>
      </c>
      <c r="G577" s="172">
        <v>0.34860000000000002</v>
      </c>
      <c r="H577" s="172">
        <v>0.13669999999999999</v>
      </c>
      <c r="I577" s="172">
        <v>3.2982</v>
      </c>
      <c r="J577" s="172">
        <v>4.5568999999999997</v>
      </c>
      <c r="K577" s="172">
        <v>13.025499999999999</v>
      </c>
      <c r="L577" s="172">
        <v>-6.9760999999999997</v>
      </c>
      <c r="M577" s="172">
        <v>-2.1305999999999998</v>
      </c>
      <c r="N577" s="172">
        <v>0.6774</v>
      </c>
      <c r="O577" s="172">
        <v>1.2732000000000001</v>
      </c>
      <c r="P577" s="172">
        <v>5.1193999999999997</v>
      </c>
      <c r="Q577" s="172">
        <v>7.6256000000000004</v>
      </c>
      <c r="R577" s="172">
        <v>-1.3290999999999999</v>
      </c>
    </row>
    <row r="578" spans="1:18" x14ac:dyDescent="0.3">
      <c r="A578" s="168" t="s">
        <v>796</v>
      </c>
      <c r="B578" s="168" t="s">
        <v>816</v>
      </c>
      <c r="C578" s="168">
        <v>112332</v>
      </c>
      <c r="D578" s="171">
        <v>44040</v>
      </c>
      <c r="E578" s="172">
        <v>22.222999999999999</v>
      </c>
      <c r="F578" s="172">
        <v>0.94020000000000004</v>
      </c>
      <c r="G578" s="172">
        <v>0.34</v>
      </c>
      <c r="H578" s="172">
        <v>0.1212</v>
      </c>
      <c r="I578" s="172">
        <v>3.2658</v>
      </c>
      <c r="J578" s="172">
        <v>4.4814999999999996</v>
      </c>
      <c r="K578" s="172">
        <v>12.801399999999999</v>
      </c>
      <c r="L578" s="172">
        <v>-7.3384999999999998</v>
      </c>
      <c r="M578" s="172">
        <v>-2.7332999999999998</v>
      </c>
      <c r="N578" s="172">
        <v>-0.1779</v>
      </c>
      <c r="O578" s="172">
        <v>0.47599999999999998</v>
      </c>
      <c r="P578" s="172">
        <v>4.3994999999999997</v>
      </c>
      <c r="Q578" s="172">
        <v>7.9287000000000001</v>
      </c>
      <c r="R578" s="172">
        <v>-2.2084000000000001</v>
      </c>
    </row>
    <row r="579" spans="1:18" x14ac:dyDescent="0.3">
      <c r="A579" s="168" t="s">
        <v>796</v>
      </c>
      <c r="B579" s="168" t="s">
        <v>817</v>
      </c>
      <c r="C579" s="168">
        <v>146513</v>
      </c>
      <c r="D579" s="171">
        <v>44040</v>
      </c>
      <c r="E579" s="172">
        <v>9.6681000000000008</v>
      </c>
      <c r="F579" s="172">
        <v>1.0282</v>
      </c>
      <c r="G579" s="172">
        <v>-0.2651</v>
      </c>
      <c r="H579" s="172">
        <v>-0.66779999999999995</v>
      </c>
      <c r="I579" s="172">
        <v>1.1317999999999999</v>
      </c>
      <c r="J579" s="172">
        <v>1.7695000000000001</v>
      </c>
      <c r="K579" s="172">
        <v>12.7751</v>
      </c>
      <c r="L579" s="172">
        <v>-8.9298000000000002</v>
      </c>
      <c r="M579" s="172">
        <v>-5.4787999999999997</v>
      </c>
      <c r="N579" s="172">
        <v>-0.61470000000000002</v>
      </c>
      <c r="O579" s="172"/>
      <c r="P579" s="172"/>
      <c r="Q579" s="172">
        <v>-2.3959999999999999</v>
      </c>
      <c r="R579" s="172"/>
    </row>
    <row r="580" spans="1:18" x14ac:dyDescent="0.3">
      <c r="A580" s="168" t="s">
        <v>796</v>
      </c>
      <c r="B580" s="168" t="s">
        <v>818</v>
      </c>
      <c r="C580" s="168">
        <v>146514</v>
      </c>
      <c r="D580" s="171">
        <v>44040</v>
      </c>
      <c r="E580" s="172">
        <v>9.6311999999999998</v>
      </c>
      <c r="F580" s="172">
        <v>1.0268999999999999</v>
      </c>
      <c r="G580" s="172">
        <v>-0.26819999999999999</v>
      </c>
      <c r="H580" s="172">
        <v>-0.67549999999999999</v>
      </c>
      <c r="I580" s="172">
        <v>1.1160000000000001</v>
      </c>
      <c r="J580" s="172">
        <v>1.7441</v>
      </c>
      <c r="K580" s="172">
        <v>12.6904</v>
      </c>
      <c r="L580" s="172">
        <v>-9.0547000000000004</v>
      </c>
      <c r="M580" s="172">
        <v>-5.6384999999999996</v>
      </c>
      <c r="N580" s="172">
        <v>-0.85650000000000004</v>
      </c>
      <c r="O580" s="172"/>
      <c r="P580" s="172"/>
      <c r="Q580" s="172">
        <v>-2.6638000000000002</v>
      </c>
      <c r="R580" s="172"/>
    </row>
    <row r="581" spans="1:18" x14ac:dyDescent="0.3">
      <c r="A581" s="168" t="s">
        <v>796</v>
      </c>
      <c r="B581" s="168" t="s">
        <v>819</v>
      </c>
      <c r="C581" s="168">
        <v>112039</v>
      </c>
      <c r="D581" s="171">
        <v>44039</v>
      </c>
      <c r="E581" s="172">
        <v>33.563000000000002</v>
      </c>
      <c r="F581" s="172">
        <v>-0.70709999999999995</v>
      </c>
      <c r="G581" s="172">
        <v>-0.70709999999999995</v>
      </c>
      <c r="H581" s="172">
        <v>5.0700000000000002E-2</v>
      </c>
      <c r="I581" s="172">
        <v>1.8357000000000001</v>
      </c>
      <c r="J581" s="172">
        <v>4.2652999999999999</v>
      </c>
      <c r="K581" s="172">
        <v>14.8081</v>
      </c>
      <c r="L581" s="172">
        <v>-11.105499999999999</v>
      </c>
      <c r="M581" s="172">
        <v>-5.5068999999999999</v>
      </c>
      <c r="N581" s="172">
        <v>-1.9027000000000001</v>
      </c>
      <c r="O581" s="172">
        <v>0.7974</v>
      </c>
      <c r="P581" s="172">
        <v>5.8731</v>
      </c>
      <c r="Q581" s="172">
        <v>11.6058</v>
      </c>
      <c r="R581" s="172">
        <v>-1.9638</v>
      </c>
    </row>
    <row r="582" spans="1:18" x14ac:dyDescent="0.3">
      <c r="A582" s="173" t="s">
        <v>27</v>
      </c>
      <c r="B582" s="168"/>
      <c r="C582" s="168"/>
      <c r="D582" s="168"/>
      <c r="E582" s="168"/>
      <c r="F582" s="174">
        <v>0.40576956521739121</v>
      </c>
      <c r="G582" s="174">
        <v>-0.19568260869565218</v>
      </c>
      <c r="H582" s="174">
        <v>-0.16278260869565217</v>
      </c>
      <c r="I582" s="174">
        <v>2.4324304347826087</v>
      </c>
      <c r="J582" s="174">
        <v>3.3976434782608691</v>
      </c>
      <c r="K582" s="174">
        <v>13.21916086956522</v>
      </c>
      <c r="L582" s="174">
        <v>-10.194790476190477</v>
      </c>
      <c r="M582" s="174">
        <v>-6.1380904761904747</v>
      </c>
      <c r="N582" s="174">
        <v>-4.4572761904761888</v>
      </c>
      <c r="O582" s="174">
        <v>0.36886470588235293</v>
      </c>
      <c r="P582" s="174">
        <v>5.3283705882352939</v>
      </c>
      <c r="Q582" s="174">
        <v>5.2386521739130441</v>
      </c>
      <c r="R582" s="174">
        <v>-3.5651842105263158</v>
      </c>
    </row>
    <row r="583" spans="1:18" x14ac:dyDescent="0.3">
      <c r="A583" s="173" t="s">
        <v>409</v>
      </c>
      <c r="B583" s="168"/>
      <c r="C583" s="168"/>
      <c r="D583" s="168"/>
      <c r="E583" s="168"/>
      <c r="F583" s="174">
        <v>0.73919999999999997</v>
      </c>
      <c r="G583" s="174">
        <v>-0.20330000000000001</v>
      </c>
      <c r="H583" s="174">
        <v>0.1212</v>
      </c>
      <c r="I583" s="174">
        <v>2.5017</v>
      </c>
      <c r="J583" s="174">
        <v>3.0958000000000001</v>
      </c>
      <c r="K583" s="174">
        <v>12.915100000000001</v>
      </c>
      <c r="L583" s="174">
        <v>-8.9298000000000002</v>
      </c>
      <c r="M583" s="174">
        <v>-5.4787999999999997</v>
      </c>
      <c r="N583" s="174">
        <v>-0.61470000000000002</v>
      </c>
      <c r="O583" s="174">
        <v>0.59989999999999999</v>
      </c>
      <c r="P583" s="174">
        <v>5.8731</v>
      </c>
      <c r="Q583" s="174">
        <v>8.9323999999999995</v>
      </c>
      <c r="R583" s="174">
        <v>-2.2856999999999998</v>
      </c>
    </row>
    <row r="584" spans="1:18" x14ac:dyDescent="0.3">
      <c r="A584" s="117"/>
      <c r="B584" s="117"/>
      <c r="C584" s="117"/>
      <c r="D584" s="117"/>
      <c r="E584" s="117"/>
      <c r="F584" s="117"/>
      <c r="G584" s="117"/>
      <c r="H584" s="117"/>
      <c r="I584" s="117"/>
      <c r="J584" s="117"/>
      <c r="K584" s="117"/>
      <c r="L584" s="117"/>
      <c r="M584" s="117"/>
      <c r="N584" s="117"/>
      <c r="O584" s="117"/>
      <c r="P584" s="117"/>
      <c r="Q584" s="117"/>
      <c r="R584" s="117"/>
    </row>
    <row r="585" spans="1:18" x14ac:dyDescent="0.3">
      <c r="A585" s="170" t="s">
        <v>820</v>
      </c>
      <c r="B585" s="170"/>
      <c r="C585" s="170"/>
      <c r="D585" s="170"/>
      <c r="E585" s="170"/>
      <c r="F585" s="170"/>
      <c r="G585" s="170"/>
      <c r="H585" s="170"/>
      <c r="I585" s="170"/>
      <c r="J585" s="170"/>
      <c r="K585" s="170"/>
      <c r="L585" s="170"/>
      <c r="M585" s="170"/>
      <c r="N585" s="170"/>
      <c r="O585" s="170"/>
      <c r="P585" s="170"/>
      <c r="Q585" s="170"/>
      <c r="R585" s="170"/>
    </row>
    <row r="586" spans="1:18" x14ac:dyDescent="0.3">
      <c r="A586" s="168" t="s">
        <v>821</v>
      </c>
      <c r="B586" s="168" t="s">
        <v>822</v>
      </c>
      <c r="C586" s="168">
        <v>122644</v>
      </c>
      <c r="D586" s="171">
        <v>44040</v>
      </c>
      <c r="E586" s="172">
        <v>258.05309999999997</v>
      </c>
      <c r="F586" s="172">
        <v>-14.3933</v>
      </c>
      <c r="G586" s="172">
        <v>-5.2304000000000004</v>
      </c>
      <c r="H586" s="172">
        <v>-2.0581999999999998</v>
      </c>
      <c r="I586" s="172">
        <v>3.5916000000000001</v>
      </c>
      <c r="J586" s="172">
        <v>9.7314000000000007</v>
      </c>
      <c r="K586" s="172">
        <v>14.244300000000001</v>
      </c>
      <c r="L586" s="172">
        <v>10.196</v>
      </c>
      <c r="M586" s="172">
        <v>9.2573000000000008</v>
      </c>
      <c r="N586" s="172">
        <v>9.3126999999999995</v>
      </c>
      <c r="O586" s="172">
        <v>8.1142000000000003</v>
      </c>
      <c r="P586" s="172">
        <v>8.4105000000000008</v>
      </c>
      <c r="Q586" s="172">
        <v>8.7086000000000006</v>
      </c>
      <c r="R586" s="172">
        <v>9.0353999999999992</v>
      </c>
    </row>
    <row r="587" spans="1:18" x14ac:dyDescent="0.3">
      <c r="A587" s="168" t="s">
        <v>821</v>
      </c>
      <c r="B587" s="168" t="s">
        <v>823</v>
      </c>
      <c r="C587" s="168">
        <v>122646</v>
      </c>
      <c r="D587" s="171">
        <v>44040</v>
      </c>
      <c r="E587" s="172">
        <v>262.48829999999998</v>
      </c>
      <c r="F587" s="172">
        <v>-14.2197</v>
      </c>
      <c r="G587" s="172">
        <v>-5.0656999999999996</v>
      </c>
      <c r="H587" s="172">
        <v>-1.8904000000000001</v>
      </c>
      <c r="I587" s="172">
        <v>3.7599</v>
      </c>
      <c r="J587" s="172">
        <v>9.9130000000000003</v>
      </c>
      <c r="K587" s="172">
        <v>14.424099999999999</v>
      </c>
      <c r="L587" s="172">
        <v>10.402799999999999</v>
      </c>
      <c r="M587" s="172">
        <v>9.4761000000000006</v>
      </c>
      <c r="N587" s="172">
        <v>9.5404999999999998</v>
      </c>
      <c r="O587" s="172">
        <v>8.3688000000000002</v>
      </c>
      <c r="P587" s="172">
        <v>8.6644000000000005</v>
      </c>
      <c r="Q587" s="172">
        <v>9.0122</v>
      </c>
      <c r="R587" s="172">
        <v>9.2715999999999994</v>
      </c>
    </row>
    <row r="588" spans="1:18" x14ac:dyDescent="0.3">
      <c r="A588" s="168" t="s">
        <v>821</v>
      </c>
      <c r="B588" s="168" t="s">
        <v>824</v>
      </c>
      <c r="C588" s="168">
        <v>101048</v>
      </c>
      <c r="D588" s="171">
        <v>44040</v>
      </c>
      <c r="E588" s="172">
        <v>30.465199999999999</v>
      </c>
      <c r="F588" s="172">
        <v>-2.1564000000000001</v>
      </c>
      <c r="G588" s="172">
        <v>-1.3177000000000001</v>
      </c>
      <c r="H588" s="172">
        <v>2.3115999999999999</v>
      </c>
      <c r="I588" s="172">
        <v>4.5606999999999998</v>
      </c>
      <c r="J588" s="172">
        <v>7.4047999999999998</v>
      </c>
      <c r="K588" s="172">
        <v>8.5355000000000008</v>
      </c>
      <c r="L588" s="172">
        <v>5.8390000000000004</v>
      </c>
      <c r="M588" s="172">
        <v>6.3722000000000003</v>
      </c>
      <c r="N588" s="172">
        <v>6.7343999999999999</v>
      </c>
      <c r="O588" s="172">
        <v>6.7279999999999998</v>
      </c>
      <c r="P588" s="172">
        <v>6.4725999999999999</v>
      </c>
      <c r="Q588" s="172">
        <v>5.9492000000000003</v>
      </c>
      <c r="R588" s="172">
        <v>6.9619999999999997</v>
      </c>
    </row>
    <row r="589" spans="1:18" x14ac:dyDescent="0.3">
      <c r="A589" s="168" t="s">
        <v>821</v>
      </c>
      <c r="B589" s="168" t="s">
        <v>825</v>
      </c>
      <c r="C589" s="168">
        <v>118508</v>
      </c>
      <c r="D589" s="171">
        <v>44040</v>
      </c>
      <c r="E589" s="172">
        <v>32.127299999999998</v>
      </c>
      <c r="F589" s="172">
        <v>-1.3633</v>
      </c>
      <c r="G589" s="172">
        <v>-0.51119999999999999</v>
      </c>
      <c r="H589" s="172">
        <v>3.1179999999999999</v>
      </c>
      <c r="I589" s="172">
        <v>5.3750999999999998</v>
      </c>
      <c r="J589" s="172">
        <v>8.2210000000000001</v>
      </c>
      <c r="K589" s="172">
        <v>9.3897999999999993</v>
      </c>
      <c r="L589" s="172">
        <v>6.6252000000000004</v>
      </c>
      <c r="M589" s="172">
        <v>7.0814000000000004</v>
      </c>
      <c r="N589" s="172">
        <v>7.4137000000000004</v>
      </c>
      <c r="O589" s="172">
        <v>7.3411</v>
      </c>
      <c r="P589" s="172">
        <v>7.1532999999999998</v>
      </c>
      <c r="Q589" s="172">
        <v>7.3432000000000004</v>
      </c>
      <c r="R589" s="172">
        <v>7.5773999999999999</v>
      </c>
    </row>
    <row r="590" spans="1:18" x14ac:dyDescent="0.3">
      <c r="A590" s="168" t="s">
        <v>821</v>
      </c>
      <c r="B590" s="168" t="s">
        <v>826</v>
      </c>
      <c r="C590" s="168">
        <v>106841</v>
      </c>
      <c r="D590" s="171">
        <v>44040</v>
      </c>
      <c r="E590" s="172">
        <v>36.467300000000002</v>
      </c>
      <c r="F590" s="172">
        <v>-5.9043000000000001</v>
      </c>
      <c r="G590" s="172">
        <v>-0.90069999999999995</v>
      </c>
      <c r="H590" s="172">
        <v>2.3317000000000001</v>
      </c>
      <c r="I590" s="172">
        <v>3.9022000000000001</v>
      </c>
      <c r="J590" s="172">
        <v>11.717000000000001</v>
      </c>
      <c r="K590" s="172">
        <v>15.379</v>
      </c>
      <c r="L590" s="172">
        <v>10.0563</v>
      </c>
      <c r="M590" s="172">
        <v>9.1775000000000002</v>
      </c>
      <c r="N590" s="172">
        <v>9.2138000000000009</v>
      </c>
      <c r="O590" s="172">
        <v>7.9515000000000002</v>
      </c>
      <c r="P590" s="172">
        <v>8.1410999999999998</v>
      </c>
      <c r="Q590" s="172">
        <v>8.2926000000000002</v>
      </c>
      <c r="R590" s="172">
        <v>8.7680000000000007</v>
      </c>
    </row>
    <row r="591" spans="1:18" x14ac:dyDescent="0.3">
      <c r="A591" s="168" t="s">
        <v>821</v>
      </c>
      <c r="B591" s="168" t="s">
        <v>827</v>
      </c>
      <c r="C591" s="168">
        <v>118961</v>
      </c>
      <c r="D591" s="171">
        <v>44040</v>
      </c>
      <c r="E591" s="172">
        <v>36.7697</v>
      </c>
      <c r="F591" s="172">
        <v>-5.6573000000000002</v>
      </c>
      <c r="G591" s="172">
        <v>-0.67</v>
      </c>
      <c r="H591" s="172">
        <v>2.5680000000000001</v>
      </c>
      <c r="I591" s="172">
        <v>4.1474000000000002</v>
      </c>
      <c r="J591" s="172">
        <v>11.968</v>
      </c>
      <c r="K591" s="172">
        <v>15.5817</v>
      </c>
      <c r="L591" s="172">
        <v>10.2379</v>
      </c>
      <c r="M591" s="172">
        <v>9.3539999999999992</v>
      </c>
      <c r="N591" s="172">
        <v>9.39</v>
      </c>
      <c r="O591" s="172">
        <v>8.1202000000000005</v>
      </c>
      <c r="P591" s="172">
        <v>8.2873000000000001</v>
      </c>
      <c r="Q591" s="172">
        <v>8.6378000000000004</v>
      </c>
      <c r="R591" s="172">
        <v>8.9372000000000007</v>
      </c>
    </row>
    <row r="592" spans="1:18" x14ac:dyDescent="0.3">
      <c r="A592" s="168" t="s">
        <v>821</v>
      </c>
      <c r="B592" s="168" t="s">
        <v>828</v>
      </c>
      <c r="C592" s="168">
        <v>101802</v>
      </c>
      <c r="D592" s="171">
        <v>44040</v>
      </c>
      <c r="E592" s="172">
        <v>311.88869999999997</v>
      </c>
      <c r="F592" s="172">
        <v>-14.1784</v>
      </c>
      <c r="G592" s="172">
        <v>-3.2406000000000001</v>
      </c>
      <c r="H592" s="172">
        <v>-2.246</v>
      </c>
      <c r="I592" s="172">
        <v>4.1871999999999998</v>
      </c>
      <c r="J592" s="172">
        <v>13.702199999999999</v>
      </c>
      <c r="K592" s="172">
        <v>17.244199999999999</v>
      </c>
      <c r="L592" s="172">
        <v>9.6522000000000006</v>
      </c>
      <c r="M592" s="172">
        <v>9.2173999999999996</v>
      </c>
      <c r="N592" s="172">
        <v>9.2637</v>
      </c>
      <c r="O592" s="172">
        <v>7.5359999999999996</v>
      </c>
      <c r="P592" s="172">
        <v>7.9050000000000002</v>
      </c>
      <c r="Q592" s="172">
        <v>8.0427999999999997</v>
      </c>
      <c r="R592" s="172">
        <v>8.5259999999999998</v>
      </c>
    </row>
    <row r="593" spans="1:18" x14ac:dyDescent="0.3">
      <c r="A593" s="168" t="s">
        <v>821</v>
      </c>
      <c r="B593" s="168" t="s">
        <v>829</v>
      </c>
      <c r="C593" s="168">
        <v>120425</v>
      </c>
      <c r="D593" s="171">
        <v>44040</v>
      </c>
      <c r="E593" s="172">
        <v>329.46089999999998</v>
      </c>
      <c r="F593" s="172">
        <v>-13.4557</v>
      </c>
      <c r="G593" s="172">
        <v>-2.5225</v>
      </c>
      <c r="H593" s="172">
        <v>-1.5267999999999999</v>
      </c>
      <c r="I593" s="172">
        <v>4.9092000000000002</v>
      </c>
      <c r="J593" s="172">
        <v>14.4313</v>
      </c>
      <c r="K593" s="172">
        <v>18.000599999999999</v>
      </c>
      <c r="L593" s="172">
        <v>10.417</v>
      </c>
      <c r="M593" s="172">
        <v>10.0024</v>
      </c>
      <c r="N593" s="172">
        <v>10.069000000000001</v>
      </c>
      <c r="O593" s="172">
        <v>8.3581000000000003</v>
      </c>
      <c r="P593" s="172">
        <v>8.7815999999999992</v>
      </c>
      <c r="Q593" s="172">
        <v>9.0771999999999995</v>
      </c>
      <c r="R593" s="172">
        <v>9.3470999999999993</v>
      </c>
    </row>
    <row r="594" spans="1:18" x14ac:dyDescent="0.3">
      <c r="A594" s="168" t="s">
        <v>821</v>
      </c>
      <c r="B594" s="168" t="s">
        <v>830</v>
      </c>
      <c r="C594" s="168">
        <v>147269</v>
      </c>
      <c r="D594" s="171">
        <v>44040</v>
      </c>
      <c r="E594" s="172">
        <v>1121.1349</v>
      </c>
      <c r="F594" s="172">
        <v>-24.833300000000001</v>
      </c>
      <c r="G594" s="172">
        <v>-8.3504000000000005</v>
      </c>
      <c r="H594" s="172">
        <v>-5.1661999999999999</v>
      </c>
      <c r="I594" s="172">
        <v>6.2182000000000004</v>
      </c>
      <c r="J594" s="172">
        <v>19.5428</v>
      </c>
      <c r="K594" s="172">
        <v>24.215599999999998</v>
      </c>
      <c r="L594" s="172">
        <v>14.649699999999999</v>
      </c>
      <c r="M594" s="172">
        <v>11.4245</v>
      </c>
      <c r="N594" s="172">
        <v>10.3874</v>
      </c>
      <c r="O594" s="172"/>
      <c r="P594" s="172"/>
      <c r="Q594" s="172">
        <v>9.9259000000000004</v>
      </c>
      <c r="R594" s="172"/>
    </row>
    <row r="595" spans="1:18" x14ac:dyDescent="0.3">
      <c r="A595" s="168" t="s">
        <v>821</v>
      </c>
      <c r="B595" s="168" t="s">
        <v>831</v>
      </c>
      <c r="C595" s="168">
        <v>147266</v>
      </c>
      <c r="D595" s="171">
        <v>44040</v>
      </c>
      <c r="E595" s="172">
        <v>1117.1600000000001</v>
      </c>
      <c r="F595" s="172">
        <v>-25.2348</v>
      </c>
      <c r="G595" s="172">
        <v>-8.7509999999999994</v>
      </c>
      <c r="H595" s="172">
        <v>-5.5664999999999996</v>
      </c>
      <c r="I595" s="172">
        <v>5.8167</v>
      </c>
      <c r="J595" s="172">
        <v>19.135200000000001</v>
      </c>
      <c r="K595" s="172">
        <v>23.788900000000002</v>
      </c>
      <c r="L595" s="172">
        <v>14.2181</v>
      </c>
      <c r="M595" s="172">
        <v>11.049300000000001</v>
      </c>
      <c r="N595" s="172">
        <v>10.042999999999999</v>
      </c>
      <c r="O595" s="172"/>
      <c r="P595" s="172"/>
      <c r="Q595" s="172">
        <v>9.6031999999999993</v>
      </c>
      <c r="R595" s="172"/>
    </row>
    <row r="596" spans="1:18" x14ac:dyDescent="0.3">
      <c r="A596" s="168" t="s">
        <v>821</v>
      </c>
      <c r="B596" s="168" t="s">
        <v>832</v>
      </c>
      <c r="C596" s="168">
        <v>102673</v>
      </c>
      <c r="D596" s="171">
        <v>44040</v>
      </c>
      <c r="E596" s="172">
        <v>33.472900000000003</v>
      </c>
      <c r="F596" s="172">
        <v>-12.8626</v>
      </c>
      <c r="G596" s="172">
        <v>-11.1633</v>
      </c>
      <c r="H596" s="172">
        <v>-8.7088999999999999</v>
      </c>
      <c r="I596" s="172">
        <v>0.36609999999999998</v>
      </c>
      <c r="J596" s="172">
        <v>13.003500000000001</v>
      </c>
      <c r="K596" s="172">
        <v>19.026399999999999</v>
      </c>
      <c r="L596" s="172">
        <v>14.098699999999999</v>
      </c>
      <c r="M596" s="172">
        <v>12.016</v>
      </c>
      <c r="N596" s="172">
        <v>11.332800000000001</v>
      </c>
      <c r="O596" s="172">
        <v>8.0154999999999994</v>
      </c>
      <c r="P596" s="172">
        <v>8.1656999999999993</v>
      </c>
      <c r="Q596" s="172">
        <v>7.8882000000000003</v>
      </c>
      <c r="R596" s="172">
        <v>9.9880999999999993</v>
      </c>
    </row>
    <row r="597" spans="1:18" x14ac:dyDescent="0.3">
      <c r="A597" s="168" t="s">
        <v>821</v>
      </c>
      <c r="B597" s="168" t="s">
        <v>833</v>
      </c>
      <c r="C597" s="168">
        <v>118656</v>
      </c>
      <c r="D597" s="171">
        <v>44040</v>
      </c>
      <c r="E597" s="172">
        <v>34.676000000000002</v>
      </c>
      <c r="F597" s="172">
        <v>-12.521699999999999</v>
      </c>
      <c r="G597" s="172">
        <v>-10.828900000000001</v>
      </c>
      <c r="H597" s="172">
        <v>-8.3773</v>
      </c>
      <c r="I597" s="172">
        <v>0.70689999999999997</v>
      </c>
      <c r="J597" s="172">
        <v>13.3447</v>
      </c>
      <c r="K597" s="172">
        <v>19.3809</v>
      </c>
      <c r="L597" s="172">
        <v>14.4849</v>
      </c>
      <c r="M597" s="172">
        <v>12.4428</v>
      </c>
      <c r="N597" s="172">
        <v>11.784700000000001</v>
      </c>
      <c r="O597" s="172">
        <v>8.4861000000000004</v>
      </c>
      <c r="P597" s="172">
        <v>8.6433999999999997</v>
      </c>
      <c r="Q597" s="172">
        <v>8.9370999999999992</v>
      </c>
      <c r="R597" s="172">
        <v>10.4588</v>
      </c>
    </row>
    <row r="598" spans="1:18" x14ac:dyDescent="0.3">
      <c r="A598" s="168" t="s">
        <v>821</v>
      </c>
      <c r="B598" s="168" t="s">
        <v>834</v>
      </c>
      <c r="C598" s="168">
        <v>145295</v>
      </c>
      <c r="D598" s="171">
        <v>44040</v>
      </c>
      <c r="E598" s="172">
        <v>1174.5268000000001</v>
      </c>
      <c r="F598" s="172">
        <v>-8.1433</v>
      </c>
      <c r="G598" s="172">
        <v>-2.9287999999999998</v>
      </c>
      <c r="H598" s="172">
        <v>-1.2499</v>
      </c>
      <c r="I598" s="172">
        <v>1.3613999999999999</v>
      </c>
      <c r="J598" s="172">
        <v>8.4563000000000006</v>
      </c>
      <c r="K598" s="172">
        <v>13.5724</v>
      </c>
      <c r="L598" s="172">
        <v>11.192600000000001</v>
      </c>
      <c r="M598" s="172">
        <v>9.5093999999999994</v>
      </c>
      <c r="N598" s="172">
        <v>9.5390999999999995</v>
      </c>
      <c r="O598" s="172"/>
      <c r="P598" s="172"/>
      <c r="Q598" s="172">
        <v>9.6556999999999995</v>
      </c>
      <c r="R598" s="172"/>
    </row>
    <row r="599" spans="1:18" x14ac:dyDescent="0.3">
      <c r="A599" s="168" t="s">
        <v>821</v>
      </c>
      <c r="B599" s="168" t="s">
        <v>835</v>
      </c>
      <c r="C599" s="168">
        <v>145287</v>
      </c>
      <c r="D599" s="171">
        <v>44040</v>
      </c>
      <c r="E599" s="172">
        <v>1154.3515</v>
      </c>
      <c r="F599" s="172">
        <v>-9.0756999999999994</v>
      </c>
      <c r="G599" s="172">
        <v>-3.8607</v>
      </c>
      <c r="H599" s="172">
        <v>-2.1812999999999998</v>
      </c>
      <c r="I599" s="172">
        <v>0.43030000000000002</v>
      </c>
      <c r="J599" s="172">
        <v>7.5102000000000002</v>
      </c>
      <c r="K599" s="172">
        <v>12.5884</v>
      </c>
      <c r="L599" s="172">
        <v>10.1851</v>
      </c>
      <c r="M599" s="172">
        <v>8.4925999999999995</v>
      </c>
      <c r="N599" s="172">
        <v>8.5088000000000008</v>
      </c>
      <c r="O599" s="172"/>
      <c r="P599" s="172"/>
      <c r="Q599" s="172">
        <v>8.5724</v>
      </c>
      <c r="R599" s="172"/>
    </row>
    <row r="600" spans="1:18" x14ac:dyDescent="0.3">
      <c r="A600" s="173" t="s">
        <v>27</v>
      </c>
      <c r="B600" s="168"/>
      <c r="C600" s="168"/>
      <c r="D600" s="168"/>
      <c r="E600" s="168"/>
      <c r="F600" s="174">
        <v>-11.714271428571431</v>
      </c>
      <c r="G600" s="174">
        <v>-4.6672785714285725</v>
      </c>
      <c r="H600" s="174">
        <v>-2.0458714285714286</v>
      </c>
      <c r="I600" s="174">
        <v>3.5237785714285721</v>
      </c>
      <c r="J600" s="174">
        <v>12.005814285714285</v>
      </c>
      <c r="K600" s="174">
        <v>16.097985714285713</v>
      </c>
      <c r="L600" s="174">
        <v>10.875392857142856</v>
      </c>
      <c r="M600" s="174">
        <v>9.6337785714285733</v>
      </c>
      <c r="N600" s="174">
        <v>9.466685714285715</v>
      </c>
      <c r="O600" s="174">
        <v>7.9019499999999994</v>
      </c>
      <c r="P600" s="174">
        <v>8.0624900000000004</v>
      </c>
      <c r="Q600" s="174">
        <v>8.5461500000000008</v>
      </c>
      <c r="R600" s="174">
        <v>8.887159999999998</v>
      </c>
    </row>
    <row r="601" spans="1:18" x14ac:dyDescent="0.3">
      <c r="A601" s="173" t="s">
        <v>409</v>
      </c>
      <c r="B601" s="168"/>
      <c r="C601" s="168"/>
      <c r="D601" s="168"/>
      <c r="E601" s="168"/>
      <c r="F601" s="174">
        <v>-12.69215</v>
      </c>
      <c r="G601" s="174">
        <v>-3.5506500000000001</v>
      </c>
      <c r="H601" s="174">
        <v>-1.9742999999999999</v>
      </c>
      <c r="I601" s="174">
        <v>4.0247999999999999</v>
      </c>
      <c r="J601" s="174">
        <v>11.842500000000001</v>
      </c>
      <c r="K601" s="174">
        <v>15.48035</v>
      </c>
      <c r="L601" s="174">
        <v>10.320349999999999</v>
      </c>
      <c r="M601" s="174">
        <v>9.4150500000000008</v>
      </c>
      <c r="N601" s="174">
        <v>9.4645499999999991</v>
      </c>
      <c r="O601" s="174">
        <v>8.0648499999999999</v>
      </c>
      <c r="P601" s="174">
        <v>8.2264999999999997</v>
      </c>
      <c r="Q601" s="174">
        <v>8.6732000000000014</v>
      </c>
      <c r="R601" s="174">
        <v>8.9863</v>
      </c>
    </row>
    <row r="602" spans="1:18" x14ac:dyDescent="0.3">
      <c r="A602" s="117"/>
      <c r="B602" s="117"/>
      <c r="C602" s="117"/>
      <c r="D602" s="117"/>
      <c r="E602" s="117"/>
      <c r="F602" s="117"/>
      <c r="G602" s="117"/>
      <c r="H602" s="117"/>
      <c r="I602" s="117"/>
      <c r="J602" s="117"/>
      <c r="K602" s="117"/>
      <c r="L602" s="117"/>
      <c r="M602" s="117"/>
      <c r="N602" s="117"/>
      <c r="O602" s="117"/>
      <c r="P602" s="117"/>
      <c r="Q602" s="117"/>
      <c r="R602" s="117"/>
    </row>
    <row r="603" spans="1:18" x14ac:dyDescent="0.3">
      <c r="A603" s="170" t="s">
        <v>836</v>
      </c>
      <c r="B603" s="170"/>
      <c r="C603" s="170"/>
      <c r="D603" s="170"/>
      <c r="E603" s="170"/>
      <c r="F603" s="170"/>
      <c r="G603" s="170"/>
      <c r="H603" s="170"/>
      <c r="I603" s="170"/>
      <c r="J603" s="170"/>
      <c r="K603" s="170"/>
      <c r="L603" s="170"/>
      <c r="M603" s="170"/>
      <c r="N603" s="170"/>
      <c r="O603" s="170"/>
      <c r="P603" s="170"/>
      <c r="Q603" s="170"/>
      <c r="R603" s="170"/>
    </row>
    <row r="604" spans="1:18" x14ac:dyDescent="0.3">
      <c r="A604" s="168" t="s">
        <v>837</v>
      </c>
      <c r="B604" s="168" t="s">
        <v>838</v>
      </c>
      <c r="C604" s="168">
        <v>103309</v>
      </c>
      <c r="D604" s="171">
        <v>44040</v>
      </c>
      <c r="E604" s="172">
        <v>58.8339</v>
      </c>
      <c r="F604" s="172">
        <v>1.2396</v>
      </c>
      <c r="G604" s="172">
        <v>0.50739999999999996</v>
      </c>
      <c r="H604" s="172">
        <v>0.88739999999999997</v>
      </c>
      <c r="I604" s="172">
        <v>5.3106</v>
      </c>
      <c r="J604" s="172">
        <v>7.5374999999999996</v>
      </c>
      <c r="K604" s="172">
        <v>17.763400000000001</v>
      </c>
      <c r="L604" s="172">
        <v>-7.1919000000000004</v>
      </c>
      <c r="M604" s="172">
        <v>-1.8577999999999999</v>
      </c>
      <c r="N604" s="172">
        <v>0.67179999999999995</v>
      </c>
      <c r="O604" s="172">
        <v>1.9255</v>
      </c>
      <c r="P604" s="172">
        <v>6.1410999999999998</v>
      </c>
      <c r="Q604" s="172">
        <v>12.7478</v>
      </c>
      <c r="R604" s="172">
        <v>0.35749999999999998</v>
      </c>
    </row>
    <row r="605" spans="1:18" x14ac:dyDescent="0.3">
      <c r="A605" s="168" t="s">
        <v>837</v>
      </c>
      <c r="B605" s="168" t="s">
        <v>839</v>
      </c>
      <c r="C605" s="168">
        <v>119564</v>
      </c>
      <c r="D605" s="171">
        <v>44040</v>
      </c>
      <c r="E605" s="172">
        <v>63.252499999999998</v>
      </c>
      <c r="F605" s="172">
        <v>1.2422</v>
      </c>
      <c r="G605" s="172">
        <v>0.5181</v>
      </c>
      <c r="H605" s="172">
        <v>0.90639999999999998</v>
      </c>
      <c r="I605" s="172">
        <v>5.3510999999999997</v>
      </c>
      <c r="J605" s="172">
        <v>7.6304999999999996</v>
      </c>
      <c r="K605" s="172">
        <v>18.0518</v>
      </c>
      <c r="L605" s="172">
        <v>-6.7819000000000003</v>
      </c>
      <c r="M605" s="172">
        <v>-1.2020999999999999</v>
      </c>
      <c r="N605" s="172">
        <v>1.5697000000000001</v>
      </c>
      <c r="O605" s="172">
        <v>2.9557000000000002</v>
      </c>
      <c r="P605" s="172">
        <v>7.2610999999999999</v>
      </c>
      <c r="Q605" s="172">
        <v>12.3232</v>
      </c>
      <c r="R605" s="172">
        <v>1.2556</v>
      </c>
    </row>
    <row r="606" spans="1:18" x14ac:dyDescent="0.3">
      <c r="A606" s="168" t="s">
        <v>837</v>
      </c>
      <c r="B606" s="168" t="s">
        <v>840</v>
      </c>
      <c r="C606" s="168">
        <v>120468</v>
      </c>
      <c r="D606" s="171">
        <v>44040</v>
      </c>
      <c r="E606" s="172">
        <v>31.42</v>
      </c>
      <c r="F606" s="172">
        <v>1.9137</v>
      </c>
      <c r="G606" s="172">
        <v>1.65</v>
      </c>
      <c r="H606" s="172">
        <v>0.83440000000000003</v>
      </c>
      <c r="I606" s="172">
        <v>4.0053000000000001</v>
      </c>
      <c r="J606" s="172">
        <v>5.8624999999999998</v>
      </c>
      <c r="K606" s="172">
        <v>14.1715</v>
      </c>
      <c r="L606" s="172">
        <v>-7.3975999999999997</v>
      </c>
      <c r="M606" s="172">
        <v>-2.8448000000000002</v>
      </c>
      <c r="N606" s="172">
        <v>5.5780000000000003</v>
      </c>
      <c r="O606" s="172">
        <v>7.27</v>
      </c>
      <c r="P606" s="172">
        <v>10.9947</v>
      </c>
      <c r="Q606" s="172">
        <v>13.980399999999999</v>
      </c>
      <c r="R606" s="172">
        <v>0.31890000000000002</v>
      </c>
    </row>
    <row r="607" spans="1:18" x14ac:dyDescent="0.3">
      <c r="A607" s="168" t="s">
        <v>837</v>
      </c>
      <c r="B607" s="168" t="s">
        <v>841</v>
      </c>
      <c r="C607" s="168">
        <v>117560</v>
      </c>
      <c r="D607" s="171">
        <v>44040</v>
      </c>
      <c r="E607" s="172">
        <v>28.67</v>
      </c>
      <c r="F607" s="172">
        <v>1.9197</v>
      </c>
      <c r="G607" s="172">
        <v>1.6667000000000001</v>
      </c>
      <c r="H607" s="172">
        <v>0.84419999999999995</v>
      </c>
      <c r="I607" s="172">
        <v>3.9897999999999998</v>
      </c>
      <c r="J607" s="172">
        <v>5.7934000000000001</v>
      </c>
      <c r="K607" s="172">
        <v>13.860200000000001</v>
      </c>
      <c r="L607" s="172">
        <v>-7.8727999999999998</v>
      </c>
      <c r="M607" s="172">
        <v>-3.6625999999999999</v>
      </c>
      <c r="N607" s="172">
        <v>4.3304</v>
      </c>
      <c r="O607" s="172">
        <v>5.9824999999999999</v>
      </c>
      <c r="P607" s="172">
        <v>9.6725999999999992</v>
      </c>
      <c r="Q607" s="172">
        <v>13.914199999999999</v>
      </c>
      <c r="R607" s="172">
        <v>-0.92610000000000003</v>
      </c>
    </row>
    <row r="608" spans="1:18" x14ac:dyDescent="0.3">
      <c r="A608" s="168" t="s">
        <v>837</v>
      </c>
      <c r="B608" s="168" t="s">
        <v>842</v>
      </c>
      <c r="C608" s="168">
        <v>141813</v>
      </c>
      <c r="D608" s="171">
        <v>44040</v>
      </c>
      <c r="E608" s="172">
        <v>9.98</v>
      </c>
      <c r="F608" s="172">
        <v>1.1452</v>
      </c>
      <c r="G608" s="172">
        <v>0.7369</v>
      </c>
      <c r="H608" s="172">
        <v>-7.0099999999999996E-2</v>
      </c>
      <c r="I608" s="172">
        <v>4.2842000000000002</v>
      </c>
      <c r="J608" s="172">
        <v>5.8212000000000002</v>
      </c>
      <c r="K608" s="172">
        <v>13.010999999999999</v>
      </c>
      <c r="L608" s="172">
        <v>-7.5240999999999998</v>
      </c>
      <c r="M608" s="172">
        <v>-1.3736999999999999</v>
      </c>
      <c r="N608" s="172">
        <v>2.8548</v>
      </c>
      <c r="O608" s="172"/>
      <c r="P608" s="172"/>
      <c r="Q608" s="172">
        <v>-7.1199999999999999E-2</v>
      </c>
      <c r="R608" s="172">
        <v>-6.9900000000000004E-2</v>
      </c>
    </row>
    <row r="609" spans="1:18" x14ac:dyDescent="0.3">
      <c r="A609" s="168" t="s">
        <v>837</v>
      </c>
      <c r="B609" s="168" t="s">
        <v>843</v>
      </c>
      <c r="C609" s="168">
        <v>141812</v>
      </c>
      <c r="D609" s="171">
        <v>44040</v>
      </c>
      <c r="E609" s="172">
        <v>9.6020000000000003</v>
      </c>
      <c r="F609" s="172">
        <v>1.1375999999999999</v>
      </c>
      <c r="G609" s="172">
        <v>0.71319999999999995</v>
      </c>
      <c r="H609" s="172">
        <v>-9.3600000000000003E-2</v>
      </c>
      <c r="I609" s="172">
        <v>4.2222999999999997</v>
      </c>
      <c r="J609" s="172">
        <v>5.6906999999999996</v>
      </c>
      <c r="K609" s="172">
        <v>12.6334</v>
      </c>
      <c r="L609" s="172">
        <v>-8.1762999999999995</v>
      </c>
      <c r="M609" s="172">
        <v>-2.4186999999999999</v>
      </c>
      <c r="N609" s="172">
        <v>1.4581999999999999</v>
      </c>
      <c r="O609" s="172"/>
      <c r="P609" s="172"/>
      <c r="Q609" s="172">
        <v>-1.4343999999999999</v>
      </c>
      <c r="R609" s="172">
        <v>-1.3782000000000001</v>
      </c>
    </row>
    <row r="610" spans="1:18" x14ac:dyDescent="0.3">
      <c r="A610" s="168" t="s">
        <v>837</v>
      </c>
      <c r="B610" s="168" t="s">
        <v>844</v>
      </c>
      <c r="C610" s="168">
        <v>119096</v>
      </c>
      <c r="D610" s="171">
        <v>44040</v>
      </c>
      <c r="E610" s="172">
        <v>24.135999999999999</v>
      </c>
      <c r="F610" s="172">
        <v>0.9325</v>
      </c>
      <c r="G610" s="172">
        <v>-7.0400000000000004E-2</v>
      </c>
      <c r="H610" s="172">
        <v>-0.53159999999999996</v>
      </c>
      <c r="I610" s="172">
        <v>3.8197000000000001</v>
      </c>
      <c r="J610" s="172">
        <v>6.4901999999999997</v>
      </c>
      <c r="K610" s="172">
        <v>19.0138</v>
      </c>
      <c r="L610" s="172">
        <v>-11.593</v>
      </c>
      <c r="M610" s="172">
        <v>-6.3407</v>
      </c>
      <c r="N610" s="172">
        <v>2.0937999999999999</v>
      </c>
      <c r="O610" s="172">
        <v>2.2185000000000001</v>
      </c>
      <c r="P610" s="172">
        <v>5.8689999999999998</v>
      </c>
      <c r="Q610" s="172">
        <v>10.8347</v>
      </c>
      <c r="R610" s="172">
        <v>-0.30640000000000001</v>
      </c>
    </row>
    <row r="611" spans="1:18" x14ac:dyDescent="0.3">
      <c r="A611" s="168" t="s">
        <v>837</v>
      </c>
      <c r="B611" s="168" t="s">
        <v>845</v>
      </c>
      <c r="C611" s="168">
        <v>112901</v>
      </c>
      <c r="D611" s="171">
        <v>44040</v>
      </c>
      <c r="E611" s="172">
        <v>22.783000000000001</v>
      </c>
      <c r="F611" s="172">
        <v>0.93030000000000002</v>
      </c>
      <c r="G611" s="172">
        <v>-8.3299999999999999E-2</v>
      </c>
      <c r="H611" s="172">
        <v>-0.55000000000000004</v>
      </c>
      <c r="I611" s="172">
        <v>3.7761</v>
      </c>
      <c r="J611" s="172">
        <v>6.3879999999999999</v>
      </c>
      <c r="K611" s="172">
        <v>18.686199999999999</v>
      </c>
      <c r="L611" s="172">
        <v>-12.0755</v>
      </c>
      <c r="M611" s="172">
        <v>-7.1105</v>
      </c>
      <c r="N611" s="172">
        <v>0.99299999999999999</v>
      </c>
      <c r="O611" s="172">
        <v>1.2574000000000001</v>
      </c>
      <c r="P611" s="172">
        <v>4.9733000000000001</v>
      </c>
      <c r="Q611" s="172">
        <v>8.4596999999999998</v>
      </c>
      <c r="R611" s="172">
        <v>-1.3362000000000001</v>
      </c>
    </row>
    <row r="612" spans="1:18" x14ac:dyDescent="0.3">
      <c r="A612" s="168" t="s">
        <v>837</v>
      </c>
      <c r="B612" s="168" t="s">
        <v>846</v>
      </c>
      <c r="C612" s="168">
        <v>105817</v>
      </c>
      <c r="D612" s="171">
        <v>44040</v>
      </c>
      <c r="E612" s="172">
        <v>36.416699999999999</v>
      </c>
      <c r="F612" s="172">
        <v>0.91590000000000005</v>
      </c>
      <c r="G612" s="172">
        <v>-0.80110000000000003</v>
      </c>
      <c r="H612" s="172">
        <v>-1.7350000000000001</v>
      </c>
      <c r="I612" s="172">
        <v>2.7486999999999999</v>
      </c>
      <c r="J612" s="172">
        <v>0.68230000000000002</v>
      </c>
      <c r="K612" s="172">
        <v>14.1976</v>
      </c>
      <c r="L612" s="172">
        <v>-14.8088</v>
      </c>
      <c r="M612" s="172">
        <v>-8.4863</v>
      </c>
      <c r="N612" s="172">
        <v>-10.11</v>
      </c>
      <c r="O612" s="172">
        <v>-0.8004</v>
      </c>
      <c r="P612" s="172">
        <v>4.0555000000000003</v>
      </c>
      <c r="Q612" s="172">
        <v>10.439</v>
      </c>
      <c r="R612" s="172">
        <v>-3.2646999999999999</v>
      </c>
    </row>
    <row r="613" spans="1:18" x14ac:dyDescent="0.3">
      <c r="A613" s="168" t="s">
        <v>837</v>
      </c>
      <c r="B613" s="168" t="s">
        <v>847</v>
      </c>
      <c r="C613" s="168">
        <v>118564</v>
      </c>
      <c r="D613" s="171">
        <v>44040</v>
      </c>
      <c r="E613" s="172">
        <v>39.400500000000001</v>
      </c>
      <c r="F613" s="172">
        <v>0.91849999999999998</v>
      </c>
      <c r="G613" s="172">
        <v>-0.79239999999999999</v>
      </c>
      <c r="H613" s="172">
        <v>-1.7203999999999999</v>
      </c>
      <c r="I613" s="172">
        <v>2.7797000000000001</v>
      </c>
      <c r="J613" s="172">
        <v>0.75149999999999995</v>
      </c>
      <c r="K613" s="172">
        <v>14.4345</v>
      </c>
      <c r="L613" s="172">
        <v>-14.4511</v>
      </c>
      <c r="M613" s="172">
        <v>-7.8917999999999999</v>
      </c>
      <c r="N613" s="172">
        <v>-9.3328000000000007</v>
      </c>
      <c r="O613" s="172">
        <v>0.20519999999999999</v>
      </c>
      <c r="P613" s="172">
        <v>5.2134999999999998</v>
      </c>
      <c r="Q613" s="172">
        <v>13.9841</v>
      </c>
      <c r="R613" s="172">
        <v>-2.3411</v>
      </c>
    </row>
    <row r="614" spans="1:18" x14ac:dyDescent="0.3">
      <c r="A614" s="168" t="s">
        <v>837</v>
      </c>
      <c r="B614" s="168" t="s">
        <v>848</v>
      </c>
      <c r="C614" s="168">
        <v>102760</v>
      </c>
      <c r="D614" s="171">
        <v>44040</v>
      </c>
      <c r="E614" s="172">
        <v>67.015000000000001</v>
      </c>
      <c r="F614" s="172">
        <v>0.40150000000000002</v>
      </c>
      <c r="G614" s="172">
        <v>-0.5786</v>
      </c>
      <c r="H614" s="172">
        <v>-0.31090000000000001</v>
      </c>
      <c r="I614" s="172">
        <v>4.4335000000000004</v>
      </c>
      <c r="J614" s="172">
        <v>4.6830999999999996</v>
      </c>
      <c r="K614" s="172">
        <v>15.736700000000001</v>
      </c>
      <c r="L614" s="172">
        <v>-12.98</v>
      </c>
      <c r="M614" s="172">
        <v>-11.3781</v>
      </c>
      <c r="N614" s="172">
        <v>-10.8902</v>
      </c>
      <c r="O614" s="172">
        <v>-4.7302</v>
      </c>
      <c r="P614" s="172">
        <v>2.1</v>
      </c>
      <c r="Q614" s="172">
        <v>12.7339</v>
      </c>
      <c r="R614" s="172">
        <v>-6.8369999999999997</v>
      </c>
    </row>
    <row r="615" spans="1:18" x14ac:dyDescent="0.3">
      <c r="A615" s="168" t="s">
        <v>837</v>
      </c>
      <c r="B615" s="168" t="s">
        <v>849</v>
      </c>
      <c r="C615" s="168">
        <v>118950</v>
      </c>
      <c r="D615" s="171">
        <v>44040</v>
      </c>
      <c r="E615" s="172">
        <v>71.528000000000006</v>
      </c>
      <c r="F615" s="172">
        <v>0.40429999999999999</v>
      </c>
      <c r="G615" s="172">
        <v>-0.56989999999999996</v>
      </c>
      <c r="H615" s="172">
        <v>-0.2969</v>
      </c>
      <c r="I615" s="172">
        <v>4.4646999999999997</v>
      </c>
      <c r="J615" s="172">
        <v>4.7553000000000001</v>
      </c>
      <c r="K615" s="172">
        <v>16.0077</v>
      </c>
      <c r="L615" s="172">
        <v>-12.5639</v>
      </c>
      <c r="M615" s="172">
        <v>-10.757300000000001</v>
      </c>
      <c r="N615" s="172">
        <v>-10.0786</v>
      </c>
      <c r="O615" s="172">
        <v>-3.8227000000000002</v>
      </c>
      <c r="P615" s="172">
        <v>3.1486000000000001</v>
      </c>
      <c r="Q615" s="172">
        <v>8.0500000000000007</v>
      </c>
      <c r="R615" s="172">
        <v>-6.0103999999999997</v>
      </c>
    </row>
    <row r="616" spans="1:18" x14ac:dyDescent="0.3">
      <c r="A616" s="168" t="s">
        <v>837</v>
      </c>
      <c r="B616" s="168" t="s">
        <v>850</v>
      </c>
      <c r="C616" s="168"/>
      <c r="D616" s="171"/>
      <c r="E616" s="172"/>
      <c r="F616" s="172"/>
      <c r="G616" s="172"/>
      <c r="H616" s="172"/>
      <c r="I616" s="172"/>
      <c r="J616" s="172"/>
      <c r="K616" s="172"/>
      <c r="L616" s="172"/>
      <c r="M616" s="172"/>
      <c r="N616" s="172"/>
      <c r="O616" s="172"/>
      <c r="P616" s="172"/>
      <c r="Q616" s="172"/>
      <c r="R616" s="172"/>
    </row>
    <row r="617" spans="1:18" x14ac:dyDescent="0.3">
      <c r="A617" s="168" t="s">
        <v>837</v>
      </c>
      <c r="B617" s="168" t="s">
        <v>851</v>
      </c>
      <c r="C617" s="168">
        <v>111957</v>
      </c>
      <c r="D617" s="171">
        <v>44040</v>
      </c>
      <c r="E617" s="172">
        <v>30.3</v>
      </c>
      <c r="F617" s="172">
        <v>1.4056</v>
      </c>
      <c r="G617" s="172">
        <v>0.89910000000000001</v>
      </c>
      <c r="H617" s="172">
        <v>1.2701</v>
      </c>
      <c r="I617" s="172">
        <v>4.5910000000000002</v>
      </c>
      <c r="J617" s="172">
        <v>5.7591999999999999</v>
      </c>
      <c r="K617" s="172">
        <v>22.622399999999999</v>
      </c>
      <c r="L617" s="172">
        <v>2.4687000000000001</v>
      </c>
      <c r="M617" s="172">
        <v>7.2565999999999997</v>
      </c>
      <c r="N617" s="172">
        <v>3.3071999999999999</v>
      </c>
      <c r="O617" s="172">
        <v>3.0453000000000001</v>
      </c>
      <c r="P617" s="172">
        <v>5.9577</v>
      </c>
      <c r="Q617" s="172">
        <v>10.4284</v>
      </c>
      <c r="R617" s="172">
        <v>0.28089999999999998</v>
      </c>
    </row>
    <row r="618" spans="1:18" x14ac:dyDescent="0.3">
      <c r="A618" s="168" t="s">
        <v>837</v>
      </c>
      <c r="B618" s="168" t="s">
        <v>852</v>
      </c>
      <c r="C618" s="168">
        <v>120722</v>
      </c>
      <c r="D618" s="171">
        <v>44040</v>
      </c>
      <c r="E618" s="172">
        <v>32.67</v>
      </c>
      <c r="F618" s="172">
        <v>1.3966000000000001</v>
      </c>
      <c r="G618" s="172">
        <v>0.89559999999999995</v>
      </c>
      <c r="H618" s="172">
        <v>1.3023</v>
      </c>
      <c r="I618" s="172">
        <v>4.6444999999999999</v>
      </c>
      <c r="J618" s="172">
        <v>5.8651999999999997</v>
      </c>
      <c r="K618" s="172">
        <v>23.0045</v>
      </c>
      <c r="L618" s="172">
        <v>3.0274000000000001</v>
      </c>
      <c r="M618" s="172">
        <v>8.0715000000000003</v>
      </c>
      <c r="N618" s="172">
        <v>4.3769999999999998</v>
      </c>
      <c r="O618" s="172">
        <v>4.1079999999999997</v>
      </c>
      <c r="P618" s="172">
        <v>7.1609999999999996</v>
      </c>
      <c r="Q618" s="172">
        <v>10.517099999999999</v>
      </c>
      <c r="R618" s="172">
        <v>1.3231999999999999</v>
      </c>
    </row>
    <row r="619" spans="1:18" x14ac:dyDescent="0.3">
      <c r="A619" s="168" t="s">
        <v>837</v>
      </c>
      <c r="B619" s="168" t="s">
        <v>853</v>
      </c>
      <c r="C619" s="168">
        <v>141920</v>
      </c>
      <c r="D619" s="171">
        <v>44040</v>
      </c>
      <c r="E619" s="172">
        <v>10.35</v>
      </c>
      <c r="F619" s="172">
        <v>1.173</v>
      </c>
      <c r="G619" s="172">
        <v>1.173</v>
      </c>
      <c r="H619" s="172">
        <v>1.0742</v>
      </c>
      <c r="I619" s="172">
        <v>5.5045999999999999</v>
      </c>
      <c r="J619" s="172">
        <v>7.5884</v>
      </c>
      <c r="K619" s="172">
        <v>17.4801</v>
      </c>
      <c r="L619" s="172">
        <v>-3.8104</v>
      </c>
      <c r="M619" s="172">
        <v>-0.76700000000000002</v>
      </c>
      <c r="N619" s="172">
        <v>4.1246999999999998</v>
      </c>
      <c r="O619" s="172"/>
      <c r="P619" s="172"/>
      <c r="Q619" s="172">
        <v>1.2842</v>
      </c>
      <c r="R619" s="172">
        <v>-0.99660000000000004</v>
      </c>
    </row>
    <row r="620" spans="1:18" x14ac:dyDescent="0.3">
      <c r="A620" s="168" t="s">
        <v>837</v>
      </c>
      <c r="B620" s="168" t="s">
        <v>854</v>
      </c>
      <c r="C620" s="168">
        <v>141919</v>
      </c>
      <c r="D620" s="171">
        <v>44040</v>
      </c>
      <c r="E620" s="172">
        <v>9.85</v>
      </c>
      <c r="F620" s="172">
        <v>1.1294</v>
      </c>
      <c r="G620" s="172">
        <v>1.1294</v>
      </c>
      <c r="H620" s="172">
        <v>1.0256000000000001</v>
      </c>
      <c r="I620" s="172">
        <v>5.4603999999999999</v>
      </c>
      <c r="J620" s="172">
        <v>7.4154999999999998</v>
      </c>
      <c r="K620" s="172">
        <v>17.122499999999999</v>
      </c>
      <c r="L620" s="172">
        <v>-4.1829000000000001</v>
      </c>
      <c r="M620" s="172">
        <v>-1.4014</v>
      </c>
      <c r="N620" s="172">
        <v>3.1414</v>
      </c>
      <c r="O620" s="172"/>
      <c r="P620" s="172"/>
      <c r="Q620" s="172">
        <v>-0.55900000000000005</v>
      </c>
      <c r="R620" s="172">
        <v>-2.5326</v>
      </c>
    </row>
    <row r="621" spans="1:18" x14ac:dyDescent="0.3">
      <c r="A621" s="168" t="s">
        <v>837</v>
      </c>
      <c r="B621" s="168" t="s">
        <v>855</v>
      </c>
      <c r="C621" s="168">
        <v>118421</v>
      </c>
      <c r="D621" s="171">
        <v>44040</v>
      </c>
      <c r="E621" s="172">
        <v>41</v>
      </c>
      <c r="F621" s="172">
        <v>1.4349000000000001</v>
      </c>
      <c r="G621" s="172">
        <v>1.4349000000000001</v>
      </c>
      <c r="H621" s="172">
        <v>1.7370000000000001</v>
      </c>
      <c r="I621" s="172">
        <v>5.8338000000000001</v>
      </c>
      <c r="J621" s="172">
        <v>9.6257000000000001</v>
      </c>
      <c r="K621" s="172">
        <v>21.987500000000001</v>
      </c>
      <c r="L621" s="172">
        <v>-5.0486000000000004</v>
      </c>
      <c r="M621" s="172">
        <v>3.0409999999999999</v>
      </c>
      <c r="N621" s="172">
        <v>10.8108</v>
      </c>
      <c r="O621" s="172">
        <v>2.2797000000000001</v>
      </c>
      <c r="P621" s="172">
        <v>8.0295000000000005</v>
      </c>
      <c r="Q621" s="172">
        <v>9.9534000000000002</v>
      </c>
      <c r="R621" s="172">
        <v>-2.0512000000000001</v>
      </c>
    </row>
    <row r="622" spans="1:18" x14ac:dyDescent="0.3">
      <c r="A622" s="168" t="s">
        <v>837</v>
      </c>
      <c r="B622" s="168" t="s">
        <v>856</v>
      </c>
      <c r="C622" s="168">
        <v>108592</v>
      </c>
      <c r="D622" s="171">
        <v>44040</v>
      </c>
      <c r="E622" s="172">
        <v>37.18</v>
      </c>
      <c r="F622" s="172">
        <v>1.4184000000000001</v>
      </c>
      <c r="G622" s="172">
        <v>1.3908</v>
      </c>
      <c r="H622" s="172">
        <v>1.6958</v>
      </c>
      <c r="I622" s="172">
        <v>5.7751999999999999</v>
      </c>
      <c r="J622" s="172">
        <v>9.4817</v>
      </c>
      <c r="K622" s="172">
        <v>21.582699999999999</v>
      </c>
      <c r="L622" s="172">
        <v>-5.6824000000000003</v>
      </c>
      <c r="M622" s="172">
        <v>2.0026999999999999</v>
      </c>
      <c r="N622" s="172">
        <v>9.3208000000000002</v>
      </c>
      <c r="O622" s="172">
        <v>0.70850000000000002</v>
      </c>
      <c r="P622" s="172">
        <v>6.3449999999999998</v>
      </c>
      <c r="Q622" s="172">
        <v>9.5632999999999999</v>
      </c>
      <c r="R622" s="172">
        <v>-3.3626999999999998</v>
      </c>
    </row>
    <row r="623" spans="1:18" x14ac:dyDescent="0.3">
      <c r="A623" s="168" t="s">
        <v>837</v>
      </c>
      <c r="B623" s="168" t="s">
        <v>857</v>
      </c>
      <c r="C623" s="168">
        <v>131580</v>
      </c>
      <c r="D623" s="171">
        <v>44040</v>
      </c>
      <c r="E623" s="172">
        <v>18.796199999999999</v>
      </c>
      <c r="F623" s="172">
        <v>0.43440000000000001</v>
      </c>
      <c r="G623" s="172">
        <v>-9.9400000000000002E-2</v>
      </c>
      <c r="H623" s="172">
        <v>0.15509999999999999</v>
      </c>
      <c r="I623" s="172">
        <v>5.5231000000000003</v>
      </c>
      <c r="J623" s="172">
        <v>6.8517999999999999</v>
      </c>
      <c r="K623" s="172">
        <v>16.532299999999999</v>
      </c>
      <c r="L623" s="172">
        <v>-5.8802000000000003</v>
      </c>
      <c r="M623" s="172">
        <v>3.1476999999999999</v>
      </c>
      <c r="N623" s="172">
        <v>9.8358000000000008</v>
      </c>
      <c r="O623" s="172">
        <v>7.9107000000000003</v>
      </c>
      <c r="P623" s="172">
        <v>11.3193</v>
      </c>
      <c r="Q623" s="172">
        <v>11.6044</v>
      </c>
      <c r="R623" s="172">
        <v>9.6975999999999996</v>
      </c>
    </row>
    <row r="624" spans="1:18" x14ac:dyDescent="0.3">
      <c r="A624" s="168" t="s">
        <v>837</v>
      </c>
      <c r="B624" s="168" t="s">
        <v>858</v>
      </c>
      <c r="C624" s="168">
        <v>131578</v>
      </c>
      <c r="D624" s="171">
        <v>44040</v>
      </c>
      <c r="E624" s="172">
        <v>17.4617</v>
      </c>
      <c r="F624" s="172">
        <v>0.43080000000000002</v>
      </c>
      <c r="G624" s="172">
        <v>-0.1138</v>
      </c>
      <c r="H624" s="172">
        <v>0.129</v>
      </c>
      <c r="I624" s="172">
        <v>5.468</v>
      </c>
      <c r="J624" s="172">
        <v>6.7243000000000004</v>
      </c>
      <c r="K624" s="172">
        <v>16.1326</v>
      </c>
      <c r="L624" s="172">
        <v>-6.53</v>
      </c>
      <c r="M624" s="172">
        <v>2.0411999999999999</v>
      </c>
      <c r="N624" s="172">
        <v>8.2539999999999996</v>
      </c>
      <c r="O624" s="172">
        <v>6.3121</v>
      </c>
      <c r="P624" s="172">
        <v>9.8973999999999993</v>
      </c>
      <c r="Q624" s="172">
        <v>10.1836</v>
      </c>
      <c r="R624" s="172">
        <v>8.0911000000000008</v>
      </c>
    </row>
    <row r="625" spans="1:18" x14ac:dyDescent="0.3">
      <c r="A625" s="168" t="s">
        <v>837</v>
      </c>
      <c r="B625" s="168" t="s">
        <v>859</v>
      </c>
      <c r="C625" s="168">
        <v>107410</v>
      </c>
      <c r="D625" s="171">
        <v>44040</v>
      </c>
      <c r="E625" s="172">
        <v>7.7990000000000004</v>
      </c>
      <c r="F625" s="172">
        <v>1.1675</v>
      </c>
      <c r="G625" s="172">
        <v>0.47670000000000001</v>
      </c>
      <c r="H625" s="172">
        <v>-1.5415000000000001</v>
      </c>
      <c r="I625" s="172">
        <v>1.7242999999999999</v>
      </c>
      <c r="J625" s="172">
        <v>2.3075000000000001</v>
      </c>
      <c r="K625" s="172">
        <v>10.5206</v>
      </c>
      <c r="L625" s="172">
        <v>-18.133600000000001</v>
      </c>
      <c r="M625" s="172">
        <v>-17.393999999999998</v>
      </c>
      <c r="N625" s="172">
        <v>-8.5847999999999995</v>
      </c>
      <c r="O625" s="172">
        <v>-2.1431</v>
      </c>
      <c r="P625" s="172">
        <v>5.6562999999999999</v>
      </c>
      <c r="Q625" s="172">
        <v>-1.9839</v>
      </c>
      <c r="R625" s="172">
        <v>-8.2032000000000007</v>
      </c>
    </row>
    <row r="626" spans="1:18" x14ac:dyDescent="0.3">
      <c r="A626" s="168" t="s">
        <v>837</v>
      </c>
      <c r="B626" s="168" t="s">
        <v>860</v>
      </c>
      <c r="C626" s="168">
        <v>120488</v>
      </c>
      <c r="D626" s="171">
        <v>44040</v>
      </c>
      <c r="E626" s="172">
        <v>8.6008999999999993</v>
      </c>
      <c r="F626" s="172">
        <v>1.1704000000000001</v>
      </c>
      <c r="G626" s="172">
        <v>0.4919</v>
      </c>
      <c r="H626" s="172">
        <v>-1.516</v>
      </c>
      <c r="I626" s="172">
        <v>1.7762</v>
      </c>
      <c r="J626" s="172">
        <v>2.4281999999999999</v>
      </c>
      <c r="K626" s="172">
        <v>10.9049</v>
      </c>
      <c r="L626" s="172">
        <v>-17.470400000000001</v>
      </c>
      <c r="M626" s="172">
        <v>-16.3231</v>
      </c>
      <c r="N626" s="172">
        <v>-6.9729999999999999</v>
      </c>
      <c r="O626" s="172">
        <v>-0.75290000000000001</v>
      </c>
      <c r="P626" s="172">
        <v>7.2752999999999997</v>
      </c>
      <c r="Q626" s="172">
        <v>11.058999999999999</v>
      </c>
      <c r="R626" s="172">
        <v>-6.6208999999999998</v>
      </c>
    </row>
    <row r="627" spans="1:18" x14ac:dyDescent="0.3">
      <c r="A627" s="168" t="s">
        <v>837</v>
      </c>
      <c r="B627" s="168" t="s">
        <v>861</v>
      </c>
      <c r="C627" s="168">
        <v>147473</v>
      </c>
      <c r="D627" s="171">
        <v>44040</v>
      </c>
      <c r="E627" s="172">
        <v>10.435</v>
      </c>
      <c r="F627" s="172">
        <v>1.2517</v>
      </c>
      <c r="G627" s="172">
        <v>0.66559999999999997</v>
      </c>
      <c r="H627" s="172">
        <v>0.7823</v>
      </c>
      <c r="I627" s="172">
        <v>5.4573</v>
      </c>
      <c r="J627" s="172">
        <v>8.2356999999999996</v>
      </c>
      <c r="K627" s="172">
        <v>17.710100000000001</v>
      </c>
      <c r="L627" s="172">
        <v>-7.5894000000000004</v>
      </c>
      <c r="M627" s="172">
        <v>-0.87390000000000001</v>
      </c>
      <c r="N627" s="172">
        <v>4.1002000000000001</v>
      </c>
      <c r="O627" s="172"/>
      <c r="P627" s="172"/>
      <c r="Q627" s="172">
        <v>4.1973000000000003</v>
      </c>
      <c r="R627" s="172"/>
    </row>
    <row r="628" spans="1:18" x14ac:dyDescent="0.3">
      <c r="A628" s="168" t="s">
        <v>837</v>
      </c>
      <c r="B628" s="168" t="s">
        <v>862</v>
      </c>
      <c r="C628" s="168">
        <v>147477</v>
      </c>
      <c r="D628" s="171">
        <v>44040</v>
      </c>
      <c r="E628" s="172">
        <v>10.246</v>
      </c>
      <c r="F628" s="172">
        <v>1.2451000000000001</v>
      </c>
      <c r="G628" s="172">
        <v>0.64829999999999999</v>
      </c>
      <c r="H628" s="172">
        <v>0.75719999999999998</v>
      </c>
      <c r="I628" s="172">
        <v>5.3898000000000001</v>
      </c>
      <c r="J628" s="172">
        <v>8.0801999999999996</v>
      </c>
      <c r="K628" s="172">
        <v>17.2043</v>
      </c>
      <c r="L628" s="172">
        <v>-8.3870000000000005</v>
      </c>
      <c r="M628" s="172">
        <v>-2.1861999999999999</v>
      </c>
      <c r="N628" s="172">
        <v>2.2656999999999998</v>
      </c>
      <c r="O628" s="172"/>
      <c r="P628" s="172"/>
      <c r="Q628" s="172">
        <v>2.3744000000000001</v>
      </c>
      <c r="R628" s="172"/>
    </row>
    <row r="629" spans="1:18" x14ac:dyDescent="0.3">
      <c r="A629" s="168" t="s">
        <v>837</v>
      </c>
      <c r="B629" s="168" t="s">
        <v>863</v>
      </c>
      <c r="C629" s="168">
        <v>145376</v>
      </c>
      <c r="D629" s="171">
        <v>44040</v>
      </c>
      <c r="E629" s="172">
        <v>11.081</v>
      </c>
      <c r="F629" s="172">
        <v>1.3351999999999999</v>
      </c>
      <c r="G629" s="172">
        <v>1.2981</v>
      </c>
      <c r="H629" s="172">
        <v>1.4000999999999999</v>
      </c>
      <c r="I629" s="172">
        <v>4.0567000000000002</v>
      </c>
      <c r="J629" s="172">
        <v>5.3127000000000004</v>
      </c>
      <c r="K629" s="172">
        <v>12.0991</v>
      </c>
      <c r="L629" s="172">
        <v>-6.4341999999999997</v>
      </c>
      <c r="M629" s="172">
        <v>-1.9380999999999999</v>
      </c>
      <c r="N629" s="172">
        <v>4.1839000000000004</v>
      </c>
      <c r="O629" s="172"/>
      <c r="P629" s="172"/>
      <c r="Q629" s="172">
        <v>6.1173999999999999</v>
      </c>
      <c r="R629" s="172"/>
    </row>
    <row r="630" spans="1:18" x14ac:dyDescent="0.3">
      <c r="A630" s="168" t="s">
        <v>837</v>
      </c>
      <c r="B630" s="168" t="s">
        <v>864</v>
      </c>
      <c r="C630" s="168">
        <v>145378</v>
      </c>
      <c r="D630" s="171">
        <v>44040</v>
      </c>
      <c r="E630" s="172">
        <v>10.872</v>
      </c>
      <c r="F630" s="172">
        <v>1.3328</v>
      </c>
      <c r="G630" s="172">
        <v>1.2950999999999999</v>
      </c>
      <c r="H630" s="172">
        <v>1.3801000000000001</v>
      </c>
      <c r="I630" s="172">
        <v>4.0084</v>
      </c>
      <c r="J630" s="172">
        <v>5.2163000000000004</v>
      </c>
      <c r="K630" s="172">
        <v>11.7829</v>
      </c>
      <c r="L630" s="172">
        <v>-6.9656000000000002</v>
      </c>
      <c r="M630" s="172">
        <v>-2.7896999999999998</v>
      </c>
      <c r="N630" s="172">
        <v>2.9935999999999998</v>
      </c>
      <c r="O630" s="172"/>
      <c r="P630" s="172"/>
      <c r="Q630" s="172">
        <v>4.9550000000000001</v>
      </c>
      <c r="R630" s="172"/>
    </row>
    <row r="631" spans="1:18" x14ac:dyDescent="0.3">
      <c r="A631" s="168" t="s">
        <v>837</v>
      </c>
      <c r="B631" s="168" t="s">
        <v>865</v>
      </c>
      <c r="C631" s="168">
        <v>147206</v>
      </c>
      <c r="D631" s="171">
        <v>44040</v>
      </c>
      <c r="E631" s="172">
        <v>11.673</v>
      </c>
      <c r="F631" s="172">
        <v>0.51670000000000005</v>
      </c>
      <c r="G631" s="172">
        <v>-0.25629999999999997</v>
      </c>
      <c r="H631" s="172">
        <v>5.1400000000000001E-2</v>
      </c>
      <c r="I631" s="172">
        <v>5.0391000000000004</v>
      </c>
      <c r="J631" s="172">
        <v>9.0017999999999994</v>
      </c>
      <c r="K631" s="172">
        <v>23.445399999999999</v>
      </c>
      <c r="L631" s="172">
        <v>-4.0444000000000004</v>
      </c>
      <c r="M631" s="172">
        <v>2.3946999999999998</v>
      </c>
      <c r="N631" s="172">
        <v>12.164899999999999</v>
      </c>
      <c r="O631" s="172"/>
      <c r="P631" s="172"/>
      <c r="Q631" s="172">
        <v>13.6592</v>
      </c>
      <c r="R631" s="172"/>
    </row>
    <row r="632" spans="1:18" x14ac:dyDescent="0.3">
      <c r="A632" s="168" t="s">
        <v>837</v>
      </c>
      <c r="B632" s="168" t="s">
        <v>866</v>
      </c>
      <c r="C632" s="168">
        <v>147203</v>
      </c>
      <c r="D632" s="171">
        <v>44040</v>
      </c>
      <c r="E632" s="172">
        <v>11.436999999999999</v>
      </c>
      <c r="F632" s="172">
        <v>0.50970000000000004</v>
      </c>
      <c r="G632" s="172">
        <v>-0.27029999999999998</v>
      </c>
      <c r="H632" s="172">
        <v>1.7500000000000002E-2</v>
      </c>
      <c r="I632" s="172">
        <v>4.9748000000000001</v>
      </c>
      <c r="J632" s="172">
        <v>8.8512000000000004</v>
      </c>
      <c r="K632" s="172">
        <v>22.938800000000001</v>
      </c>
      <c r="L632" s="172">
        <v>-4.8026999999999997</v>
      </c>
      <c r="M632" s="172">
        <v>1.1317999999999999</v>
      </c>
      <c r="N632" s="172">
        <v>10.299899999999999</v>
      </c>
      <c r="O632" s="172"/>
      <c r="P632" s="172"/>
      <c r="Q632" s="172">
        <v>11.7539</v>
      </c>
      <c r="R632" s="172"/>
    </row>
    <row r="633" spans="1:18" x14ac:dyDescent="0.3">
      <c r="A633" s="168" t="s">
        <v>837</v>
      </c>
      <c r="B633" s="168" t="s">
        <v>867</v>
      </c>
      <c r="C633" s="168">
        <v>122389</v>
      </c>
      <c r="D633" s="171">
        <v>44040</v>
      </c>
      <c r="E633" s="172">
        <v>25.369499999999999</v>
      </c>
      <c r="F633" s="172">
        <v>1.6695</v>
      </c>
      <c r="G633" s="172">
        <v>0.93340000000000001</v>
      </c>
      <c r="H633" s="172">
        <v>1.1014999999999999</v>
      </c>
      <c r="I633" s="172">
        <v>4.6544999999999996</v>
      </c>
      <c r="J633" s="172">
        <v>6.3719999999999999</v>
      </c>
      <c r="K633" s="172">
        <v>14.001799999999999</v>
      </c>
      <c r="L633" s="172">
        <v>-4.5387000000000004</v>
      </c>
      <c r="M633" s="172">
        <v>-0.62870000000000004</v>
      </c>
      <c r="N633" s="172">
        <v>9.6102000000000007</v>
      </c>
      <c r="O633" s="172">
        <v>5.1524000000000001</v>
      </c>
      <c r="P633" s="172">
        <v>8.0922999999999998</v>
      </c>
      <c r="Q633" s="172">
        <v>13.7752</v>
      </c>
      <c r="R633" s="172">
        <v>2.5306999999999999</v>
      </c>
    </row>
    <row r="634" spans="1:18" x14ac:dyDescent="0.3">
      <c r="A634" s="168" t="s">
        <v>837</v>
      </c>
      <c r="B634" s="168" t="s">
        <v>868</v>
      </c>
      <c r="C634" s="168">
        <v>122387</v>
      </c>
      <c r="D634" s="171">
        <v>44040</v>
      </c>
      <c r="E634" s="172">
        <v>23.005700000000001</v>
      </c>
      <c r="F634" s="172">
        <v>1.6656</v>
      </c>
      <c r="G634" s="172">
        <v>0.91769999999999996</v>
      </c>
      <c r="H634" s="172">
        <v>1.0742</v>
      </c>
      <c r="I634" s="172">
        <v>4.5979999999999999</v>
      </c>
      <c r="J634" s="172">
        <v>6.2412999999999998</v>
      </c>
      <c r="K634" s="172">
        <v>13.6106</v>
      </c>
      <c r="L634" s="172">
        <v>-5.1772999999999998</v>
      </c>
      <c r="M634" s="172">
        <v>-1.5992999999999999</v>
      </c>
      <c r="N634" s="172">
        <v>8.2462999999999997</v>
      </c>
      <c r="O634" s="172">
        <v>3.8285999999999998</v>
      </c>
      <c r="P634" s="172">
        <v>6.6950000000000003</v>
      </c>
      <c r="Q634" s="172">
        <v>12.2431</v>
      </c>
      <c r="R634" s="172">
        <v>1.2942</v>
      </c>
    </row>
    <row r="635" spans="1:18" x14ac:dyDescent="0.3">
      <c r="A635" s="168" t="s">
        <v>837</v>
      </c>
      <c r="B635" s="168" t="s">
        <v>869</v>
      </c>
      <c r="C635" s="168">
        <v>104637</v>
      </c>
      <c r="D635" s="171">
        <v>44040</v>
      </c>
      <c r="E635" s="172">
        <v>42.716900000000003</v>
      </c>
      <c r="F635" s="172">
        <v>0.7127</v>
      </c>
      <c r="G635" s="172">
        <v>-0.73019999999999996</v>
      </c>
      <c r="H635" s="172">
        <v>-0.85919999999999996</v>
      </c>
      <c r="I635" s="172">
        <v>3.3172000000000001</v>
      </c>
      <c r="J635" s="172">
        <v>5.2401999999999997</v>
      </c>
      <c r="K635" s="172">
        <v>18.026</v>
      </c>
      <c r="L635" s="172">
        <v>-11.0687</v>
      </c>
      <c r="M635" s="172">
        <v>-4.2206999999999999</v>
      </c>
      <c r="N635" s="172">
        <v>-5.4938000000000002</v>
      </c>
      <c r="O635" s="172">
        <v>-1.9289000000000001</v>
      </c>
      <c r="P635" s="172">
        <v>4.5083000000000002</v>
      </c>
      <c r="Q635" s="172">
        <v>11.2697</v>
      </c>
      <c r="R635" s="172">
        <v>-5.0403000000000002</v>
      </c>
    </row>
    <row r="636" spans="1:18" x14ac:dyDescent="0.3">
      <c r="A636" s="168" t="s">
        <v>837</v>
      </c>
      <c r="B636" s="168" t="s">
        <v>870</v>
      </c>
      <c r="C636" s="168">
        <v>118692</v>
      </c>
      <c r="D636" s="171">
        <v>44040</v>
      </c>
      <c r="E636" s="172">
        <v>45.4163</v>
      </c>
      <c r="F636" s="172">
        <v>0.71450000000000002</v>
      </c>
      <c r="G636" s="172">
        <v>-0.7238</v>
      </c>
      <c r="H636" s="172">
        <v>-0.84599999999999997</v>
      </c>
      <c r="I636" s="172">
        <v>3.3429000000000002</v>
      </c>
      <c r="J636" s="172">
        <v>5.2950999999999997</v>
      </c>
      <c r="K636" s="172">
        <v>18.206700000000001</v>
      </c>
      <c r="L636" s="172">
        <v>-10.7666</v>
      </c>
      <c r="M636" s="172">
        <v>-3.7307000000000001</v>
      </c>
      <c r="N636" s="172">
        <v>-4.8667999999999996</v>
      </c>
      <c r="O636" s="172">
        <v>-1.1282000000000001</v>
      </c>
      <c r="P636" s="172">
        <v>5.4131999999999998</v>
      </c>
      <c r="Q636" s="172">
        <v>13.5985</v>
      </c>
      <c r="R636" s="172">
        <v>-4.391</v>
      </c>
    </row>
    <row r="637" spans="1:18" x14ac:dyDescent="0.3">
      <c r="A637" s="168" t="s">
        <v>837</v>
      </c>
      <c r="B637" s="168" t="s">
        <v>871</v>
      </c>
      <c r="C637" s="168">
        <v>103335</v>
      </c>
      <c r="D637" s="171">
        <v>44040</v>
      </c>
      <c r="E637" s="172">
        <v>66.650000000000006</v>
      </c>
      <c r="F637" s="172">
        <v>0.74060000000000004</v>
      </c>
      <c r="G637" s="172">
        <v>6.0100000000000001E-2</v>
      </c>
      <c r="H637" s="172">
        <v>-0.03</v>
      </c>
      <c r="I637" s="172">
        <v>3.8971</v>
      </c>
      <c r="J637" s="172">
        <v>6.1981999999999999</v>
      </c>
      <c r="K637" s="172">
        <v>12.698700000000001</v>
      </c>
      <c r="L637" s="172">
        <v>-4.3621999999999996</v>
      </c>
      <c r="M637" s="172">
        <v>1.5696000000000001</v>
      </c>
      <c r="N637" s="172">
        <v>8.2507999999999999</v>
      </c>
      <c r="O637" s="172">
        <v>4.3326000000000002</v>
      </c>
      <c r="P637" s="172">
        <v>7.2733999999999996</v>
      </c>
      <c r="Q637" s="172">
        <v>13.7529</v>
      </c>
      <c r="R637" s="172">
        <v>2.5240999999999998</v>
      </c>
    </row>
    <row r="638" spans="1:18" x14ac:dyDescent="0.3">
      <c r="A638" s="168" t="s">
        <v>837</v>
      </c>
      <c r="B638" s="168" t="s">
        <v>872</v>
      </c>
      <c r="C638" s="168">
        <v>119464</v>
      </c>
      <c r="D638" s="171">
        <v>44040</v>
      </c>
      <c r="E638" s="172">
        <v>70.2</v>
      </c>
      <c r="F638" s="172">
        <v>0.73180000000000001</v>
      </c>
      <c r="G638" s="172">
        <v>7.1300000000000002E-2</v>
      </c>
      <c r="H638" s="172">
        <v>-1.4200000000000001E-2</v>
      </c>
      <c r="I638" s="172">
        <v>3.923</v>
      </c>
      <c r="J638" s="172">
        <v>6.2831000000000001</v>
      </c>
      <c r="K638" s="172">
        <v>12.9162</v>
      </c>
      <c r="L638" s="172">
        <v>-4.0065999999999997</v>
      </c>
      <c r="M638" s="172">
        <v>2.1537000000000002</v>
      </c>
      <c r="N638" s="172">
        <v>9.0061999999999998</v>
      </c>
      <c r="O638" s="172">
        <v>5.1174999999999997</v>
      </c>
      <c r="P638" s="172">
        <v>8.0527999999999995</v>
      </c>
      <c r="Q638" s="172">
        <v>11.3886</v>
      </c>
      <c r="R638" s="172">
        <v>3.2568000000000001</v>
      </c>
    </row>
    <row r="639" spans="1:18" x14ac:dyDescent="0.3">
      <c r="A639" s="168" t="s">
        <v>837</v>
      </c>
      <c r="B639" s="168" t="s">
        <v>873</v>
      </c>
      <c r="C639" s="168">
        <v>109275</v>
      </c>
      <c r="D639" s="171">
        <v>44040</v>
      </c>
      <c r="E639" s="172">
        <v>30.710100000000001</v>
      </c>
      <c r="F639" s="172">
        <v>0.61029999999999995</v>
      </c>
      <c r="G639" s="172">
        <v>2.5100000000000001E-2</v>
      </c>
      <c r="H639" s="172">
        <v>-0.68500000000000005</v>
      </c>
      <c r="I639" s="172">
        <v>0.71260000000000001</v>
      </c>
      <c r="J639" s="172">
        <v>2.7046000000000001</v>
      </c>
      <c r="K639" s="172">
        <v>14.5075</v>
      </c>
      <c r="L639" s="172">
        <v>-6.1139999999999999</v>
      </c>
      <c r="M639" s="172">
        <v>-4.8273999999999999</v>
      </c>
      <c r="N639" s="172">
        <v>-1.6319999999999999</v>
      </c>
      <c r="O639" s="172">
        <v>1.8463000000000001</v>
      </c>
      <c r="P639" s="172">
        <v>6.1547000000000001</v>
      </c>
      <c r="Q639" s="172">
        <v>9.8034999999999997</v>
      </c>
      <c r="R639" s="172">
        <v>-2.8369</v>
      </c>
    </row>
    <row r="640" spans="1:18" x14ac:dyDescent="0.3">
      <c r="A640" s="168" t="s">
        <v>837</v>
      </c>
      <c r="B640" s="168" t="s">
        <v>874</v>
      </c>
      <c r="C640" s="168">
        <v>120834</v>
      </c>
      <c r="D640" s="171">
        <v>44040</v>
      </c>
      <c r="E640" s="172">
        <v>31.1694</v>
      </c>
      <c r="F640" s="172">
        <v>0.61529999999999996</v>
      </c>
      <c r="G640" s="172">
        <v>4.4299999999999999E-2</v>
      </c>
      <c r="H640" s="172">
        <v>-0.65149999999999997</v>
      </c>
      <c r="I640" s="172">
        <v>0.7802</v>
      </c>
      <c r="J640" s="172">
        <v>2.8618000000000001</v>
      </c>
      <c r="K640" s="172">
        <v>15.0014</v>
      </c>
      <c r="L640" s="172">
        <v>-5.5369999999999999</v>
      </c>
      <c r="M640" s="172">
        <v>-3.8148</v>
      </c>
      <c r="N640" s="172">
        <v>-0.15440000000000001</v>
      </c>
      <c r="O640" s="172">
        <v>2.7204000000000002</v>
      </c>
      <c r="P640" s="172">
        <v>6.7023000000000001</v>
      </c>
      <c r="Q640" s="172">
        <v>12.7196</v>
      </c>
      <c r="R640" s="172">
        <v>-1.7643</v>
      </c>
    </row>
    <row r="641" spans="1:18" x14ac:dyDescent="0.3">
      <c r="A641" s="168" t="s">
        <v>837</v>
      </c>
      <c r="B641" s="168" t="s">
        <v>875</v>
      </c>
      <c r="C641" s="168">
        <v>119727</v>
      </c>
      <c r="D641" s="171">
        <v>44040</v>
      </c>
      <c r="E641" s="172">
        <v>151.29400000000001</v>
      </c>
      <c r="F641" s="172">
        <v>0.56989999999999996</v>
      </c>
      <c r="G641" s="172">
        <v>-0.23230000000000001</v>
      </c>
      <c r="H641" s="172">
        <v>-0.7591</v>
      </c>
      <c r="I641" s="172">
        <v>1.8732</v>
      </c>
      <c r="J641" s="172">
        <v>2.1762999999999999</v>
      </c>
      <c r="K641" s="172">
        <v>11.6861</v>
      </c>
      <c r="L641" s="172">
        <v>-9.6387999999999998</v>
      </c>
      <c r="M641" s="172">
        <v>-3.1919</v>
      </c>
      <c r="N641" s="172">
        <v>1.9916</v>
      </c>
      <c r="O641" s="172">
        <v>7.1284000000000001</v>
      </c>
      <c r="P641" s="172">
        <v>10.394399999999999</v>
      </c>
      <c r="Q641" s="172">
        <v>12.627700000000001</v>
      </c>
      <c r="R641" s="172">
        <v>2.9563000000000001</v>
      </c>
    </row>
    <row r="642" spans="1:18" x14ac:dyDescent="0.3">
      <c r="A642" s="168" t="s">
        <v>837</v>
      </c>
      <c r="B642" s="168" t="s">
        <v>876</v>
      </c>
      <c r="C642" s="168">
        <v>102756</v>
      </c>
      <c r="D642" s="171">
        <v>44040</v>
      </c>
      <c r="E642" s="172">
        <v>141.2373</v>
      </c>
      <c r="F642" s="172">
        <v>0.56730000000000003</v>
      </c>
      <c r="G642" s="172">
        <v>-0.2437</v>
      </c>
      <c r="H642" s="172">
        <v>-0.77959999999999996</v>
      </c>
      <c r="I642" s="172">
        <v>1.8302</v>
      </c>
      <c r="J642" s="172">
        <v>2.0785</v>
      </c>
      <c r="K642" s="172">
        <v>11.3758</v>
      </c>
      <c r="L642" s="172">
        <v>-10.1275</v>
      </c>
      <c r="M642" s="172">
        <v>-3.9742999999999999</v>
      </c>
      <c r="N642" s="172">
        <v>0.91180000000000005</v>
      </c>
      <c r="O642" s="172">
        <v>6.0510999999999999</v>
      </c>
      <c r="P642" s="172">
        <v>9.3475999999999999</v>
      </c>
      <c r="Q642" s="172">
        <v>18.2378</v>
      </c>
      <c r="R642" s="172">
        <v>1.9292</v>
      </c>
    </row>
    <row r="643" spans="1:18" x14ac:dyDescent="0.3">
      <c r="A643" s="168" t="s">
        <v>837</v>
      </c>
      <c r="B643" s="168" t="s">
        <v>877</v>
      </c>
      <c r="C643" s="168">
        <v>101537</v>
      </c>
      <c r="D643" s="171">
        <v>44040</v>
      </c>
      <c r="E643" s="172">
        <v>178.69649999999999</v>
      </c>
      <c r="F643" s="172">
        <v>1.1575</v>
      </c>
      <c r="G643" s="172">
        <v>0.58009999999999995</v>
      </c>
      <c r="H643" s="172">
        <v>4.9799999999999997E-2</v>
      </c>
      <c r="I643" s="172">
        <v>4.7081999999999997</v>
      </c>
      <c r="J643" s="172">
        <v>5.9164000000000003</v>
      </c>
      <c r="K643" s="172">
        <v>13.874499999999999</v>
      </c>
      <c r="L643" s="172">
        <v>-7.9978999999999996</v>
      </c>
      <c r="M643" s="172">
        <v>-3.8111999999999999</v>
      </c>
      <c r="N643" s="172">
        <v>-6.93E-2</v>
      </c>
      <c r="O643" s="172">
        <v>4.4318999999999997</v>
      </c>
      <c r="P643" s="172">
        <v>6.8479000000000001</v>
      </c>
      <c r="Q643" s="172">
        <v>17.3627</v>
      </c>
      <c r="R643" s="172">
        <v>0.43709999999999999</v>
      </c>
    </row>
    <row r="644" spans="1:18" x14ac:dyDescent="0.3">
      <c r="A644" s="168" t="s">
        <v>837</v>
      </c>
      <c r="B644" s="168" t="s">
        <v>878</v>
      </c>
      <c r="C644" s="168">
        <v>119578</v>
      </c>
      <c r="D644" s="171">
        <v>44040</v>
      </c>
      <c r="E644" s="172">
        <v>188.58420000000001</v>
      </c>
      <c r="F644" s="172">
        <v>1.1604000000000001</v>
      </c>
      <c r="G644" s="172">
        <v>0.59150000000000003</v>
      </c>
      <c r="H644" s="172">
        <v>6.9699999999999998E-2</v>
      </c>
      <c r="I644" s="172">
        <v>4.7481</v>
      </c>
      <c r="J644" s="172">
        <v>6.0064000000000002</v>
      </c>
      <c r="K644" s="172">
        <v>14.142899999999999</v>
      </c>
      <c r="L644" s="172">
        <v>-7.5831999999999997</v>
      </c>
      <c r="M644" s="172">
        <v>-3.1880999999999999</v>
      </c>
      <c r="N644" s="172">
        <v>0.75739999999999996</v>
      </c>
      <c r="O644" s="172">
        <v>5.6475</v>
      </c>
      <c r="P644" s="172">
        <v>7.7224000000000004</v>
      </c>
      <c r="Q644" s="172">
        <v>10.0383</v>
      </c>
      <c r="R644" s="172">
        <v>1.3605</v>
      </c>
    </row>
    <row r="645" spans="1:18" x14ac:dyDescent="0.3">
      <c r="A645" s="168" t="s">
        <v>837</v>
      </c>
      <c r="B645" s="168" t="s">
        <v>879</v>
      </c>
      <c r="C645" s="168">
        <v>147757</v>
      </c>
      <c r="D645" s="171">
        <v>44040</v>
      </c>
      <c r="E645" s="172">
        <v>9.2302999999999997</v>
      </c>
      <c r="F645" s="172">
        <v>0.89629999999999999</v>
      </c>
      <c r="G645" s="172">
        <v>0.18129999999999999</v>
      </c>
      <c r="H645" s="172">
        <v>0.58520000000000005</v>
      </c>
      <c r="I645" s="172">
        <v>5.8216999999999999</v>
      </c>
      <c r="J645" s="172">
        <v>7.8369</v>
      </c>
      <c r="K645" s="172">
        <v>17.7544</v>
      </c>
      <c r="L645" s="172">
        <v>-8.7401</v>
      </c>
      <c r="M645" s="172"/>
      <c r="N645" s="172"/>
      <c r="O645" s="172"/>
      <c r="P645" s="172"/>
      <c r="Q645" s="172">
        <v>-7.6970000000000001</v>
      </c>
      <c r="R645" s="172"/>
    </row>
    <row r="646" spans="1:18" x14ac:dyDescent="0.3">
      <c r="A646" s="168" t="s">
        <v>837</v>
      </c>
      <c r="B646" s="168" t="s">
        <v>880</v>
      </c>
      <c r="C646" s="168">
        <v>147760</v>
      </c>
      <c r="D646" s="171">
        <v>44040</v>
      </c>
      <c r="E646" s="172">
        <v>9.0937999999999999</v>
      </c>
      <c r="F646" s="172">
        <v>0.89090000000000003</v>
      </c>
      <c r="G646" s="172">
        <v>0.1608</v>
      </c>
      <c r="H646" s="172">
        <v>0.54949999999999999</v>
      </c>
      <c r="I646" s="172">
        <v>5.7480000000000002</v>
      </c>
      <c r="J646" s="172">
        <v>7.6737000000000002</v>
      </c>
      <c r="K646" s="172">
        <v>17.2486</v>
      </c>
      <c r="L646" s="172">
        <v>-9.8481000000000005</v>
      </c>
      <c r="M646" s="172"/>
      <c r="N646" s="172"/>
      <c r="O646" s="172"/>
      <c r="P646" s="172"/>
      <c r="Q646" s="172">
        <v>-9.0619999999999994</v>
      </c>
      <c r="R646" s="172"/>
    </row>
    <row r="647" spans="1:18" x14ac:dyDescent="0.3">
      <c r="A647" s="168" t="s">
        <v>837</v>
      </c>
      <c r="B647" s="168" t="s">
        <v>881</v>
      </c>
      <c r="C647" s="168">
        <v>147492</v>
      </c>
      <c r="D647" s="171">
        <v>44040</v>
      </c>
      <c r="E647" s="172">
        <v>11.06</v>
      </c>
      <c r="F647" s="172">
        <v>1.0045999999999999</v>
      </c>
      <c r="G647" s="172">
        <v>0.54549999999999998</v>
      </c>
      <c r="H647" s="172">
        <v>0.91239999999999999</v>
      </c>
      <c r="I647" s="172">
        <v>4.5369000000000002</v>
      </c>
      <c r="J647" s="172">
        <v>7.3785999999999996</v>
      </c>
      <c r="K647" s="172">
        <v>18.162400000000002</v>
      </c>
      <c r="L647" s="172">
        <v>-3.6585000000000001</v>
      </c>
      <c r="M647" s="172">
        <v>2.5023</v>
      </c>
      <c r="N647" s="172"/>
      <c r="O647" s="172"/>
      <c r="P647" s="172"/>
      <c r="Q647" s="172">
        <v>10.6</v>
      </c>
      <c r="R647" s="172"/>
    </row>
    <row r="648" spans="1:18" x14ac:dyDescent="0.3">
      <c r="A648" s="168" t="s">
        <v>837</v>
      </c>
      <c r="B648" s="168" t="s">
        <v>882</v>
      </c>
      <c r="C648" s="168">
        <v>147490</v>
      </c>
      <c r="D648" s="171">
        <v>44040</v>
      </c>
      <c r="E648" s="172">
        <v>10.96</v>
      </c>
      <c r="F648" s="172">
        <v>1.0138</v>
      </c>
      <c r="G648" s="172">
        <v>0.55049999999999999</v>
      </c>
      <c r="H648" s="172">
        <v>0.92079999999999995</v>
      </c>
      <c r="I648" s="172">
        <v>4.4805000000000001</v>
      </c>
      <c r="J648" s="172">
        <v>7.2407000000000004</v>
      </c>
      <c r="K648" s="172">
        <v>17.849499999999999</v>
      </c>
      <c r="L648" s="172">
        <v>-4.0279999999999996</v>
      </c>
      <c r="M648" s="172">
        <v>1.8587</v>
      </c>
      <c r="N648" s="172"/>
      <c r="O648" s="172"/>
      <c r="P648" s="172"/>
      <c r="Q648" s="172">
        <v>9.6</v>
      </c>
      <c r="R648" s="172"/>
    </row>
    <row r="649" spans="1:18" x14ac:dyDescent="0.3">
      <c r="A649" s="173" t="s">
        <v>27</v>
      </c>
      <c r="B649" s="168"/>
      <c r="C649" s="168"/>
      <c r="D649" s="168"/>
      <c r="E649" s="168"/>
      <c r="F649" s="174">
        <v>1.0266863636363637</v>
      </c>
      <c r="G649" s="174">
        <v>0.37924772727272732</v>
      </c>
      <c r="H649" s="174">
        <v>0.19369545454545456</v>
      </c>
      <c r="I649" s="174">
        <v>4.1678454545454553</v>
      </c>
      <c r="J649" s="174">
        <v>5.8712590909090894</v>
      </c>
      <c r="K649" s="174">
        <v>16.175036363636369</v>
      </c>
      <c r="L649" s="174">
        <v>-7.6380863636363623</v>
      </c>
      <c r="M649" s="174">
        <v>-2.4955571428571433</v>
      </c>
      <c r="N649" s="174">
        <v>1.9829549999999998</v>
      </c>
      <c r="O649" s="174">
        <v>2.57098</v>
      </c>
      <c r="P649" s="174">
        <v>6.9425066666666657</v>
      </c>
      <c r="Q649" s="174">
        <v>8.8938113636363667</v>
      </c>
      <c r="R649" s="174">
        <v>-0.66635294117647037</v>
      </c>
    </row>
    <row r="650" spans="1:18" x14ac:dyDescent="0.3">
      <c r="A650" s="173" t="s">
        <v>409</v>
      </c>
      <c r="B650" s="168"/>
      <c r="C650" s="168"/>
      <c r="D650" s="168"/>
      <c r="E650" s="168"/>
      <c r="F650" s="174">
        <v>1.0716000000000001</v>
      </c>
      <c r="G650" s="174">
        <v>0.49964999999999998</v>
      </c>
      <c r="H650" s="174">
        <v>9.9349999999999994E-2</v>
      </c>
      <c r="I650" s="174">
        <v>4.4725999999999999</v>
      </c>
      <c r="J650" s="174">
        <v>6.1022999999999996</v>
      </c>
      <c r="K650" s="174">
        <v>16.070149999999998</v>
      </c>
      <c r="L650" s="174">
        <v>-7.2947500000000005</v>
      </c>
      <c r="M650" s="174">
        <v>-2.0621499999999999</v>
      </c>
      <c r="N650" s="174">
        <v>2.5602499999999999</v>
      </c>
      <c r="O650" s="174">
        <v>2.83805</v>
      </c>
      <c r="P650" s="174">
        <v>6.7751000000000001</v>
      </c>
      <c r="Q650" s="174">
        <v>10.55855</v>
      </c>
      <c r="R650" s="174">
        <v>-0.61624999999999996</v>
      </c>
    </row>
    <row r="651" spans="1:18" x14ac:dyDescent="0.3">
      <c r="A651" s="117"/>
      <c r="B651" s="117"/>
      <c r="C651" s="117"/>
      <c r="D651" s="117"/>
      <c r="E651" s="117"/>
      <c r="F651" s="117"/>
      <c r="G651" s="117"/>
      <c r="H651" s="117"/>
      <c r="I651" s="117"/>
      <c r="J651" s="117"/>
      <c r="K651" s="117"/>
      <c r="L651" s="117"/>
      <c r="M651" s="117"/>
      <c r="N651" s="117"/>
      <c r="O651" s="117"/>
      <c r="P651" s="117"/>
      <c r="Q651" s="117"/>
      <c r="R651" s="117"/>
    </row>
    <row r="652" spans="1:18" x14ac:dyDescent="0.3">
      <c r="A652" s="170" t="s">
        <v>883</v>
      </c>
      <c r="B652" s="170"/>
      <c r="C652" s="170"/>
      <c r="D652" s="170"/>
      <c r="E652" s="170"/>
      <c r="F652" s="170"/>
      <c r="G652" s="170"/>
      <c r="H652" s="170"/>
      <c r="I652" s="170"/>
      <c r="J652" s="170"/>
      <c r="K652" s="170"/>
      <c r="L652" s="170"/>
      <c r="M652" s="170"/>
      <c r="N652" s="170"/>
      <c r="O652" s="170"/>
      <c r="P652" s="170"/>
      <c r="Q652" s="170"/>
      <c r="R652" s="170"/>
    </row>
    <row r="653" spans="1:18" x14ac:dyDescent="0.3">
      <c r="A653" s="168" t="s">
        <v>884</v>
      </c>
      <c r="B653" s="168" t="s">
        <v>885</v>
      </c>
      <c r="C653" s="168">
        <v>131301</v>
      </c>
      <c r="D653" s="171">
        <v>44040</v>
      </c>
      <c r="E653" s="172">
        <v>17.503799999999998</v>
      </c>
      <c r="F653" s="172">
        <v>7.0913000000000004</v>
      </c>
      <c r="G653" s="172">
        <v>-15.9244</v>
      </c>
      <c r="H653" s="172">
        <v>-7.3773</v>
      </c>
      <c r="I653" s="172">
        <v>1.6395</v>
      </c>
      <c r="J653" s="172">
        <v>8.2768999999999995</v>
      </c>
      <c r="K653" s="172">
        <v>15.4148</v>
      </c>
      <c r="L653" s="172">
        <v>18.352499999999999</v>
      </c>
      <c r="M653" s="172">
        <v>14.872</v>
      </c>
      <c r="N653" s="172">
        <v>11.5726</v>
      </c>
      <c r="O653" s="172">
        <v>8.2255000000000003</v>
      </c>
      <c r="P653" s="172">
        <v>9.7821999999999996</v>
      </c>
      <c r="Q653" s="172">
        <v>10.0587</v>
      </c>
      <c r="R653" s="172">
        <v>13.629899999999999</v>
      </c>
    </row>
    <row r="654" spans="1:18" x14ac:dyDescent="0.3">
      <c r="A654" s="168" t="s">
        <v>884</v>
      </c>
      <c r="B654" s="168" t="s">
        <v>886</v>
      </c>
      <c r="C654" s="168">
        <v>131297</v>
      </c>
      <c r="D654" s="171">
        <v>44040</v>
      </c>
      <c r="E654" s="172">
        <v>17.260100000000001</v>
      </c>
      <c r="F654" s="172">
        <v>6.7683</v>
      </c>
      <c r="G654" s="172">
        <v>-16.201499999999999</v>
      </c>
      <c r="H654" s="172">
        <v>-7.6017999999999999</v>
      </c>
      <c r="I654" s="172">
        <v>1.4206000000000001</v>
      </c>
      <c r="J654" s="172">
        <v>8.0728000000000009</v>
      </c>
      <c r="K654" s="172">
        <v>15.1999</v>
      </c>
      <c r="L654" s="172">
        <v>18.155200000000001</v>
      </c>
      <c r="M654" s="172">
        <v>14.6456</v>
      </c>
      <c r="N654" s="172">
        <v>11.332800000000001</v>
      </c>
      <c r="O654" s="172">
        <v>7.9764999999999997</v>
      </c>
      <c r="P654" s="172">
        <v>9.5208999999999993</v>
      </c>
      <c r="Q654" s="172">
        <v>9.7949000000000002</v>
      </c>
      <c r="R654" s="172">
        <v>13.3703</v>
      </c>
    </row>
    <row r="655" spans="1:18" x14ac:dyDescent="0.3">
      <c r="A655" s="168" t="s">
        <v>884</v>
      </c>
      <c r="B655" s="168" t="s">
        <v>887</v>
      </c>
      <c r="C655" s="168">
        <v>131051</v>
      </c>
      <c r="D655" s="171">
        <v>44040</v>
      </c>
      <c r="E655" s="172">
        <v>18.628799999999998</v>
      </c>
      <c r="F655" s="172">
        <v>14.897</v>
      </c>
      <c r="G655" s="172">
        <v>-10.8613</v>
      </c>
      <c r="H655" s="172">
        <v>-0.53180000000000005</v>
      </c>
      <c r="I655" s="172">
        <v>5.2869000000000002</v>
      </c>
      <c r="J655" s="172">
        <v>14.547599999999999</v>
      </c>
      <c r="K655" s="172">
        <v>17.471900000000002</v>
      </c>
      <c r="L655" s="172">
        <v>19.967300000000002</v>
      </c>
      <c r="M655" s="172">
        <v>15.6851</v>
      </c>
      <c r="N655" s="172">
        <v>13.4451</v>
      </c>
      <c r="O655" s="172">
        <v>10.5662</v>
      </c>
      <c r="P655" s="172">
        <v>10.968999999999999</v>
      </c>
      <c r="Q655" s="172">
        <v>11.1614</v>
      </c>
      <c r="R655" s="172">
        <v>15.2927</v>
      </c>
    </row>
    <row r="656" spans="1:18" x14ac:dyDescent="0.3">
      <c r="A656" s="168" t="s">
        <v>884</v>
      </c>
      <c r="B656" s="168" t="s">
        <v>888</v>
      </c>
      <c r="C656" s="168">
        <v>131061</v>
      </c>
      <c r="D656" s="171">
        <v>44040</v>
      </c>
      <c r="E656" s="172">
        <v>18.8965</v>
      </c>
      <c r="F656" s="172">
        <v>15.0725</v>
      </c>
      <c r="G656" s="172">
        <v>-10.6595</v>
      </c>
      <c r="H656" s="172">
        <v>-0.35870000000000002</v>
      </c>
      <c r="I656" s="172">
        <v>5.4611999999999998</v>
      </c>
      <c r="J656" s="172">
        <v>14.7103</v>
      </c>
      <c r="K656" s="172">
        <v>17.638999999999999</v>
      </c>
      <c r="L656" s="172">
        <v>20.144100000000002</v>
      </c>
      <c r="M656" s="172">
        <v>15.864599999999999</v>
      </c>
      <c r="N656" s="172">
        <v>13.6448</v>
      </c>
      <c r="O656" s="172">
        <v>10.795</v>
      </c>
      <c r="P656" s="172">
        <v>11.227399999999999</v>
      </c>
      <c r="Q656" s="172">
        <v>11.4315</v>
      </c>
      <c r="R656" s="172">
        <v>15.525399999999999</v>
      </c>
    </row>
    <row r="657" spans="1:18" x14ac:dyDescent="0.3">
      <c r="A657" s="168" t="s">
        <v>884</v>
      </c>
      <c r="B657" s="168" t="s">
        <v>889</v>
      </c>
      <c r="C657" s="168">
        <v>118387</v>
      </c>
      <c r="D657" s="171">
        <v>44040</v>
      </c>
      <c r="E657" s="172">
        <v>35.457999999999998</v>
      </c>
      <c r="F657" s="172">
        <v>3.9121000000000001</v>
      </c>
      <c r="G657" s="172">
        <v>-11.3606</v>
      </c>
      <c r="H657" s="172">
        <v>2.0007000000000001</v>
      </c>
      <c r="I657" s="172">
        <v>5.6444000000000001</v>
      </c>
      <c r="J657" s="172">
        <v>16.7181</v>
      </c>
      <c r="K657" s="172">
        <v>18.466200000000001</v>
      </c>
      <c r="L657" s="172">
        <v>20.006699999999999</v>
      </c>
      <c r="M657" s="172">
        <v>16.238800000000001</v>
      </c>
      <c r="N657" s="172">
        <v>14.079599999999999</v>
      </c>
      <c r="O657" s="172">
        <v>12.6952</v>
      </c>
      <c r="P657" s="172">
        <v>11.5824</v>
      </c>
      <c r="Q657" s="172">
        <v>11.33</v>
      </c>
      <c r="R657" s="172">
        <v>17.031300000000002</v>
      </c>
    </row>
    <row r="658" spans="1:18" x14ac:dyDescent="0.3">
      <c r="A658" s="168" t="s">
        <v>884</v>
      </c>
      <c r="B658" s="168" t="s">
        <v>890</v>
      </c>
      <c r="C658" s="168">
        <v>108753</v>
      </c>
      <c r="D658" s="171">
        <v>44040</v>
      </c>
      <c r="E658" s="172">
        <v>35.170900000000003</v>
      </c>
      <c r="F658" s="172">
        <v>3.8401999999999998</v>
      </c>
      <c r="G658" s="172">
        <v>-11.479100000000001</v>
      </c>
      <c r="H658" s="172">
        <v>1.8687</v>
      </c>
      <c r="I658" s="172">
        <v>5.5194000000000001</v>
      </c>
      <c r="J658" s="172">
        <v>16.582799999999999</v>
      </c>
      <c r="K658" s="172">
        <v>18.325700000000001</v>
      </c>
      <c r="L658" s="172">
        <v>19.854700000000001</v>
      </c>
      <c r="M658" s="172">
        <v>16.083400000000001</v>
      </c>
      <c r="N658" s="172">
        <v>13.927199999999999</v>
      </c>
      <c r="O658" s="172">
        <v>12.581899999999999</v>
      </c>
      <c r="P658" s="172">
        <v>11.442</v>
      </c>
      <c r="Q658" s="172">
        <v>7.0739999999999998</v>
      </c>
      <c r="R658" s="172">
        <v>16.8889</v>
      </c>
    </row>
    <row r="659" spans="1:18" x14ac:dyDescent="0.3">
      <c r="A659" s="168" t="s">
        <v>884</v>
      </c>
      <c r="B659" s="168" t="s">
        <v>891</v>
      </c>
      <c r="C659" s="168">
        <v>101002</v>
      </c>
      <c r="D659" s="171">
        <v>44040</v>
      </c>
      <c r="E659" s="172">
        <v>48.7271</v>
      </c>
      <c r="F659" s="172">
        <v>-24.403300000000002</v>
      </c>
      <c r="G659" s="172">
        <v>-19.564900000000002</v>
      </c>
      <c r="H659" s="172">
        <v>-2.8984000000000001</v>
      </c>
      <c r="I659" s="172">
        <v>3.8043999999999998</v>
      </c>
      <c r="J659" s="172">
        <v>13.7285</v>
      </c>
      <c r="K659" s="172">
        <v>14.428800000000001</v>
      </c>
      <c r="L659" s="172">
        <v>16.8916</v>
      </c>
      <c r="M659" s="172">
        <v>13.3468</v>
      </c>
      <c r="N659" s="172">
        <v>11.5688</v>
      </c>
      <c r="O659" s="172">
        <v>10.837</v>
      </c>
      <c r="P659" s="172">
        <v>10.742599999999999</v>
      </c>
      <c r="Q659" s="172">
        <v>8.4139999999999997</v>
      </c>
      <c r="R659" s="172">
        <v>13.6328</v>
      </c>
    </row>
    <row r="660" spans="1:18" x14ac:dyDescent="0.3">
      <c r="A660" s="168" t="s">
        <v>884</v>
      </c>
      <c r="B660" s="168" t="s">
        <v>892</v>
      </c>
      <c r="C660" s="168">
        <v>120137</v>
      </c>
      <c r="D660" s="171">
        <v>44040</v>
      </c>
      <c r="E660" s="172">
        <v>49.8812</v>
      </c>
      <c r="F660" s="172">
        <v>-24.131399999999999</v>
      </c>
      <c r="G660" s="172">
        <v>-19.258900000000001</v>
      </c>
      <c r="H660" s="172">
        <v>-2.6015999999999999</v>
      </c>
      <c r="I660" s="172">
        <v>4.1041999999999996</v>
      </c>
      <c r="J660" s="172">
        <v>14.032400000000001</v>
      </c>
      <c r="K660" s="172">
        <v>14.7408</v>
      </c>
      <c r="L660" s="172">
        <v>17.216999999999999</v>
      </c>
      <c r="M660" s="172">
        <v>13.6774</v>
      </c>
      <c r="N660" s="172">
        <v>11.9039</v>
      </c>
      <c r="O660" s="172">
        <v>11.1991</v>
      </c>
      <c r="P660" s="172">
        <v>11.1166</v>
      </c>
      <c r="Q660" s="172">
        <v>10.9291</v>
      </c>
      <c r="R660" s="172">
        <v>13.991099999999999</v>
      </c>
    </row>
    <row r="661" spans="1:18" x14ac:dyDescent="0.3">
      <c r="A661" s="173" t="s">
        <v>27</v>
      </c>
      <c r="B661" s="168"/>
      <c r="C661" s="168"/>
      <c r="D661" s="168"/>
      <c r="E661" s="168"/>
      <c r="F661" s="174">
        <v>0.38083750000000016</v>
      </c>
      <c r="G661" s="174">
        <v>-14.413774999999999</v>
      </c>
      <c r="H661" s="174">
        <v>-2.1875249999999999</v>
      </c>
      <c r="I661" s="174">
        <v>4.1100750000000001</v>
      </c>
      <c r="J661" s="174">
        <v>13.333674999999999</v>
      </c>
      <c r="K661" s="174">
        <v>16.460887499999998</v>
      </c>
      <c r="L661" s="174">
        <v>18.823637500000004</v>
      </c>
      <c r="M661" s="174">
        <v>15.051712500000001</v>
      </c>
      <c r="N661" s="174">
        <v>12.684349999999998</v>
      </c>
      <c r="O661" s="174">
        <v>10.60955</v>
      </c>
      <c r="P661" s="174">
        <v>10.7978875</v>
      </c>
      <c r="Q661" s="174">
        <v>10.0242</v>
      </c>
      <c r="R661" s="174">
        <v>14.920300000000003</v>
      </c>
    </row>
    <row r="662" spans="1:18" x14ac:dyDescent="0.3">
      <c r="A662" s="173" t="s">
        <v>409</v>
      </c>
      <c r="B662" s="168"/>
      <c r="C662" s="168"/>
      <c r="D662" s="168"/>
      <c r="E662" s="168"/>
      <c r="F662" s="174">
        <v>5.3402000000000003</v>
      </c>
      <c r="G662" s="174">
        <v>-13.701750000000001</v>
      </c>
      <c r="H662" s="174">
        <v>-1.5667</v>
      </c>
      <c r="I662" s="174">
        <v>4.6955499999999999</v>
      </c>
      <c r="J662" s="174">
        <v>14.29</v>
      </c>
      <c r="K662" s="174">
        <v>16.443350000000002</v>
      </c>
      <c r="L662" s="174">
        <v>19.1036</v>
      </c>
      <c r="M662" s="174">
        <v>15.278549999999999</v>
      </c>
      <c r="N662" s="174">
        <v>12.6745</v>
      </c>
      <c r="O662" s="174">
        <v>10.815999999999999</v>
      </c>
      <c r="P662" s="174">
        <v>11.0428</v>
      </c>
      <c r="Q662" s="174">
        <v>10.4939</v>
      </c>
      <c r="R662" s="174">
        <v>14.6419</v>
      </c>
    </row>
    <row r="663" spans="1:18" x14ac:dyDescent="0.3">
      <c r="A663" s="117"/>
      <c r="B663" s="117"/>
      <c r="C663" s="117"/>
      <c r="D663" s="117"/>
      <c r="E663" s="117"/>
      <c r="F663" s="117"/>
      <c r="G663" s="117"/>
      <c r="H663" s="117"/>
      <c r="I663" s="117"/>
      <c r="J663" s="117"/>
      <c r="K663" s="117"/>
      <c r="L663" s="117"/>
      <c r="M663" s="117"/>
      <c r="N663" s="117"/>
      <c r="O663" s="117"/>
      <c r="P663" s="117"/>
      <c r="Q663" s="117"/>
      <c r="R663" s="117"/>
    </row>
    <row r="664" spans="1:18" x14ac:dyDescent="0.3">
      <c r="A664" s="170" t="s">
        <v>893</v>
      </c>
      <c r="B664" s="170"/>
      <c r="C664" s="170"/>
      <c r="D664" s="170"/>
      <c r="E664" s="170"/>
      <c r="F664" s="170"/>
      <c r="G664" s="170"/>
      <c r="H664" s="170"/>
      <c r="I664" s="170"/>
      <c r="J664" s="170"/>
      <c r="K664" s="170"/>
      <c r="L664" s="170"/>
      <c r="M664" s="170"/>
      <c r="N664" s="170"/>
      <c r="O664" s="170"/>
      <c r="P664" s="170"/>
      <c r="Q664" s="170"/>
      <c r="R664" s="170"/>
    </row>
    <row r="665" spans="1:18" x14ac:dyDescent="0.3">
      <c r="A665" s="168" t="s">
        <v>894</v>
      </c>
      <c r="B665" s="168" t="s">
        <v>895</v>
      </c>
      <c r="C665" s="168">
        <v>115127</v>
      </c>
      <c r="D665" s="171">
        <v>44040</v>
      </c>
      <c r="E665" s="172">
        <v>4806.0671000000002</v>
      </c>
      <c r="F665" s="172">
        <v>62.2196</v>
      </c>
      <c r="G665" s="172">
        <v>201.16579999999999</v>
      </c>
      <c r="H665" s="172">
        <v>301.23419999999999</v>
      </c>
      <c r="I665" s="172">
        <v>167.75239999999999</v>
      </c>
      <c r="J665" s="172">
        <v>95.435100000000006</v>
      </c>
      <c r="K665" s="172">
        <v>40.108199999999997</v>
      </c>
      <c r="L665" s="172">
        <v>56.11</v>
      </c>
      <c r="M665" s="172">
        <v>45.497100000000003</v>
      </c>
      <c r="N665" s="172">
        <v>46.046300000000002</v>
      </c>
      <c r="O665" s="172">
        <v>21.218299999999999</v>
      </c>
      <c r="P665" s="172">
        <v>14.7387</v>
      </c>
      <c r="Q665" s="172">
        <v>8.6950000000000003</v>
      </c>
      <c r="R665" s="172">
        <v>31.4346</v>
      </c>
    </row>
    <row r="666" spans="1:18" x14ac:dyDescent="0.3">
      <c r="A666" s="168" t="s">
        <v>894</v>
      </c>
      <c r="B666" s="168" t="s">
        <v>896</v>
      </c>
      <c r="C666" s="168">
        <v>116796</v>
      </c>
      <c r="D666" s="171">
        <v>44040</v>
      </c>
      <c r="E666" s="172">
        <v>16.249500000000001</v>
      </c>
      <c r="F666" s="172">
        <v>-267.12810000000002</v>
      </c>
      <c r="G666" s="172">
        <v>175.54239999999999</v>
      </c>
      <c r="H666" s="172">
        <v>318.49360000000001</v>
      </c>
      <c r="I666" s="172">
        <v>153.31639999999999</v>
      </c>
      <c r="J666" s="172">
        <v>95.137600000000006</v>
      </c>
      <c r="K666" s="172">
        <v>31.381799999999998</v>
      </c>
      <c r="L666" s="172">
        <v>53.895400000000002</v>
      </c>
      <c r="M666" s="172">
        <v>42.247</v>
      </c>
      <c r="N666" s="172">
        <v>47.086399999999998</v>
      </c>
      <c r="O666" s="172">
        <v>20.611899999999999</v>
      </c>
      <c r="P666" s="172">
        <v>13.8398</v>
      </c>
      <c r="Q666" s="172">
        <v>5.9779</v>
      </c>
      <c r="R666" s="172">
        <v>30.293199999999999</v>
      </c>
    </row>
    <row r="667" spans="1:18" x14ac:dyDescent="0.3">
      <c r="A667" s="168" t="s">
        <v>894</v>
      </c>
      <c r="B667" s="168" t="s">
        <v>897</v>
      </c>
      <c r="C667" s="168">
        <v>113434</v>
      </c>
      <c r="D667" s="171">
        <v>44040</v>
      </c>
      <c r="E667" s="172">
        <v>45.477600000000002</v>
      </c>
      <c r="F667" s="172">
        <v>-153.0521</v>
      </c>
      <c r="G667" s="172">
        <v>199.74119999999999</v>
      </c>
      <c r="H667" s="172">
        <v>298.93279999999999</v>
      </c>
      <c r="I667" s="172">
        <v>166.4393</v>
      </c>
      <c r="J667" s="172">
        <v>94.5364</v>
      </c>
      <c r="K667" s="172">
        <v>39.476999999999997</v>
      </c>
      <c r="L667" s="172">
        <v>54.5702</v>
      </c>
      <c r="M667" s="172">
        <v>44.2288</v>
      </c>
      <c r="N667" s="172">
        <v>45.622599999999998</v>
      </c>
      <c r="O667" s="172">
        <v>21.1938</v>
      </c>
      <c r="P667" s="172">
        <v>14.038</v>
      </c>
      <c r="Q667" s="172">
        <v>8.6692999999999998</v>
      </c>
      <c r="R667" s="172">
        <v>31.137899999999998</v>
      </c>
    </row>
    <row r="668" spans="1:18" x14ac:dyDescent="0.3">
      <c r="A668" s="168" t="s">
        <v>894</v>
      </c>
      <c r="B668" s="168" t="s">
        <v>898</v>
      </c>
      <c r="C668" s="168">
        <v>115897</v>
      </c>
      <c r="D668" s="171">
        <v>44040</v>
      </c>
      <c r="E668" s="172">
        <v>16.212</v>
      </c>
      <c r="F668" s="172">
        <v>-436.44639999999998</v>
      </c>
      <c r="G668" s="172">
        <v>257.95609999999999</v>
      </c>
      <c r="H668" s="172">
        <v>322.50110000000001</v>
      </c>
      <c r="I668" s="172">
        <v>169.21539999999999</v>
      </c>
      <c r="J668" s="172">
        <v>96.202799999999996</v>
      </c>
      <c r="K668" s="172">
        <v>34.234299999999998</v>
      </c>
      <c r="L668" s="172">
        <v>58.329099999999997</v>
      </c>
      <c r="M668" s="172">
        <v>44.683399999999999</v>
      </c>
      <c r="N668" s="172">
        <v>49.622700000000002</v>
      </c>
      <c r="O668" s="172">
        <v>21.104500000000002</v>
      </c>
      <c r="P668" s="172">
        <v>12.8416</v>
      </c>
      <c r="Q668" s="172">
        <v>5.6585000000000001</v>
      </c>
      <c r="R668" s="172">
        <v>30.931000000000001</v>
      </c>
    </row>
    <row r="669" spans="1:18" x14ac:dyDescent="0.3">
      <c r="A669" s="168" t="s">
        <v>894</v>
      </c>
      <c r="B669" s="168" t="s">
        <v>899</v>
      </c>
      <c r="C669" s="168">
        <v>106597</v>
      </c>
      <c r="D669" s="171">
        <v>44039</v>
      </c>
      <c r="E669" s="172">
        <v>23.267299999999999</v>
      </c>
      <c r="F669" s="172">
        <v>749.11339999999996</v>
      </c>
      <c r="G669" s="172">
        <v>749.11339999999996</v>
      </c>
      <c r="H669" s="172">
        <v>520.17899999999997</v>
      </c>
      <c r="I669" s="172">
        <v>314.42869999999999</v>
      </c>
      <c r="J669" s="172">
        <v>299.44380000000001</v>
      </c>
      <c r="K669" s="172">
        <v>123.4045</v>
      </c>
      <c r="L669" s="172">
        <v>116.65989999999999</v>
      </c>
      <c r="M669" s="172">
        <v>88.412099999999995</v>
      </c>
      <c r="N669" s="172">
        <v>70.308800000000005</v>
      </c>
      <c r="O669" s="172">
        <v>23.970600000000001</v>
      </c>
      <c r="P669" s="172">
        <v>23.405200000000001</v>
      </c>
      <c r="Q669" s="172">
        <v>6.7778999999999998</v>
      </c>
      <c r="R669" s="172">
        <v>44.298699999999997</v>
      </c>
    </row>
    <row r="670" spans="1:18" x14ac:dyDescent="0.3">
      <c r="A670" s="168" t="s">
        <v>894</v>
      </c>
      <c r="B670" s="168" t="s">
        <v>900</v>
      </c>
      <c r="C670" s="168">
        <v>113049</v>
      </c>
      <c r="D670" s="171">
        <v>44040</v>
      </c>
      <c r="E670" s="172">
        <v>4687.4183000000003</v>
      </c>
      <c r="F670" s="172">
        <v>-153.4522</v>
      </c>
      <c r="G670" s="172">
        <v>200.92259999999999</v>
      </c>
      <c r="H670" s="172">
        <v>300.8032</v>
      </c>
      <c r="I670" s="172">
        <v>167.44880000000001</v>
      </c>
      <c r="J670" s="172">
        <v>95.143199999999993</v>
      </c>
      <c r="K670" s="172">
        <v>39.930700000000002</v>
      </c>
      <c r="L670" s="172">
        <v>55.879800000000003</v>
      </c>
      <c r="M670" s="172">
        <v>44.613100000000003</v>
      </c>
      <c r="N670" s="172">
        <v>44.974800000000002</v>
      </c>
      <c r="O670" s="172">
        <v>20.842700000000001</v>
      </c>
      <c r="P670" s="172">
        <v>14.678900000000001</v>
      </c>
      <c r="Q670" s="172">
        <v>10.079599999999999</v>
      </c>
      <c r="R670" s="172">
        <v>30.880800000000001</v>
      </c>
    </row>
    <row r="671" spans="1:18" x14ac:dyDescent="0.3">
      <c r="A671" s="168" t="s">
        <v>894</v>
      </c>
      <c r="B671" s="168" t="s">
        <v>901</v>
      </c>
      <c r="C671" s="168">
        <v>115934</v>
      </c>
      <c r="D671" s="171">
        <v>44040</v>
      </c>
      <c r="E671" s="172">
        <v>16.796600000000002</v>
      </c>
      <c r="F671" s="172">
        <v>-143.9385</v>
      </c>
      <c r="G671" s="172">
        <v>221.35310000000001</v>
      </c>
      <c r="H671" s="172">
        <v>329.77319999999997</v>
      </c>
      <c r="I671" s="172">
        <v>172.04679999999999</v>
      </c>
      <c r="J671" s="172">
        <v>93.146600000000007</v>
      </c>
      <c r="K671" s="172">
        <v>32.116</v>
      </c>
      <c r="L671" s="172">
        <v>58.3506</v>
      </c>
      <c r="M671" s="172">
        <v>44.554900000000004</v>
      </c>
      <c r="N671" s="172">
        <v>48.1325</v>
      </c>
      <c r="O671" s="172">
        <v>21.231300000000001</v>
      </c>
      <c r="P671" s="172">
        <v>14.2569</v>
      </c>
      <c r="Q671" s="172">
        <v>6.1093999999999999</v>
      </c>
      <c r="R671" s="172">
        <v>31.0748</v>
      </c>
    </row>
    <row r="672" spans="1:18" x14ac:dyDescent="0.3">
      <c r="A672" s="168" t="s">
        <v>894</v>
      </c>
      <c r="B672" s="168" t="s">
        <v>902</v>
      </c>
      <c r="C672" s="168">
        <v>113076</v>
      </c>
      <c r="D672" s="171">
        <v>44040</v>
      </c>
      <c r="E672" s="172">
        <v>46.7744</v>
      </c>
      <c r="F672" s="172">
        <v>-154.08840000000001</v>
      </c>
      <c r="G672" s="172">
        <v>200.22319999999999</v>
      </c>
      <c r="H672" s="172">
        <v>300.09710000000001</v>
      </c>
      <c r="I672" s="172">
        <v>166.8888</v>
      </c>
      <c r="J672" s="172">
        <v>94.642099999999999</v>
      </c>
      <c r="K672" s="172">
        <v>39.366</v>
      </c>
      <c r="L672" s="172">
        <v>54.374200000000002</v>
      </c>
      <c r="M672" s="172">
        <v>44.0092</v>
      </c>
      <c r="N672" s="172">
        <v>44.902099999999997</v>
      </c>
      <c r="O672" s="172">
        <v>20.720800000000001</v>
      </c>
      <c r="P672" s="172">
        <v>14.391999999999999</v>
      </c>
      <c r="Q672" s="172">
        <v>9.5363000000000007</v>
      </c>
      <c r="R672" s="172">
        <v>30.9834</v>
      </c>
    </row>
    <row r="673" spans="1:18" x14ac:dyDescent="0.3">
      <c r="A673" s="168" t="s">
        <v>894</v>
      </c>
      <c r="B673" s="168" t="s">
        <v>903</v>
      </c>
      <c r="C673" s="168">
        <v>115833</v>
      </c>
      <c r="D673" s="171">
        <v>44040</v>
      </c>
      <c r="E673" s="172">
        <v>17.360700000000001</v>
      </c>
      <c r="F673" s="172">
        <v>-160.34020000000001</v>
      </c>
      <c r="G673" s="172">
        <v>219.83150000000001</v>
      </c>
      <c r="H673" s="172">
        <v>322.63369999999998</v>
      </c>
      <c r="I673" s="172">
        <v>167.97069999999999</v>
      </c>
      <c r="J673" s="172">
        <v>94.247699999999995</v>
      </c>
      <c r="K673" s="172">
        <v>32.752499999999998</v>
      </c>
      <c r="L673" s="172">
        <v>57.219000000000001</v>
      </c>
      <c r="M673" s="172">
        <v>43.9895</v>
      </c>
      <c r="N673" s="172">
        <v>47.09</v>
      </c>
      <c r="O673" s="172">
        <v>21.633400000000002</v>
      </c>
      <c r="P673" s="172">
        <v>14.33</v>
      </c>
      <c r="Q673" s="172">
        <v>6.4669999999999996</v>
      </c>
      <c r="R673" s="172">
        <v>30.2621</v>
      </c>
    </row>
    <row r="674" spans="1:18" x14ac:dyDescent="0.3">
      <c r="A674" s="168" t="s">
        <v>894</v>
      </c>
      <c r="B674" s="168" t="s">
        <v>904</v>
      </c>
      <c r="C674" s="168">
        <v>115939</v>
      </c>
      <c r="D674" s="171">
        <v>44040</v>
      </c>
      <c r="E674" s="172">
        <v>4848.6567999999997</v>
      </c>
      <c r="F674" s="172">
        <v>62.307400000000001</v>
      </c>
      <c r="G674" s="172">
        <v>201.19319999999999</v>
      </c>
      <c r="H674" s="172">
        <v>301.19279999999998</v>
      </c>
      <c r="I674" s="172">
        <v>167.82679999999999</v>
      </c>
      <c r="J674" s="172">
        <v>94.862700000000004</v>
      </c>
      <c r="K674" s="172">
        <v>39.406300000000002</v>
      </c>
      <c r="L674" s="172">
        <v>54.732500000000002</v>
      </c>
      <c r="M674" s="172">
        <v>44.3035</v>
      </c>
      <c r="N674" s="172">
        <v>45.043700000000001</v>
      </c>
      <c r="O674" s="172">
        <v>21.337700000000002</v>
      </c>
      <c r="P674" s="172">
        <v>14.930400000000001</v>
      </c>
      <c r="Q674" s="172">
        <v>6.0627000000000004</v>
      </c>
      <c r="R674" s="172">
        <v>31.147300000000001</v>
      </c>
    </row>
    <row r="675" spans="1:18" x14ac:dyDescent="0.3">
      <c r="A675" s="168" t="s">
        <v>894</v>
      </c>
      <c r="B675" s="168" t="s">
        <v>905</v>
      </c>
      <c r="C675" s="168">
        <v>117714</v>
      </c>
      <c r="D675" s="171">
        <v>44040</v>
      </c>
      <c r="E675" s="172">
        <v>14.571300000000001</v>
      </c>
      <c r="F675" s="172">
        <v>458.06670000000003</v>
      </c>
      <c r="G675" s="172">
        <v>335.40199999999999</v>
      </c>
      <c r="H675" s="172">
        <v>321.11579999999998</v>
      </c>
      <c r="I675" s="172">
        <v>178.29409999999999</v>
      </c>
      <c r="J675" s="172">
        <v>84.200299999999999</v>
      </c>
      <c r="K675" s="172">
        <v>41.604999999999997</v>
      </c>
      <c r="L675" s="172">
        <v>55.553800000000003</v>
      </c>
      <c r="M675" s="172">
        <v>44.488700000000001</v>
      </c>
      <c r="N675" s="172">
        <v>44.7316</v>
      </c>
      <c r="O675" s="172">
        <v>19.951899999999998</v>
      </c>
      <c r="P675" s="172">
        <v>13.2583</v>
      </c>
      <c r="Q675" s="172">
        <v>4.8437999999999999</v>
      </c>
      <c r="R675" s="172">
        <v>30.1296</v>
      </c>
    </row>
    <row r="676" spans="1:18" x14ac:dyDescent="0.3">
      <c r="A676" s="168" t="s">
        <v>894</v>
      </c>
      <c r="B676" s="168" t="s">
        <v>906</v>
      </c>
      <c r="C676" s="168">
        <v>112368</v>
      </c>
      <c r="D676" s="171">
        <v>44040</v>
      </c>
      <c r="E676" s="172">
        <v>4742.7677999999996</v>
      </c>
      <c r="F676" s="172">
        <v>-154.12389999999999</v>
      </c>
      <c r="G676" s="172">
        <v>201.58699999999999</v>
      </c>
      <c r="H676" s="172">
        <v>301.7765</v>
      </c>
      <c r="I676" s="172">
        <v>168.1018</v>
      </c>
      <c r="J676" s="172">
        <v>95.569400000000002</v>
      </c>
      <c r="K676" s="172">
        <v>40.092599999999997</v>
      </c>
      <c r="L676" s="172">
        <v>55.922199999999997</v>
      </c>
      <c r="M676" s="172">
        <v>45.269799999999996</v>
      </c>
      <c r="N676" s="172">
        <v>46.037399999999998</v>
      </c>
      <c r="O676" s="172">
        <v>21.267800000000001</v>
      </c>
      <c r="P676" s="172">
        <v>14.739100000000001</v>
      </c>
      <c r="Q676" s="172">
        <v>10.492000000000001</v>
      </c>
      <c r="R676" s="172">
        <v>31.508900000000001</v>
      </c>
    </row>
    <row r="677" spans="1:18" x14ac:dyDescent="0.3">
      <c r="A677" s="168" t="s">
        <v>894</v>
      </c>
      <c r="B677" s="168" t="s">
        <v>907</v>
      </c>
      <c r="C677" s="168">
        <v>116077</v>
      </c>
      <c r="D677" s="171">
        <v>44040</v>
      </c>
      <c r="E677" s="172">
        <v>15.929500000000001</v>
      </c>
      <c r="F677" s="172">
        <v>143.54230000000001</v>
      </c>
      <c r="G677" s="172">
        <v>315.76900000000001</v>
      </c>
      <c r="H677" s="172">
        <v>347.54689999999999</v>
      </c>
      <c r="I677" s="172">
        <v>182.8717</v>
      </c>
      <c r="J677" s="172">
        <v>97.532200000000003</v>
      </c>
      <c r="K677" s="172">
        <v>40.355699999999999</v>
      </c>
      <c r="L677" s="172">
        <v>55.178199999999997</v>
      </c>
      <c r="M677" s="172">
        <v>45.072000000000003</v>
      </c>
      <c r="N677" s="172">
        <v>47.826900000000002</v>
      </c>
      <c r="O677" s="172">
        <v>20.984300000000001</v>
      </c>
      <c r="P677" s="172">
        <v>13.882899999999999</v>
      </c>
      <c r="Q677" s="172">
        <v>5.5286999999999997</v>
      </c>
      <c r="R677" s="172">
        <v>30.687200000000001</v>
      </c>
    </row>
    <row r="678" spans="1:18" x14ac:dyDescent="0.3">
      <c r="A678" s="168" t="s">
        <v>894</v>
      </c>
      <c r="B678" s="168" t="s">
        <v>908</v>
      </c>
      <c r="C678" s="168">
        <v>106193</v>
      </c>
      <c r="D678" s="171">
        <v>44040</v>
      </c>
      <c r="E678" s="172">
        <v>457.14460000000003</v>
      </c>
      <c r="F678" s="172">
        <v>-153.41829999999999</v>
      </c>
      <c r="G678" s="172">
        <v>200.9254</v>
      </c>
      <c r="H678" s="172">
        <v>300.928</v>
      </c>
      <c r="I678" s="172">
        <v>167.5609</v>
      </c>
      <c r="J678" s="172">
        <v>95.271199999999993</v>
      </c>
      <c r="K678" s="172">
        <v>39.904699999999998</v>
      </c>
      <c r="L678" s="172">
        <v>55.651299999999999</v>
      </c>
      <c r="M678" s="172">
        <v>44.950699999999998</v>
      </c>
      <c r="N678" s="172">
        <v>45.656599999999997</v>
      </c>
      <c r="O678" s="172">
        <v>21.163599999999999</v>
      </c>
      <c r="P678" s="172">
        <v>14.6309</v>
      </c>
      <c r="Q678" s="172">
        <v>13.497400000000001</v>
      </c>
      <c r="R678" s="172">
        <v>31.3157</v>
      </c>
    </row>
    <row r="679" spans="1:18" x14ac:dyDescent="0.3">
      <c r="A679" s="168" t="s">
        <v>894</v>
      </c>
      <c r="B679" s="168" t="s">
        <v>909</v>
      </c>
      <c r="C679" s="168">
        <v>114758</v>
      </c>
      <c r="D679" s="171">
        <v>44040</v>
      </c>
      <c r="E679" s="172">
        <v>21.664999999999999</v>
      </c>
      <c r="F679" s="172">
        <v>-153.50579999999999</v>
      </c>
      <c r="G679" s="172">
        <v>213.715</v>
      </c>
      <c r="H679" s="172">
        <v>316.88380000000001</v>
      </c>
      <c r="I679" s="172">
        <v>167.4897</v>
      </c>
      <c r="J679" s="172">
        <v>94.203800000000001</v>
      </c>
      <c r="K679" s="172">
        <v>32.2928</v>
      </c>
      <c r="L679" s="172">
        <v>56.323500000000003</v>
      </c>
      <c r="M679" s="172">
        <v>43.726999999999997</v>
      </c>
      <c r="N679" s="172">
        <v>50.163499999999999</v>
      </c>
      <c r="O679" s="172">
        <v>21.809000000000001</v>
      </c>
      <c r="P679" s="172">
        <v>14.6196</v>
      </c>
      <c r="Q679" s="172">
        <v>8.6194000000000006</v>
      </c>
      <c r="R679" s="172">
        <v>31.581099999999999</v>
      </c>
    </row>
    <row r="680" spans="1:18" x14ac:dyDescent="0.3">
      <c r="A680" s="168" t="s">
        <v>894</v>
      </c>
      <c r="B680" s="168" t="s">
        <v>910</v>
      </c>
      <c r="C680" s="168">
        <v>140088</v>
      </c>
      <c r="D680" s="171">
        <v>44040</v>
      </c>
      <c r="E680" s="172">
        <v>45.8994</v>
      </c>
      <c r="F680" s="172">
        <v>-89.005799999999994</v>
      </c>
      <c r="G680" s="172">
        <v>219.34039999999999</v>
      </c>
      <c r="H680" s="172">
        <v>313.33210000000003</v>
      </c>
      <c r="I680" s="172">
        <v>172.49090000000001</v>
      </c>
      <c r="J680" s="172">
        <v>97.450500000000005</v>
      </c>
      <c r="K680" s="172">
        <v>40.756100000000004</v>
      </c>
      <c r="L680" s="172">
        <v>55.980800000000002</v>
      </c>
      <c r="M680" s="172">
        <v>45.147599999999997</v>
      </c>
      <c r="N680" s="172">
        <v>45.826099999999997</v>
      </c>
      <c r="O680" s="172">
        <v>21.1172</v>
      </c>
      <c r="P680" s="172">
        <v>14.708</v>
      </c>
      <c r="Q680" s="172">
        <v>12.511200000000001</v>
      </c>
      <c r="R680" s="172">
        <v>31.1922</v>
      </c>
    </row>
    <row r="681" spans="1:18" x14ac:dyDescent="0.3">
      <c r="A681" s="168" t="s">
        <v>894</v>
      </c>
      <c r="B681" s="168" t="s">
        <v>911</v>
      </c>
      <c r="C681" s="168">
        <v>114616</v>
      </c>
      <c r="D681" s="171">
        <v>44040</v>
      </c>
      <c r="E681" s="172">
        <v>21.633199999999999</v>
      </c>
      <c r="F681" s="172">
        <v>-343.46140000000003</v>
      </c>
      <c r="G681" s="172">
        <v>221.15530000000001</v>
      </c>
      <c r="H681" s="172">
        <v>330.78379999999999</v>
      </c>
      <c r="I681" s="172">
        <v>174.1284</v>
      </c>
      <c r="J681" s="172">
        <v>98.658199999999994</v>
      </c>
      <c r="K681" s="172">
        <v>30.988700000000001</v>
      </c>
      <c r="L681" s="172">
        <v>57.476500000000001</v>
      </c>
      <c r="M681" s="172">
        <v>44.729100000000003</v>
      </c>
      <c r="N681" s="172">
        <v>49.131</v>
      </c>
      <c r="O681" s="172">
        <v>20.893599999999999</v>
      </c>
      <c r="P681" s="172">
        <v>14.0062</v>
      </c>
      <c r="Q681" s="172">
        <v>8.5553000000000008</v>
      </c>
      <c r="R681" s="172">
        <v>31.033200000000001</v>
      </c>
    </row>
    <row r="682" spans="1:18" x14ac:dyDescent="0.3">
      <c r="A682" s="168" t="s">
        <v>894</v>
      </c>
      <c r="B682" s="168" t="s">
        <v>912</v>
      </c>
      <c r="C682" s="168">
        <v>107693</v>
      </c>
      <c r="D682" s="171">
        <v>44040</v>
      </c>
      <c r="E682" s="172">
        <v>2276.6922</v>
      </c>
      <c r="F682" s="172">
        <v>-154.89070000000001</v>
      </c>
      <c r="G682" s="172">
        <v>201.60810000000001</v>
      </c>
      <c r="H682" s="172">
        <v>302.13990000000001</v>
      </c>
      <c r="I682" s="172">
        <v>168.05240000000001</v>
      </c>
      <c r="J682" s="172">
        <v>95.181200000000004</v>
      </c>
      <c r="K682" s="172">
        <v>39.750500000000002</v>
      </c>
      <c r="L682" s="172">
        <v>55.476399999999998</v>
      </c>
      <c r="M682" s="172">
        <v>44.687199999999997</v>
      </c>
      <c r="N682" s="172">
        <v>45.407200000000003</v>
      </c>
      <c r="O682" s="172">
        <v>21.026199999999999</v>
      </c>
      <c r="P682" s="172">
        <v>14.5626</v>
      </c>
      <c r="Q682" s="172">
        <v>11.424099999999999</v>
      </c>
      <c r="R682" s="172">
        <v>31.100999999999999</v>
      </c>
    </row>
    <row r="683" spans="1:18" x14ac:dyDescent="0.3">
      <c r="A683" s="168" t="s">
        <v>894</v>
      </c>
      <c r="B683" s="168" t="s">
        <v>913</v>
      </c>
      <c r="C683" s="168">
        <v>115132</v>
      </c>
      <c r="D683" s="171">
        <v>44040</v>
      </c>
      <c r="E683" s="172">
        <v>21.255299999999998</v>
      </c>
      <c r="F683" s="172">
        <v>-89.419200000000004</v>
      </c>
      <c r="G683" s="172">
        <v>234.34360000000001</v>
      </c>
      <c r="H683" s="172">
        <v>333.01609999999999</v>
      </c>
      <c r="I683" s="172">
        <v>177.1131</v>
      </c>
      <c r="J683" s="172">
        <v>97.935500000000005</v>
      </c>
      <c r="K683" s="172">
        <v>33.486400000000003</v>
      </c>
      <c r="L683" s="172">
        <v>57.064500000000002</v>
      </c>
      <c r="M683" s="172">
        <v>44.269500000000001</v>
      </c>
      <c r="N683" s="172">
        <v>48.737400000000001</v>
      </c>
      <c r="O683" s="172">
        <v>21.032900000000001</v>
      </c>
      <c r="P683" s="172">
        <v>14.5061</v>
      </c>
      <c r="Q683" s="172">
        <v>8.5411000000000001</v>
      </c>
      <c r="R683" s="172">
        <v>31.4438</v>
      </c>
    </row>
    <row r="684" spans="1:18" x14ac:dyDescent="0.3">
      <c r="A684" s="168" t="s">
        <v>894</v>
      </c>
      <c r="B684" s="168" t="s">
        <v>914</v>
      </c>
      <c r="C684" s="168">
        <v>115676</v>
      </c>
      <c r="D684" s="171">
        <v>44040</v>
      </c>
      <c r="E684" s="172">
        <v>16.3919</v>
      </c>
      <c r="F684" s="172">
        <v>-3.3397999999999999</v>
      </c>
      <c r="G684" s="172">
        <v>262.8759</v>
      </c>
      <c r="H684" s="172">
        <v>352.25790000000001</v>
      </c>
      <c r="I684" s="172">
        <v>184.72929999999999</v>
      </c>
      <c r="J684" s="172">
        <v>102.91589999999999</v>
      </c>
      <c r="K684" s="172">
        <v>33.151800000000001</v>
      </c>
      <c r="L684" s="172">
        <v>57.351500000000001</v>
      </c>
      <c r="M684" s="172">
        <v>44.580300000000001</v>
      </c>
      <c r="N684" s="172">
        <v>50.1751</v>
      </c>
      <c r="O684" s="172">
        <v>21.502099999999999</v>
      </c>
      <c r="P684" s="172">
        <v>13.843</v>
      </c>
      <c r="Q684" s="172">
        <v>5.7217000000000002</v>
      </c>
      <c r="R684" s="172">
        <v>31.509799999999998</v>
      </c>
    </row>
    <row r="685" spans="1:18" x14ac:dyDescent="0.3">
      <c r="A685" s="168" t="s">
        <v>894</v>
      </c>
      <c r="B685" s="168" t="s">
        <v>915</v>
      </c>
      <c r="C685" s="168">
        <v>111954</v>
      </c>
      <c r="D685" s="171">
        <v>44040</v>
      </c>
      <c r="E685" s="172">
        <v>4692.1504000000004</v>
      </c>
      <c r="F685" s="172">
        <v>-153.93369999999999</v>
      </c>
      <c r="G685" s="172">
        <v>201.3869</v>
      </c>
      <c r="H685" s="172">
        <v>301.75650000000002</v>
      </c>
      <c r="I685" s="172">
        <v>167.9913</v>
      </c>
      <c r="J685" s="172">
        <v>95.506900000000002</v>
      </c>
      <c r="K685" s="172">
        <v>39.988700000000001</v>
      </c>
      <c r="L685" s="172">
        <v>55.791400000000003</v>
      </c>
      <c r="M685" s="172">
        <v>45.103299999999997</v>
      </c>
      <c r="N685" s="172">
        <v>45.838500000000003</v>
      </c>
      <c r="O685" s="172">
        <v>21.0823</v>
      </c>
      <c r="P685" s="172">
        <v>14.6111</v>
      </c>
      <c r="Q685" s="172">
        <v>10.9626</v>
      </c>
      <c r="R685" s="172">
        <v>31.317</v>
      </c>
    </row>
    <row r="686" spans="1:18" x14ac:dyDescent="0.3">
      <c r="A686" s="168" t="s">
        <v>894</v>
      </c>
      <c r="B686" s="168" t="s">
        <v>916</v>
      </c>
      <c r="C686" s="168">
        <v>105463</v>
      </c>
      <c r="D686" s="171">
        <v>44040</v>
      </c>
      <c r="E686" s="172">
        <v>4614.1054000000004</v>
      </c>
      <c r="F686" s="172">
        <v>-156.29089999999999</v>
      </c>
      <c r="G686" s="172">
        <v>203.24969999999999</v>
      </c>
      <c r="H686" s="172">
        <v>304.79270000000002</v>
      </c>
      <c r="I686" s="172">
        <v>169.47460000000001</v>
      </c>
      <c r="J686" s="172">
        <v>96.061400000000006</v>
      </c>
      <c r="K686" s="172">
        <v>39.862200000000001</v>
      </c>
      <c r="L686" s="172">
        <v>55.565399999999997</v>
      </c>
      <c r="M686" s="172">
        <v>44.731400000000001</v>
      </c>
      <c r="N686" s="172">
        <v>45.445</v>
      </c>
      <c r="O686" s="172">
        <v>21.219200000000001</v>
      </c>
      <c r="P686" s="172">
        <v>14.802099999999999</v>
      </c>
      <c r="Q686" s="172">
        <v>12.6531</v>
      </c>
      <c r="R686" s="172">
        <v>31.260999999999999</v>
      </c>
    </row>
    <row r="687" spans="1:18" x14ac:dyDescent="0.3">
      <c r="A687" s="173" t="s">
        <v>27</v>
      </c>
      <c r="B687" s="168"/>
      <c r="C687" s="168"/>
      <c r="D687" s="168"/>
      <c r="E687" s="168"/>
      <c r="F687" s="174">
        <v>-65.662999999999997</v>
      </c>
      <c r="G687" s="174">
        <v>247.20003636363646</v>
      </c>
      <c r="H687" s="174">
        <v>324.64412272727265</v>
      </c>
      <c r="I687" s="174">
        <v>176.89237727272732</v>
      </c>
      <c r="J687" s="174">
        <v>104.69475000000001</v>
      </c>
      <c r="K687" s="174">
        <v>41.109659090909084</v>
      </c>
      <c r="L687" s="174">
        <v>58.793463636363633</v>
      </c>
      <c r="M687" s="174">
        <v>46.513418181818182</v>
      </c>
      <c r="N687" s="174">
        <v>47.900281818181817</v>
      </c>
      <c r="O687" s="174">
        <v>21.223413636363635</v>
      </c>
      <c r="P687" s="174">
        <v>14.710063636363639</v>
      </c>
      <c r="Q687" s="174">
        <v>8.5174545454545463</v>
      </c>
      <c r="R687" s="174">
        <v>31.660195454545455</v>
      </c>
    </row>
    <row r="688" spans="1:18" x14ac:dyDescent="0.3">
      <c r="A688" s="173" t="s">
        <v>409</v>
      </c>
      <c r="B688" s="168"/>
      <c r="C688" s="168"/>
      <c r="D688" s="168"/>
      <c r="E688" s="168"/>
      <c r="F688" s="174">
        <v>-153.43525</v>
      </c>
      <c r="G688" s="174">
        <v>208.48235</v>
      </c>
      <c r="H688" s="174">
        <v>315.10795000000002</v>
      </c>
      <c r="I688" s="174">
        <v>168.0771</v>
      </c>
      <c r="J688" s="174">
        <v>95.353149999999999</v>
      </c>
      <c r="K688" s="174">
        <v>39.613749999999996</v>
      </c>
      <c r="L688" s="174">
        <v>55.900999999999996</v>
      </c>
      <c r="M688" s="174">
        <v>44.648250000000004</v>
      </c>
      <c r="N688" s="174">
        <v>46.041849999999997</v>
      </c>
      <c r="O688" s="174">
        <v>21.1404</v>
      </c>
      <c r="P688" s="174">
        <v>14.53435</v>
      </c>
      <c r="Q688" s="174">
        <v>8.5873500000000007</v>
      </c>
      <c r="R688" s="174">
        <v>31.142600000000002</v>
      </c>
    </row>
    <row r="689" spans="1:18" x14ac:dyDescent="0.3">
      <c r="A689" s="117"/>
      <c r="B689" s="117"/>
      <c r="C689" s="117"/>
      <c r="D689" s="117"/>
      <c r="E689" s="117"/>
      <c r="F689" s="117"/>
      <c r="G689" s="117"/>
      <c r="H689" s="117"/>
      <c r="I689" s="117"/>
      <c r="J689" s="117"/>
      <c r="K689" s="117"/>
      <c r="L689" s="117"/>
      <c r="M689" s="117"/>
      <c r="N689" s="117"/>
      <c r="O689" s="117"/>
      <c r="P689" s="117"/>
      <c r="Q689" s="117"/>
      <c r="R689" s="117"/>
    </row>
    <row r="690" spans="1:18" x14ac:dyDescent="0.3">
      <c r="A690" s="170" t="s">
        <v>917</v>
      </c>
      <c r="B690" s="170"/>
      <c r="C690" s="170"/>
      <c r="D690" s="170"/>
      <c r="E690" s="170"/>
      <c r="F690" s="170"/>
      <c r="G690" s="170"/>
      <c r="H690" s="170"/>
      <c r="I690" s="170"/>
      <c r="J690" s="170"/>
      <c r="K690" s="170"/>
      <c r="L690" s="170"/>
      <c r="M690" s="170"/>
      <c r="N690" s="170"/>
      <c r="O690" s="170"/>
      <c r="P690" s="170"/>
      <c r="Q690" s="170"/>
      <c r="R690" s="170"/>
    </row>
    <row r="691" spans="1:18" x14ac:dyDescent="0.3">
      <c r="A691" s="168" t="s">
        <v>918</v>
      </c>
      <c r="B691" s="168" t="s">
        <v>919</v>
      </c>
      <c r="C691" s="168">
        <v>100034</v>
      </c>
      <c r="D691" s="171">
        <v>44040</v>
      </c>
      <c r="E691" s="172">
        <v>458.20946639842902</v>
      </c>
      <c r="F691" s="172">
        <v>1.1358999999999999</v>
      </c>
      <c r="G691" s="172">
        <v>0.13450000000000001</v>
      </c>
      <c r="H691" s="172">
        <v>0.34300000000000003</v>
      </c>
      <c r="I691" s="172">
        <v>3.2783000000000002</v>
      </c>
      <c r="J691" s="172">
        <v>5.9912000000000001</v>
      </c>
      <c r="K691" s="172">
        <v>16.531500000000001</v>
      </c>
      <c r="L691" s="172">
        <v>-12.442500000000001</v>
      </c>
      <c r="M691" s="172">
        <v>-5.6227999999999998</v>
      </c>
      <c r="N691" s="172">
        <v>-0.28720000000000001</v>
      </c>
      <c r="O691" s="172">
        <v>-3.0613000000000001</v>
      </c>
      <c r="P691" s="172">
        <v>4.8023999999999996</v>
      </c>
      <c r="Q691" s="172">
        <v>16.2226</v>
      </c>
      <c r="R691" s="172">
        <v>-6.3949999999999996</v>
      </c>
    </row>
    <row r="692" spans="1:18" x14ac:dyDescent="0.3">
      <c r="A692" s="168" t="s">
        <v>918</v>
      </c>
      <c r="B692" s="168" t="s">
        <v>920</v>
      </c>
      <c r="C692" s="168">
        <v>119433</v>
      </c>
      <c r="D692" s="171">
        <v>44040</v>
      </c>
      <c r="E692" s="172">
        <v>195.65559568772599</v>
      </c>
      <c r="F692" s="172">
        <v>1.1283000000000001</v>
      </c>
      <c r="G692" s="172">
        <v>0.14960000000000001</v>
      </c>
      <c r="H692" s="172">
        <v>0.36149999999999999</v>
      </c>
      <c r="I692" s="172">
        <v>3.3128000000000002</v>
      </c>
      <c r="J692" s="172">
        <v>6.0857000000000001</v>
      </c>
      <c r="K692" s="172">
        <v>16.820599999999999</v>
      </c>
      <c r="L692" s="172">
        <v>-12.032500000000001</v>
      </c>
      <c r="M692" s="172">
        <v>-4.9595000000000002</v>
      </c>
      <c r="N692" s="172">
        <v>1.4528000000000001</v>
      </c>
      <c r="O692" s="172">
        <v>-1.7887</v>
      </c>
      <c r="P692" s="172">
        <v>6.085</v>
      </c>
      <c r="Q692" s="172">
        <v>12.744300000000001</v>
      </c>
      <c r="R692" s="172">
        <v>-5.1497000000000002</v>
      </c>
    </row>
    <row r="693" spans="1:18" x14ac:dyDescent="0.3">
      <c r="A693" s="168" t="s">
        <v>918</v>
      </c>
      <c r="B693" s="168" t="s">
        <v>921</v>
      </c>
      <c r="C693" s="168">
        <v>145110</v>
      </c>
      <c r="D693" s="171">
        <v>44040</v>
      </c>
      <c r="E693" s="172">
        <v>11.98</v>
      </c>
      <c r="F693" s="172">
        <v>1.097</v>
      </c>
      <c r="G693" s="172">
        <v>0.33500000000000002</v>
      </c>
      <c r="H693" s="172">
        <v>-0.24979999999999999</v>
      </c>
      <c r="I693" s="172">
        <v>2.0442999999999998</v>
      </c>
      <c r="J693" s="172">
        <v>3.3650000000000002</v>
      </c>
      <c r="K693" s="172">
        <v>12.9123</v>
      </c>
      <c r="L693" s="172">
        <v>-4.0064000000000002</v>
      </c>
      <c r="M693" s="172">
        <v>2.2183999999999999</v>
      </c>
      <c r="N693" s="172">
        <v>8.0251999999999999</v>
      </c>
      <c r="O693" s="172"/>
      <c r="P693" s="172"/>
      <c r="Q693" s="172">
        <v>10.7639</v>
      </c>
      <c r="R693" s="172"/>
    </row>
    <row r="694" spans="1:18" x14ac:dyDescent="0.3">
      <c r="A694" s="168" t="s">
        <v>918</v>
      </c>
      <c r="B694" s="168" t="s">
        <v>922</v>
      </c>
      <c r="C694" s="168">
        <v>145112</v>
      </c>
      <c r="D694" s="171">
        <v>44040</v>
      </c>
      <c r="E694" s="172">
        <v>11.6</v>
      </c>
      <c r="F694" s="172">
        <v>1.1334</v>
      </c>
      <c r="G694" s="172">
        <v>0.34599999999999997</v>
      </c>
      <c r="H694" s="172">
        <v>-0.25800000000000001</v>
      </c>
      <c r="I694" s="172">
        <v>1.9332</v>
      </c>
      <c r="J694" s="172">
        <v>3.2027999999999999</v>
      </c>
      <c r="K694" s="172">
        <v>12.4031</v>
      </c>
      <c r="L694" s="172">
        <v>-4.84</v>
      </c>
      <c r="M694" s="172">
        <v>0.86960000000000004</v>
      </c>
      <c r="N694" s="172">
        <v>6.1299000000000001</v>
      </c>
      <c r="O694" s="172"/>
      <c r="P694" s="172"/>
      <c r="Q694" s="172">
        <v>8.7617999999999991</v>
      </c>
      <c r="R694" s="172"/>
    </row>
    <row r="695" spans="1:18" x14ac:dyDescent="0.3">
      <c r="A695" s="168" t="s">
        <v>918</v>
      </c>
      <c r="B695" s="168" t="s">
        <v>923</v>
      </c>
      <c r="C695" s="168">
        <v>119350</v>
      </c>
      <c r="D695" s="171">
        <v>44040</v>
      </c>
      <c r="E695" s="172">
        <v>36.479999999999997</v>
      </c>
      <c r="F695" s="172">
        <v>1.0246</v>
      </c>
      <c r="G695" s="172">
        <v>8.2299999999999998E-2</v>
      </c>
      <c r="H695" s="172">
        <v>0.80130000000000001</v>
      </c>
      <c r="I695" s="172">
        <v>3.8429000000000002</v>
      </c>
      <c r="J695" s="172">
        <v>6.5420999999999996</v>
      </c>
      <c r="K695" s="172">
        <v>12.039300000000001</v>
      </c>
      <c r="L695" s="172">
        <v>-8.4796999999999993</v>
      </c>
      <c r="M695" s="172">
        <v>-2.1722000000000001</v>
      </c>
      <c r="N695" s="172">
        <v>5.7698</v>
      </c>
      <c r="O695" s="172">
        <v>0.44209999999999999</v>
      </c>
      <c r="P695" s="172">
        <v>5.1885000000000003</v>
      </c>
      <c r="Q695" s="172">
        <v>9.4240999999999993</v>
      </c>
      <c r="R695" s="172">
        <v>-4.4297000000000004</v>
      </c>
    </row>
    <row r="696" spans="1:18" x14ac:dyDescent="0.3">
      <c r="A696" s="168" t="s">
        <v>918</v>
      </c>
      <c r="B696" s="168" t="s">
        <v>924</v>
      </c>
      <c r="C696" s="168">
        <v>110603</v>
      </c>
      <c r="D696" s="171">
        <v>44040</v>
      </c>
      <c r="E696" s="172">
        <v>33.47</v>
      </c>
      <c r="F696" s="172">
        <v>1.0263</v>
      </c>
      <c r="G696" s="172">
        <v>8.9700000000000002E-2</v>
      </c>
      <c r="H696" s="172">
        <v>0.78290000000000004</v>
      </c>
      <c r="I696" s="172">
        <v>3.7829000000000002</v>
      </c>
      <c r="J696" s="172">
        <v>6.4566999999999997</v>
      </c>
      <c r="K696" s="172">
        <v>11.7156</v>
      </c>
      <c r="L696" s="172">
        <v>-8.9994999999999994</v>
      </c>
      <c r="M696" s="172">
        <v>-3.0697999999999999</v>
      </c>
      <c r="N696" s="172">
        <v>4.4958</v>
      </c>
      <c r="O696" s="172">
        <v>-0.77390000000000003</v>
      </c>
      <c r="P696" s="172">
        <v>3.9051</v>
      </c>
      <c r="Q696" s="172">
        <v>10.804</v>
      </c>
      <c r="R696" s="172">
        <v>-5.5865999999999998</v>
      </c>
    </row>
    <row r="697" spans="1:18" x14ac:dyDescent="0.3">
      <c r="A697" s="168" t="s">
        <v>918</v>
      </c>
      <c r="B697" s="168" t="s">
        <v>925</v>
      </c>
      <c r="C697" s="168">
        <v>118278</v>
      </c>
      <c r="D697" s="171">
        <v>44040</v>
      </c>
      <c r="E697" s="172">
        <v>101.68</v>
      </c>
      <c r="F697" s="172">
        <v>0.70320000000000005</v>
      </c>
      <c r="G697" s="172">
        <v>-0.20610000000000001</v>
      </c>
      <c r="H697" s="172">
        <v>0.2465</v>
      </c>
      <c r="I697" s="172">
        <v>4.2336999999999998</v>
      </c>
      <c r="J697" s="172">
        <v>6.5046999999999997</v>
      </c>
      <c r="K697" s="172">
        <v>15.7164</v>
      </c>
      <c r="L697" s="172">
        <v>-6.5011000000000001</v>
      </c>
      <c r="M697" s="172">
        <v>1.7716000000000001</v>
      </c>
      <c r="N697" s="172">
        <v>7.3140000000000001</v>
      </c>
      <c r="O697" s="172">
        <v>3.6019999999999999</v>
      </c>
      <c r="P697" s="172">
        <v>9.8377999999999997</v>
      </c>
      <c r="Q697" s="172">
        <v>18.710699999999999</v>
      </c>
      <c r="R697" s="172">
        <v>0.29060000000000002</v>
      </c>
    </row>
    <row r="698" spans="1:18" x14ac:dyDescent="0.3">
      <c r="A698" s="168" t="s">
        <v>918</v>
      </c>
      <c r="B698" s="168" t="s">
        <v>926</v>
      </c>
      <c r="C698" s="168">
        <v>102920</v>
      </c>
      <c r="D698" s="171">
        <v>44040</v>
      </c>
      <c r="E698" s="172">
        <v>93.89</v>
      </c>
      <c r="F698" s="172">
        <v>0.69710000000000005</v>
      </c>
      <c r="G698" s="172">
        <v>-0.22320000000000001</v>
      </c>
      <c r="H698" s="172">
        <v>0.2349</v>
      </c>
      <c r="I698" s="172">
        <v>4.1833</v>
      </c>
      <c r="J698" s="172">
        <v>6.3909000000000002</v>
      </c>
      <c r="K698" s="172">
        <v>15.372299999999999</v>
      </c>
      <c r="L698" s="172">
        <v>-7.0304000000000002</v>
      </c>
      <c r="M698" s="172">
        <v>0.85940000000000005</v>
      </c>
      <c r="N698" s="172">
        <v>6.0305</v>
      </c>
      <c r="O698" s="172">
        <v>2.3557000000000001</v>
      </c>
      <c r="P698" s="172">
        <v>8.5497999999999994</v>
      </c>
      <c r="Q698" s="172">
        <v>15.662000000000001</v>
      </c>
      <c r="R698" s="172">
        <v>-0.84419999999999995</v>
      </c>
    </row>
    <row r="699" spans="1:18" x14ac:dyDescent="0.3">
      <c r="A699" s="168" t="s">
        <v>918</v>
      </c>
      <c r="B699" s="168" t="s">
        <v>927</v>
      </c>
      <c r="C699" s="168">
        <v>119218</v>
      </c>
      <c r="D699" s="171">
        <v>44040</v>
      </c>
      <c r="E699" s="172">
        <v>229.054</v>
      </c>
      <c r="F699" s="172">
        <v>0.73929999999999996</v>
      </c>
      <c r="G699" s="172">
        <v>-0.44379999999999997</v>
      </c>
      <c r="H699" s="172">
        <v>-0.5091</v>
      </c>
      <c r="I699" s="172">
        <v>2.9201999999999999</v>
      </c>
      <c r="J699" s="172">
        <v>4.2893999999999997</v>
      </c>
      <c r="K699" s="172">
        <v>16.070699999999999</v>
      </c>
      <c r="L699" s="172">
        <v>-10.248799999999999</v>
      </c>
      <c r="M699" s="172">
        <v>-4.6447000000000003</v>
      </c>
      <c r="N699" s="172">
        <v>2.6996000000000002</v>
      </c>
      <c r="O699" s="172">
        <v>2.3043</v>
      </c>
      <c r="P699" s="172">
        <v>8.3306000000000004</v>
      </c>
      <c r="Q699" s="172">
        <v>13.0229</v>
      </c>
      <c r="R699" s="172">
        <v>0.31319999999999998</v>
      </c>
    </row>
    <row r="700" spans="1:18" x14ac:dyDescent="0.3">
      <c r="A700" s="168" t="s">
        <v>918</v>
      </c>
      <c r="B700" s="168" t="s">
        <v>928</v>
      </c>
      <c r="C700" s="168">
        <v>103819</v>
      </c>
      <c r="D700" s="171">
        <v>44040</v>
      </c>
      <c r="E700" s="172">
        <v>215.17400000000001</v>
      </c>
      <c r="F700" s="172">
        <v>0.7369</v>
      </c>
      <c r="G700" s="172">
        <v>-0.45429999999999998</v>
      </c>
      <c r="H700" s="172">
        <v>-0.52749999999999997</v>
      </c>
      <c r="I700" s="172">
        <v>2.8807</v>
      </c>
      <c r="J700" s="172">
        <v>4.1994999999999996</v>
      </c>
      <c r="K700" s="172">
        <v>15.7814</v>
      </c>
      <c r="L700" s="172">
        <v>-10.675800000000001</v>
      </c>
      <c r="M700" s="172">
        <v>-5.3211000000000004</v>
      </c>
      <c r="N700" s="172">
        <v>1.7251000000000001</v>
      </c>
      <c r="O700" s="172">
        <v>1.2746999999999999</v>
      </c>
      <c r="P700" s="172">
        <v>7.2751000000000001</v>
      </c>
      <c r="Q700" s="172">
        <v>16.395199999999999</v>
      </c>
      <c r="R700" s="172">
        <v>-0.65710000000000002</v>
      </c>
    </row>
    <row r="701" spans="1:18" x14ac:dyDescent="0.3">
      <c r="A701" s="168" t="s">
        <v>918</v>
      </c>
      <c r="B701" s="168" t="s">
        <v>929</v>
      </c>
      <c r="C701" s="168">
        <v>140175</v>
      </c>
      <c r="D701" s="171">
        <v>44040</v>
      </c>
      <c r="E701" s="172">
        <v>33.656999999999996</v>
      </c>
      <c r="F701" s="172">
        <v>0.83589999999999998</v>
      </c>
      <c r="G701" s="172">
        <v>0.2621</v>
      </c>
      <c r="H701" s="172">
        <v>0.5948</v>
      </c>
      <c r="I701" s="172">
        <v>4.9779999999999998</v>
      </c>
      <c r="J701" s="172">
        <v>7.1401000000000003</v>
      </c>
      <c r="K701" s="172">
        <v>14.6043</v>
      </c>
      <c r="L701" s="172">
        <v>-7.5305999999999997</v>
      </c>
      <c r="M701" s="172">
        <v>-2.1825999999999999</v>
      </c>
      <c r="N701" s="172">
        <v>3.4645000000000001</v>
      </c>
      <c r="O701" s="172">
        <v>4.6871</v>
      </c>
      <c r="P701" s="172">
        <v>7.2721999999999998</v>
      </c>
      <c r="Q701" s="172">
        <v>11.972799999999999</v>
      </c>
      <c r="R701" s="172">
        <v>0.22600000000000001</v>
      </c>
    </row>
    <row r="702" spans="1:18" x14ac:dyDescent="0.3">
      <c r="A702" s="168" t="s">
        <v>918</v>
      </c>
      <c r="B702" s="168" t="s">
        <v>930</v>
      </c>
      <c r="C702" s="168">
        <v>140172</v>
      </c>
      <c r="D702" s="171">
        <v>44040</v>
      </c>
      <c r="E702" s="172">
        <v>30.885000000000002</v>
      </c>
      <c r="F702" s="172">
        <v>0.83250000000000002</v>
      </c>
      <c r="G702" s="172">
        <v>0.24340000000000001</v>
      </c>
      <c r="H702" s="172">
        <v>0.56330000000000002</v>
      </c>
      <c r="I702" s="172">
        <v>4.9154</v>
      </c>
      <c r="J702" s="172">
        <v>6.9943999999999997</v>
      </c>
      <c r="K702" s="172">
        <v>14.1563</v>
      </c>
      <c r="L702" s="172">
        <v>-8.2606000000000002</v>
      </c>
      <c r="M702" s="172">
        <v>-3.3485</v>
      </c>
      <c r="N702" s="172">
        <v>1.8366</v>
      </c>
      <c r="O702" s="172">
        <v>3.3014000000000001</v>
      </c>
      <c r="P702" s="172">
        <v>6.0926999999999998</v>
      </c>
      <c r="Q702" s="172">
        <v>8.9672000000000001</v>
      </c>
      <c r="R702" s="172">
        <v>-1.2795000000000001</v>
      </c>
    </row>
    <row r="703" spans="1:18" x14ac:dyDescent="0.3">
      <c r="A703" s="168" t="s">
        <v>918</v>
      </c>
      <c r="B703" s="168" t="s">
        <v>931</v>
      </c>
      <c r="C703" s="168">
        <v>135677</v>
      </c>
      <c r="D703" s="171">
        <v>44040</v>
      </c>
      <c r="E703" s="172">
        <v>14.9381</v>
      </c>
      <c r="F703" s="172">
        <v>0.73160000000000003</v>
      </c>
      <c r="G703" s="172">
        <v>-0.14510000000000001</v>
      </c>
      <c r="H703" s="172">
        <v>-0.11169999999999999</v>
      </c>
      <c r="I703" s="172">
        <v>2.1806999999999999</v>
      </c>
      <c r="J703" s="172">
        <v>3.4695</v>
      </c>
      <c r="K703" s="172">
        <v>14.0618</v>
      </c>
      <c r="L703" s="172">
        <v>-14.8118</v>
      </c>
      <c r="M703" s="172">
        <v>-8.4198000000000004</v>
      </c>
      <c r="N703" s="172">
        <v>-5.3550000000000004</v>
      </c>
      <c r="O703" s="172">
        <v>0.54949999999999999</v>
      </c>
      <c r="P703" s="172"/>
      <c r="Q703" s="172">
        <v>9.0266000000000002</v>
      </c>
      <c r="R703" s="172">
        <v>-2.5891000000000002</v>
      </c>
    </row>
    <row r="704" spans="1:18" x14ac:dyDescent="0.3">
      <c r="A704" s="168" t="s">
        <v>918</v>
      </c>
      <c r="B704" s="168" t="s">
        <v>932</v>
      </c>
      <c r="C704" s="168">
        <v>135678</v>
      </c>
      <c r="D704" s="171">
        <v>44040</v>
      </c>
      <c r="E704" s="172">
        <v>13.769500000000001</v>
      </c>
      <c r="F704" s="172">
        <v>0.72709999999999997</v>
      </c>
      <c r="G704" s="172">
        <v>-0.16309999999999999</v>
      </c>
      <c r="H704" s="172">
        <v>-0.1429</v>
      </c>
      <c r="I704" s="172">
        <v>2.1151</v>
      </c>
      <c r="J704" s="172">
        <v>3.3064</v>
      </c>
      <c r="K704" s="172">
        <v>13.4899</v>
      </c>
      <c r="L704" s="172">
        <v>-15.646699999999999</v>
      </c>
      <c r="M704" s="172">
        <v>-9.6484000000000005</v>
      </c>
      <c r="N704" s="172">
        <v>-7.0376000000000003</v>
      </c>
      <c r="O704" s="172">
        <v>-1.1500999999999999</v>
      </c>
      <c r="P704" s="172"/>
      <c r="Q704" s="172">
        <v>7.1307999999999998</v>
      </c>
      <c r="R704" s="172">
        <v>-4.3617999999999997</v>
      </c>
    </row>
    <row r="705" spans="1:18" x14ac:dyDescent="0.3">
      <c r="A705" s="168" t="s">
        <v>918</v>
      </c>
      <c r="B705" s="168" t="s">
        <v>933</v>
      </c>
      <c r="C705" s="168">
        <v>102883</v>
      </c>
      <c r="D705" s="171">
        <v>44040</v>
      </c>
      <c r="E705" s="172">
        <v>67.177300000000002</v>
      </c>
      <c r="F705" s="172">
        <v>0.64410000000000001</v>
      </c>
      <c r="G705" s="172">
        <v>-0.56659999999999999</v>
      </c>
      <c r="H705" s="172">
        <v>-0.9536</v>
      </c>
      <c r="I705" s="172">
        <v>3.0312000000000001</v>
      </c>
      <c r="J705" s="172">
        <v>3.7164000000000001</v>
      </c>
      <c r="K705" s="172">
        <v>16.755199999999999</v>
      </c>
      <c r="L705" s="172">
        <v>-18.41</v>
      </c>
      <c r="M705" s="172">
        <v>-12.7989</v>
      </c>
      <c r="N705" s="172">
        <v>-12.2151</v>
      </c>
      <c r="O705" s="172">
        <v>-3.9542000000000002</v>
      </c>
      <c r="P705" s="172">
        <v>1.3143</v>
      </c>
      <c r="Q705" s="172">
        <v>13.151</v>
      </c>
      <c r="R705" s="172">
        <v>-8.4289000000000005</v>
      </c>
    </row>
    <row r="706" spans="1:18" x14ac:dyDescent="0.3">
      <c r="A706" s="168" t="s">
        <v>918</v>
      </c>
      <c r="B706" s="168" t="s">
        <v>934</v>
      </c>
      <c r="C706" s="168">
        <v>118510</v>
      </c>
      <c r="D706" s="171">
        <v>44040</v>
      </c>
      <c r="E706" s="172">
        <v>71.100899999999996</v>
      </c>
      <c r="F706" s="172">
        <v>0.6472</v>
      </c>
      <c r="G706" s="172">
        <v>-0.55549999999999999</v>
      </c>
      <c r="H706" s="172">
        <v>-0.93459999999999999</v>
      </c>
      <c r="I706" s="172">
        <v>3.0709</v>
      </c>
      <c r="J706" s="172">
        <v>3.8086000000000002</v>
      </c>
      <c r="K706" s="172">
        <v>17.0564</v>
      </c>
      <c r="L706" s="172">
        <v>-17.987100000000002</v>
      </c>
      <c r="M706" s="172">
        <v>-12.146800000000001</v>
      </c>
      <c r="N706" s="172">
        <v>-11.4003</v>
      </c>
      <c r="O706" s="172">
        <v>-3.1741999999999999</v>
      </c>
      <c r="P706" s="172">
        <v>2.1267999999999998</v>
      </c>
      <c r="Q706" s="172">
        <v>9.5265000000000004</v>
      </c>
      <c r="R706" s="172">
        <v>-7.6848000000000001</v>
      </c>
    </row>
    <row r="707" spans="1:18" x14ac:dyDescent="0.3">
      <c r="A707" s="168" t="s">
        <v>918</v>
      </c>
      <c r="B707" s="168" t="s">
        <v>935</v>
      </c>
      <c r="C707" s="168">
        <v>130498</v>
      </c>
      <c r="D707" s="171">
        <v>44040</v>
      </c>
      <c r="E707" s="172">
        <v>103.652</v>
      </c>
      <c r="F707" s="172">
        <v>0.81699999999999995</v>
      </c>
      <c r="G707" s="172">
        <v>-0.39019999999999999</v>
      </c>
      <c r="H707" s="172">
        <v>-0.29149999999999998</v>
      </c>
      <c r="I707" s="172">
        <v>3.9253</v>
      </c>
      <c r="J707" s="172">
        <v>3.8357999999999999</v>
      </c>
      <c r="K707" s="172">
        <v>15.5824</v>
      </c>
      <c r="L707" s="172">
        <v>-12.6943</v>
      </c>
      <c r="M707" s="172">
        <v>-7.2133000000000003</v>
      </c>
      <c r="N707" s="172">
        <v>-6.2142999999999997</v>
      </c>
      <c r="O707" s="172">
        <v>-1.2897000000000001</v>
      </c>
      <c r="P707" s="172">
        <v>2.6941999999999999</v>
      </c>
      <c r="Q707" s="172">
        <v>5.9444999999999997</v>
      </c>
      <c r="R707" s="172">
        <v>-4.2683</v>
      </c>
    </row>
    <row r="708" spans="1:18" x14ac:dyDescent="0.3">
      <c r="A708" s="168" t="s">
        <v>918</v>
      </c>
      <c r="B708" s="168" t="s">
        <v>936</v>
      </c>
      <c r="C708" s="168">
        <v>130496</v>
      </c>
      <c r="D708" s="171">
        <v>44040</v>
      </c>
      <c r="E708" s="172">
        <v>137.82397153088399</v>
      </c>
      <c r="F708" s="172">
        <v>0.81630000000000003</v>
      </c>
      <c r="G708" s="172">
        <v>-0.39550000000000002</v>
      </c>
      <c r="H708" s="172">
        <v>-0.30130000000000001</v>
      </c>
      <c r="I708" s="172">
        <v>3.9068999999999998</v>
      </c>
      <c r="J708" s="172">
        <v>3.8046000000000002</v>
      </c>
      <c r="K708" s="172">
        <v>15.493</v>
      </c>
      <c r="L708" s="172">
        <v>-12.8306</v>
      </c>
      <c r="M708" s="172">
        <v>-7.4158999999999997</v>
      </c>
      <c r="N708" s="172">
        <v>-6.4538000000000002</v>
      </c>
      <c r="O708" s="172">
        <v>-1.4559</v>
      </c>
      <c r="P708" s="172">
        <v>2.5394000000000001</v>
      </c>
      <c r="Q708" s="172">
        <v>10.4237</v>
      </c>
      <c r="R708" s="172">
        <v>-4.4569000000000001</v>
      </c>
    </row>
    <row r="709" spans="1:18" x14ac:dyDescent="0.3">
      <c r="A709" s="168" t="s">
        <v>918</v>
      </c>
      <c r="B709" s="168" t="s">
        <v>937</v>
      </c>
      <c r="C709" s="168">
        <v>146772</v>
      </c>
      <c r="D709" s="171">
        <v>44040</v>
      </c>
      <c r="E709" s="172">
        <v>9.6417999999999999</v>
      </c>
      <c r="F709" s="172">
        <v>0.84089999999999998</v>
      </c>
      <c r="G709" s="172">
        <v>-8.9099999999999999E-2</v>
      </c>
      <c r="H709" s="172">
        <v>0.1288</v>
      </c>
      <c r="I709" s="172">
        <v>3.6118000000000001</v>
      </c>
      <c r="J709" s="172">
        <v>5.0065</v>
      </c>
      <c r="K709" s="172">
        <v>13.225099999999999</v>
      </c>
      <c r="L709" s="172">
        <v>-11.644399999999999</v>
      </c>
      <c r="M709" s="172">
        <v>-4.6875999999999998</v>
      </c>
      <c r="N709" s="172">
        <v>0.57369999999999999</v>
      </c>
      <c r="O709" s="172"/>
      <c r="P709" s="172"/>
      <c r="Q709" s="172">
        <v>-2.6913999999999998</v>
      </c>
      <c r="R709" s="172"/>
    </row>
    <row r="710" spans="1:18" x14ac:dyDescent="0.3">
      <c r="A710" s="168" t="s">
        <v>918</v>
      </c>
      <c r="B710" s="168" t="s">
        <v>938</v>
      </c>
      <c r="C710" s="168">
        <v>146771</v>
      </c>
      <c r="D710" s="171">
        <v>44040</v>
      </c>
      <c r="E710" s="172">
        <v>9.4358000000000004</v>
      </c>
      <c r="F710" s="172">
        <v>0.83679999999999999</v>
      </c>
      <c r="G710" s="172">
        <v>-0.108</v>
      </c>
      <c r="H710" s="172">
        <v>9.6500000000000002E-2</v>
      </c>
      <c r="I710" s="172">
        <v>3.5455999999999999</v>
      </c>
      <c r="J710" s="172">
        <v>4.8539000000000003</v>
      </c>
      <c r="K710" s="172">
        <v>12.761900000000001</v>
      </c>
      <c r="L710" s="172">
        <v>-12.371</v>
      </c>
      <c r="M710" s="172">
        <v>-5.8613</v>
      </c>
      <c r="N710" s="172">
        <v>-1.0725</v>
      </c>
      <c r="O710" s="172"/>
      <c r="P710" s="172"/>
      <c r="Q710" s="172">
        <v>-4.2507000000000001</v>
      </c>
      <c r="R710" s="172"/>
    </row>
    <row r="711" spans="1:18" x14ac:dyDescent="0.3">
      <c r="A711" s="168" t="s">
        <v>918</v>
      </c>
      <c r="B711" s="168" t="s">
        <v>939</v>
      </c>
      <c r="C711" s="168">
        <v>100349</v>
      </c>
      <c r="D711" s="171">
        <v>44040</v>
      </c>
      <c r="E711" s="172">
        <v>292.33999999999997</v>
      </c>
      <c r="F711" s="172">
        <v>0.4536</v>
      </c>
      <c r="G711" s="172">
        <v>-0.60519999999999996</v>
      </c>
      <c r="H711" s="172">
        <v>-0.20480000000000001</v>
      </c>
      <c r="I711" s="172">
        <v>3.0127999999999999</v>
      </c>
      <c r="J711" s="172">
        <v>3.9874999999999998</v>
      </c>
      <c r="K711" s="172">
        <v>16.063199999999998</v>
      </c>
      <c r="L711" s="172">
        <v>-13.1595</v>
      </c>
      <c r="M711" s="172">
        <v>-8.3170999999999999</v>
      </c>
      <c r="N711" s="172">
        <v>-7.1317000000000004</v>
      </c>
      <c r="O711" s="172">
        <v>-1.6397999999999999</v>
      </c>
      <c r="P711" s="172">
        <v>4.6943999999999999</v>
      </c>
      <c r="Q711" s="172">
        <v>16.526399999999999</v>
      </c>
      <c r="R711" s="172">
        <v>-3.8001999999999998</v>
      </c>
    </row>
    <row r="712" spans="1:18" x14ac:dyDescent="0.3">
      <c r="A712" s="168" t="s">
        <v>918</v>
      </c>
      <c r="B712" s="168" t="s">
        <v>940</v>
      </c>
      <c r="C712" s="168">
        <v>120596</v>
      </c>
      <c r="D712" s="171">
        <v>44040</v>
      </c>
      <c r="E712" s="172">
        <v>313.27</v>
      </c>
      <c r="F712" s="172">
        <v>0.45860000000000001</v>
      </c>
      <c r="G712" s="172">
        <v>-0.59019999999999995</v>
      </c>
      <c r="H712" s="172">
        <v>-0.18479999999999999</v>
      </c>
      <c r="I712" s="172">
        <v>3.0560999999999998</v>
      </c>
      <c r="J712" s="172">
        <v>4.0833000000000004</v>
      </c>
      <c r="K712" s="172">
        <v>16.292999999999999</v>
      </c>
      <c r="L712" s="172">
        <v>-12.842599999999999</v>
      </c>
      <c r="M712" s="172">
        <v>-7.7912999999999997</v>
      </c>
      <c r="N712" s="172">
        <v>-6.4111000000000002</v>
      </c>
      <c r="O712" s="172">
        <v>-0.66810000000000003</v>
      </c>
      <c r="P712" s="172">
        <v>5.7473999999999998</v>
      </c>
      <c r="Q712" s="172">
        <v>9.7992000000000008</v>
      </c>
      <c r="R712" s="172">
        <v>-2.9777999999999998</v>
      </c>
    </row>
    <row r="713" spans="1:18" x14ac:dyDescent="0.3">
      <c r="A713" s="168" t="s">
        <v>918</v>
      </c>
      <c r="B713" s="168" t="s">
        <v>941</v>
      </c>
      <c r="C713" s="168">
        <v>118419</v>
      </c>
      <c r="D713" s="171">
        <v>44040</v>
      </c>
      <c r="E713" s="172">
        <v>44.6</v>
      </c>
      <c r="F713" s="172">
        <v>1.3867</v>
      </c>
      <c r="G713" s="172">
        <v>0.31490000000000001</v>
      </c>
      <c r="H713" s="172">
        <v>0.2472</v>
      </c>
      <c r="I713" s="172">
        <v>4.6456999999999997</v>
      </c>
      <c r="J713" s="172">
        <v>5.2880000000000003</v>
      </c>
      <c r="K713" s="172">
        <v>16.449100000000001</v>
      </c>
      <c r="L713" s="172">
        <v>-13.3476</v>
      </c>
      <c r="M713" s="172">
        <v>-6.5576999999999996</v>
      </c>
      <c r="N713" s="172">
        <v>-4.4353999999999996</v>
      </c>
      <c r="O713" s="172">
        <v>-0.39100000000000001</v>
      </c>
      <c r="P713" s="172">
        <v>6.5316000000000001</v>
      </c>
      <c r="Q713" s="172">
        <v>9.2590000000000003</v>
      </c>
      <c r="R713" s="172">
        <v>-4.6801000000000004</v>
      </c>
    </row>
    <row r="714" spans="1:18" x14ac:dyDescent="0.3">
      <c r="A714" s="168" t="s">
        <v>918</v>
      </c>
      <c r="B714" s="168" t="s">
        <v>942</v>
      </c>
      <c r="C714" s="168">
        <v>108596</v>
      </c>
      <c r="D714" s="171">
        <v>44040</v>
      </c>
      <c r="E714" s="172">
        <v>40.58</v>
      </c>
      <c r="F714" s="172">
        <v>1.3740000000000001</v>
      </c>
      <c r="G714" s="172">
        <v>0.29659999999999997</v>
      </c>
      <c r="H714" s="172">
        <v>0.2223</v>
      </c>
      <c r="I714" s="172">
        <v>4.5876000000000001</v>
      </c>
      <c r="J714" s="172">
        <v>5.1567999999999996</v>
      </c>
      <c r="K714" s="172">
        <v>16.075500000000002</v>
      </c>
      <c r="L714" s="172">
        <v>-13.8612</v>
      </c>
      <c r="M714" s="172">
        <v>-7.415</v>
      </c>
      <c r="N714" s="172">
        <v>-5.5620000000000003</v>
      </c>
      <c r="O714" s="172">
        <v>-1.7262999999999999</v>
      </c>
      <c r="P714" s="172">
        <v>4.9333999999999998</v>
      </c>
      <c r="Q714" s="172">
        <v>9.8027999999999995</v>
      </c>
      <c r="R714" s="172">
        <v>-5.835</v>
      </c>
    </row>
    <row r="715" spans="1:18" x14ac:dyDescent="0.3">
      <c r="A715" s="168" t="s">
        <v>918</v>
      </c>
      <c r="B715" s="168" t="s">
        <v>943</v>
      </c>
      <c r="C715" s="168">
        <v>106144</v>
      </c>
      <c r="D715" s="171">
        <v>44040</v>
      </c>
      <c r="E715" s="172">
        <v>33.409999999999997</v>
      </c>
      <c r="F715" s="172">
        <v>0.75390000000000001</v>
      </c>
      <c r="G715" s="172">
        <v>2.9899999999999999E-2</v>
      </c>
      <c r="H715" s="172">
        <v>0.3906</v>
      </c>
      <c r="I715" s="172">
        <v>3.9838</v>
      </c>
      <c r="J715" s="172">
        <v>6.0972</v>
      </c>
      <c r="K715" s="172">
        <v>14.3786</v>
      </c>
      <c r="L715" s="172">
        <v>-10.212300000000001</v>
      </c>
      <c r="M715" s="172">
        <v>-5.7812000000000001</v>
      </c>
      <c r="N715" s="172">
        <v>2.3591000000000002</v>
      </c>
      <c r="O715" s="172">
        <v>3.7772000000000001</v>
      </c>
      <c r="P715" s="172">
        <v>6.9211999999999998</v>
      </c>
      <c r="Q715" s="172">
        <v>9.7402999999999995</v>
      </c>
      <c r="R715" s="172">
        <v>-0.84</v>
      </c>
    </row>
    <row r="716" spans="1:18" x14ac:dyDescent="0.3">
      <c r="A716" s="168" t="s">
        <v>918</v>
      </c>
      <c r="B716" s="168" t="s">
        <v>944</v>
      </c>
      <c r="C716" s="168">
        <v>120357</v>
      </c>
      <c r="D716" s="171">
        <v>44040</v>
      </c>
      <c r="E716" s="172">
        <v>37.17</v>
      </c>
      <c r="F716" s="172">
        <v>0.7863</v>
      </c>
      <c r="G716" s="172">
        <v>8.0799999999999997E-2</v>
      </c>
      <c r="H716" s="172">
        <v>0.43230000000000002</v>
      </c>
      <c r="I716" s="172">
        <v>4.0594000000000001</v>
      </c>
      <c r="J716" s="172">
        <v>6.2304000000000004</v>
      </c>
      <c r="K716" s="172">
        <v>14.7576</v>
      </c>
      <c r="L716" s="172">
        <v>-9.7157999999999998</v>
      </c>
      <c r="M716" s="172">
        <v>-5.0088999999999997</v>
      </c>
      <c r="N716" s="172">
        <v>3.5087999999999999</v>
      </c>
      <c r="O716" s="172">
        <v>5.1470000000000002</v>
      </c>
      <c r="P716" s="172">
        <v>8.5427999999999997</v>
      </c>
      <c r="Q716" s="172">
        <v>14.017300000000001</v>
      </c>
      <c r="R716" s="172">
        <v>0.32350000000000001</v>
      </c>
    </row>
    <row r="717" spans="1:18" x14ac:dyDescent="0.3">
      <c r="A717" s="168" t="s">
        <v>918</v>
      </c>
      <c r="B717" s="168" t="s">
        <v>945</v>
      </c>
      <c r="C717" s="168">
        <v>103234</v>
      </c>
      <c r="D717" s="171">
        <v>44040</v>
      </c>
      <c r="E717" s="172">
        <v>120.94</v>
      </c>
      <c r="F717" s="172">
        <v>0.76070000000000004</v>
      </c>
      <c r="G717" s="172">
        <v>0.10100000000000001</v>
      </c>
      <c r="H717" s="172">
        <v>-0.35260000000000002</v>
      </c>
      <c r="I717" s="172">
        <v>3.3331</v>
      </c>
      <c r="J717" s="172">
        <v>5.3769</v>
      </c>
      <c r="K717" s="172">
        <v>15.822900000000001</v>
      </c>
      <c r="L717" s="172">
        <v>-9.8465000000000007</v>
      </c>
      <c r="M717" s="172">
        <v>0.65500000000000003</v>
      </c>
      <c r="N717" s="172">
        <v>4.4070999999999998</v>
      </c>
      <c r="O717" s="172">
        <v>2.7349000000000001</v>
      </c>
      <c r="P717" s="172">
        <v>7.5343</v>
      </c>
      <c r="Q717" s="172">
        <v>16.981000000000002</v>
      </c>
      <c r="R717" s="172">
        <v>1.4312</v>
      </c>
    </row>
    <row r="718" spans="1:18" x14ac:dyDescent="0.3">
      <c r="A718" s="168" t="s">
        <v>918</v>
      </c>
      <c r="B718" s="168" t="s">
        <v>946</v>
      </c>
      <c r="C718" s="168">
        <v>120158</v>
      </c>
      <c r="D718" s="171">
        <v>44040</v>
      </c>
      <c r="E718" s="172">
        <v>131.036</v>
      </c>
      <c r="F718" s="172">
        <v>0.76439999999999997</v>
      </c>
      <c r="G718" s="172">
        <v>0.11459999999999999</v>
      </c>
      <c r="H718" s="172">
        <v>-0.3301</v>
      </c>
      <c r="I718" s="172">
        <v>3.3815</v>
      </c>
      <c r="J718" s="172">
        <v>5.4870000000000001</v>
      </c>
      <c r="K718" s="172">
        <v>16.1615</v>
      </c>
      <c r="L718" s="172">
        <v>-9.3132999999999999</v>
      </c>
      <c r="M718" s="172">
        <v>1.5059</v>
      </c>
      <c r="N718" s="172">
        <v>5.5499000000000001</v>
      </c>
      <c r="O718" s="172">
        <v>3.94</v>
      </c>
      <c r="P718" s="172">
        <v>8.8777000000000008</v>
      </c>
      <c r="Q718" s="172">
        <v>13.337400000000001</v>
      </c>
      <c r="R718" s="172">
        <v>2.5226000000000002</v>
      </c>
    </row>
    <row r="719" spans="1:18" x14ac:dyDescent="0.3">
      <c r="A719" s="168" t="s">
        <v>918</v>
      </c>
      <c r="B719" s="168" t="s">
        <v>947</v>
      </c>
      <c r="C719" s="168">
        <v>119397</v>
      </c>
      <c r="D719" s="171">
        <v>44040</v>
      </c>
      <c r="E719" s="172">
        <v>47.692999999999998</v>
      </c>
      <c r="F719" s="172">
        <v>1.0702</v>
      </c>
      <c r="G719" s="172">
        <v>0.74139999999999995</v>
      </c>
      <c r="H719" s="172">
        <v>1.1967000000000001</v>
      </c>
      <c r="I719" s="172">
        <v>4.7920999999999996</v>
      </c>
      <c r="J719" s="172">
        <v>6.1401000000000003</v>
      </c>
      <c r="K719" s="172">
        <v>14.616300000000001</v>
      </c>
      <c r="L719" s="172">
        <v>-9.7235999999999994</v>
      </c>
      <c r="M719" s="172">
        <v>-2.7368000000000001</v>
      </c>
      <c r="N719" s="172">
        <v>1.9386000000000001</v>
      </c>
      <c r="O719" s="172">
        <v>-0.27710000000000001</v>
      </c>
      <c r="P719" s="172">
        <v>5.3010999999999999</v>
      </c>
      <c r="Q719" s="172">
        <v>11.066599999999999</v>
      </c>
      <c r="R719" s="172">
        <v>-2.8123</v>
      </c>
    </row>
    <row r="720" spans="1:18" x14ac:dyDescent="0.3">
      <c r="A720" s="168" t="s">
        <v>918</v>
      </c>
      <c r="B720" s="168" t="s">
        <v>948</v>
      </c>
      <c r="C720" s="168">
        <v>118049</v>
      </c>
      <c r="D720" s="171">
        <v>44040</v>
      </c>
      <c r="E720" s="172">
        <v>45.055</v>
      </c>
      <c r="F720" s="172">
        <v>1.0678000000000001</v>
      </c>
      <c r="G720" s="172">
        <v>0.73329999999999995</v>
      </c>
      <c r="H720" s="172">
        <v>1.179</v>
      </c>
      <c r="I720" s="172">
        <v>4.7571000000000003</v>
      </c>
      <c r="J720" s="172">
        <v>6.0567000000000002</v>
      </c>
      <c r="K720" s="172">
        <v>14.358599999999999</v>
      </c>
      <c r="L720" s="172">
        <v>-10.095000000000001</v>
      </c>
      <c r="M720" s="172">
        <v>-3.3361999999999998</v>
      </c>
      <c r="N720" s="172">
        <v>1.0813999999999999</v>
      </c>
      <c r="O720" s="172">
        <v>-1.1046</v>
      </c>
      <c r="P720" s="172">
        <v>4.4641000000000002</v>
      </c>
      <c r="Q720" s="172">
        <v>11.1875</v>
      </c>
      <c r="R720" s="172">
        <v>-3.6211000000000002</v>
      </c>
    </row>
    <row r="721" spans="1:18" x14ac:dyDescent="0.3">
      <c r="A721" s="168" t="s">
        <v>918</v>
      </c>
      <c r="B721" s="168" t="s">
        <v>949</v>
      </c>
      <c r="C721" s="168">
        <v>133710</v>
      </c>
      <c r="D721" s="171">
        <v>44040</v>
      </c>
      <c r="E721" s="172">
        <v>15.4588</v>
      </c>
      <c r="F721" s="172">
        <v>0.60919999999999996</v>
      </c>
      <c r="G721" s="172">
        <v>-0.28449999999999998</v>
      </c>
      <c r="H721" s="172">
        <v>-0.13109999999999999</v>
      </c>
      <c r="I721" s="172">
        <v>2.8727999999999998</v>
      </c>
      <c r="J721" s="172">
        <v>3.9386999999999999</v>
      </c>
      <c r="K721" s="172">
        <v>12.588100000000001</v>
      </c>
      <c r="L721" s="172">
        <v>-11.990399999999999</v>
      </c>
      <c r="M721" s="172">
        <v>-4.4904000000000002</v>
      </c>
      <c r="N721" s="172">
        <v>2.0941999999999998</v>
      </c>
      <c r="O721" s="172">
        <v>2.8521000000000001</v>
      </c>
      <c r="P721" s="172">
        <v>8.5350999999999999</v>
      </c>
      <c r="Q721" s="172">
        <v>8.3611000000000004</v>
      </c>
      <c r="R721" s="172">
        <v>-0.13420000000000001</v>
      </c>
    </row>
    <row r="722" spans="1:18" x14ac:dyDescent="0.3">
      <c r="A722" s="168" t="s">
        <v>918</v>
      </c>
      <c r="B722" s="168" t="s">
        <v>950</v>
      </c>
      <c r="C722" s="168">
        <v>133711</v>
      </c>
      <c r="D722" s="171">
        <v>44040</v>
      </c>
      <c r="E722" s="172">
        <v>14.415900000000001</v>
      </c>
      <c r="F722" s="172">
        <v>0.60509999999999997</v>
      </c>
      <c r="G722" s="172">
        <v>-0.30149999999999999</v>
      </c>
      <c r="H722" s="172">
        <v>-0.16070000000000001</v>
      </c>
      <c r="I722" s="172">
        <v>2.8121</v>
      </c>
      <c r="J722" s="172">
        <v>3.7944</v>
      </c>
      <c r="K722" s="172">
        <v>12.092700000000001</v>
      </c>
      <c r="L722" s="172">
        <v>-12.794700000000001</v>
      </c>
      <c r="M722" s="172">
        <v>-5.6920999999999999</v>
      </c>
      <c r="N722" s="172">
        <v>0.5524</v>
      </c>
      <c r="O722" s="172">
        <v>1.2829999999999999</v>
      </c>
      <c r="P722" s="172">
        <v>7.0591999999999997</v>
      </c>
      <c r="Q722" s="172">
        <v>6.9748000000000001</v>
      </c>
      <c r="R722" s="172">
        <v>-1.4668000000000001</v>
      </c>
    </row>
    <row r="723" spans="1:18" x14ac:dyDescent="0.3">
      <c r="A723" s="168" t="s">
        <v>918</v>
      </c>
      <c r="B723" s="168" t="s">
        <v>951</v>
      </c>
      <c r="C723" s="168">
        <v>147840</v>
      </c>
      <c r="D723" s="171">
        <v>44040</v>
      </c>
      <c r="E723" s="172">
        <v>9.5487000000000002</v>
      </c>
      <c r="F723" s="172">
        <v>1.0338000000000001</v>
      </c>
      <c r="G723" s="172">
        <v>0.48830000000000001</v>
      </c>
      <c r="H723" s="172">
        <v>0.35630000000000001</v>
      </c>
      <c r="I723" s="172">
        <v>4.2343000000000002</v>
      </c>
      <c r="J723" s="172">
        <v>5.0578000000000003</v>
      </c>
      <c r="K723" s="172">
        <v>15.198600000000001</v>
      </c>
      <c r="L723" s="172">
        <v>-5.4124999999999996</v>
      </c>
      <c r="M723" s="172"/>
      <c r="N723" s="172"/>
      <c r="O723" s="172"/>
      <c r="P723" s="172"/>
      <c r="Q723" s="172">
        <v>-4.5129999999999999</v>
      </c>
      <c r="R723" s="172"/>
    </row>
    <row r="724" spans="1:18" x14ac:dyDescent="0.3">
      <c r="A724" s="168" t="s">
        <v>918</v>
      </c>
      <c r="B724" s="168" t="s">
        <v>952</v>
      </c>
      <c r="C724" s="168">
        <v>147843</v>
      </c>
      <c r="D724" s="171">
        <v>44040</v>
      </c>
      <c r="E724" s="172">
        <v>9.4528999999999996</v>
      </c>
      <c r="F724" s="172">
        <v>1.0291999999999999</v>
      </c>
      <c r="G724" s="172">
        <v>0.46870000000000001</v>
      </c>
      <c r="H724" s="172">
        <v>0.32050000000000001</v>
      </c>
      <c r="I724" s="172">
        <v>4.1596000000000002</v>
      </c>
      <c r="J724" s="172">
        <v>4.8841999999999999</v>
      </c>
      <c r="K724" s="172">
        <v>14.659800000000001</v>
      </c>
      <c r="L724" s="172">
        <v>-6.2146999999999997</v>
      </c>
      <c r="M724" s="172"/>
      <c r="N724" s="172"/>
      <c r="O724" s="172"/>
      <c r="P724" s="172"/>
      <c r="Q724" s="172">
        <v>-5.4710000000000001</v>
      </c>
      <c r="R724" s="172"/>
    </row>
    <row r="725" spans="1:18" x14ac:dyDescent="0.3">
      <c r="A725" s="168" t="s">
        <v>918</v>
      </c>
      <c r="B725" s="168" t="s">
        <v>953</v>
      </c>
      <c r="C725" s="168">
        <v>118834</v>
      </c>
      <c r="D725" s="171">
        <v>44040</v>
      </c>
      <c r="E725" s="172">
        <v>58.933999999999997</v>
      </c>
      <c r="F725" s="172">
        <v>0.6421</v>
      </c>
      <c r="G725" s="172">
        <v>-0.3584</v>
      </c>
      <c r="H725" s="172">
        <v>-0.14230000000000001</v>
      </c>
      <c r="I725" s="172">
        <v>3.6877</v>
      </c>
      <c r="J725" s="172">
        <v>5.5861999999999998</v>
      </c>
      <c r="K725" s="172">
        <v>16.491099999999999</v>
      </c>
      <c r="L725" s="172">
        <v>-6.1201999999999996</v>
      </c>
      <c r="M725" s="172">
        <v>2.1457000000000002</v>
      </c>
      <c r="N725" s="172">
        <v>6.9368999999999996</v>
      </c>
      <c r="O725" s="172">
        <v>6.1332000000000004</v>
      </c>
      <c r="P725" s="172">
        <v>13.0535</v>
      </c>
      <c r="Q725" s="172">
        <v>20.870999999999999</v>
      </c>
      <c r="R725" s="172">
        <v>6.2836999999999996</v>
      </c>
    </row>
    <row r="726" spans="1:18" x14ac:dyDescent="0.3">
      <c r="A726" s="168" t="s">
        <v>918</v>
      </c>
      <c r="B726" s="168" t="s">
        <v>954</v>
      </c>
      <c r="C726" s="168">
        <v>112932</v>
      </c>
      <c r="D726" s="171">
        <v>44040</v>
      </c>
      <c r="E726" s="172">
        <v>54.976999999999997</v>
      </c>
      <c r="F726" s="172">
        <v>0.63700000000000001</v>
      </c>
      <c r="G726" s="172">
        <v>-0.36969999999999997</v>
      </c>
      <c r="H726" s="172">
        <v>-0.16339999999999999</v>
      </c>
      <c r="I726" s="172">
        <v>3.6402000000000001</v>
      </c>
      <c r="J726" s="172">
        <v>5.4836</v>
      </c>
      <c r="K726" s="172">
        <v>16.169</v>
      </c>
      <c r="L726" s="172">
        <v>-6.5636999999999999</v>
      </c>
      <c r="M726" s="172">
        <v>1.3831</v>
      </c>
      <c r="N726" s="172">
        <v>5.8634000000000004</v>
      </c>
      <c r="O726" s="172">
        <v>5.2046999999999999</v>
      </c>
      <c r="P726" s="172">
        <v>12.0871</v>
      </c>
      <c r="Q726" s="172">
        <v>18.460799999999999</v>
      </c>
      <c r="R726" s="172">
        <v>5.2417999999999996</v>
      </c>
    </row>
    <row r="727" spans="1:18" x14ac:dyDescent="0.3">
      <c r="A727" s="168" t="s">
        <v>918</v>
      </c>
      <c r="B727" s="168" t="s">
        <v>955</v>
      </c>
      <c r="C727" s="168">
        <v>147704</v>
      </c>
      <c r="D727" s="171">
        <v>44040</v>
      </c>
      <c r="E727" s="172">
        <v>9.6122999999999994</v>
      </c>
      <c r="F727" s="172">
        <v>0.56920000000000004</v>
      </c>
      <c r="G727" s="172">
        <v>-0.40720000000000001</v>
      </c>
      <c r="H727" s="172">
        <v>-1.107</v>
      </c>
      <c r="I727" s="172">
        <v>2.5848</v>
      </c>
      <c r="J727" s="172">
        <v>3.4159000000000002</v>
      </c>
      <c r="K727" s="172">
        <v>12.360200000000001</v>
      </c>
      <c r="L727" s="172">
        <v>-12.9171</v>
      </c>
      <c r="M727" s="172">
        <v>-6.5833000000000004</v>
      </c>
      <c r="N727" s="172"/>
      <c r="O727" s="172"/>
      <c r="P727" s="172"/>
      <c r="Q727" s="172">
        <v>-3.8769999999999998</v>
      </c>
      <c r="R727" s="172"/>
    </row>
    <row r="728" spans="1:18" x14ac:dyDescent="0.3">
      <c r="A728" s="168" t="s">
        <v>918</v>
      </c>
      <c r="B728" s="168" t="s">
        <v>956</v>
      </c>
      <c r="C728" s="168">
        <v>147701</v>
      </c>
      <c r="D728" s="171">
        <v>44040</v>
      </c>
      <c r="E728" s="172">
        <v>9.4816000000000003</v>
      </c>
      <c r="F728" s="172">
        <v>0.56430000000000002</v>
      </c>
      <c r="G728" s="172">
        <v>-0.4274</v>
      </c>
      <c r="H728" s="172">
        <v>-1.1416999999999999</v>
      </c>
      <c r="I728" s="172">
        <v>2.5114999999999998</v>
      </c>
      <c r="J728" s="172">
        <v>3.2483</v>
      </c>
      <c r="K728" s="172">
        <v>11.849600000000001</v>
      </c>
      <c r="L728" s="172">
        <v>-13.6851</v>
      </c>
      <c r="M728" s="172">
        <v>-7.8150000000000004</v>
      </c>
      <c r="N728" s="172"/>
      <c r="O728" s="172"/>
      <c r="P728" s="172"/>
      <c r="Q728" s="172">
        <v>-5.1840000000000002</v>
      </c>
      <c r="R728" s="172"/>
    </row>
    <row r="729" spans="1:18" x14ac:dyDescent="0.3">
      <c r="A729" s="168" t="s">
        <v>918</v>
      </c>
      <c r="B729" s="168" t="s">
        <v>957</v>
      </c>
      <c r="C729" s="168">
        <v>100380</v>
      </c>
      <c r="D729" s="171">
        <v>44040</v>
      </c>
      <c r="E729" s="172">
        <v>480.48989999999998</v>
      </c>
      <c r="F729" s="172">
        <v>0.70050000000000001</v>
      </c>
      <c r="G729" s="172">
        <v>-0.1429</v>
      </c>
      <c r="H729" s="172">
        <v>2.5999999999999999E-2</v>
      </c>
      <c r="I729" s="172">
        <v>4.1509999999999998</v>
      </c>
      <c r="J729" s="172">
        <v>5.7302999999999997</v>
      </c>
      <c r="K729" s="172">
        <v>16.9176</v>
      </c>
      <c r="L729" s="172">
        <v>-12.5398</v>
      </c>
      <c r="M729" s="172">
        <v>-7.0023999999999997</v>
      </c>
      <c r="N729" s="172">
        <v>-4.5263999999999998</v>
      </c>
      <c r="O729" s="172">
        <v>-4.5526999999999997</v>
      </c>
      <c r="P729" s="172">
        <v>1.7609999999999999</v>
      </c>
      <c r="Q729" s="172">
        <v>16.8826</v>
      </c>
      <c r="R729" s="172">
        <v>-4.2904</v>
      </c>
    </row>
    <row r="730" spans="1:18" x14ac:dyDescent="0.3">
      <c r="A730" s="168" t="s">
        <v>918</v>
      </c>
      <c r="B730" s="168" t="s">
        <v>958</v>
      </c>
      <c r="C730" s="168">
        <v>118678</v>
      </c>
      <c r="D730" s="171">
        <v>44040</v>
      </c>
      <c r="E730" s="172">
        <v>503.62</v>
      </c>
      <c r="F730" s="172">
        <v>0.70169999999999999</v>
      </c>
      <c r="G730" s="172">
        <v>-0.13800000000000001</v>
      </c>
      <c r="H730" s="172">
        <v>3.5000000000000003E-2</v>
      </c>
      <c r="I730" s="172">
        <v>4.1691000000000003</v>
      </c>
      <c r="J730" s="172">
        <v>5.7717999999999998</v>
      </c>
      <c r="K730" s="172">
        <v>17.048300000000001</v>
      </c>
      <c r="L730" s="172">
        <v>-12.3139</v>
      </c>
      <c r="M730" s="172">
        <v>-6.6294000000000004</v>
      </c>
      <c r="N730" s="172">
        <v>-4.0141999999999998</v>
      </c>
      <c r="O730" s="172">
        <v>-3.9822000000000002</v>
      </c>
      <c r="P730" s="172">
        <v>2.4007999999999998</v>
      </c>
      <c r="Q730" s="172">
        <v>8.4710999999999999</v>
      </c>
      <c r="R730" s="172">
        <v>-3.7711000000000001</v>
      </c>
    </row>
    <row r="731" spans="1:18" x14ac:dyDescent="0.3">
      <c r="A731" s="168" t="s">
        <v>918</v>
      </c>
      <c r="B731" s="168" t="s">
        <v>959</v>
      </c>
      <c r="C731" s="168">
        <v>111381</v>
      </c>
      <c r="D731" s="171">
        <v>44040</v>
      </c>
      <c r="E731" s="172">
        <v>102.21</v>
      </c>
      <c r="F731" s="172">
        <v>0.59050000000000002</v>
      </c>
      <c r="G731" s="172">
        <v>-0.127</v>
      </c>
      <c r="H731" s="172">
        <v>0.2157</v>
      </c>
      <c r="I731" s="172">
        <v>4.0198999999999998</v>
      </c>
      <c r="J731" s="172">
        <v>5.8952</v>
      </c>
      <c r="K731" s="172">
        <v>14.0482</v>
      </c>
      <c r="L731" s="172">
        <v>-9.3400999999999996</v>
      </c>
      <c r="M731" s="172">
        <v>-1.3036000000000001</v>
      </c>
      <c r="N731" s="172">
        <v>4.7663000000000002</v>
      </c>
      <c r="O731" s="172">
        <v>0.90910000000000002</v>
      </c>
      <c r="P731" s="172">
        <v>7.8433999999999999</v>
      </c>
      <c r="Q731" s="172">
        <v>21.9468</v>
      </c>
      <c r="R731" s="172">
        <v>-3.0053000000000001</v>
      </c>
    </row>
    <row r="732" spans="1:18" x14ac:dyDescent="0.3">
      <c r="A732" s="168" t="s">
        <v>918</v>
      </c>
      <c r="B732" s="168" t="s">
        <v>960</v>
      </c>
      <c r="C732" s="168">
        <v>119441</v>
      </c>
      <c r="D732" s="171">
        <v>44040</v>
      </c>
      <c r="E732" s="172">
        <v>109.86</v>
      </c>
      <c r="F732" s="172">
        <v>0.57679999999999998</v>
      </c>
      <c r="G732" s="172">
        <v>-0.1182</v>
      </c>
      <c r="H732" s="172">
        <v>0.2281</v>
      </c>
      <c r="I732" s="172">
        <v>4.0537999999999998</v>
      </c>
      <c r="J732" s="172">
        <v>5.9912999999999998</v>
      </c>
      <c r="K732" s="172">
        <v>14.354100000000001</v>
      </c>
      <c r="L732" s="172">
        <v>-8.8450000000000006</v>
      </c>
      <c r="M732" s="172">
        <v>-0.47110000000000002</v>
      </c>
      <c r="N732" s="172">
        <v>5.9504000000000001</v>
      </c>
      <c r="O732" s="172">
        <v>2.0716000000000001</v>
      </c>
      <c r="P732" s="172">
        <v>9.0145999999999997</v>
      </c>
      <c r="Q732" s="172">
        <v>16.645900000000001</v>
      </c>
      <c r="R732" s="172">
        <v>-1.9091</v>
      </c>
    </row>
    <row r="733" spans="1:18" x14ac:dyDescent="0.3">
      <c r="A733" s="168" t="s">
        <v>918</v>
      </c>
      <c r="B733" s="168" t="s">
        <v>961</v>
      </c>
      <c r="C733" s="168">
        <v>104513</v>
      </c>
      <c r="D733" s="171">
        <v>44040</v>
      </c>
      <c r="E733" s="172">
        <v>39.214799999999997</v>
      </c>
      <c r="F733" s="172">
        <v>0.12970000000000001</v>
      </c>
      <c r="G733" s="172">
        <v>-0.68530000000000002</v>
      </c>
      <c r="H733" s="172">
        <v>-1.3796999999999999</v>
      </c>
      <c r="I733" s="172">
        <v>-0.68679999999999997</v>
      </c>
      <c r="J733" s="172">
        <v>1.5717000000000001</v>
      </c>
      <c r="K733" s="172">
        <v>12.041600000000001</v>
      </c>
      <c r="L733" s="172">
        <v>-7.0300000000000001E-2</v>
      </c>
      <c r="M733" s="172">
        <v>4.6306000000000003</v>
      </c>
      <c r="N733" s="172">
        <v>12.4278</v>
      </c>
      <c r="O733" s="172">
        <v>2.1297000000000001</v>
      </c>
      <c r="P733" s="172">
        <v>8.673</v>
      </c>
      <c r="Q733" s="172">
        <v>10.538399999999999</v>
      </c>
      <c r="R733" s="172">
        <v>2.7397999999999998</v>
      </c>
    </row>
    <row r="734" spans="1:18" x14ac:dyDescent="0.3">
      <c r="A734" s="168" t="s">
        <v>918</v>
      </c>
      <c r="B734" s="168" t="s">
        <v>962</v>
      </c>
      <c r="C734" s="168">
        <v>120826</v>
      </c>
      <c r="D734" s="171">
        <v>44040</v>
      </c>
      <c r="E734" s="172">
        <v>39.960099999999997</v>
      </c>
      <c r="F734" s="172">
        <v>0.13</v>
      </c>
      <c r="G734" s="172">
        <v>-0.68369999999999997</v>
      </c>
      <c r="H734" s="172">
        <v>-1.3775999999999999</v>
      </c>
      <c r="I734" s="172">
        <v>-0.68300000000000005</v>
      </c>
      <c r="J734" s="172">
        <v>1.5813999999999999</v>
      </c>
      <c r="K734" s="172">
        <v>12.073399999999999</v>
      </c>
      <c r="L734" s="172">
        <v>-3.6299999999999999E-2</v>
      </c>
      <c r="M734" s="172">
        <v>4.6942000000000004</v>
      </c>
      <c r="N734" s="172">
        <v>12.527200000000001</v>
      </c>
      <c r="O734" s="172">
        <v>2.4426000000000001</v>
      </c>
      <c r="P734" s="172">
        <v>8.8549000000000007</v>
      </c>
      <c r="Q734" s="172">
        <v>14.3188</v>
      </c>
      <c r="R734" s="172">
        <v>3.0661</v>
      </c>
    </row>
    <row r="735" spans="1:18" x14ac:dyDescent="0.3">
      <c r="A735" s="168" t="s">
        <v>918</v>
      </c>
      <c r="B735" s="168" t="s">
        <v>963</v>
      </c>
      <c r="C735" s="168">
        <v>119720</v>
      </c>
      <c r="D735" s="171">
        <v>44040</v>
      </c>
      <c r="E735" s="172">
        <v>135.312771150027</v>
      </c>
      <c r="F735" s="172">
        <v>0.40179999999999999</v>
      </c>
      <c r="G735" s="172">
        <v>-0.60070000000000001</v>
      </c>
      <c r="H735" s="172">
        <v>-0.42670000000000002</v>
      </c>
      <c r="I735" s="172">
        <v>2.7965</v>
      </c>
      <c r="J735" s="172">
        <v>3.6147</v>
      </c>
      <c r="K735" s="172">
        <v>14.912699999999999</v>
      </c>
      <c r="L735" s="172">
        <v>-13.4688</v>
      </c>
      <c r="M735" s="172">
        <v>-5.6538000000000004</v>
      </c>
      <c r="N735" s="172">
        <v>-3.5305</v>
      </c>
      <c r="O735" s="172">
        <v>1.7985</v>
      </c>
      <c r="P735" s="172">
        <v>5.7927999999999997</v>
      </c>
      <c r="Q735" s="172">
        <v>12.335599999999999</v>
      </c>
      <c r="R735" s="172">
        <v>-1.0808</v>
      </c>
    </row>
    <row r="736" spans="1:18" x14ac:dyDescent="0.3">
      <c r="A736" s="168" t="s">
        <v>918</v>
      </c>
      <c r="B736" s="168" t="s">
        <v>964</v>
      </c>
      <c r="C736" s="168">
        <v>101530</v>
      </c>
      <c r="D736" s="171">
        <v>44040</v>
      </c>
      <c r="E736" s="172">
        <v>308.18092094922298</v>
      </c>
      <c r="F736" s="172">
        <v>0.40010000000000001</v>
      </c>
      <c r="G736" s="172">
        <v>-0.60799999999999998</v>
      </c>
      <c r="H736" s="172">
        <v>-0.44030000000000002</v>
      </c>
      <c r="I736" s="172">
        <v>2.7682000000000002</v>
      </c>
      <c r="J736" s="172">
        <v>3.5525000000000002</v>
      </c>
      <c r="K736" s="172">
        <v>14.703900000000001</v>
      </c>
      <c r="L736" s="172">
        <v>-13.7735</v>
      </c>
      <c r="M736" s="172">
        <v>-6.1604000000000001</v>
      </c>
      <c r="N736" s="172">
        <v>-4.2050999999999998</v>
      </c>
      <c r="O736" s="172">
        <v>1.0726</v>
      </c>
      <c r="P736" s="172">
        <v>5.1295000000000002</v>
      </c>
      <c r="Q736" s="172">
        <v>13.312099999999999</v>
      </c>
      <c r="R736" s="172">
        <v>-1.7374000000000001</v>
      </c>
    </row>
    <row r="737" spans="1:18" x14ac:dyDescent="0.3">
      <c r="A737" s="168" t="s">
        <v>918</v>
      </c>
      <c r="B737" s="168" t="s">
        <v>965</v>
      </c>
      <c r="C737" s="168">
        <v>105001</v>
      </c>
      <c r="D737" s="171">
        <v>44040</v>
      </c>
      <c r="E737" s="172">
        <v>32.242199999999997</v>
      </c>
      <c r="F737" s="172">
        <v>0.93979999999999997</v>
      </c>
      <c r="G737" s="172">
        <v>0.2581</v>
      </c>
      <c r="H737" s="172">
        <v>0.2883</v>
      </c>
      <c r="I737" s="172">
        <v>4.1943000000000001</v>
      </c>
      <c r="J737" s="172">
        <v>5.3791000000000002</v>
      </c>
      <c r="K737" s="172">
        <v>15.8308</v>
      </c>
      <c r="L737" s="172">
        <v>-14.8035</v>
      </c>
      <c r="M737" s="172">
        <v>-10.7262</v>
      </c>
      <c r="N737" s="172">
        <v>-2.7663000000000002</v>
      </c>
      <c r="O737" s="172">
        <v>2.2323</v>
      </c>
      <c r="P737" s="172">
        <v>6.7583000000000002</v>
      </c>
      <c r="Q737" s="172">
        <v>9.1120000000000001</v>
      </c>
      <c r="R737" s="172">
        <v>-2.5941999999999998</v>
      </c>
    </row>
    <row r="738" spans="1:18" x14ac:dyDescent="0.3">
      <c r="A738" s="168" t="s">
        <v>918</v>
      </c>
      <c r="B738" s="168" t="s">
        <v>966</v>
      </c>
      <c r="C738" s="168">
        <v>119566</v>
      </c>
      <c r="D738" s="171">
        <v>44040</v>
      </c>
      <c r="E738" s="172">
        <v>34.238199999999999</v>
      </c>
      <c r="F738" s="172">
        <v>0.94340000000000002</v>
      </c>
      <c r="G738" s="172">
        <v>0.2732</v>
      </c>
      <c r="H738" s="172">
        <v>0.31530000000000002</v>
      </c>
      <c r="I738" s="172">
        <v>4.2503000000000002</v>
      </c>
      <c r="J738" s="172">
        <v>5.508</v>
      </c>
      <c r="K738" s="172">
        <v>16.240200000000002</v>
      </c>
      <c r="L738" s="172">
        <v>-14.204800000000001</v>
      </c>
      <c r="M738" s="172">
        <v>-9.843</v>
      </c>
      <c r="N738" s="172">
        <v>-1.5742</v>
      </c>
      <c r="O738" s="172">
        <v>3.4411</v>
      </c>
      <c r="P738" s="172">
        <v>7.6883999999999997</v>
      </c>
      <c r="Q738" s="172">
        <v>11.1837</v>
      </c>
      <c r="R738" s="172">
        <v>-1.5468999999999999</v>
      </c>
    </row>
    <row r="739" spans="1:18" x14ac:dyDescent="0.3">
      <c r="A739" s="168" t="s">
        <v>918</v>
      </c>
      <c r="B739" s="168" t="s">
        <v>967</v>
      </c>
      <c r="C739" s="168">
        <v>101824</v>
      </c>
      <c r="D739" s="171">
        <v>44040</v>
      </c>
      <c r="E739" s="172">
        <v>204.84960000000001</v>
      </c>
      <c r="F739" s="172">
        <v>0.72919999999999996</v>
      </c>
      <c r="G739" s="172">
        <v>-0.3962</v>
      </c>
      <c r="H739" s="172">
        <v>0.98670000000000002</v>
      </c>
      <c r="I739" s="172">
        <v>4.4051999999999998</v>
      </c>
      <c r="J739" s="172">
        <v>6.1593999999999998</v>
      </c>
      <c r="K739" s="172">
        <v>15.9755</v>
      </c>
      <c r="L739" s="172">
        <v>-8.9071999999999996</v>
      </c>
      <c r="M739" s="172">
        <v>-2.1288999999999998</v>
      </c>
      <c r="N739" s="172">
        <v>0.7823</v>
      </c>
      <c r="O739" s="172">
        <v>2.9310999999999998</v>
      </c>
      <c r="P739" s="172">
        <v>6.2637</v>
      </c>
      <c r="Q739" s="172">
        <v>11.633800000000001</v>
      </c>
      <c r="R739" s="172">
        <v>3.0339999999999998</v>
      </c>
    </row>
    <row r="740" spans="1:18" x14ac:dyDescent="0.3">
      <c r="A740" s="168" t="s">
        <v>918</v>
      </c>
      <c r="B740" s="168" t="s">
        <v>968</v>
      </c>
      <c r="C740" s="168">
        <v>119202</v>
      </c>
      <c r="D740" s="171">
        <v>44040</v>
      </c>
      <c r="E740" s="172">
        <v>224.35059999999999</v>
      </c>
      <c r="F740" s="172">
        <v>0.73250000000000004</v>
      </c>
      <c r="G740" s="172">
        <v>-0.38390000000000002</v>
      </c>
      <c r="H740" s="172">
        <v>1.0083</v>
      </c>
      <c r="I740" s="172">
        <v>4.45</v>
      </c>
      <c r="J740" s="172">
        <v>6.2609000000000004</v>
      </c>
      <c r="K740" s="172">
        <v>16.287700000000001</v>
      </c>
      <c r="L740" s="172">
        <v>-8.4118999999999993</v>
      </c>
      <c r="M740" s="172">
        <v>-1.3369</v>
      </c>
      <c r="N740" s="172">
        <v>1.9755</v>
      </c>
      <c r="O740" s="172">
        <v>4.3236999999999997</v>
      </c>
      <c r="P740" s="172">
        <v>7.7805</v>
      </c>
      <c r="Q740" s="172">
        <v>13.018599999999999</v>
      </c>
      <c r="R740" s="172">
        <v>4.3741000000000003</v>
      </c>
    </row>
    <row r="741" spans="1:18" x14ac:dyDescent="0.3">
      <c r="A741" s="168" t="s">
        <v>918</v>
      </c>
      <c r="B741" s="168" t="s">
        <v>969</v>
      </c>
      <c r="C741" s="168">
        <v>147750</v>
      </c>
      <c r="D741" s="171">
        <v>44040</v>
      </c>
      <c r="E741" s="172">
        <v>10.01</v>
      </c>
      <c r="F741" s="172">
        <v>0.80559999999999998</v>
      </c>
      <c r="G741" s="172">
        <v>0.20019999999999999</v>
      </c>
      <c r="H741" s="172">
        <v>1.5213000000000001</v>
      </c>
      <c r="I741" s="172">
        <v>4.7070999999999996</v>
      </c>
      <c r="J741" s="172">
        <v>7.1734</v>
      </c>
      <c r="K741" s="172">
        <v>19.736799999999999</v>
      </c>
      <c r="L741" s="172">
        <v>-4.1188000000000002</v>
      </c>
      <c r="M741" s="172"/>
      <c r="N741" s="172"/>
      <c r="O741" s="172"/>
      <c r="P741" s="172"/>
      <c r="Q741" s="172">
        <v>0.1</v>
      </c>
      <c r="R741" s="172"/>
    </row>
    <row r="742" spans="1:18" x14ac:dyDescent="0.3">
      <c r="A742" s="168" t="s">
        <v>918</v>
      </c>
      <c r="B742" s="168" t="s">
        <v>970</v>
      </c>
      <c r="C742" s="168">
        <v>147748</v>
      </c>
      <c r="D742" s="171">
        <v>44040</v>
      </c>
      <c r="E742" s="172">
        <v>9.9499999999999993</v>
      </c>
      <c r="F742" s="172">
        <v>0.91279999999999994</v>
      </c>
      <c r="G742" s="172">
        <v>0.3024</v>
      </c>
      <c r="H742" s="172">
        <v>1.5306</v>
      </c>
      <c r="I742" s="172">
        <v>4.7367999999999997</v>
      </c>
      <c r="J742" s="172">
        <v>7.1044</v>
      </c>
      <c r="K742" s="172">
        <v>19.447800000000001</v>
      </c>
      <c r="L742" s="172">
        <v>-4.6021000000000001</v>
      </c>
      <c r="M742" s="172"/>
      <c r="N742" s="172"/>
      <c r="O742" s="172"/>
      <c r="P742" s="172"/>
      <c r="Q742" s="172">
        <v>-0.5</v>
      </c>
      <c r="R742" s="172"/>
    </row>
    <row r="743" spans="1:18" x14ac:dyDescent="0.3">
      <c r="A743" s="168" t="s">
        <v>918</v>
      </c>
      <c r="B743" s="168" t="s">
        <v>971</v>
      </c>
      <c r="C743" s="168">
        <v>120665</v>
      </c>
      <c r="D743" s="171">
        <v>44040</v>
      </c>
      <c r="E743" s="172">
        <v>57.545200000000001</v>
      </c>
      <c r="F743" s="172">
        <v>0.66839999999999999</v>
      </c>
      <c r="G743" s="172">
        <v>-0.22989999999999999</v>
      </c>
      <c r="H743" s="172">
        <v>0.7349</v>
      </c>
      <c r="I743" s="172">
        <v>4.3731999999999998</v>
      </c>
      <c r="J743" s="172">
        <v>5.3113999999999999</v>
      </c>
      <c r="K743" s="172">
        <v>18.729500000000002</v>
      </c>
      <c r="L743" s="172">
        <v>-11.836600000000001</v>
      </c>
      <c r="M743" s="172">
        <v>-4.0814000000000004</v>
      </c>
      <c r="N743" s="172">
        <v>-6.3156999999999996</v>
      </c>
      <c r="O743" s="172">
        <v>-2.0648</v>
      </c>
      <c r="P743" s="172">
        <v>2.8151000000000002</v>
      </c>
      <c r="Q743" s="172">
        <v>8.3021999999999991</v>
      </c>
      <c r="R743" s="172">
        <v>-5.4961000000000002</v>
      </c>
    </row>
    <row r="744" spans="1:18" x14ac:dyDescent="0.3">
      <c r="A744" s="168" t="s">
        <v>918</v>
      </c>
      <c r="B744" s="168" t="s">
        <v>972</v>
      </c>
      <c r="C744" s="168">
        <v>100664</v>
      </c>
      <c r="D744" s="171">
        <v>44040</v>
      </c>
      <c r="E744" s="172">
        <v>111.233</v>
      </c>
      <c r="F744" s="172">
        <v>0.66769999999999996</v>
      </c>
      <c r="G744" s="172">
        <v>-0.23430000000000001</v>
      </c>
      <c r="H744" s="172">
        <v>0.72640000000000005</v>
      </c>
      <c r="I744" s="172">
        <v>4.3552</v>
      </c>
      <c r="J744" s="172">
        <v>5.2694999999999999</v>
      </c>
      <c r="K744" s="172">
        <v>18.5946</v>
      </c>
      <c r="L744" s="172">
        <v>-12.040699999999999</v>
      </c>
      <c r="M744" s="172">
        <v>-4.4116999999999997</v>
      </c>
      <c r="N744" s="172">
        <v>-6.7552000000000003</v>
      </c>
      <c r="O744" s="172">
        <v>-2.5756000000000001</v>
      </c>
      <c r="P744" s="172">
        <v>2.2778999999999998</v>
      </c>
      <c r="Q744" s="172">
        <v>8.8135999999999992</v>
      </c>
      <c r="R744" s="172">
        <v>-5.9574999999999996</v>
      </c>
    </row>
    <row r="745" spans="1:18" x14ac:dyDescent="0.3">
      <c r="A745" s="173" t="s">
        <v>27</v>
      </c>
      <c r="B745" s="168"/>
      <c r="C745" s="168"/>
      <c r="D745" s="168"/>
      <c r="E745" s="168"/>
      <c r="F745" s="174">
        <v>0.77311111111111097</v>
      </c>
      <c r="G745" s="174">
        <v>-9.9753703703703692E-2</v>
      </c>
      <c r="H745" s="174">
        <v>7.94851851851852E-2</v>
      </c>
      <c r="I745" s="174">
        <v>3.5160407407407415</v>
      </c>
      <c r="J745" s="174">
        <v>5.0028185185185174</v>
      </c>
      <c r="K745" s="174">
        <v>15.108844444444443</v>
      </c>
      <c r="L745" s="174">
        <v>-10.269868518518516</v>
      </c>
      <c r="M745" s="174">
        <v>-4.2010700000000005</v>
      </c>
      <c r="N745" s="174">
        <v>0.31198333333333356</v>
      </c>
      <c r="O745" s="174">
        <v>0.84797727272727275</v>
      </c>
      <c r="P745" s="174">
        <v>6.2702547619047611</v>
      </c>
      <c r="Q745" s="174">
        <v>9.910516666666668</v>
      </c>
      <c r="R745" s="174">
        <v>-1.9054840909090907</v>
      </c>
    </row>
    <row r="746" spans="1:18" x14ac:dyDescent="0.3">
      <c r="A746" s="173" t="s">
        <v>409</v>
      </c>
      <c r="B746" s="168"/>
      <c r="C746" s="168"/>
      <c r="D746" s="168"/>
      <c r="E746" s="168"/>
      <c r="F746" s="174">
        <v>0.73809999999999998</v>
      </c>
      <c r="G746" s="174">
        <v>-0.14045000000000002</v>
      </c>
      <c r="H746" s="174">
        <v>0.11265</v>
      </c>
      <c r="I746" s="174">
        <v>3.8129</v>
      </c>
      <c r="J746" s="174">
        <v>5.2996999999999996</v>
      </c>
      <c r="K746" s="174">
        <v>15.432649999999999</v>
      </c>
      <c r="L746" s="174">
        <v>-10.462299999999999</v>
      </c>
      <c r="M746" s="174">
        <v>-4.82355</v>
      </c>
      <c r="N746" s="174">
        <v>1.2671000000000001</v>
      </c>
      <c r="O746" s="174">
        <v>1.1736499999999999</v>
      </c>
      <c r="P746" s="174">
        <v>6.3976500000000005</v>
      </c>
      <c r="Q746" s="174">
        <v>10.651149999999999</v>
      </c>
      <c r="R746" s="174">
        <v>-2.2491000000000003</v>
      </c>
    </row>
    <row r="747" spans="1:18" x14ac:dyDescent="0.3">
      <c r="A747" s="117"/>
      <c r="B747" s="117"/>
      <c r="C747" s="117"/>
      <c r="D747" s="117"/>
      <c r="E747" s="117"/>
      <c r="F747" s="117"/>
      <c r="G747" s="117"/>
      <c r="H747" s="117"/>
      <c r="I747" s="117"/>
      <c r="J747" s="117"/>
      <c r="K747" s="117"/>
      <c r="L747" s="117"/>
      <c r="M747" s="117"/>
      <c r="N747" s="117"/>
      <c r="O747" s="117"/>
      <c r="P747" s="117"/>
      <c r="Q747" s="117"/>
      <c r="R747" s="117"/>
    </row>
    <row r="748" spans="1:18" x14ac:dyDescent="0.3">
      <c r="A748" s="170" t="s">
        <v>973</v>
      </c>
      <c r="B748" s="170"/>
      <c r="C748" s="170"/>
      <c r="D748" s="170"/>
      <c r="E748" s="170"/>
      <c r="F748" s="170"/>
      <c r="G748" s="170"/>
      <c r="H748" s="170"/>
      <c r="I748" s="170"/>
      <c r="J748" s="170"/>
      <c r="K748" s="170"/>
      <c r="L748" s="170"/>
      <c r="M748" s="170"/>
      <c r="N748" s="170"/>
      <c r="O748" s="170"/>
      <c r="P748" s="170"/>
      <c r="Q748" s="170"/>
      <c r="R748" s="170"/>
    </row>
    <row r="749" spans="1:18" x14ac:dyDescent="0.3">
      <c r="A749" s="168" t="s">
        <v>974</v>
      </c>
      <c r="B749" s="168" t="s">
        <v>975</v>
      </c>
      <c r="C749" s="168">
        <v>103174</v>
      </c>
      <c r="D749" s="171">
        <v>44040</v>
      </c>
      <c r="E749" s="172">
        <v>212.56</v>
      </c>
      <c r="F749" s="172">
        <v>1.2286999999999999</v>
      </c>
      <c r="G749" s="172">
        <v>0.43469999999999998</v>
      </c>
      <c r="H749" s="172">
        <v>0.65349999999999997</v>
      </c>
      <c r="I749" s="172">
        <v>5.3425000000000002</v>
      </c>
      <c r="J749" s="172">
        <v>7.1317000000000004</v>
      </c>
      <c r="K749" s="172">
        <v>17.885899999999999</v>
      </c>
      <c r="L749" s="172">
        <v>-8.6117000000000008</v>
      </c>
      <c r="M749" s="172">
        <v>-4.2523</v>
      </c>
      <c r="N749" s="172">
        <v>-2.9361999999999999</v>
      </c>
      <c r="O749" s="172">
        <v>0.30580000000000002</v>
      </c>
      <c r="P749" s="172">
        <v>5.2553000000000001</v>
      </c>
      <c r="Q749" s="172">
        <v>18.5945</v>
      </c>
      <c r="R749" s="172">
        <v>-2.4866999999999999</v>
      </c>
    </row>
    <row r="750" spans="1:18" x14ac:dyDescent="0.3">
      <c r="A750" s="168" t="s">
        <v>974</v>
      </c>
      <c r="B750" s="168" t="s">
        <v>976</v>
      </c>
      <c r="C750" s="168">
        <v>119528</v>
      </c>
      <c r="D750" s="171">
        <v>44040</v>
      </c>
      <c r="E750" s="172">
        <v>227.18</v>
      </c>
      <c r="F750" s="172">
        <v>1.2343</v>
      </c>
      <c r="G750" s="172">
        <v>0.44209999999999999</v>
      </c>
      <c r="H750" s="172">
        <v>0.66910000000000003</v>
      </c>
      <c r="I750" s="172">
        <v>5.3758999999999997</v>
      </c>
      <c r="J750" s="172">
        <v>7.2058999999999997</v>
      </c>
      <c r="K750" s="172">
        <v>18.107600000000001</v>
      </c>
      <c r="L750" s="172">
        <v>-8.2989999999999995</v>
      </c>
      <c r="M750" s="172">
        <v>-3.7698999999999998</v>
      </c>
      <c r="N750" s="172">
        <v>-2.3092000000000001</v>
      </c>
      <c r="O750" s="172">
        <v>1.1456999999999999</v>
      </c>
      <c r="P750" s="172">
        <v>6.2068000000000003</v>
      </c>
      <c r="Q750" s="172">
        <v>11.4053</v>
      </c>
      <c r="R750" s="172">
        <v>-1.7879</v>
      </c>
    </row>
    <row r="751" spans="1:18" x14ac:dyDescent="0.3">
      <c r="A751" s="168" t="s">
        <v>974</v>
      </c>
      <c r="B751" s="168" t="s">
        <v>977</v>
      </c>
      <c r="C751" s="168">
        <v>120465</v>
      </c>
      <c r="D751" s="171">
        <v>44040</v>
      </c>
      <c r="E751" s="172">
        <v>33.36</v>
      </c>
      <c r="F751" s="172">
        <v>1.2136</v>
      </c>
      <c r="G751" s="172">
        <v>0.81599999999999995</v>
      </c>
      <c r="H751" s="172">
        <v>0.45169999999999999</v>
      </c>
      <c r="I751" s="172">
        <v>4.5768000000000004</v>
      </c>
      <c r="J751" s="172">
        <v>6.1744000000000003</v>
      </c>
      <c r="K751" s="172">
        <v>11.908799999999999</v>
      </c>
      <c r="L751" s="172">
        <v>-4.1654999999999998</v>
      </c>
      <c r="M751" s="172">
        <v>-0.77329999999999999</v>
      </c>
      <c r="N751" s="172">
        <v>6.8204000000000002</v>
      </c>
      <c r="O751" s="172">
        <v>10.6768</v>
      </c>
      <c r="P751" s="172">
        <v>10.5967</v>
      </c>
      <c r="Q751" s="172">
        <v>14.2256</v>
      </c>
      <c r="R751" s="172">
        <v>4.7420999999999998</v>
      </c>
    </row>
    <row r="752" spans="1:18" x14ac:dyDescent="0.3">
      <c r="A752" s="168" t="s">
        <v>974</v>
      </c>
      <c r="B752" s="168" t="s">
        <v>978</v>
      </c>
      <c r="C752" s="168">
        <v>112277</v>
      </c>
      <c r="D752" s="171">
        <v>44040</v>
      </c>
      <c r="E752" s="172">
        <v>30.52</v>
      </c>
      <c r="F752" s="172">
        <v>1.2272000000000001</v>
      </c>
      <c r="G752" s="172">
        <v>0.79259999999999997</v>
      </c>
      <c r="H752" s="172">
        <v>0.42780000000000001</v>
      </c>
      <c r="I752" s="172">
        <v>4.5205000000000002</v>
      </c>
      <c r="J752" s="172">
        <v>6.0827</v>
      </c>
      <c r="K752" s="172">
        <v>11.5497</v>
      </c>
      <c r="L752" s="172">
        <v>-4.7737999999999996</v>
      </c>
      <c r="M752" s="172">
        <v>-1.7069000000000001</v>
      </c>
      <c r="N752" s="172">
        <v>5.5324999999999998</v>
      </c>
      <c r="O752" s="172">
        <v>9.2344000000000008</v>
      </c>
      <c r="P752" s="172">
        <v>9.2728000000000002</v>
      </c>
      <c r="Q752" s="172">
        <v>11.136799999999999</v>
      </c>
      <c r="R752" s="172">
        <v>3.4192</v>
      </c>
    </row>
    <row r="753" spans="1:18" x14ac:dyDescent="0.3">
      <c r="A753" s="168" t="s">
        <v>974</v>
      </c>
      <c r="B753" s="168" t="s">
        <v>979</v>
      </c>
      <c r="C753" s="168">
        <v>112943</v>
      </c>
      <c r="D753" s="171">
        <v>44040</v>
      </c>
      <c r="E753" s="172">
        <v>14.51</v>
      </c>
      <c r="F753" s="172">
        <v>1.0446</v>
      </c>
      <c r="G753" s="172">
        <v>0.13800000000000001</v>
      </c>
      <c r="H753" s="172">
        <v>0.2072</v>
      </c>
      <c r="I753" s="172">
        <v>4.9168000000000003</v>
      </c>
      <c r="J753" s="172">
        <v>7.8009000000000004</v>
      </c>
      <c r="K753" s="172">
        <v>15.894600000000001</v>
      </c>
      <c r="L753" s="172">
        <v>-5.9013999999999998</v>
      </c>
      <c r="M753" s="172">
        <v>-2.0257000000000001</v>
      </c>
      <c r="N753" s="172">
        <v>2.6166999999999998</v>
      </c>
      <c r="O753" s="172">
        <v>2.0306999999999999</v>
      </c>
      <c r="P753" s="172">
        <v>3.9367000000000001</v>
      </c>
      <c r="Q753" s="172">
        <v>3.7517999999999998</v>
      </c>
      <c r="R753" s="172">
        <v>0.48459999999999998</v>
      </c>
    </row>
    <row r="754" spans="1:18" x14ac:dyDescent="0.3">
      <c r="A754" s="168" t="s">
        <v>974</v>
      </c>
      <c r="B754" s="168" t="s">
        <v>980</v>
      </c>
      <c r="C754" s="168">
        <v>119367</v>
      </c>
      <c r="D754" s="171">
        <v>44040</v>
      </c>
      <c r="E754" s="172">
        <v>15.3</v>
      </c>
      <c r="F754" s="172">
        <v>1.0568</v>
      </c>
      <c r="G754" s="172">
        <v>0.19650000000000001</v>
      </c>
      <c r="H754" s="172">
        <v>0.2621</v>
      </c>
      <c r="I754" s="172">
        <v>5.0103</v>
      </c>
      <c r="J754" s="172">
        <v>7.8983999999999996</v>
      </c>
      <c r="K754" s="172">
        <v>16.085000000000001</v>
      </c>
      <c r="L754" s="172">
        <v>-5.5556000000000001</v>
      </c>
      <c r="M754" s="172">
        <v>-1.4810000000000001</v>
      </c>
      <c r="N754" s="172">
        <v>3.3784000000000001</v>
      </c>
      <c r="O754" s="172">
        <v>2.8304</v>
      </c>
      <c r="P754" s="172">
        <v>4.6959</v>
      </c>
      <c r="Q754" s="172">
        <v>8.9544999999999995</v>
      </c>
      <c r="R754" s="172">
        <v>1.1943999999999999</v>
      </c>
    </row>
    <row r="755" spans="1:18" x14ac:dyDescent="0.3">
      <c r="A755" s="168" t="s">
        <v>974</v>
      </c>
      <c r="B755" s="168" t="s">
        <v>981</v>
      </c>
      <c r="C755" s="168">
        <v>113544</v>
      </c>
      <c r="D755" s="171">
        <v>44040</v>
      </c>
      <c r="E755" s="172">
        <v>93.88</v>
      </c>
      <c r="F755" s="172">
        <v>1.4371</v>
      </c>
      <c r="G755" s="172">
        <v>0.89200000000000002</v>
      </c>
      <c r="H755" s="172">
        <v>0.57850000000000001</v>
      </c>
      <c r="I755" s="172">
        <v>5.1877000000000004</v>
      </c>
      <c r="J755" s="172">
        <v>7.2668999999999997</v>
      </c>
      <c r="K755" s="172">
        <v>15.958500000000001</v>
      </c>
      <c r="L755" s="172">
        <v>-4.4964000000000004</v>
      </c>
      <c r="M755" s="172">
        <v>-1.1165</v>
      </c>
      <c r="N755" s="172">
        <v>5.4238999999999997</v>
      </c>
      <c r="O755" s="172">
        <v>4.8221999999999996</v>
      </c>
      <c r="P755" s="172">
        <v>6.2004999999999999</v>
      </c>
      <c r="Q755" s="172">
        <v>15.1708</v>
      </c>
      <c r="R755" s="172">
        <v>4.1069000000000004</v>
      </c>
    </row>
    <row r="756" spans="1:18" x14ac:dyDescent="0.3">
      <c r="A756" s="168" t="s">
        <v>974</v>
      </c>
      <c r="B756" s="168" t="s">
        <v>982</v>
      </c>
      <c r="C756" s="168">
        <v>119893</v>
      </c>
      <c r="D756" s="171">
        <v>44040</v>
      </c>
      <c r="E756" s="172">
        <v>102.02</v>
      </c>
      <c r="F756" s="172">
        <v>1.4418</v>
      </c>
      <c r="G756" s="172">
        <v>0.9</v>
      </c>
      <c r="H756" s="172">
        <v>0.60150000000000003</v>
      </c>
      <c r="I756" s="172">
        <v>5.2294999999999998</v>
      </c>
      <c r="J756" s="172">
        <v>7.3669000000000002</v>
      </c>
      <c r="K756" s="172">
        <v>16.288599999999999</v>
      </c>
      <c r="L756" s="172">
        <v>-3.9992000000000001</v>
      </c>
      <c r="M756" s="172">
        <v>-0.3322</v>
      </c>
      <c r="N756" s="172">
        <v>6.5816999999999997</v>
      </c>
      <c r="O756" s="172">
        <v>6.1463999999999999</v>
      </c>
      <c r="P756" s="172">
        <v>7.5105000000000004</v>
      </c>
      <c r="Q756" s="172">
        <v>13.1722</v>
      </c>
      <c r="R756" s="172">
        <v>5.3186</v>
      </c>
    </row>
    <row r="757" spans="1:18" x14ac:dyDescent="0.3">
      <c r="A757" s="168" t="s">
        <v>974</v>
      </c>
      <c r="B757" s="168" t="s">
        <v>983</v>
      </c>
      <c r="C757" s="168">
        <v>118269</v>
      </c>
      <c r="D757" s="171">
        <v>44040</v>
      </c>
      <c r="E757" s="172">
        <v>29.04</v>
      </c>
      <c r="F757" s="172">
        <v>1.1494</v>
      </c>
      <c r="G757" s="172">
        <v>0.55400000000000005</v>
      </c>
      <c r="H757" s="172">
        <v>0.24160000000000001</v>
      </c>
      <c r="I757" s="172">
        <v>4.6109999999999998</v>
      </c>
      <c r="J757" s="172">
        <v>6.6471</v>
      </c>
      <c r="K757" s="172">
        <v>15.6051</v>
      </c>
      <c r="L757" s="172">
        <v>-1.6593</v>
      </c>
      <c r="M757" s="172">
        <v>4.1233000000000004</v>
      </c>
      <c r="N757" s="172">
        <v>10.882</v>
      </c>
      <c r="O757" s="172">
        <v>8.9174000000000007</v>
      </c>
      <c r="P757" s="172">
        <v>9.6762999999999995</v>
      </c>
      <c r="Q757" s="172">
        <v>12.349399999999999</v>
      </c>
      <c r="R757" s="172">
        <v>6.1788999999999996</v>
      </c>
    </row>
    <row r="758" spans="1:18" x14ac:dyDescent="0.3">
      <c r="A758" s="168" t="s">
        <v>974</v>
      </c>
      <c r="B758" s="168" t="s">
        <v>984</v>
      </c>
      <c r="C758" s="168">
        <v>113221</v>
      </c>
      <c r="D758" s="171">
        <v>44040</v>
      </c>
      <c r="E758" s="172">
        <v>26.89</v>
      </c>
      <c r="F758" s="172">
        <v>1.1662999999999999</v>
      </c>
      <c r="G758" s="172">
        <v>0.56100000000000005</v>
      </c>
      <c r="H758" s="172">
        <v>0.26100000000000001</v>
      </c>
      <c r="I758" s="172">
        <v>4.5896999999999997</v>
      </c>
      <c r="J758" s="172">
        <v>6.5372000000000003</v>
      </c>
      <c r="K758" s="172">
        <v>15.1113</v>
      </c>
      <c r="L758" s="172">
        <v>-2.3601999999999999</v>
      </c>
      <c r="M758" s="172">
        <v>3.0663</v>
      </c>
      <c r="N758" s="172">
        <v>9.3534000000000006</v>
      </c>
      <c r="O758" s="172">
        <v>7.6013000000000002</v>
      </c>
      <c r="P758" s="172">
        <v>8.3853000000000009</v>
      </c>
      <c r="Q758" s="172">
        <v>10.457599999999999</v>
      </c>
      <c r="R758" s="172">
        <v>4.8148</v>
      </c>
    </row>
    <row r="759" spans="1:18" x14ac:dyDescent="0.3">
      <c r="A759" s="168" t="s">
        <v>974</v>
      </c>
      <c r="B759" s="168" t="s">
        <v>985</v>
      </c>
      <c r="C759" s="168">
        <v>119250</v>
      </c>
      <c r="D759" s="171">
        <v>44040</v>
      </c>
      <c r="E759" s="172">
        <v>207.602</v>
      </c>
      <c r="F759" s="172">
        <v>1.5482</v>
      </c>
      <c r="G759" s="172">
        <v>0.89910000000000001</v>
      </c>
      <c r="H759" s="172">
        <v>0.3155</v>
      </c>
      <c r="I759" s="172">
        <v>4.8474000000000004</v>
      </c>
      <c r="J759" s="172">
        <v>6.75</v>
      </c>
      <c r="K759" s="172">
        <v>16.615300000000001</v>
      </c>
      <c r="L759" s="172">
        <v>-12.229799999999999</v>
      </c>
      <c r="M759" s="172">
        <v>-8.1914999999999996</v>
      </c>
      <c r="N759" s="172">
        <v>-0.83879999999999999</v>
      </c>
      <c r="O759" s="172">
        <v>1.0786</v>
      </c>
      <c r="P759" s="172">
        <v>4.8906999999999998</v>
      </c>
      <c r="Q759" s="172">
        <v>8.5946999999999996</v>
      </c>
      <c r="R759" s="172">
        <v>-2.2618</v>
      </c>
    </row>
    <row r="760" spans="1:18" x14ac:dyDescent="0.3">
      <c r="A760" s="168" t="s">
        <v>974</v>
      </c>
      <c r="B760" s="168" t="s">
        <v>986</v>
      </c>
      <c r="C760" s="168">
        <v>101635</v>
      </c>
      <c r="D760" s="171">
        <v>44040</v>
      </c>
      <c r="E760" s="172">
        <v>197.66</v>
      </c>
      <c r="F760" s="172">
        <v>1.5464</v>
      </c>
      <c r="G760" s="172">
        <v>0.89119999999999999</v>
      </c>
      <c r="H760" s="172">
        <v>0.3019</v>
      </c>
      <c r="I760" s="172">
        <v>4.8177000000000003</v>
      </c>
      <c r="J760" s="172">
        <v>6.6811999999999996</v>
      </c>
      <c r="K760" s="172">
        <v>16.3979</v>
      </c>
      <c r="L760" s="172">
        <v>-12.579700000000001</v>
      </c>
      <c r="M760" s="172">
        <v>-8.7316000000000003</v>
      </c>
      <c r="N760" s="172">
        <v>-1.5852999999999999</v>
      </c>
      <c r="O760" s="172">
        <v>0.3634</v>
      </c>
      <c r="P760" s="172">
        <v>4.1590999999999996</v>
      </c>
      <c r="Q760" s="172">
        <v>18.710699999999999</v>
      </c>
      <c r="R760" s="172">
        <v>-2.9577</v>
      </c>
    </row>
    <row r="761" spans="1:18" x14ac:dyDescent="0.3">
      <c r="A761" s="168" t="s">
        <v>974</v>
      </c>
      <c r="B761" s="168" t="s">
        <v>987</v>
      </c>
      <c r="C761" s="168">
        <v>111940</v>
      </c>
      <c r="D761" s="171">
        <v>44040</v>
      </c>
      <c r="E761" s="172">
        <v>35.76</v>
      </c>
      <c r="F761" s="172">
        <v>1.1312</v>
      </c>
      <c r="G761" s="172">
        <v>0.64729999999999999</v>
      </c>
      <c r="H761" s="172">
        <v>1.2458</v>
      </c>
      <c r="I761" s="172">
        <v>5.8615000000000004</v>
      </c>
      <c r="J761" s="172">
        <v>8.3964999999999996</v>
      </c>
      <c r="K761" s="172">
        <v>17.8642</v>
      </c>
      <c r="L761" s="172">
        <v>-6.7535999999999996</v>
      </c>
      <c r="M761" s="172">
        <v>-1.5960000000000001</v>
      </c>
      <c r="N761" s="172">
        <v>3.0251000000000001</v>
      </c>
      <c r="O761" s="172">
        <v>4.6477000000000004</v>
      </c>
      <c r="P761" s="172">
        <v>6.3955000000000002</v>
      </c>
      <c r="Q761" s="172">
        <v>12.0528</v>
      </c>
      <c r="R761" s="172">
        <v>-0.36059999999999998</v>
      </c>
    </row>
    <row r="762" spans="1:18" x14ac:dyDescent="0.3">
      <c r="A762" s="168" t="s">
        <v>974</v>
      </c>
      <c r="B762" s="168" t="s">
        <v>988</v>
      </c>
      <c r="C762" s="168">
        <v>118617</v>
      </c>
      <c r="D762" s="171">
        <v>44040</v>
      </c>
      <c r="E762" s="172">
        <v>38.04</v>
      </c>
      <c r="F762" s="172">
        <v>1.1433</v>
      </c>
      <c r="G762" s="172">
        <v>0.66159999999999997</v>
      </c>
      <c r="H762" s="172">
        <v>1.278</v>
      </c>
      <c r="I762" s="172">
        <v>5.9610000000000003</v>
      </c>
      <c r="J762" s="172">
        <v>8.5616000000000003</v>
      </c>
      <c r="K762" s="172">
        <v>18.430900000000001</v>
      </c>
      <c r="L762" s="172">
        <v>-5.9580000000000002</v>
      </c>
      <c r="M762" s="172">
        <v>-0.36670000000000003</v>
      </c>
      <c r="N762" s="172">
        <v>4.6779999999999999</v>
      </c>
      <c r="O762" s="172">
        <v>5.8611000000000004</v>
      </c>
      <c r="P762" s="172">
        <v>7.4566999999999997</v>
      </c>
      <c r="Q762" s="172">
        <v>11.837</v>
      </c>
      <c r="R762" s="172">
        <v>0.95740000000000003</v>
      </c>
    </row>
    <row r="763" spans="1:18" x14ac:dyDescent="0.3">
      <c r="A763" s="168" t="s">
        <v>974</v>
      </c>
      <c r="B763" s="168" t="s">
        <v>989</v>
      </c>
      <c r="C763" s="168">
        <v>115790</v>
      </c>
      <c r="D763" s="171">
        <v>44040</v>
      </c>
      <c r="E763" s="172">
        <v>22.503599999999999</v>
      </c>
      <c r="F763" s="172">
        <v>1.1284000000000001</v>
      </c>
      <c r="G763" s="172">
        <v>0.45889999999999997</v>
      </c>
      <c r="H763" s="172">
        <v>0.60580000000000001</v>
      </c>
      <c r="I763" s="172">
        <v>6.0705</v>
      </c>
      <c r="J763" s="172">
        <v>8.4155999999999995</v>
      </c>
      <c r="K763" s="172">
        <v>18.971599999999999</v>
      </c>
      <c r="L763" s="172">
        <v>-7.3456999999999999</v>
      </c>
      <c r="M763" s="172">
        <v>-2.637</v>
      </c>
      <c r="N763" s="172">
        <v>-0.18540000000000001</v>
      </c>
      <c r="O763" s="172">
        <v>0.64910000000000001</v>
      </c>
      <c r="P763" s="172">
        <v>5.8647999999999998</v>
      </c>
      <c r="Q763" s="172">
        <v>9.6112000000000002</v>
      </c>
      <c r="R763" s="172">
        <v>-1.3380000000000001</v>
      </c>
    </row>
    <row r="764" spans="1:18" x14ac:dyDescent="0.3">
      <c r="A764" s="168" t="s">
        <v>974</v>
      </c>
      <c r="B764" s="168" t="s">
        <v>990</v>
      </c>
      <c r="C764" s="168">
        <v>119148</v>
      </c>
      <c r="D764" s="171">
        <v>44040</v>
      </c>
      <c r="E764" s="172">
        <v>24.918800000000001</v>
      </c>
      <c r="F764" s="172">
        <v>1.1327</v>
      </c>
      <c r="G764" s="172">
        <v>0.47620000000000001</v>
      </c>
      <c r="H764" s="172">
        <v>0.63690000000000002</v>
      </c>
      <c r="I764" s="172">
        <v>6.1349999999999998</v>
      </c>
      <c r="J764" s="172">
        <v>8.5843000000000007</v>
      </c>
      <c r="K764" s="172">
        <v>19.575399999999998</v>
      </c>
      <c r="L764" s="172">
        <v>-6.4964000000000004</v>
      </c>
      <c r="M764" s="172">
        <v>-1.4540999999999999</v>
      </c>
      <c r="N764" s="172">
        <v>1.3763000000000001</v>
      </c>
      <c r="O764" s="172">
        <v>2.1133000000000002</v>
      </c>
      <c r="P764" s="172">
        <v>7.3667999999999996</v>
      </c>
      <c r="Q764" s="172">
        <v>10.318</v>
      </c>
      <c r="R764" s="172">
        <v>0.30230000000000001</v>
      </c>
    </row>
    <row r="765" spans="1:18" x14ac:dyDescent="0.3">
      <c r="A765" s="168" t="s">
        <v>974</v>
      </c>
      <c r="B765" s="168" t="s">
        <v>991</v>
      </c>
      <c r="C765" s="168">
        <v>100471</v>
      </c>
      <c r="D765" s="171">
        <v>44040</v>
      </c>
      <c r="E765" s="172">
        <v>1007.5090217347999</v>
      </c>
      <c r="F765" s="172">
        <v>1.1323000000000001</v>
      </c>
      <c r="G765" s="172">
        <v>-0.222</v>
      </c>
      <c r="H765" s="172">
        <v>-1.2523</v>
      </c>
      <c r="I765" s="172">
        <v>3.4731000000000001</v>
      </c>
      <c r="J765" s="172">
        <v>1.9039999999999999</v>
      </c>
      <c r="K765" s="172">
        <v>14.757199999999999</v>
      </c>
      <c r="L765" s="172">
        <v>-11.7277</v>
      </c>
      <c r="M765" s="172">
        <v>-5.7740999999999998</v>
      </c>
      <c r="N765" s="172">
        <v>-5.8301999999999996</v>
      </c>
      <c r="O765" s="172">
        <v>-1.7606999999999999</v>
      </c>
      <c r="P765" s="172">
        <v>3.1863000000000001</v>
      </c>
      <c r="Q765" s="172">
        <v>18.8779</v>
      </c>
      <c r="R765" s="172">
        <v>-4.4061000000000003</v>
      </c>
    </row>
    <row r="766" spans="1:18" x14ac:dyDescent="0.3">
      <c r="A766" s="168" t="s">
        <v>974</v>
      </c>
      <c r="B766" s="168" t="s">
        <v>992</v>
      </c>
      <c r="C766" s="168">
        <v>118531</v>
      </c>
      <c r="D766" s="171">
        <v>44040</v>
      </c>
      <c r="E766" s="172">
        <v>447.14440000000002</v>
      </c>
      <c r="F766" s="172">
        <v>1.1346000000000001</v>
      </c>
      <c r="G766" s="172">
        <v>-0.214</v>
      </c>
      <c r="H766" s="172">
        <v>-1.2387999999999999</v>
      </c>
      <c r="I766" s="172">
        <v>3.5017</v>
      </c>
      <c r="J766" s="172">
        <v>1.9684999999999999</v>
      </c>
      <c r="K766" s="172">
        <v>14.965400000000001</v>
      </c>
      <c r="L766" s="172">
        <v>-11.4061</v>
      </c>
      <c r="M766" s="172">
        <v>-5.2306999999999997</v>
      </c>
      <c r="N766" s="172">
        <v>-5.1124000000000001</v>
      </c>
      <c r="O766" s="172">
        <v>-0.95240000000000002</v>
      </c>
      <c r="P766" s="172">
        <v>4.0566000000000004</v>
      </c>
      <c r="Q766" s="172">
        <v>8.6600999999999999</v>
      </c>
      <c r="R766" s="172">
        <v>-3.6528999999999998</v>
      </c>
    </row>
    <row r="767" spans="1:18" x14ac:dyDescent="0.3">
      <c r="A767" s="168" t="s">
        <v>974</v>
      </c>
      <c r="B767" s="168" t="s">
        <v>993</v>
      </c>
      <c r="C767" s="168">
        <v>102000</v>
      </c>
      <c r="D767" s="171">
        <v>44040</v>
      </c>
      <c r="E767" s="172">
        <v>528.02749849076201</v>
      </c>
      <c r="F767" s="172">
        <v>0.70730000000000004</v>
      </c>
      <c r="G767" s="172">
        <v>-0.38819999999999999</v>
      </c>
      <c r="H767" s="172">
        <v>-0.191</v>
      </c>
      <c r="I767" s="172">
        <v>5.1412000000000004</v>
      </c>
      <c r="J767" s="172">
        <v>4.8548999999999998</v>
      </c>
      <c r="K767" s="172">
        <v>15.7364</v>
      </c>
      <c r="L767" s="172">
        <v>-12.584</v>
      </c>
      <c r="M767" s="172">
        <v>-10.400499999999999</v>
      </c>
      <c r="N767" s="172">
        <v>-11.472</v>
      </c>
      <c r="O767" s="172">
        <v>-0.63290000000000002</v>
      </c>
      <c r="P767" s="172">
        <v>4.8916000000000004</v>
      </c>
      <c r="Q767" s="172">
        <v>18.040800000000001</v>
      </c>
      <c r="R767" s="172">
        <v>-3.1956000000000002</v>
      </c>
    </row>
    <row r="768" spans="1:18" x14ac:dyDescent="0.3">
      <c r="A768" s="168" t="s">
        <v>974</v>
      </c>
      <c r="B768" s="168" t="s">
        <v>994</v>
      </c>
      <c r="C768" s="168">
        <v>119018</v>
      </c>
      <c r="D768" s="171">
        <v>44040</v>
      </c>
      <c r="E768" s="172">
        <v>452.24200000000002</v>
      </c>
      <c r="F768" s="172">
        <v>0.70879999999999999</v>
      </c>
      <c r="G768" s="172">
        <v>-0.38090000000000002</v>
      </c>
      <c r="H768" s="172">
        <v>-0.1779</v>
      </c>
      <c r="I768" s="172">
        <v>5.1688999999999998</v>
      </c>
      <c r="J768" s="172">
        <v>4.9116999999999997</v>
      </c>
      <c r="K768" s="172">
        <v>15.906000000000001</v>
      </c>
      <c r="L768" s="172">
        <v>-12.325799999999999</v>
      </c>
      <c r="M768" s="172">
        <v>-10.0016</v>
      </c>
      <c r="N768" s="172">
        <v>-10.958299999999999</v>
      </c>
      <c r="O768" s="172">
        <v>3.1E-2</v>
      </c>
      <c r="P768" s="172">
        <v>5.6090999999999998</v>
      </c>
      <c r="Q768" s="172">
        <v>9.5704999999999991</v>
      </c>
      <c r="R768" s="172">
        <v>-2.6042999999999998</v>
      </c>
    </row>
    <row r="769" spans="1:18" x14ac:dyDescent="0.3">
      <c r="A769" s="168" t="s">
        <v>974</v>
      </c>
      <c r="B769" s="168" t="s">
        <v>995</v>
      </c>
      <c r="C769" s="168">
        <v>101594</v>
      </c>
      <c r="D769" s="171">
        <v>44040</v>
      </c>
      <c r="E769" s="172">
        <v>210.69550000000001</v>
      </c>
      <c r="F769" s="172">
        <v>1.4765999999999999</v>
      </c>
      <c r="G769" s="172">
        <v>0.66930000000000001</v>
      </c>
      <c r="H769" s="172">
        <v>0.59960000000000002</v>
      </c>
      <c r="I769" s="172">
        <v>5.4107000000000003</v>
      </c>
      <c r="J769" s="172">
        <v>7.5568</v>
      </c>
      <c r="K769" s="172">
        <v>17.344200000000001</v>
      </c>
      <c r="L769" s="172">
        <v>-7.0088999999999997</v>
      </c>
      <c r="M769" s="172">
        <v>-2.4912999999999998</v>
      </c>
      <c r="N769" s="172">
        <v>0.76200000000000001</v>
      </c>
      <c r="O769" s="172">
        <v>2.6821999999999999</v>
      </c>
      <c r="P769" s="172">
        <v>6.9856999999999996</v>
      </c>
      <c r="Q769" s="172">
        <v>18.855899999999998</v>
      </c>
      <c r="R769" s="172">
        <v>-0.21820000000000001</v>
      </c>
    </row>
    <row r="770" spans="1:18" x14ac:dyDescent="0.3">
      <c r="A770" s="168" t="s">
        <v>974</v>
      </c>
      <c r="B770" s="168" t="s">
        <v>996</v>
      </c>
      <c r="C770" s="168">
        <v>120030</v>
      </c>
      <c r="D770" s="171">
        <v>44040</v>
      </c>
      <c r="E770" s="172">
        <v>223.34460000000001</v>
      </c>
      <c r="F770" s="172">
        <v>1.4794</v>
      </c>
      <c r="G770" s="172">
        <v>0.68020000000000003</v>
      </c>
      <c r="H770" s="172">
        <v>0.61860000000000004</v>
      </c>
      <c r="I770" s="172">
        <v>5.4505999999999997</v>
      </c>
      <c r="J770" s="172">
        <v>7.6466000000000003</v>
      </c>
      <c r="K770" s="172">
        <v>17.6191</v>
      </c>
      <c r="L770" s="172">
        <v>-6.5707000000000004</v>
      </c>
      <c r="M770" s="172">
        <v>-1.7909999999999999</v>
      </c>
      <c r="N770" s="172">
        <v>1.7269000000000001</v>
      </c>
      <c r="O770" s="172">
        <v>3.5243000000000002</v>
      </c>
      <c r="P770" s="172">
        <v>7.8173000000000004</v>
      </c>
      <c r="Q770" s="172">
        <v>10.174799999999999</v>
      </c>
      <c r="R770" s="172">
        <v>0.64610000000000001</v>
      </c>
    </row>
    <row r="771" spans="1:18" x14ac:dyDescent="0.3">
      <c r="A771" s="168" t="s">
        <v>974</v>
      </c>
      <c r="B771" s="168" t="s">
        <v>997</v>
      </c>
      <c r="C771" s="168">
        <v>108466</v>
      </c>
      <c r="D771" s="171">
        <v>44040</v>
      </c>
      <c r="E771" s="172">
        <v>40.97</v>
      </c>
      <c r="F771" s="172">
        <v>1.1355</v>
      </c>
      <c r="G771" s="172">
        <v>0.49059999999999998</v>
      </c>
      <c r="H771" s="172">
        <v>0.41670000000000001</v>
      </c>
      <c r="I771" s="172">
        <v>5.3212999999999999</v>
      </c>
      <c r="J771" s="172">
        <v>6.7760999999999996</v>
      </c>
      <c r="K771" s="172">
        <v>18.616099999999999</v>
      </c>
      <c r="L771" s="172">
        <v>-7.5587</v>
      </c>
      <c r="M771" s="172">
        <v>-3.6</v>
      </c>
      <c r="N771" s="172">
        <v>-1.0864</v>
      </c>
      <c r="O771" s="172">
        <v>2.9272</v>
      </c>
      <c r="P771" s="172">
        <v>6.8398000000000003</v>
      </c>
      <c r="Q771" s="172">
        <v>12.265700000000001</v>
      </c>
      <c r="R771" s="172">
        <v>-0.3992</v>
      </c>
    </row>
    <row r="772" spans="1:18" x14ac:dyDescent="0.3">
      <c r="A772" s="168" t="s">
        <v>974</v>
      </c>
      <c r="B772" s="168" t="s">
        <v>998</v>
      </c>
      <c r="C772" s="168">
        <v>120586</v>
      </c>
      <c r="D772" s="171">
        <v>44040</v>
      </c>
      <c r="E772" s="172">
        <v>43.68</v>
      </c>
      <c r="F772" s="172">
        <v>1.1578999999999999</v>
      </c>
      <c r="G772" s="172">
        <v>0.50619999999999998</v>
      </c>
      <c r="H772" s="172">
        <v>0.4138</v>
      </c>
      <c r="I772" s="172">
        <v>5.3545999999999996</v>
      </c>
      <c r="J772" s="172">
        <v>6.8231999999999999</v>
      </c>
      <c r="K772" s="172">
        <v>18.8248</v>
      </c>
      <c r="L772" s="172">
        <v>-7.2610999999999999</v>
      </c>
      <c r="M772" s="172">
        <v>-3.1486000000000001</v>
      </c>
      <c r="N772" s="172">
        <v>-0.45579999999999998</v>
      </c>
      <c r="O772" s="172">
        <v>3.7755000000000001</v>
      </c>
      <c r="P772" s="172">
        <v>7.7801</v>
      </c>
      <c r="Q772" s="172">
        <v>11.969200000000001</v>
      </c>
      <c r="R772" s="172">
        <v>0.30969999999999998</v>
      </c>
    </row>
    <row r="773" spans="1:18" x14ac:dyDescent="0.3">
      <c r="A773" s="168" t="s">
        <v>974</v>
      </c>
      <c r="B773" s="168" t="s">
        <v>999</v>
      </c>
      <c r="C773" s="168">
        <v>117311</v>
      </c>
      <c r="D773" s="171">
        <v>44040</v>
      </c>
      <c r="E773" s="172">
        <v>24.39</v>
      </c>
      <c r="F773" s="172">
        <v>1.0774999999999999</v>
      </c>
      <c r="G773" s="172">
        <v>0.49440000000000001</v>
      </c>
      <c r="H773" s="172">
        <v>0.37040000000000001</v>
      </c>
      <c r="I773" s="172">
        <v>4.8581000000000003</v>
      </c>
      <c r="J773" s="172">
        <v>6.7396000000000003</v>
      </c>
      <c r="K773" s="172">
        <v>14.884600000000001</v>
      </c>
      <c r="L773" s="172">
        <v>-5.8665000000000003</v>
      </c>
      <c r="M773" s="172">
        <v>-2.5958000000000001</v>
      </c>
      <c r="N773" s="172">
        <v>4.0084999999999997</v>
      </c>
      <c r="O773" s="172">
        <v>0.70620000000000005</v>
      </c>
      <c r="P773" s="172">
        <v>4.3059000000000003</v>
      </c>
      <c r="Q773" s="172">
        <v>11.474</v>
      </c>
      <c r="R773" s="172">
        <v>0</v>
      </c>
    </row>
    <row r="774" spans="1:18" x14ac:dyDescent="0.3">
      <c r="A774" s="168" t="s">
        <v>974</v>
      </c>
      <c r="B774" s="168" t="s">
        <v>1000</v>
      </c>
      <c r="C774" s="168">
        <v>118344</v>
      </c>
      <c r="D774" s="171">
        <v>44040</v>
      </c>
      <c r="E774" s="172">
        <v>26.47</v>
      </c>
      <c r="F774" s="172">
        <v>1.0690999999999999</v>
      </c>
      <c r="G774" s="172">
        <v>0.49349999999999999</v>
      </c>
      <c r="H774" s="172">
        <v>0.37919999999999998</v>
      </c>
      <c r="I774" s="172">
        <v>4.8731999999999998</v>
      </c>
      <c r="J774" s="172">
        <v>6.8631000000000002</v>
      </c>
      <c r="K774" s="172">
        <v>15.087</v>
      </c>
      <c r="L774" s="172">
        <v>-5.3967000000000001</v>
      </c>
      <c r="M774" s="172">
        <v>-1.8174999999999999</v>
      </c>
      <c r="N774" s="172">
        <v>5.1649000000000003</v>
      </c>
      <c r="O774" s="172">
        <v>2.2490000000000001</v>
      </c>
      <c r="P774" s="172">
        <v>5.7275</v>
      </c>
      <c r="Q774" s="172">
        <v>10.838100000000001</v>
      </c>
      <c r="R774" s="172">
        <v>1.3846000000000001</v>
      </c>
    </row>
    <row r="775" spans="1:18" x14ac:dyDescent="0.3">
      <c r="A775" s="168" t="s">
        <v>974</v>
      </c>
      <c r="B775" s="168" t="s">
        <v>1001</v>
      </c>
      <c r="C775" s="168">
        <v>118479</v>
      </c>
      <c r="D775" s="171">
        <v>44040</v>
      </c>
      <c r="E775" s="172">
        <v>35.78</v>
      </c>
      <c r="F775" s="172">
        <v>1.4172</v>
      </c>
      <c r="G775" s="172">
        <v>1.3885000000000001</v>
      </c>
      <c r="H775" s="172">
        <v>1.5611999999999999</v>
      </c>
      <c r="I775" s="172">
        <v>6.5833000000000004</v>
      </c>
      <c r="J775" s="172">
        <v>9.1186000000000007</v>
      </c>
      <c r="K775" s="172">
        <v>19.386099999999999</v>
      </c>
      <c r="L775" s="172">
        <v>-2.9826000000000001</v>
      </c>
      <c r="M775" s="172">
        <v>1.4172</v>
      </c>
      <c r="N775" s="172">
        <v>5.952</v>
      </c>
      <c r="O775" s="172">
        <v>4.5392999999999999</v>
      </c>
      <c r="P775" s="172">
        <v>7.8566000000000003</v>
      </c>
      <c r="Q775" s="172">
        <v>10.1478</v>
      </c>
      <c r="R775" s="172">
        <v>1.1772</v>
      </c>
    </row>
    <row r="776" spans="1:18" x14ac:dyDescent="0.3">
      <c r="A776" s="168" t="s">
        <v>974</v>
      </c>
      <c r="B776" s="168" t="s">
        <v>1002</v>
      </c>
      <c r="C776" s="168">
        <v>108799</v>
      </c>
      <c r="D776" s="171">
        <v>44040</v>
      </c>
      <c r="E776" s="172">
        <v>33.08</v>
      </c>
      <c r="F776" s="172">
        <v>1.4413</v>
      </c>
      <c r="G776" s="172">
        <v>1.4101999999999999</v>
      </c>
      <c r="H776" s="172">
        <v>1.5659000000000001</v>
      </c>
      <c r="I776" s="172">
        <v>6.5721999999999996</v>
      </c>
      <c r="J776" s="172">
        <v>9.0310000000000006</v>
      </c>
      <c r="K776" s="172">
        <v>19.078499999999998</v>
      </c>
      <c r="L776" s="172">
        <v>-3.4723999999999999</v>
      </c>
      <c r="M776" s="172">
        <v>0.70020000000000004</v>
      </c>
      <c r="N776" s="172">
        <v>4.9824999999999999</v>
      </c>
      <c r="O776" s="172">
        <v>3.5720000000000001</v>
      </c>
      <c r="P776" s="172">
        <v>6.5495999999999999</v>
      </c>
      <c r="Q776" s="172">
        <v>8.8254999999999999</v>
      </c>
      <c r="R776" s="172">
        <v>0.22689999999999999</v>
      </c>
    </row>
    <row r="777" spans="1:18" x14ac:dyDescent="0.3">
      <c r="A777" s="168" t="s">
        <v>974</v>
      </c>
      <c r="B777" s="168" t="s">
        <v>1003</v>
      </c>
      <c r="C777" s="168">
        <v>116547</v>
      </c>
      <c r="D777" s="171">
        <v>44040</v>
      </c>
      <c r="E777" s="172">
        <v>19.79</v>
      </c>
      <c r="F777" s="172">
        <v>0.91790000000000005</v>
      </c>
      <c r="G777" s="172">
        <v>-0.50280000000000002</v>
      </c>
      <c r="H777" s="172">
        <v>0.1012</v>
      </c>
      <c r="I777" s="172">
        <v>4.1031000000000004</v>
      </c>
      <c r="J777" s="172">
        <v>6.1695000000000002</v>
      </c>
      <c r="K777" s="172">
        <v>13.2151</v>
      </c>
      <c r="L777" s="172">
        <v>-11.295400000000001</v>
      </c>
      <c r="M777" s="172">
        <v>-8.6334</v>
      </c>
      <c r="N777" s="172">
        <v>-4.1646000000000001</v>
      </c>
      <c r="O777" s="172">
        <v>1.3836999999999999</v>
      </c>
      <c r="P777" s="172">
        <v>5.6082999999999998</v>
      </c>
      <c r="Q777" s="172">
        <v>8.3940999999999999</v>
      </c>
      <c r="R777" s="172">
        <v>-2.2637999999999998</v>
      </c>
    </row>
    <row r="778" spans="1:18" x14ac:dyDescent="0.3">
      <c r="A778" s="168" t="s">
        <v>974</v>
      </c>
      <c r="B778" s="168" t="s">
        <v>1004</v>
      </c>
      <c r="C778" s="168">
        <v>119133</v>
      </c>
      <c r="D778" s="171">
        <v>44040</v>
      </c>
      <c r="E778" s="172">
        <v>22.18</v>
      </c>
      <c r="F778" s="172">
        <v>0.95579999999999998</v>
      </c>
      <c r="G778" s="172">
        <v>-0.44879999999999998</v>
      </c>
      <c r="H778" s="172">
        <v>0.13539999999999999</v>
      </c>
      <c r="I778" s="172">
        <v>4.1803999999999997</v>
      </c>
      <c r="J778" s="172">
        <v>6.3788999999999998</v>
      </c>
      <c r="K778" s="172">
        <v>13.8019</v>
      </c>
      <c r="L778" s="172">
        <v>-10.564500000000001</v>
      </c>
      <c r="M778" s="172">
        <v>-7.5448000000000004</v>
      </c>
      <c r="N778" s="172">
        <v>-2.6766000000000001</v>
      </c>
      <c r="O778" s="172">
        <v>2.9428999999999998</v>
      </c>
      <c r="P778" s="172">
        <v>7.3663999999999996</v>
      </c>
      <c r="Q778" s="172">
        <v>10.087199999999999</v>
      </c>
      <c r="R778" s="172">
        <v>-0.79959999999999998</v>
      </c>
    </row>
    <row r="779" spans="1:18" x14ac:dyDescent="0.3">
      <c r="A779" s="168" t="s">
        <v>974</v>
      </c>
      <c r="B779" s="168" t="s">
        <v>1005</v>
      </c>
      <c r="C779" s="168">
        <v>112098</v>
      </c>
      <c r="D779" s="171">
        <v>44040</v>
      </c>
      <c r="E779" s="172">
        <v>28.85</v>
      </c>
      <c r="F779" s="172">
        <v>1.2636000000000001</v>
      </c>
      <c r="G779" s="172">
        <v>0.90939999999999999</v>
      </c>
      <c r="H779" s="172">
        <v>1.4416</v>
      </c>
      <c r="I779" s="172">
        <v>5.8715999999999999</v>
      </c>
      <c r="J779" s="172">
        <v>8.4178999999999995</v>
      </c>
      <c r="K779" s="172">
        <v>18.0442</v>
      </c>
      <c r="L779" s="172">
        <v>-4.6596000000000002</v>
      </c>
      <c r="M779" s="172">
        <v>1.0154000000000001</v>
      </c>
      <c r="N779" s="172">
        <v>3.4792000000000001</v>
      </c>
      <c r="O779" s="172">
        <v>3.7511000000000001</v>
      </c>
      <c r="P779" s="172">
        <v>6.3188000000000004</v>
      </c>
      <c r="Q779" s="172">
        <v>10.167</v>
      </c>
      <c r="R779" s="172">
        <v>-0.42930000000000001</v>
      </c>
    </row>
    <row r="780" spans="1:18" x14ac:dyDescent="0.3">
      <c r="A780" s="168" t="s">
        <v>974</v>
      </c>
      <c r="B780" s="168" t="s">
        <v>1006</v>
      </c>
      <c r="C780" s="168">
        <v>120392</v>
      </c>
      <c r="D780" s="171">
        <v>44040</v>
      </c>
      <c r="E780" s="172">
        <v>32.28</v>
      </c>
      <c r="F780" s="172">
        <v>1.2546999999999999</v>
      </c>
      <c r="G780" s="172">
        <v>0.90649999999999997</v>
      </c>
      <c r="H780" s="172">
        <v>1.4456</v>
      </c>
      <c r="I780" s="172">
        <v>5.9055</v>
      </c>
      <c r="J780" s="172">
        <v>8.5406999999999993</v>
      </c>
      <c r="K780" s="172">
        <v>18.3718</v>
      </c>
      <c r="L780" s="172">
        <v>-4.1283000000000003</v>
      </c>
      <c r="M780" s="172">
        <v>1.9260999999999999</v>
      </c>
      <c r="N780" s="172">
        <v>4.7371999999999996</v>
      </c>
      <c r="O780" s="172">
        <v>5.3802000000000003</v>
      </c>
      <c r="P780" s="172">
        <v>8.0589999999999993</v>
      </c>
      <c r="Q780" s="172">
        <v>12.733599999999999</v>
      </c>
      <c r="R780" s="172">
        <v>1.0195000000000001</v>
      </c>
    </row>
    <row r="781" spans="1:18" x14ac:dyDescent="0.3">
      <c r="A781" s="168" t="s">
        <v>974</v>
      </c>
      <c r="B781" s="168" t="s">
        <v>1007</v>
      </c>
      <c r="C781" s="168">
        <v>100219</v>
      </c>
      <c r="D781" s="171">
        <v>44040</v>
      </c>
      <c r="E781" s="172">
        <v>69.965500000000006</v>
      </c>
      <c r="F781" s="172">
        <v>1.032</v>
      </c>
      <c r="G781" s="172">
        <v>0.64329999999999998</v>
      </c>
      <c r="H781" s="172">
        <v>0.93379999999999996</v>
      </c>
      <c r="I781" s="172">
        <v>4.4180000000000001</v>
      </c>
      <c r="J781" s="172">
        <v>6.1299000000000001</v>
      </c>
      <c r="K781" s="172">
        <v>12.3718</v>
      </c>
      <c r="L781" s="172">
        <v>2.8529</v>
      </c>
      <c r="M781" s="172">
        <v>4.5846999999999998</v>
      </c>
      <c r="N781" s="172">
        <v>6.3449</v>
      </c>
      <c r="O781" s="172">
        <v>3.5973000000000002</v>
      </c>
      <c r="P781" s="172">
        <v>4.7694000000000001</v>
      </c>
      <c r="Q781" s="172">
        <v>7.9787999999999997</v>
      </c>
      <c r="R781" s="172">
        <v>3.0571999999999999</v>
      </c>
    </row>
    <row r="782" spans="1:18" x14ac:dyDescent="0.3">
      <c r="A782" s="168" t="s">
        <v>974</v>
      </c>
      <c r="B782" s="168" t="s">
        <v>1008</v>
      </c>
      <c r="C782" s="168">
        <v>120490</v>
      </c>
      <c r="D782" s="171">
        <v>44040</v>
      </c>
      <c r="E782" s="172">
        <v>75.858199999999997</v>
      </c>
      <c r="F782" s="172">
        <v>1.0350999999999999</v>
      </c>
      <c r="G782" s="172">
        <v>0.65539999999999998</v>
      </c>
      <c r="H782" s="172">
        <v>0.95499999999999996</v>
      </c>
      <c r="I782" s="172">
        <v>4.4619999999999997</v>
      </c>
      <c r="J782" s="172">
        <v>6.2321999999999997</v>
      </c>
      <c r="K782" s="172">
        <v>12.680300000000001</v>
      </c>
      <c r="L782" s="172">
        <v>3.4043999999999999</v>
      </c>
      <c r="M782" s="172">
        <v>5.3624000000000001</v>
      </c>
      <c r="N782" s="172">
        <v>7.4024999999999999</v>
      </c>
      <c r="O782" s="172">
        <v>4.6386000000000003</v>
      </c>
      <c r="P782" s="172">
        <v>6.0803000000000003</v>
      </c>
      <c r="Q782" s="172">
        <v>10.261699999999999</v>
      </c>
      <c r="R782" s="172">
        <v>4.0811000000000002</v>
      </c>
    </row>
    <row r="783" spans="1:18" x14ac:dyDescent="0.3">
      <c r="A783" s="168" t="s">
        <v>974</v>
      </c>
      <c r="B783" s="168" t="s">
        <v>1009</v>
      </c>
      <c r="C783" s="168">
        <v>114457</v>
      </c>
      <c r="D783" s="171">
        <v>44040</v>
      </c>
      <c r="E783" s="172">
        <v>318.54990407241701</v>
      </c>
      <c r="F783" s="172">
        <v>1.2723</v>
      </c>
      <c r="G783" s="172">
        <v>0.95040000000000002</v>
      </c>
      <c r="H783" s="172">
        <v>0.7792</v>
      </c>
      <c r="I783" s="172">
        <v>6.0781999999999998</v>
      </c>
      <c r="J783" s="172">
        <v>8.5405999999999995</v>
      </c>
      <c r="K783" s="172">
        <v>19.914000000000001</v>
      </c>
      <c r="L783" s="172">
        <v>-6.2789000000000001</v>
      </c>
      <c r="M783" s="172">
        <v>-1.3653</v>
      </c>
      <c r="N783" s="172">
        <v>4.0343</v>
      </c>
      <c r="O783" s="172">
        <v>3.4306999999999999</v>
      </c>
      <c r="P783" s="172">
        <v>6.0441000000000003</v>
      </c>
      <c r="Q783" s="172">
        <v>17.3841</v>
      </c>
      <c r="R783" s="172">
        <v>0.73260000000000003</v>
      </c>
    </row>
    <row r="784" spans="1:18" x14ac:dyDescent="0.3">
      <c r="A784" s="168" t="s">
        <v>974</v>
      </c>
      <c r="B784" s="168" t="s">
        <v>1010</v>
      </c>
      <c r="C784" s="168">
        <v>120153</v>
      </c>
      <c r="D784" s="171">
        <v>44040</v>
      </c>
      <c r="E784" s="172">
        <v>71.129183567074406</v>
      </c>
      <c r="F784" s="172">
        <v>1.2771999999999999</v>
      </c>
      <c r="G784" s="172">
        <v>0.96699999999999997</v>
      </c>
      <c r="H784" s="172">
        <v>0.80410000000000004</v>
      </c>
      <c r="I784" s="172">
        <v>6.1287000000000003</v>
      </c>
      <c r="J784" s="172">
        <v>8.6516999999999999</v>
      </c>
      <c r="K784" s="172">
        <v>20.256</v>
      </c>
      <c r="L784" s="172">
        <v>-5.7348999999999997</v>
      </c>
      <c r="M784" s="172">
        <v>-0.52990000000000004</v>
      </c>
      <c r="N784" s="172">
        <v>5.2079000000000004</v>
      </c>
      <c r="O784" s="172">
        <v>4.6448</v>
      </c>
      <c r="P784" s="172">
        <v>7.3536999999999999</v>
      </c>
      <c r="Q784" s="172">
        <v>11.276999999999999</v>
      </c>
      <c r="R784" s="172">
        <v>1.8464</v>
      </c>
    </row>
    <row r="785" spans="1:18" x14ac:dyDescent="0.3">
      <c r="A785" s="168" t="s">
        <v>974</v>
      </c>
      <c r="B785" s="168" t="s">
        <v>1011</v>
      </c>
      <c r="C785" s="168">
        <v>119308</v>
      </c>
      <c r="D785" s="171">
        <v>44040</v>
      </c>
      <c r="E785" s="172">
        <v>28.18</v>
      </c>
      <c r="F785" s="172">
        <v>1.3231999999999999</v>
      </c>
      <c r="G785" s="172">
        <v>0.8337</v>
      </c>
      <c r="H785" s="172">
        <v>0.84089999999999998</v>
      </c>
      <c r="I785" s="172">
        <v>5.2750000000000004</v>
      </c>
      <c r="J785" s="172">
        <v>7.3564999999999996</v>
      </c>
      <c r="K785" s="172">
        <v>15.4445</v>
      </c>
      <c r="L785" s="172">
        <v>-8.1785999999999994</v>
      </c>
      <c r="M785" s="172">
        <v>-4.3090999999999999</v>
      </c>
      <c r="N785" s="172">
        <v>0.1706</v>
      </c>
      <c r="O785" s="172">
        <v>3.2320000000000002</v>
      </c>
      <c r="P785" s="172">
        <v>5.5716999999999999</v>
      </c>
      <c r="Q785" s="172">
        <v>10.782999999999999</v>
      </c>
      <c r="R785" s="172">
        <v>0.32540000000000002</v>
      </c>
    </row>
    <row r="786" spans="1:18" x14ac:dyDescent="0.3">
      <c r="A786" s="168" t="s">
        <v>974</v>
      </c>
      <c r="B786" s="168" t="s">
        <v>1012</v>
      </c>
      <c r="C786" s="168">
        <v>118069</v>
      </c>
      <c r="D786" s="171">
        <v>44040</v>
      </c>
      <c r="E786" s="172">
        <v>26.643999999999998</v>
      </c>
      <c r="F786" s="172">
        <v>1.3194999999999999</v>
      </c>
      <c r="G786" s="172">
        <v>0.82879999999999998</v>
      </c>
      <c r="H786" s="172">
        <v>0.82489999999999997</v>
      </c>
      <c r="I786" s="172">
        <v>5.2374000000000001</v>
      </c>
      <c r="J786" s="172">
        <v>7.2710999999999997</v>
      </c>
      <c r="K786" s="172">
        <v>15.1775</v>
      </c>
      <c r="L786" s="172">
        <v>-8.6</v>
      </c>
      <c r="M786" s="172">
        <v>-4.9515000000000002</v>
      </c>
      <c r="N786" s="172">
        <v>-0.71550000000000002</v>
      </c>
      <c r="O786" s="172">
        <v>2.3746999999999998</v>
      </c>
      <c r="P786" s="172">
        <v>4.7363</v>
      </c>
      <c r="Q786" s="172">
        <v>7.9744999999999999</v>
      </c>
      <c r="R786" s="172">
        <v>-0.52359999999999995</v>
      </c>
    </row>
    <row r="787" spans="1:18" x14ac:dyDescent="0.3">
      <c r="A787" s="168" t="s">
        <v>974</v>
      </c>
      <c r="B787" s="168" t="s">
        <v>1013</v>
      </c>
      <c r="C787" s="168">
        <v>106871</v>
      </c>
      <c r="D787" s="171">
        <v>44040</v>
      </c>
      <c r="E787" s="172">
        <v>29.5989078262836</v>
      </c>
      <c r="F787" s="172">
        <v>1.1721999999999999</v>
      </c>
      <c r="G787" s="172">
        <v>0.4985</v>
      </c>
      <c r="H787" s="172">
        <v>0.16500000000000001</v>
      </c>
      <c r="I787" s="172">
        <v>4.2407000000000004</v>
      </c>
      <c r="J787" s="172">
        <v>5.6295999999999999</v>
      </c>
      <c r="K787" s="172">
        <v>12.804399999999999</v>
      </c>
      <c r="L787" s="172">
        <v>-9.4992000000000001</v>
      </c>
      <c r="M787" s="172">
        <v>-4.8113999999999999</v>
      </c>
      <c r="N787" s="172">
        <v>2.0207000000000002</v>
      </c>
      <c r="O787" s="172">
        <v>3.0152999999999999</v>
      </c>
      <c r="P787" s="172">
        <v>5.0335000000000001</v>
      </c>
      <c r="Q787" s="172">
        <v>9.1562000000000001</v>
      </c>
      <c r="R787" s="172">
        <v>0.67279999999999995</v>
      </c>
    </row>
    <row r="788" spans="1:18" x14ac:dyDescent="0.3">
      <c r="A788" s="168" t="s">
        <v>974</v>
      </c>
      <c r="B788" s="168" t="s">
        <v>1014</v>
      </c>
      <c r="C788" s="168">
        <v>120267</v>
      </c>
      <c r="D788" s="171">
        <v>44040</v>
      </c>
      <c r="E788" s="172">
        <v>28.474699999999999</v>
      </c>
      <c r="F788" s="172">
        <v>1.1754</v>
      </c>
      <c r="G788" s="172">
        <v>0.5101</v>
      </c>
      <c r="H788" s="172">
        <v>0.1847</v>
      </c>
      <c r="I788" s="172">
        <v>4.2819000000000003</v>
      </c>
      <c r="J788" s="172">
        <v>5.7249999999999996</v>
      </c>
      <c r="K788" s="172">
        <v>13.095800000000001</v>
      </c>
      <c r="L788" s="172">
        <v>-9.0286000000000008</v>
      </c>
      <c r="M788" s="172">
        <v>-4.1759000000000004</v>
      </c>
      <c r="N788" s="172">
        <v>2.9521000000000002</v>
      </c>
      <c r="O788" s="172">
        <v>4.1203000000000003</v>
      </c>
      <c r="P788" s="172">
        <v>6.1257000000000001</v>
      </c>
      <c r="Q788" s="172">
        <v>10.441599999999999</v>
      </c>
      <c r="R788" s="172">
        <v>1.681</v>
      </c>
    </row>
    <row r="789" spans="1:18" x14ac:dyDescent="0.3">
      <c r="A789" s="168" t="s">
        <v>974</v>
      </c>
      <c r="B789" s="168" t="s">
        <v>1015</v>
      </c>
      <c r="C789" s="168">
        <v>146549</v>
      </c>
      <c r="D789" s="171">
        <v>44040</v>
      </c>
      <c r="E789" s="172">
        <v>10.1419</v>
      </c>
      <c r="F789" s="172">
        <v>1.3045</v>
      </c>
      <c r="G789" s="172">
        <v>0.71899999999999997</v>
      </c>
      <c r="H789" s="172">
        <v>-1E-3</v>
      </c>
      <c r="I789" s="172">
        <v>5.3912000000000004</v>
      </c>
      <c r="J789" s="172">
        <v>6.6849999999999996</v>
      </c>
      <c r="K789" s="172">
        <v>15.552199999999999</v>
      </c>
      <c r="L789" s="172">
        <v>-7.7556000000000003</v>
      </c>
      <c r="M789" s="172">
        <v>-5.3644999999999996</v>
      </c>
      <c r="N789" s="172">
        <v>1.5805</v>
      </c>
      <c r="O789" s="172"/>
      <c r="P789" s="172"/>
      <c r="Q789" s="172">
        <v>1.0318000000000001</v>
      </c>
      <c r="R789" s="172"/>
    </row>
    <row r="790" spans="1:18" x14ac:dyDescent="0.3">
      <c r="A790" s="168" t="s">
        <v>974</v>
      </c>
      <c r="B790" s="168" t="s">
        <v>1016</v>
      </c>
      <c r="C790" s="168">
        <v>146551</v>
      </c>
      <c r="D790" s="171">
        <v>44040</v>
      </c>
      <c r="E790" s="172">
        <v>9.8693000000000008</v>
      </c>
      <c r="F790" s="172">
        <v>1.2994000000000001</v>
      </c>
      <c r="G790" s="172">
        <v>0.69789999999999996</v>
      </c>
      <c r="H790" s="172">
        <v>-3.85E-2</v>
      </c>
      <c r="I790" s="172">
        <v>5.3117999999999999</v>
      </c>
      <c r="J790" s="172">
        <v>6.4947999999999997</v>
      </c>
      <c r="K790" s="172">
        <v>15.0617</v>
      </c>
      <c r="L790" s="172">
        <v>-8.593</v>
      </c>
      <c r="M790" s="172">
        <v>-6.7209000000000003</v>
      </c>
      <c r="N790" s="172">
        <v>-0.3846</v>
      </c>
      <c r="O790" s="172"/>
      <c r="P790" s="172"/>
      <c r="Q790" s="172">
        <v>-0.95389999999999997</v>
      </c>
      <c r="R790" s="172"/>
    </row>
    <row r="791" spans="1:18" x14ac:dyDescent="0.3">
      <c r="A791" s="168" t="s">
        <v>974</v>
      </c>
      <c r="B791" s="168" t="s">
        <v>1017</v>
      </c>
      <c r="C791" s="168">
        <v>118825</v>
      </c>
      <c r="D791" s="171">
        <v>44040</v>
      </c>
      <c r="E791" s="172">
        <v>53.8</v>
      </c>
      <c r="F791" s="172">
        <v>0.89639999999999997</v>
      </c>
      <c r="G791" s="172">
        <v>-1.8599999999999998E-2</v>
      </c>
      <c r="H791" s="172">
        <v>0.31140000000000001</v>
      </c>
      <c r="I791" s="172">
        <v>5.2302</v>
      </c>
      <c r="J791" s="172">
        <v>7.6</v>
      </c>
      <c r="K791" s="172">
        <v>18.013500000000001</v>
      </c>
      <c r="L791" s="172">
        <v>-6.6231999999999998</v>
      </c>
      <c r="M791" s="172">
        <v>-1.7746</v>
      </c>
      <c r="N791" s="172">
        <v>1.0424</v>
      </c>
      <c r="O791" s="172">
        <v>5.2178000000000004</v>
      </c>
      <c r="P791" s="172">
        <v>9.7042999999999999</v>
      </c>
      <c r="Q791" s="172">
        <v>14.878299999999999</v>
      </c>
      <c r="R791" s="172">
        <v>2.7410999999999999</v>
      </c>
    </row>
    <row r="792" spans="1:18" x14ac:dyDescent="0.3">
      <c r="A792" s="168" t="s">
        <v>974</v>
      </c>
      <c r="B792" s="168" t="s">
        <v>1018</v>
      </c>
      <c r="C792" s="168">
        <v>107578</v>
      </c>
      <c r="D792" s="171">
        <v>44040</v>
      </c>
      <c r="E792" s="172">
        <v>50.222999999999999</v>
      </c>
      <c r="F792" s="172">
        <v>0.89400000000000002</v>
      </c>
      <c r="G792" s="172">
        <v>-2.9899999999999999E-2</v>
      </c>
      <c r="H792" s="172">
        <v>0.29160000000000003</v>
      </c>
      <c r="I792" s="172">
        <v>5.1856999999999998</v>
      </c>
      <c r="J792" s="172">
        <v>7.4978999999999996</v>
      </c>
      <c r="K792" s="172">
        <v>17.695399999999999</v>
      </c>
      <c r="L792" s="172">
        <v>-7.1372</v>
      </c>
      <c r="M792" s="172">
        <v>-2.5931000000000002</v>
      </c>
      <c r="N792" s="172">
        <v>-6.9599999999999995E-2</v>
      </c>
      <c r="O792" s="172">
        <v>4.2129000000000003</v>
      </c>
      <c r="P792" s="172">
        <v>8.7356999999999996</v>
      </c>
      <c r="Q792" s="172">
        <v>13.9925</v>
      </c>
      <c r="R792" s="172">
        <v>1.6463000000000001</v>
      </c>
    </row>
    <row r="793" spans="1:18" x14ac:dyDescent="0.3">
      <c r="A793" s="168" t="s">
        <v>974</v>
      </c>
      <c r="B793" s="168" t="s">
        <v>1019</v>
      </c>
      <c r="C793" s="168">
        <v>106235</v>
      </c>
      <c r="D793" s="171">
        <v>44040</v>
      </c>
      <c r="E793" s="172">
        <v>29.803000000000001</v>
      </c>
      <c r="F793" s="172">
        <v>0.71299999999999997</v>
      </c>
      <c r="G793" s="172">
        <v>-0.28270000000000001</v>
      </c>
      <c r="H793" s="172">
        <v>-0.13300000000000001</v>
      </c>
      <c r="I793" s="172">
        <v>4.4865000000000004</v>
      </c>
      <c r="J793" s="172">
        <v>4.87</v>
      </c>
      <c r="K793" s="172">
        <v>15.3202</v>
      </c>
      <c r="L793" s="172">
        <v>-16.308599999999998</v>
      </c>
      <c r="M793" s="172">
        <v>-11.6304</v>
      </c>
      <c r="N793" s="172">
        <v>-12.154199999999999</v>
      </c>
      <c r="O793" s="172">
        <v>-0.90680000000000005</v>
      </c>
      <c r="P793" s="172">
        <v>4.0780000000000003</v>
      </c>
      <c r="Q793" s="172">
        <v>8.7766000000000002</v>
      </c>
      <c r="R793" s="172">
        <v>-5.2342000000000004</v>
      </c>
    </row>
    <row r="794" spans="1:18" x14ac:dyDescent="0.3">
      <c r="A794" s="168" t="s">
        <v>974</v>
      </c>
      <c r="B794" s="168" t="s">
        <v>1020</v>
      </c>
      <c r="C794" s="168">
        <v>118632</v>
      </c>
      <c r="D794" s="171">
        <v>44040</v>
      </c>
      <c r="E794" s="172">
        <v>31.880400000000002</v>
      </c>
      <c r="F794" s="172">
        <v>0.71489999999999998</v>
      </c>
      <c r="G794" s="172">
        <v>-0.27429999999999999</v>
      </c>
      <c r="H794" s="172">
        <v>-0.1159</v>
      </c>
      <c r="I794" s="172">
        <v>4.5228000000000002</v>
      </c>
      <c r="J794" s="172">
        <v>4.9494999999999996</v>
      </c>
      <c r="K794" s="172">
        <v>15.5753</v>
      </c>
      <c r="L794" s="172">
        <v>-15.9039</v>
      </c>
      <c r="M794" s="172">
        <v>-11.019399999999999</v>
      </c>
      <c r="N794" s="172">
        <v>-11.3705</v>
      </c>
      <c r="O794" s="172">
        <v>6.0699999999999997E-2</v>
      </c>
      <c r="P794" s="172">
        <v>5.1273999999999997</v>
      </c>
      <c r="Q794" s="172">
        <v>10.8779</v>
      </c>
      <c r="R794" s="172">
        <v>-4.3773</v>
      </c>
    </row>
    <row r="795" spans="1:18" x14ac:dyDescent="0.3">
      <c r="A795" s="168" t="s">
        <v>974</v>
      </c>
      <c r="B795" s="168" t="s">
        <v>1021</v>
      </c>
      <c r="C795" s="168">
        <v>138308</v>
      </c>
      <c r="D795" s="171">
        <v>44040</v>
      </c>
      <c r="E795" s="172">
        <v>163.52000000000001</v>
      </c>
      <c r="F795" s="172">
        <v>1.2069000000000001</v>
      </c>
      <c r="G795" s="172">
        <v>0.95069999999999999</v>
      </c>
      <c r="H795" s="172">
        <v>1.1506000000000001</v>
      </c>
      <c r="I795" s="172">
        <v>5.2117000000000004</v>
      </c>
      <c r="J795" s="172">
        <v>7.6852</v>
      </c>
      <c r="K795" s="172">
        <v>14.9122</v>
      </c>
      <c r="L795" s="172">
        <v>-8.6021000000000001</v>
      </c>
      <c r="M795" s="172">
        <v>-4.6253000000000002</v>
      </c>
      <c r="N795" s="172">
        <v>-1.6007</v>
      </c>
      <c r="O795" s="172">
        <v>1.5087999999999999</v>
      </c>
      <c r="P795" s="172">
        <v>5.1130000000000004</v>
      </c>
      <c r="Q795" s="172">
        <v>17.308800000000002</v>
      </c>
      <c r="R795" s="172">
        <v>-1.1449</v>
      </c>
    </row>
    <row r="796" spans="1:18" x14ac:dyDescent="0.3">
      <c r="A796" s="168" t="s">
        <v>974</v>
      </c>
      <c r="B796" s="168" t="s">
        <v>1022</v>
      </c>
      <c r="C796" s="168">
        <v>138312</v>
      </c>
      <c r="D796" s="171">
        <v>44040</v>
      </c>
      <c r="E796" s="172">
        <v>179.98</v>
      </c>
      <c r="F796" s="172">
        <v>1.2203999999999999</v>
      </c>
      <c r="G796" s="172">
        <v>0.97050000000000003</v>
      </c>
      <c r="H796" s="172">
        <v>1.1806000000000001</v>
      </c>
      <c r="I796" s="172">
        <v>5.2760999999999996</v>
      </c>
      <c r="J796" s="172">
        <v>7.8369999999999997</v>
      </c>
      <c r="K796" s="172">
        <v>15.3422</v>
      </c>
      <c r="L796" s="172">
        <v>-7.9432999999999998</v>
      </c>
      <c r="M796" s="172">
        <v>-3.6044999999999998</v>
      </c>
      <c r="N796" s="172">
        <v>-0.24940000000000001</v>
      </c>
      <c r="O796" s="172">
        <v>2.9758</v>
      </c>
      <c r="P796" s="172">
        <v>6.6642000000000001</v>
      </c>
      <c r="Q796" s="172">
        <v>11.692500000000001</v>
      </c>
      <c r="R796" s="172">
        <v>0.1973</v>
      </c>
    </row>
    <row r="797" spans="1:18" x14ac:dyDescent="0.3">
      <c r="A797" s="168" t="s">
        <v>974</v>
      </c>
      <c r="B797" s="168" t="s">
        <v>1023</v>
      </c>
      <c r="C797" s="168">
        <v>119598</v>
      </c>
      <c r="D797" s="171">
        <v>44040</v>
      </c>
      <c r="E797" s="172">
        <v>40.806199999999997</v>
      </c>
      <c r="F797" s="172">
        <v>1.0774999999999999</v>
      </c>
      <c r="G797" s="172">
        <v>0.2883</v>
      </c>
      <c r="H797" s="172">
        <v>0.66759999999999997</v>
      </c>
      <c r="I797" s="172">
        <v>5.3985000000000003</v>
      </c>
      <c r="J797" s="172">
        <v>6.9922000000000004</v>
      </c>
      <c r="K797" s="172">
        <v>17.936699999999998</v>
      </c>
      <c r="L797" s="172">
        <v>-8.4044000000000008</v>
      </c>
      <c r="M797" s="172">
        <v>-4.8773</v>
      </c>
      <c r="N797" s="172">
        <v>-0.57530000000000003</v>
      </c>
      <c r="O797" s="172">
        <v>2.5165999999999999</v>
      </c>
      <c r="P797" s="172">
        <v>6.8250999999999999</v>
      </c>
      <c r="Q797" s="172">
        <v>12.499700000000001</v>
      </c>
      <c r="R797" s="172">
        <v>-0.33889999999999998</v>
      </c>
    </row>
    <row r="798" spans="1:18" x14ac:dyDescent="0.3">
      <c r="A798" s="168" t="s">
        <v>974</v>
      </c>
      <c r="B798" s="168" t="s">
        <v>1024</v>
      </c>
      <c r="C798" s="168">
        <v>103504</v>
      </c>
      <c r="D798" s="171">
        <v>44040</v>
      </c>
      <c r="E798" s="172">
        <v>38.168999999999997</v>
      </c>
      <c r="F798" s="172">
        <v>1.0759000000000001</v>
      </c>
      <c r="G798" s="172">
        <v>0.28089999999999998</v>
      </c>
      <c r="H798" s="172">
        <v>0.65349999999999997</v>
      </c>
      <c r="I798" s="172">
        <v>5.3678999999999997</v>
      </c>
      <c r="J798" s="172">
        <v>6.9229000000000003</v>
      </c>
      <c r="K798" s="172">
        <v>17.696899999999999</v>
      </c>
      <c r="L798" s="172">
        <v>-8.7865000000000002</v>
      </c>
      <c r="M798" s="172">
        <v>-5.4706000000000001</v>
      </c>
      <c r="N798" s="172">
        <v>-1.3907</v>
      </c>
      <c r="O798" s="172">
        <v>1.5815999999999999</v>
      </c>
      <c r="P798" s="172">
        <v>5.7468000000000004</v>
      </c>
      <c r="Q798" s="172">
        <v>9.6576000000000004</v>
      </c>
      <c r="R798" s="172">
        <v>-1.1352</v>
      </c>
    </row>
    <row r="799" spans="1:18" x14ac:dyDescent="0.3">
      <c r="A799" s="168" t="s">
        <v>974</v>
      </c>
      <c r="B799" s="168" t="s">
        <v>1025</v>
      </c>
      <c r="C799" s="168">
        <v>100475</v>
      </c>
      <c r="D799" s="171">
        <v>44040</v>
      </c>
      <c r="E799" s="172">
        <v>456.25845970876497</v>
      </c>
      <c r="F799" s="172">
        <v>1.294</v>
      </c>
      <c r="G799" s="172">
        <v>0.78210000000000002</v>
      </c>
      <c r="H799" s="172">
        <v>1.0087999999999999</v>
      </c>
      <c r="I799" s="172">
        <v>6.6917</v>
      </c>
      <c r="J799" s="172">
        <v>8.2370000000000001</v>
      </c>
      <c r="K799" s="172">
        <v>18.054300000000001</v>
      </c>
      <c r="L799" s="172">
        <v>-9.5259</v>
      </c>
      <c r="M799" s="172">
        <v>-6.7705000000000002</v>
      </c>
      <c r="N799" s="172">
        <v>-5.0305999999999997</v>
      </c>
      <c r="O799" s="172">
        <v>0.89080000000000004</v>
      </c>
      <c r="P799" s="172">
        <v>4.5240999999999998</v>
      </c>
      <c r="Q799" s="172">
        <v>18.741099999999999</v>
      </c>
      <c r="R799" s="172">
        <v>-1.3824000000000001</v>
      </c>
    </row>
    <row r="800" spans="1:18" x14ac:dyDescent="0.3">
      <c r="A800" s="168" t="s">
        <v>974</v>
      </c>
      <c r="B800" s="168" t="s">
        <v>1026</v>
      </c>
      <c r="C800" s="168">
        <v>119160</v>
      </c>
      <c r="D800" s="171">
        <v>44040</v>
      </c>
      <c r="E800" s="172">
        <v>227.6591</v>
      </c>
      <c r="F800" s="172">
        <v>1.2961</v>
      </c>
      <c r="G800" s="172">
        <v>0.7913</v>
      </c>
      <c r="H800" s="172">
        <v>1.0251999999999999</v>
      </c>
      <c r="I800" s="172">
        <v>6.7248000000000001</v>
      </c>
      <c r="J800" s="172">
        <v>8.3148</v>
      </c>
      <c r="K800" s="172">
        <v>18.299199999999999</v>
      </c>
      <c r="L800" s="172">
        <v>-9.1486999999999998</v>
      </c>
      <c r="M800" s="172">
        <v>-6.2079000000000004</v>
      </c>
      <c r="N800" s="172">
        <v>-4.2066999999999997</v>
      </c>
      <c r="O800" s="172">
        <v>2.0878000000000001</v>
      </c>
      <c r="P800" s="172">
        <v>5.9640000000000004</v>
      </c>
      <c r="Q800" s="172">
        <v>10.2653</v>
      </c>
      <c r="R800" s="172">
        <v>-0.42980000000000002</v>
      </c>
    </row>
    <row r="801" spans="1:18" x14ac:dyDescent="0.3">
      <c r="A801" s="168" t="s">
        <v>974</v>
      </c>
      <c r="B801" s="168" t="s">
        <v>1027</v>
      </c>
      <c r="C801" s="168">
        <v>118870</v>
      </c>
      <c r="D801" s="171">
        <v>44040</v>
      </c>
      <c r="E801" s="172">
        <v>74.099999999999994</v>
      </c>
      <c r="F801" s="172">
        <v>1.2848999999999999</v>
      </c>
      <c r="G801" s="172">
        <v>0.995</v>
      </c>
      <c r="H801" s="172">
        <v>0.95369999999999999</v>
      </c>
      <c r="I801" s="172">
        <v>5.3304999999999998</v>
      </c>
      <c r="J801" s="172">
        <v>7.3757000000000001</v>
      </c>
      <c r="K801" s="172">
        <v>15.4206</v>
      </c>
      <c r="L801" s="172">
        <v>-8.4846000000000004</v>
      </c>
      <c r="M801" s="172">
        <v>-5.4123000000000001</v>
      </c>
      <c r="N801" s="172">
        <v>-2.3586999999999998</v>
      </c>
      <c r="O801" s="172">
        <v>-0.4587</v>
      </c>
      <c r="P801" s="172">
        <v>2.6932999999999998</v>
      </c>
      <c r="Q801" s="172">
        <v>7.0458999999999996</v>
      </c>
      <c r="R801" s="172">
        <v>-2.2498999999999998</v>
      </c>
    </row>
    <row r="802" spans="1:18" x14ac:dyDescent="0.3">
      <c r="A802" s="168" t="s">
        <v>974</v>
      </c>
      <c r="B802" s="168" t="s">
        <v>1028</v>
      </c>
      <c r="C802" s="168">
        <v>101209</v>
      </c>
      <c r="D802" s="171">
        <v>44040</v>
      </c>
      <c r="E802" s="172">
        <v>93.853333333333296</v>
      </c>
      <c r="F802" s="172">
        <v>1.2806</v>
      </c>
      <c r="G802" s="172">
        <v>0.99</v>
      </c>
      <c r="H802" s="172">
        <v>0.94650000000000001</v>
      </c>
      <c r="I802" s="172">
        <v>5.3269000000000002</v>
      </c>
      <c r="J802" s="172">
        <v>7.3673000000000002</v>
      </c>
      <c r="K802" s="172">
        <v>15.3934</v>
      </c>
      <c r="L802" s="172">
        <v>-8.5724999999999998</v>
      </c>
      <c r="M802" s="172">
        <v>-5.5800999999999998</v>
      </c>
      <c r="N802" s="172">
        <v>-2.6282999999999999</v>
      </c>
      <c r="O802" s="172">
        <v>-0.91959999999999997</v>
      </c>
      <c r="P802" s="172">
        <v>1.8432999999999999</v>
      </c>
      <c r="Q802" s="172">
        <v>9.2043999999999997</v>
      </c>
      <c r="R802" s="172">
        <v>-2.5876999999999999</v>
      </c>
    </row>
    <row r="803" spans="1:18" x14ac:dyDescent="0.3">
      <c r="A803" s="168" t="s">
        <v>974</v>
      </c>
      <c r="B803" s="168" t="s">
        <v>1029</v>
      </c>
      <c r="C803" s="168">
        <v>141248</v>
      </c>
      <c r="D803" s="171">
        <v>44040</v>
      </c>
      <c r="E803" s="172">
        <v>10.91</v>
      </c>
      <c r="F803" s="172">
        <v>1.2999000000000001</v>
      </c>
      <c r="G803" s="172">
        <v>0.73870000000000002</v>
      </c>
      <c r="H803" s="172">
        <v>0.83179999999999998</v>
      </c>
      <c r="I803" s="172">
        <v>5.8196000000000003</v>
      </c>
      <c r="J803" s="172">
        <v>7.9130000000000003</v>
      </c>
      <c r="K803" s="172">
        <v>18.201499999999999</v>
      </c>
      <c r="L803" s="172">
        <v>-5.2129000000000003</v>
      </c>
      <c r="M803" s="172">
        <v>-1.8002</v>
      </c>
      <c r="N803" s="172">
        <v>1.7724</v>
      </c>
      <c r="O803" s="172">
        <v>2.1331000000000002</v>
      </c>
      <c r="P803" s="172"/>
      <c r="Q803" s="172">
        <v>2.7448000000000001</v>
      </c>
      <c r="R803" s="172">
        <v>-0.1368</v>
      </c>
    </row>
    <row r="804" spans="1:18" x14ac:dyDescent="0.3">
      <c r="A804" s="168" t="s">
        <v>974</v>
      </c>
      <c r="B804" s="168" t="s">
        <v>1030</v>
      </c>
      <c r="C804" s="168">
        <v>141247</v>
      </c>
      <c r="D804" s="171">
        <v>44040</v>
      </c>
      <c r="E804" s="172">
        <v>10.66</v>
      </c>
      <c r="F804" s="172">
        <v>1.2345999999999999</v>
      </c>
      <c r="G804" s="172">
        <v>0.75609999999999999</v>
      </c>
      <c r="H804" s="172">
        <v>0.85150000000000003</v>
      </c>
      <c r="I804" s="172">
        <v>5.7539999999999996</v>
      </c>
      <c r="J804" s="172">
        <v>7.7855999999999996</v>
      </c>
      <c r="K804" s="172">
        <v>18.050899999999999</v>
      </c>
      <c r="L804" s="172">
        <v>-5.4965000000000002</v>
      </c>
      <c r="M804" s="172">
        <v>-2.2018</v>
      </c>
      <c r="N804" s="172">
        <v>1.2345999999999999</v>
      </c>
      <c r="O804" s="172">
        <v>1.4799</v>
      </c>
      <c r="P804" s="172"/>
      <c r="Q804" s="172">
        <v>2.0070000000000001</v>
      </c>
      <c r="R804" s="172">
        <v>-0.64849999999999997</v>
      </c>
    </row>
    <row r="805" spans="1:18" x14ac:dyDescent="0.3">
      <c r="A805" s="168" t="s">
        <v>974</v>
      </c>
      <c r="B805" s="168" t="s">
        <v>1031</v>
      </c>
      <c r="C805" s="168">
        <v>120657</v>
      </c>
      <c r="D805" s="171">
        <v>44040</v>
      </c>
      <c r="E805" s="172">
        <v>56.597656027158699</v>
      </c>
      <c r="F805" s="172">
        <v>1.0851</v>
      </c>
      <c r="G805" s="172">
        <v>0.30520000000000003</v>
      </c>
      <c r="H805" s="172">
        <v>2.87E-2</v>
      </c>
      <c r="I805" s="172">
        <v>4.2858000000000001</v>
      </c>
      <c r="J805" s="172">
        <v>5.8212000000000002</v>
      </c>
      <c r="K805" s="172">
        <v>15.677099999999999</v>
      </c>
      <c r="L805" s="172">
        <v>-7.12</v>
      </c>
      <c r="M805" s="172">
        <v>-0.9496</v>
      </c>
      <c r="N805" s="172">
        <v>1.5923</v>
      </c>
      <c r="O805" s="172">
        <v>3.7827000000000002</v>
      </c>
      <c r="P805" s="172">
        <v>6.1387999999999998</v>
      </c>
      <c r="Q805" s="172">
        <v>10.6021</v>
      </c>
      <c r="R805" s="172">
        <v>-0.24959999999999999</v>
      </c>
    </row>
    <row r="806" spans="1:18" x14ac:dyDescent="0.3">
      <c r="A806" s="168" t="s">
        <v>974</v>
      </c>
      <c r="B806" s="168" t="s">
        <v>1032</v>
      </c>
      <c r="C806" s="168">
        <v>100650</v>
      </c>
      <c r="D806" s="171">
        <v>44040</v>
      </c>
      <c r="E806" s="172">
        <v>591.72767460034902</v>
      </c>
      <c r="F806" s="172">
        <v>1.0831</v>
      </c>
      <c r="G806" s="172">
        <v>0.2959</v>
      </c>
      <c r="H806" s="172">
        <v>1.1900000000000001E-2</v>
      </c>
      <c r="I806" s="172">
        <v>4.2507000000000001</v>
      </c>
      <c r="J806" s="172">
        <v>5.7417999999999996</v>
      </c>
      <c r="K806" s="172">
        <v>15.446899999999999</v>
      </c>
      <c r="L806" s="172">
        <v>-7.5704000000000002</v>
      </c>
      <c r="M806" s="172">
        <v>-1.6278999999999999</v>
      </c>
      <c r="N806" s="172">
        <v>0.31340000000000001</v>
      </c>
      <c r="O806" s="172">
        <v>2.738</v>
      </c>
      <c r="P806" s="172">
        <v>5.2529000000000003</v>
      </c>
      <c r="Q806" s="172">
        <v>12.827999999999999</v>
      </c>
      <c r="R806" s="172">
        <v>-1.3209</v>
      </c>
    </row>
    <row r="807" spans="1:18" x14ac:dyDescent="0.3">
      <c r="A807" s="173" t="s">
        <v>27</v>
      </c>
      <c r="B807" s="168"/>
      <c r="C807" s="168"/>
      <c r="D807" s="168"/>
      <c r="E807" s="168"/>
      <c r="F807" s="174">
        <v>1.1728896551724135</v>
      </c>
      <c r="G807" s="174">
        <v>0.52407931034482758</v>
      </c>
      <c r="H807" s="174">
        <v>0.51792586206896563</v>
      </c>
      <c r="I807" s="174">
        <v>5.1812344827586223</v>
      </c>
      <c r="J807" s="174">
        <v>6.9453431034482769</v>
      </c>
      <c r="K807" s="174">
        <v>16.332470689655171</v>
      </c>
      <c r="L807" s="174">
        <v>-7.3145948275862072</v>
      </c>
      <c r="M807" s="174">
        <v>-3.2352137931034473</v>
      </c>
      <c r="N807" s="174">
        <v>0.58283103448275875</v>
      </c>
      <c r="O807" s="174">
        <v>2.8660357142857142</v>
      </c>
      <c r="P807" s="174">
        <v>6.128788888888888</v>
      </c>
      <c r="Q807" s="174">
        <v>11.032455172413789</v>
      </c>
      <c r="R807" s="174">
        <v>4.1839285714285593E-2</v>
      </c>
    </row>
    <row r="808" spans="1:18" x14ac:dyDescent="0.3">
      <c r="A808" s="173" t="s">
        <v>409</v>
      </c>
      <c r="B808" s="168"/>
      <c r="C808" s="168"/>
      <c r="D808" s="168"/>
      <c r="E808" s="168"/>
      <c r="F808" s="174">
        <v>1.1738</v>
      </c>
      <c r="G808" s="174">
        <v>0.64529999999999998</v>
      </c>
      <c r="H808" s="174">
        <v>0.58905000000000007</v>
      </c>
      <c r="I808" s="174">
        <v>5.2338000000000005</v>
      </c>
      <c r="J808" s="174">
        <v>7.1688000000000001</v>
      </c>
      <c r="K808" s="174">
        <v>15.93225</v>
      </c>
      <c r="L808" s="174">
        <v>-7.3033999999999999</v>
      </c>
      <c r="M808" s="174">
        <v>-2.6164000000000001</v>
      </c>
      <c r="N808" s="174">
        <v>0.9022</v>
      </c>
      <c r="O808" s="174">
        <v>2.7842000000000002</v>
      </c>
      <c r="P808" s="174">
        <v>6.0622000000000007</v>
      </c>
      <c r="Q808" s="174">
        <v>10.692550000000001</v>
      </c>
      <c r="R808" s="174">
        <v>-0.17749999999999999</v>
      </c>
    </row>
    <row r="809" spans="1:18" x14ac:dyDescent="0.3">
      <c r="A809" s="117"/>
      <c r="B809" s="117"/>
      <c r="C809" s="117"/>
      <c r="D809" s="117"/>
      <c r="E809" s="117"/>
      <c r="F809" s="117"/>
      <c r="G809" s="117"/>
      <c r="H809" s="117"/>
      <c r="I809" s="117"/>
      <c r="J809" s="117"/>
      <c r="K809" s="117"/>
      <c r="L809" s="117"/>
      <c r="M809" s="117"/>
      <c r="N809" s="117"/>
      <c r="O809" s="117"/>
      <c r="P809" s="117"/>
      <c r="Q809" s="117"/>
      <c r="R809" s="117"/>
    </row>
    <row r="810" spans="1:18" x14ac:dyDescent="0.3">
      <c r="A810" s="170" t="s">
        <v>385</v>
      </c>
      <c r="B810" s="170"/>
      <c r="C810" s="170"/>
      <c r="D810" s="170"/>
      <c r="E810" s="170"/>
      <c r="F810" s="170"/>
      <c r="G810" s="170"/>
      <c r="H810" s="170"/>
      <c r="I810" s="170"/>
      <c r="J810" s="170"/>
      <c r="K810" s="170"/>
      <c r="L810" s="170"/>
      <c r="M810" s="170"/>
      <c r="N810" s="170"/>
      <c r="O810" s="170"/>
      <c r="P810" s="170"/>
      <c r="Q810" s="170"/>
      <c r="R810" s="170"/>
    </row>
    <row r="811" spans="1:18" x14ac:dyDescent="0.3">
      <c r="A811" s="168" t="s">
        <v>376</v>
      </c>
      <c r="B811" s="168" t="s">
        <v>411</v>
      </c>
      <c r="C811" s="168">
        <v>112014</v>
      </c>
      <c r="D811" s="171">
        <v>44040</v>
      </c>
      <c r="E811" s="172">
        <v>216.97871127002199</v>
      </c>
      <c r="F811" s="172">
        <v>1.5311999999999999</v>
      </c>
      <c r="G811" s="172">
        <v>2.0419</v>
      </c>
      <c r="H811" s="172">
        <v>2.6284999999999998</v>
      </c>
      <c r="I811" s="172">
        <v>2.6840000000000002</v>
      </c>
      <c r="J811" s="172">
        <v>2.9956</v>
      </c>
      <c r="K811" s="172">
        <v>3.8422000000000001</v>
      </c>
      <c r="L811" s="172">
        <v>4.7976999999999999</v>
      </c>
      <c r="M811" s="172">
        <v>5.008</v>
      </c>
      <c r="N811" s="172">
        <v>5.2652999999999999</v>
      </c>
      <c r="O811" s="172">
        <v>6.6558000000000002</v>
      </c>
      <c r="P811" s="172">
        <v>7.0186000000000002</v>
      </c>
      <c r="Q811" s="172">
        <v>7.2241</v>
      </c>
      <c r="R811" s="172">
        <v>6.3183999999999996</v>
      </c>
    </row>
    <row r="812" spans="1:18" x14ac:dyDescent="0.3">
      <c r="A812" s="168" t="s">
        <v>376</v>
      </c>
      <c r="B812" s="168" t="s">
        <v>227</v>
      </c>
      <c r="C812" s="168">
        <v>100047</v>
      </c>
      <c r="D812" s="171">
        <v>44040</v>
      </c>
      <c r="E812" s="172">
        <v>322.459</v>
      </c>
      <c r="F812" s="172">
        <v>1.8111999999999999</v>
      </c>
      <c r="G812" s="172">
        <v>2.5587</v>
      </c>
      <c r="H812" s="172">
        <v>3.0417999999999998</v>
      </c>
      <c r="I812" s="172">
        <v>3.0840999999999998</v>
      </c>
      <c r="J812" s="172">
        <v>3.4371999999999998</v>
      </c>
      <c r="K812" s="172">
        <v>4.3209</v>
      </c>
      <c r="L812" s="172">
        <v>5.0304000000000002</v>
      </c>
      <c r="M812" s="172">
        <v>5.1189</v>
      </c>
      <c r="N812" s="172">
        <v>5.3667999999999996</v>
      </c>
      <c r="O812" s="172">
        <v>6.6055999999999999</v>
      </c>
      <c r="P812" s="172">
        <v>6.9432</v>
      </c>
      <c r="Q812" s="172">
        <v>7.4276</v>
      </c>
      <c r="R812" s="172">
        <v>6.4161000000000001</v>
      </c>
    </row>
    <row r="813" spans="1:18" x14ac:dyDescent="0.3">
      <c r="A813" s="168" t="s">
        <v>376</v>
      </c>
      <c r="B813" s="168" t="s">
        <v>118</v>
      </c>
      <c r="C813" s="168">
        <v>119568</v>
      </c>
      <c r="D813" s="171">
        <v>44040</v>
      </c>
      <c r="E813" s="172">
        <v>324.4085</v>
      </c>
      <c r="F813" s="172">
        <v>1.9128000000000001</v>
      </c>
      <c r="G813" s="172">
        <v>2.6558999999999999</v>
      </c>
      <c r="H813" s="172">
        <v>3.141</v>
      </c>
      <c r="I813" s="172">
        <v>3.1840000000000002</v>
      </c>
      <c r="J813" s="172">
        <v>3.5798000000000001</v>
      </c>
      <c r="K813" s="172">
        <v>4.4291999999999998</v>
      </c>
      <c r="L813" s="172">
        <v>5.1344000000000003</v>
      </c>
      <c r="M813" s="172">
        <v>5.2202000000000002</v>
      </c>
      <c r="N813" s="172">
        <v>5.4676</v>
      </c>
      <c r="O813" s="172">
        <v>6.7027999999999999</v>
      </c>
      <c r="P813" s="172">
        <v>7.0362</v>
      </c>
      <c r="Q813" s="172">
        <v>7.7724000000000002</v>
      </c>
      <c r="R813" s="172">
        <v>6.5148999999999999</v>
      </c>
    </row>
    <row r="814" spans="1:18" x14ac:dyDescent="0.3">
      <c r="A814" s="168" t="s">
        <v>376</v>
      </c>
      <c r="B814" s="168" t="s">
        <v>412</v>
      </c>
      <c r="C814" s="168">
        <v>100043</v>
      </c>
      <c r="D814" s="171">
        <v>44040</v>
      </c>
      <c r="E814" s="172">
        <v>536.99509999999998</v>
      </c>
      <c r="F814" s="172">
        <v>1.8149</v>
      </c>
      <c r="G814" s="172">
        <v>2.5562</v>
      </c>
      <c r="H814" s="172">
        <v>3.0419999999999998</v>
      </c>
      <c r="I814" s="172">
        <v>3.0836999999999999</v>
      </c>
      <c r="J814" s="172">
        <v>3.4369999999999998</v>
      </c>
      <c r="K814" s="172">
        <v>4.3208000000000002</v>
      </c>
      <c r="L814" s="172">
        <v>5.0304000000000002</v>
      </c>
      <c r="M814" s="172">
        <v>5.1189</v>
      </c>
      <c r="N814" s="172">
        <v>5.3669000000000002</v>
      </c>
      <c r="O814" s="172">
        <v>6.6059999999999999</v>
      </c>
      <c r="P814" s="172">
        <v>6.9435000000000002</v>
      </c>
      <c r="Q814" s="172">
        <v>7.1258999999999997</v>
      </c>
      <c r="R814" s="172">
        <v>6.4164000000000003</v>
      </c>
    </row>
    <row r="815" spans="1:18" x14ac:dyDescent="0.3">
      <c r="A815" s="168" t="s">
        <v>376</v>
      </c>
      <c r="B815" s="168" t="s">
        <v>413</v>
      </c>
      <c r="C815" s="168">
        <v>100042</v>
      </c>
      <c r="D815" s="171">
        <v>44040</v>
      </c>
      <c r="E815" s="172">
        <v>523.28160000000003</v>
      </c>
      <c r="F815" s="172">
        <v>1.8136000000000001</v>
      </c>
      <c r="G815" s="172">
        <v>2.5558000000000001</v>
      </c>
      <c r="H815" s="172">
        <v>3.0409999999999999</v>
      </c>
      <c r="I815" s="172">
        <v>3.0836999999999999</v>
      </c>
      <c r="J815" s="172">
        <v>3.4367999999999999</v>
      </c>
      <c r="K815" s="172">
        <v>4.3208000000000002</v>
      </c>
      <c r="L815" s="172">
        <v>5.0303000000000004</v>
      </c>
      <c r="M815" s="172">
        <v>5.1188000000000002</v>
      </c>
      <c r="N815" s="172">
        <v>5.3669000000000002</v>
      </c>
      <c r="O815" s="172">
        <v>6.6059000000000001</v>
      </c>
      <c r="P815" s="172">
        <v>6.9433999999999996</v>
      </c>
      <c r="Q815" s="172">
        <v>7.4166999999999996</v>
      </c>
      <c r="R815" s="172">
        <v>6.4164000000000003</v>
      </c>
    </row>
    <row r="816" spans="1:18" x14ac:dyDescent="0.3">
      <c r="A816" s="168" t="s">
        <v>376</v>
      </c>
      <c r="B816" s="168" t="s">
        <v>119</v>
      </c>
      <c r="C816" s="168">
        <v>120389</v>
      </c>
      <c r="D816" s="171">
        <v>44040</v>
      </c>
      <c r="E816" s="172">
        <v>2235.8420000000001</v>
      </c>
      <c r="F816" s="172">
        <v>1.9999</v>
      </c>
      <c r="G816" s="172">
        <v>2.6326999999999998</v>
      </c>
      <c r="H816" s="172">
        <v>3.0783999999999998</v>
      </c>
      <c r="I816" s="172">
        <v>3.0531999999999999</v>
      </c>
      <c r="J816" s="172">
        <v>3.2393000000000001</v>
      </c>
      <c r="K816" s="172">
        <v>3.9980000000000002</v>
      </c>
      <c r="L816" s="172">
        <v>5.0334000000000003</v>
      </c>
      <c r="M816" s="172">
        <v>5.1538000000000004</v>
      </c>
      <c r="N816" s="172">
        <v>5.3891</v>
      </c>
      <c r="O816" s="172">
        <v>6.6571999999999996</v>
      </c>
      <c r="P816" s="172">
        <v>6.9997999999999996</v>
      </c>
      <c r="Q816" s="172">
        <v>7.7161</v>
      </c>
      <c r="R816" s="172">
        <v>6.4436</v>
      </c>
    </row>
    <row r="817" spans="1:18" x14ac:dyDescent="0.3">
      <c r="A817" s="168" t="s">
        <v>376</v>
      </c>
      <c r="B817" s="168" t="s">
        <v>228</v>
      </c>
      <c r="C817" s="168">
        <v>112210</v>
      </c>
      <c r="D817" s="171">
        <v>44040</v>
      </c>
      <c r="E817" s="172">
        <v>2225.1052</v>
      </c>
      <c r="F817" s="172">
        <v>1.9292</v>
      </c>
      <c r="G817" s="172">
        <v>2.5611999999999999</v>
      </c>
      <c r="H817" s="172">
        <v>3.0070999999999999</v>
      </c>
      <c r="I817" s="172">
        <v>2.9819</v>
      </c>
      <c r="J817" s="172">
        <v>3.1677</v>
      </c>
      <c r="K817" s="172">
        <v>3.9323999999999999</v>
      </c>
      <c r="L817" s="172">
        <v>4.9726999999999997</v>
      </c>
      <c r="M817" s="172">
        <v>5.0941000000000001</v>
      </c>
      <c r="N817" s="172">
        <v>5.3295000000000003</v>
      </c>
      <c r="O817" s="172">
        <v>6.5984999999999996</v>
      </c>
      <c r="P817" s="172">
        <v>6.9320000000000004</v>
      </c>
      <c r="Q817" s="172">
        <v>7.6806000000000001</v>
      </c>
      <c r="R817" s="172">
        <v>6.3853999999999997</v>
      </c>
    </row>
    <row r="818" spans="1:18" x14ac:dyDescent="0.3">
      <c r="A818" s="168" t="s">
        <v>376</v>
      </c>
      <c r="B818" s="168" t="s">
        <v>414</v>
      </c>
      <c r="C818" s="168">
        <v>112713</v>
      </c>
      <c r="D818" s="171">
        <v>44040</v>
      </c>
      <c r="E818" s="172">
        <v>2088.2755000000002</v>
      </c>
      <c r="F818" s="172">
        <v>1.4298</v>
      </c>
      <c r="G818" s="172">
        <v>2.0617000000000001</v>
      </c>
      <c r="H818" s="172">
        <v>2.5068999999999999</v>
      </c>
      <c r="I818" s="172">
        <v>2.4813000000000001</v>
      </c>
      <c r="J818" s="172">
        <v>2.6665999999999999</v>
      </c>
      <c r="K818" s="172">
        <v>3.4278</v>
      </c>
      <c r="L818" s="172">
        <v>4.5564</v>
      </c>
      <c r="M818" s="172">
        <v>4.6445999999999996</v>
      </c>
      <c r="N818" s="172">
        <v>4.8594999999999997</v>
      </c>
      <c r="O818" s="172">
        <v>6.0496999999999996</v>
      </c>
      <c r="P818" s="172">
        <v>6.3773999999999997</v>
      </c>
      <c r="Q818" s="172">
        <v>7.3249000000000004</v>
      </c>
      <c r="R818" s="172">
        <v>5.8711000000000002</v>
      </c>
    </row>
    <row r="819" spans="1:18" x14ac:dyDescent="0.3">
      <c r="A819" s="168" t="s">
        <v>376</v>
      </c>
      <c r="B819" s="168" t="s">
        <v>229</v>
      </c>
      <c r="C819" s="168">
        <v>111704</v>
      </c>
      <c r="D819" s="171">
        <v>44040</v>
      </c>
      <c r="E819" s="172">
        <v>2301.2982000000002</v>
      </c>
      <c r="F819" s="172">
        <v>1.4228000000000001</v>
      </c>
      <c r="G819" s="172">
        <v>2.3626</v>
      </c>
      <c r="H819" s="172">
        <v>2.8653</v>
      </c>
      <c r="I819" s="172">
        <v>2.9176000000000002</v>
      </c>
      <c r="J819" s="172">
        <v>2.9887000000000001</v>
      </c>
      <c r="K819" s="172">
        <v>3.3666999999999998</v>
      </c>
      <c r="L819" s="172">
        <v>4.7111000000000001</v>
      </c>
      <c r="M819" s="172">
        <v>4.92</v>
      </c>
      <c r="N819" s="172">
        <v>5.2028999999999996</v>
      </c>
      <c r="O819" s="172">
        <v>6.5425000000000004</v>
      </c>
      <c r="P819" s="172">
        <v>6.9276</v>
      </c>
      <c r="Q819" s="172">
        <v>7.5288000000000004</v>
      </c>
      <c r="R819" s="172">
        <v>6.3135000000000003</v>
      </c>
    </row>
    <row r="820" spans="1:18" x14ac:dyDescent="0.3">
      <c r="A820" s="168" t="s">
        <v>376</v>
      </c>
      <c r="B820" s="168" t="s">
        <v>120</v>
      </c>
      <c r="C820" s="168">
        <v>119415</v>
      </c>
      <c r="D820" s="171">
        <v>44040</v>
      </c>
      <c r="E820" s="172">
        <v>2317.9874</v>
      </c>
      <c r="F820" s="172">
        <v>1.5226999999999999</v>
      </c>
      <c r="G820" s="172">
        <v>2.4626999999999999</v>
      </c>
      <c r="H820" s="172">
        <v>2.9653999999999998</v>
      </c>
      <c r="I820" s="172">
        <v>3.0177999999999998</v>
      </c>
      <c r="J820" s="172">
        <v>3.089</v>
      </c>
      <c r="K820" s="172">
        <v>3.4674999999999998</v>
      </c>
      <c r="L820" s="172">
        <v>4.8133999999999997</v>
      </c>
      <c r="M820" s="172">
        <v>5.0236000000000001</v>
      </c>
      <c r="N820" s="172">
        <v>5.3079000000000001</v>
      </c>
      <c r="O820" s="172">
        <v>6.6483999999999996</v>
      </c>
      <c r="P820" s="172">
        <v>7.0361000000000002</v>
      </c>
      <c r="Q820" s="172">
        <v>7.7544000000000004</v>
      </c>
      <c r="R820" s="172">
        <v>6.4177</v>
      </c>
    </row>
    <row r="821" spans="1:18" x14ac:dyDescent="0.3">
      <c r="A821" s="168" t="s">
        <v>376</v>
      </c>
      <c r="B821" s="168" t="s">
        <v>415</v>
      </c>
      <c r="C821" s="168">
        <v>101408</v>
      </c>
      <c r="D821" s="171">
        <v>44040</v>
      </c>
      <c r="E821" s="172">
        <v>3386.3507</v>
      </c>
      <c r="F821" s="172">
        <v>1.4228000000000001</v>
      </c>
      <c r="G821" s="172">
        <v>2.3628</v>
      </c>
      <c r="H821" s="172">
        <v>2.8653</v>
      </c>
      <c r="I821" s="172">
        <v>2.9178000000000002</v>
      </c>
      <c r="J821" s="172">
        <v>2.9887999999999999</v>
      </c>
      <c r="K821" s="172">
        <v>3.3666999999999998</v>
      </c>
      <c r="L821" s="172">
        <v>4.7111000000000001</v>
      </c>
      <c r="M821" s="172">
        <v>4.92</v>
      </c>
      <c r="N821" s="172">
        <v>5.2028999999999996</v>
      </c>
      <c r="O821" s="172">
        <v>6.5425000000000004</v>
      </c>
      <c r="P821" s="172">
        <v>6.6494</v>
      </c>
      <c r="Q821" s="172">
        <v>6.8358999999999996</v>
      </c>
      <c r="R821" s="172">
        <v>6.3135000000000003</v>
      </c>
    </row>
    <row r="822" spans="1:18" x14ac:dyDescent="0.3">
      <c r="A822" s="168" t="s">
        <v>376</v>
      </c>
      <c r="B822" s="168" t="s">
        <v>230</v>
      </c>
      <c r="C822" s="168">
        <v>130472</v>
      </c>
      <c r="D822" s="171">
        <v>44040</v>
      </c>
      <c r="E822" s="172">
        <v>3074.2280999999998</v>
      </c>
      <c r="F822" s="172">
        <v>1.6016999999999999</v>
      </c>
      <c r="G822" s="172">
        <v>2.6915</v>
      </c>
      <c r="H822" s="172">
        <v>2.9359999999999999</v>
      </c>
      <c r="I822" s="172">
        <v>2.8536000000000001</v>
      </c>
      <c r="J822" s="172">
        <v>2.9239000000000002</v>
      </c>
      <c r="K822" s="172">
        <v>3.5084</v>
      </c>
      <c r="L822" s="172">
        <v>4.6835000000000004</v>
      </c>
      <c r="M822" s="172">
        <v>4.9142999999999999</v>
      </c>
      <c r="N822" s="172">
        <v>5.2286999999999999</v>
      </c>
      <c r="O822" s="172">
        <v>6.5159000000000002</v>
      </c>
      <c r="P822" s="172">
        <v>6.8483000000000001</v>
      </c>
      <c r="Q822" s="172">
        <v>7.3128000000000002</v>
      </c>
      <c r="R822" s="172">
        <v>6.3247</v>
      </c>
    </row>
    <row r="823" spans="1:18" x14ac:dyDescent="0.3">
      <c r="A823" s="168" t="s">
        <v>376</v>
      </c>
      <c r="B823" s="168" t="s">
        <v>121</v>
      </c>
      <c r="C823" s="168">
        <v>130479</v>
      </c>
      <c r="D823" s="171">
        <v>44040</v>
      </c>
      <c r="E823" s="172">
        <v>3097.1581999999999</v>
      </c>
      <c r="F823" s="172">
        <v>1.7018</v>
      </c>
      <c r="G823" s="172">
        <v>2.7917999999999998</v>
      </c>
      <c r="H823" s="172">
        <v>3.0364</v>
      </c>
      <c r="I823" s="172">
        <v>2.9546000000000001</v>
      </c>
      <c r="J823" s="172">
        <v>3.0247999999999999</v>
      </c>
      <c r="K823" s="172">
        <v>3.6097000000000001</v>
      </c>
      <c r="L823" s="172">
        <v>4.7862999999999998</v>
      </c>
      <c r="M823" s="172">
        <v>5.0269000000000004</v>
      </c>
      <c r="N823" s="172">
        <v>5.3476999999999997</v>
      </c>
      <c r="O823" s="172">
        <v>6.6547000000000001</v>
      </c>
      <c r="P823" s="172">
        <v>6.9570999999999996</v>
      </c>
      <c r="Q823" s="172">
        <v>7.6844000000000001</v>
      </c>
      <c r="R823" s="172">
        <v>6.4542999999999999</v>
      </c>
    </row>
    <row r="824" spans="1:18" x14ac:dyDescent="0.3">
      <c r="A824" s="168" t="s">
        <v>376</v>
      </c>
      <c r="B824" s="168" t="s">
        <v>416</v>
      </c>
      <c r="C824" s="168">
        <v>130459</v>
      </c>
      <c r="D824" s="171">
        <v>44040</v>
      </c>
      <c r="E824" s="172">
        <v>2906.4666000000002</v>
      </c>
      <c r="F824" s="172">
        <v>1.5661</v>
      </c>
      <c r="G824" s="172">
        <v>2.6562000000000001</v>
      </c>
      <c r="H824" s="172">
        <v>2.9005999999999998</v>
      </c>
      <c r="I824" s="172">
        <v>2.8186</v>
      </c>
      <c r="J824" s="172">
        <v>2.8885999999999998</v>
      </c>
      <c r="K824" s="172">
        <v>3.4727999999999999</v>
      </c>
      <c r="L824" s="172">
        <v>4.6477000000000004</v>
      </c>
      <c r="M824" s="172">
        <v>4.8864999999999998</v>
      </c>
      <c r="N824" s="172">
        <v>5.2053000000000003</v>
      </c>
      <c r="O824" s="172">
        <v>6.4683999999999999</v>
      </c>
      <c r="P824" s="172">
        <v>6.7977999999999996</v>
      </c>
      <c r="Q824" s="172">
        <v>6.9349999999999996</v>
      </c>
      <c r="R824" s="172">
        <v>6.2855999999999996</v>
      </c>
    </row>
    <row r="825" spans="1:18" x14ac:dyDescent="0.3">
      <c r="A825" s="168" t="s">
        <v>376</v>
      </c>
      <c r="B825" s="168" t="s">
        <v>122</v>
      </c>
      <c r="C825" s="168">
        <v>119369</v>
      </c>
      <c r="D825" s="171">
        <v>44040</v>
      </c>
      <c r="E825" s="172">
        <v>2317.1116000000002</v>
      </c>
      <c r="F825" s="172">
        <v>2.0148000000000001</v>
      </c>
      <c r="G825" s="172">
        <v>2.6528</v>
      </c>
      <c r="H825" s="172">
        <v>2.9603999999999999</v>
      </c>
      <c r="I825" s="172">
        <v>2.9205000000000001</v>
      </c>
      <c r="J825" s="172">
        <v>3.0987</v>
      </c>
      <c r="K825" s="172">
        <v>3.9914999999999998</v>
      </c>
      <c r="L825" s="172">
        <v>4.8394000000000004</v>
      </c>
      <c r="M825" s="172">
        <v>4.9413999999999998</v>
      </c>
      <c r="N825" s="172">
        <v>5.1863000000000001</v>
      </c>
      <c r="O825" s="172">
        <v>6.5662000000000003</v>
      </c>
      <c r="P825" s="172">
        <v>6.9423000000000004</v>
      </c>
      <c r="Q825" s="172">
        <v>7.6852999999999998</v>
      </c>
      <c r="R825" s="172">
        <v>6.2845000000000004</v>
      </c>
    </row>
    <row r="826" spans="1:18" x14ac:dyDescent="0.3">
      <c r="A826" s="168" t="s">
        <v>376</v>
      </c>
      <c r="B826" s="168" t="s">
        <v>231</v>
      </c>
      <c r="C826" s="168">
        <v>109254</v>
      </c>
      <c r="D826" s="171">
        <v>44040</v>
      </c>
      <c r="E826" s="172">
        <v>2300.5277000000001</v>
      </c>
      <c r="F826" s="172">
        <v>1.931</v>
      </c>
      <c r="G826" s="172">
        <v>2.5697999999999999</v>
      </c>
      <c r="H826" s="172">
        <v>2.8772000000000002</v>
      </c>
      <c r="I826" s="172">
        <v>2.8372999999999999</v>
      </c>
      <c r="J826" s="172">
        <v>3.0154000000000001</v>
      </c>
      <c r="K826" s="172">
        <v>3.9076</v>
      </c>
      <c r="L826" s="172">
        <v>4.7544000000000004</v>
      </c>
      <c r="M826" s="172">
        <v>4.8552999999999997</v>
      </c>
      <c r="N826" s="172">
        <v>5.0990000000000002</v>
      </c>
      <c r="O826" s="172">
        <v>6.4729999999999999</v>
      </c>
      <c r="P826" s="172">
        <v>6.8426999999999998</v>
      </c>
      <c r="Q826" s="172">
        <v>7.1641000000000004</v>
      </c>
      <c r="R826" s="172">
        <v>6.1946000000000003</v>
      </c>
    </row>
    <row r="827" spans="1:18" x14ac:dyDescent="0.3">
      <c r="A827" s="168" t="s">
        <v>376</v>
      </c>
      <c r="B827" s="168" t="s">
        <v>123</v>
      </c>
      <c r="C827" s="168">
        <v>118305</v>
      </c>
      <c r="D827" s="171">
        <v>44040</v>
      </c>
      <c r="E827" s="172">
        <v>2415.9328999999998</v>
      </c>
      <c r="F827" s="172">
        <v>2.2286000000000001</v>
      </c>
      <c r="G827" s="172">
        <v>2.8027000000000002</v>
      </c>
      <c r="H827" s="172">
        <v>3.0007000000000001</v>
      </c>
      <c r="I827" s="172">
        <v>3.0310000000000001</v>
      </c>
      <c r="J827" s="172">
        <v>3.0526</v>
      </c>
      <c r="K827" s="172">
        <v>3.2056</v>
      </c>
      <c r="L827" s="172">
        <v>3.9194</v>
      </c>
      <c r="M827" s="172">
        <v>4.3285</v>
      </c>
      <c r="N827" s="172">
        <v>4.6643999999999997</v>
      </c>
      <c r="O827" s="172">
        <v>6.2946999999999997</v>
      </c>
      <c r="P827" s="172">
        <v>6.6981000000000002</v>
      </c>
      <c r="Q827" s="172">
        <v>7.4977</v>
      </c>
      <c r="R827" s="172">
        <v>5.9581</v>
      </c>
    </row>
    <row r="828" spans="1:18" x14ac:dyDescent="0.3">
      <c r="A828" s="168" t="s">
        <v>376</v>
      </c>
      <c r="B828" s="168" t="s">
        <v>232</v>
      </c>
      <c r="C828" s="168">
        <v>109353</v>
      </c>
      <c r="D828" s="171">
        <v>44040</v>
      </c>
      <c r="E828" s="172">
        <v>2408.8780999999999</v>
      </c>
      <c r="F828" s="172">
        <v>2.2214999999999998</v>
      </c>
      <c r="G828" s="172">
        <v>2.7806000000000002</v>
      </c>
      <c r="H828" s="172">
        <v>2.9735</v>
      </c>
      <c r="I828" s="172">
        <v>3.0021</v>
      </c>
      <c r="J828" s="172">
        <v>3.0284</v>
      </c>
      <c r="K828" s="172">
        <v>3.1840999999999999</v>
      </c>
      <c r="L828" s="172">
        <v>3.9011999999999998</v>
      </c>
      <c r="M828" s="172">
        <v>4.3093000000000004</v>
      </c>
      <c r="N828" s="172">
        <v>4.6436000000000002</v>
      </c>
      <c r="O828" s="172">
        <v>6.2591000000000001</v>
      </c>
      <c r="P828" s="172">
        <v>6.6643999999999997</v>
      </c>
      <c r="Q828" s="172">
        <v>7.5339</v>
      </c>
      <c r="R828" s="172">
        <v>5.9287000000000001</v>
      </c>
    </row>
    <row r="829" spans="1:18" x14ac:dyDescent="0.3">
      <c r="A829" s="168" t="s">
        <v>376</v>
      </c>
      <c r="B829" s="168" t="s">
        <v>1033</v>
      </c>
      <c r="C829" s="168">
        <v>142589</v>
      </c>
      <c r="D829" s="171">
        <v>44040</v>
      </c>
      <c r="E829" s="172">
        <v>1092.31937209337</v>
      </c>
      <c r="F829" s="172">
        <v>2.5182000000000002</v>
      </c>
      <c r="G829" s="172">
        <v>1.2756000000000001</v>
      </c>
      <c r="H829" s="172">
        <v>1.8389</v>
      </c>
      <c r="I829" s="172">
        <v>2.1981999999999999</v>
      </c>
      <c r="J829" s="172">
        <v>2.2050000000000001</v>
      </c>
      <c r="K829" s="172">
        <v>2.4319000000000002</v>
      </c>
      <c r="L829" s="172">
        <v>2.9230999999999998</v>
      </c>
      <c r="M829" s="172">
        <v>2.9948000000000001</v>
      </c>
      <c r="N829" s="172">
        <v>3.0977999999999999</v>
      </c>
      <c r="O829" s="172"/>
      <c r="P829" s="172"/>
      <c r="Q829" s="172">
        <v>3.7875000000000001</v>
      </c>
      <c r="R829" s="172">
        <v>3.6920999999999999</v>
      </c>
    </row>
    <row r="830" spans="1:18" x14ac:dyDescent="0.3">
      <c r="A830" s="168" t="s">
        <v>376</v>
      </c>
      <c r="B830" s="168" t="s">
        <v>124</v>
      </c>
      <c r="C830" s="168">
        <v>119125</v>
      </c>
      <c r="D830" s="171">
        <v>44040</v>
      </c>
      <c r="E830" s="172">
        <v>2878.6867999999999</v>
      </c>
      <c r="F830" s="172">
        <v>1.9996</v>
      </c>
      <c r="G830" s="172">
        <v>2.5914000000000001</v>
      </c>
      <c r="H830" s="172">
        <v>3.0272000000000001</v>
      </c>
      <c r="I830" s="172">
        <v>2.9786000000000001</v>
      </c>
      <c r="J830" s="172">
        <v>3.1577999999999999</v>
      </c>
      <c r="K830" s="172">
        <v>3.7465999999999999</v>
      </c>
      <c r="L830" s="172">
        <v>4.9036999999999997</v>
      </c>
      <c r="M830" s="172">
        <v>5.0183999999999997</v>
      </c>
      <c r="N830" s="172">
        <v>5.2698999999999998</v>
      </c>
      <c r="O830" s="172">
        <v>6.5986000000000002</v>
      </c>
      <c r="P830" s="172">
        <v>6.9534000000000002</v>
      </c>
      <c r="Q830" s="172">
        <v>7.6756000000000002</v>
      </c>
      <c r="R830" s="172">
        <v>6.3665000000000003</v>
      </c>
    </row>
    <row r="831" spans="1:18" x14ac:dyDescent="0.3">
      <c r="A831" s="168" t="s">
        <v>376</v>
      </c>
      <c r="B831" s="168" t="s">
        <v>233</v>
      </c>
      <c r="C831" s="168">
        <v>103347</v>
      </c>
      <c r="D831" s="171">
        <v>44040</v>
      </c>
      <c r="E831" s="172">
        <v>2859.1336000000001</v>
      </c>
      <c r="F831" s="172">
        <v>1.9200999999999999</v>
      </c>
      <c r="G831" s="172">
        <v>2.5116000000000001</v>
      </c>
      <c r="H831" s="172">
        <v>2.9474999999999998</v>
      </c>
      <c r="I831" s="172">
        <v>2.8986000000000001</v>
      </c>
      <c r="J831" s="172">
        <v>3.0775999999999999</v>
      </c>
      <c r="K831" s="172">
        <v>3.6659000000000002</v>
      </c>
      <c r="L831" s="172">
        <v>4.8151000000000002</v>
      </c>
      <c r="M831" s="172">
        <v>4.9241000000000001</v>
      </c>
      <c r="N831" s="172">
        <v>5.1718999999999999</v>
      </c>
      <c r="O831" s="172">
        <v>6.4923999999999999</v>
      </c>
      <c r="P831" s="172">
        <v>6.8413000000000004</v>
      </c>
      <c r="Q831" s="172">
        <v>7.4128999999999996</v>
      </c>
      <c r="R831" s="172">
        <v>6.2645999999999997</v>
      </c>
    </row>
    <row r="832" spans="1:18" x14ac:dyDescent="0.3">
      <c r="A832" s="168" t="s">
        <v>376</v>
      </c>
      <c r="B832" s="168" t="s">
        <v>125</v>
      </c>
      <c r="C832" s="168">
        <v>140196</v>
      </c>
      <c r="D832" s="171">
        <v>44040</v>
      </c>
      <c r="E832" s="172">
        <v>2594.7898</v>
      </c>
      <c r="F832" s="172">
        <v>2.5476000000000001</v>
      </c>
      <c r="G832" s="172">
        <v>2.8313000000000001</v>
      </c>
      <c r="H832" s="172">
        <v>3.0790000000000002</v>
      </c>
      <c r="I832" s="172">
        <v>2.9411999999999998</v>
      </c>
      <c r="J832" s="172">
        <v>3.0564</v>
      </c>
      <c r="K832" s="172">
        <v>4.0164999999999997</v>
      </c>
      <c r="L832" s="172">
        <v>5.0578000000000003</v>
      </c>
      <c r="M832" s="172">
        <v>5.2027999999999999</v>
      </c>
      <c r="N832" s="172">
        <v>5.4916</v>
      </c>
      <c r="O832" s="172">
        <v>6.7073999999999998</v>
      </c>
      <c r="P832" s="172">
        <v>6.8121999999999998</v>
      </c>
      <c r="Q832" s="172">
        <v>7.6040000000000001</v>
      </c>
      <c r="R832" s="172">
        <v>6.5106000000000002</v>
      </c>
    </row>
    <row r="833" spans="1:18" x14ac:dyDescent="0.3">
      <c r="A833" s="168" t="s">
        <v>376</v>
      </c>
      <c r="B833" s="168" t="s">
        <v>234</v>
      </c>
      <c r="C833" s="168">
        <v>140182</v>
      </c>
      <c r="D833" s="171">
        <v>44040</v>
      </c>
      <c r="E833" s="172">
        <v>2569.5821999999998</v>
      </c>
      <c r="F833" s="172">
        <v>2.2985000000000002</v>
      </c>
      <c r="G833" s="172">
        <v>2.5815000000000001</v>
      </c>
      <c r="H833" s="172">
        <v>2.8289</v>
      </c>
      <c r="I833" s="172">
        <v>2.6909999999999998</v>
      </c>
      <c r="J833" s="172">
        <v>2.8058000000000001</v>
      </c>
      <c r="K833" s="172">
        <v>3.7641</v>
      </c>
      <c r="L833" s="172">
        <v>4.7920999999999996</v>
      </c>
      <c r="M833" s="172">
        <v>4.9337</v>
      </c>
      <c r="N833" s="172">
        <v>5.2183999999999999</v>
      </c>
      <c r="O833" s="172">
        <v>6.5304000000000002</v>
      </c>
      <c r="P833" s="172">
        <v>6.6698000000000004</v>
      </c>
      <c r="Q833" s="172">
        <v>7.5449999999999999</v>
      </c>
      <c r="R833" s="172">
        <v>6.3097000000000003</v>
      </c>
    </row>
    <row r="834" spans="1:18" x14ac:dyDescent="0.3">
      <c r="A834" s="168" t="s">
        <v>376</v>
      </c>
      <c r="B834" s="168" t="s">
        <v>417</v>
      </c>
      <c r="C834" s="168">
        <v>140176</v>
      </c>
      <c r="D834" s="171">
        <v>44040</v>
      </c>
      <c r="E834" s="172">
        <v>2336.8465000000001</v>
      </c>
      <c r="F834" s="172">
        <v>2.2976999999999999</v>
      </c>
      <c r="G834" s="172">
        <v>2.5809000000000002</v>
      </c>
      <c r="H834" s="172">
        <v>2.8289</v>
      </c>
      <c r="I834" s="172">
        <v>2.6911</v>
      </c>
      <c r="J834" s="172">
        <v>2.8060999999999998</v>
      </c>
      <c r="K834" s="172">
        <v>3.7645</v>
      </c>
      <c r="L834" s="172">
        <v>4.7906000000000004</v>
      </c>
      <c r="M834" s="172">
        <v>4.9326999999999996</v>
      </c>
      <c r="N834" s="172">
        <v>5.2176999999999998</v>
      </c>
      <c r="O834" s="172">
        <v>6.5235000000000003</v>
      </c>
      <c r="P834" s="172">
        <v>6.6445999999999996</v>
      </c>
      <c r="Q834" s="172">
        <v>6.8228999999999997</v>
      </c>
      <c r="R834" s="172">
        <v>6.3094000000000001</v>
      </c>
    </row>
    <row r="835" spans="1:18" x14ac:dyDescent="0.3">
      <c r="A835" s="168" t="s">
        <v>376</v>
      </c>
      <c r="B835" s="168" t="s">
        <v>126</v>
      </c>
      <c r="C835" s="168">
        <v>119164</v>
      </c>
      <c r="D835" s="171">
        <v>44040</v>
      </c>
      <c r="E835" s="172">
        <v>2203.6889000000001</v>
      </c>
      <c r="F835" s="172">
        <v>2.8971</v>
      </c>
      <c r="G835" s="172">
        <v>2.9988999999999999</v>
      </c>
      <c r="H835" s="172">
        <v>3.0472999999999999</v>
      </c>
      <c r="I835" s="172">
        <v>3.0226000000000002</v>
      </c>
      <c r="J835" s="172">
        <v>3.1120000000000001</v>
      </c>
      <c r="K835" s="172">
        <v>3.2103999999999999</v>
      </c>
      <c r="L835" s="172">
        <v>4.1036999999999999</v>
      </c>
      <c r="M835" s="172">
        <v>4.3615000000000004</v>
      </c>
      <c r="N835" s="172">
        <v>4.6394000000000002</v>
      </c>
      <c r="O835" s="172">
        <v>6.3833000000000002</v>
      </c>
      <c r="P835" s="172">
        <v>6.8940999999999999</v>
      </c>
      <c r="Q835" s="172">
        <v>7.6970000000000001</v>
      </c>
      <c r="R835" s="172">
        <v>6.0252999999999997</v>
      </c>
    </row>
    <row r="836" spans="1:18" x14ac:dyDescent="0.3">
      <c r="A836" s="168" t="s">
        <v>376</v>
      </c>
      <c r="B836" s="168" t="s">
        <v>235</v>
      </c>
      <c r="C836" s="168">
        <v>112636</v>
      </c>
      <c r="D836" s="171">
        <v>44040</v>
      </c>
      <c r="E836" s="172">
        <v>2189.2365</v>
      </c>
      <c r="F836" s="172">
        <v>2.8462000000000001</v>
      </c>
      <c r="G836" s="172">
        <v>2.9485999999999999</v>
      </c>
      <c r="H836" s="172">
        <v>2.9971000000000001</v>
      </c>
      <c r="I836" s="172">
        <v>2.9723000000000002</v>
      </c>
      <c r="J836" s="172">
        <v>3.0619000000000001</v>
      </c>
      <c r="K836" s="172">
        <v>3.1606999999999998</v>
      </c>
      <c r="L836" s="172">
        <v>4.0526999999999997</v>
      </c>
      <c r="M836" s="172">
        <v>4.3098000000000001</v>
      </c>
      <c r="N836" s="172">
        <v>4.5724</v>
      </c>
      <c r="O836" s="172">
        <v>6.2820999999999998</v>
      </c>
      <c r="P836" s="172">
        <v>6.7876000000000003</v>
      </c>
      <c r="Q836" s="172">
        <v>7.7911999999999999</v>
      </c>
      <c r="R836" s="172">
        <v>5.9324000000000003</v>
      </c>
    </row>
    <row r="837" spans="1:18" x14ac:dyDescent="0.3">
      <c r="A837" s="168" t="s">
        <v>376</v>
      </c>
      <c r="B837" s="168" t="s">
        <v>418</v>
      </c>
      <c r="C837" s="168">
        <v>102441</v>
      </c>
      <c r="D837" s="171"/>
      <c r="E837" s="172"/>
      <c r="F837" s="172"/>
      <c r="G837" s="172"/>
      <c r="H837" s="172"/>
      <c r="I837" s="172"/>
      <c r="J837" s="172"/>
      <c r="K837" s="172"/>
      <c r="L837" s="172"/>
      <c r="M837" s="172"/>
      <c r="N837" s="172"/>
      <c r="O837" s="172"/>
      <c r="P837" s="172"/>
      <c r="Q837" s="172"/>
      <c r="R837" s="172"/>
    </row>
    <row r="838" spans="1:18" x14ac:dyDescent="0.3">
      <c r="A838" s="168" t="s">
        <v>376</v>
      </c>
      <c r="B838" s="168" t="s">
        <v>419</v>
      </c>
      <c r="C838" s="168">
        <v>100538</v>
      </c>
      <c r="D838" s="171">
        <v>44040</v>
      </c>
      <c r="E838" s="172">
        <v>4681.1729999999998</v>
      </c>
      <c r="F838" s="172">
        <v>1.3153999999999999</v>
      </c>
      <c r="G838" s="172">
        <v>1.9657</v>
      </c>
      <c r="H838" s="172">
        <v>2.3089</v>
      </c>
      <c r="I838" s="172">
        <v>2.2332000000000001</v>
      </c>
      <c r="J838" s="172">
        <v>2.2669999999999999</v>
      </c>
      <c r="K838" s="172">
        <v>3.2951999999999999</v>
      </c>
      <c r="L838" s="172">
        <v>4.4107000000000003</v>
      </c>
      <c r="M838" s="172">
        <v>4.5872999999999999</v>
      </c>
      <c r="N838" s="172">
        <v>4.8499999999999996</v>
      </c>
      <c r="O838" s="172">
        <v>5.984</v>
      </c>
      <c r="P838" s="172">
        <v>6.3127000000000004</v>
      </c>
      <c r="Q838" s="172">
        <v>7.1791999999999998</v>
      </c>
      <c r="R838" s="172">
        <v>5.8573000000000004</v>
      </c>
    </row>
    <row r="839" spans="1:18" x14ac:dyDescent="0.3">
      <c r="A839" s="168" t="s">
        <v>376</v>
      </c>
      <c r="B839" s="168" t="s">
        <v>420</v>
      </c>
      <c r="C839" s="168">
        <v>100546</v>
      </c>
      <c r="D839" s="171">
        <v>44040</v>
      </c>
      <c r="E839" s="172">
        <v>3012.2620000000002</v>
      </c>
      <c r="F839" s="172">
        <v>1.9849000000000001</v>
      </c>
      <c r="G839" s="172">
        <v>2.6356000000000002</v>
      </c>
      <c r="H839" s="172">
        <v>2.9788999999999999</v>
      </c>
      <c r="I839" s="172">
        <v>2.9036</v>
      </c>
      <c r="J839" s="172">
        <v>2.9382999999999999</v>
      </c>
      <c r="K839" s="172">
        <v>3.9712000000000001</v>
      </c>
      <c r="L839" s="172">
        <v>5.1006999999999998</v>
      </c>
      <c r="M839" s="172">
        <v>5.2869999999999999</v>
      </c>
      <c r="N839" s="172">
        <v>5.5594999999999999</v>
      </c>
      <c r="O839" s="172">
        <v>6.7050999999999998</v>
      </c>
      <c r="P839" s="172">
        <v>7.0298999999999996</v>
      </c>
      <c r="Q839" s="172">
        <v>7.6748000000000003</v>
      </c>
      <c r="R839" s="172">
        <v>6.5801999999999996</v>
      </c>
    </row>
    <row r="840" spans="1:18" x14ac:dyDescent="0.3">
      <c r="A840" s="168" t="s">
        <v>376</v>
      </c>
      <c r="B840" s="168" t="s">
        <v>127</v>
      </c>
      <c r="C840" s="168">
        <v>118577</v>
      </c>
      <c r="D840" s="171">
        <v>44040</v>
      </c>
      <c r="E840" s="172">
        <v>3026.1705999999999</v>
      </c>
      <c r="F840" s="172">
        <v>2.0735000000000001</v>
      </c>
      <c r="G840" s="172">
        <v>2.7248999999999999</v>
      </c>
      <c r="H840" s="172">
        <v>3.0684999999999998</v>
      </c>
      <c r="I840" s="172">
        <v>2.9910999999999999</v>
      </c>
      <c r="J840" s="172">
        <v>3.0243000000000002</v>
      </c>
      <c r="K840" s="172">
        <v>4.0564999999999998</v>
      </c>
      <c r="L840" s="172">
        <v>5.1783999999999999</v>
      </c>
      <c r="M840" s="172">
        <v>5.3623000000000003</v>
      </c>
      <c r="N840" s="172">
        <v>5.6351000000000004</v>
      </c>
      <c r="O840" s="172">
        <v>6.7717999999999998</v>
      </c>
      <c r="P840" s="172">
        <v>7.0984999999999996</v>
      </c>
      <c r="Q840" s="172">
        <v>7.8273000000000001</v>
      </c>
      <c r="R840" s="172">
        <v>6.6482999999999999</v>
      </c>
    </row>
    <row r="841" spans="1:18" x14ac:dyDescent="0.3">
      <c r="A841" s="168" t="s">
        <v>376</v>
      </c>
      <c r="B841" s="168" t="s">
        <v>236</v>
      </c>
      <c r="C841" s="168">
        <v>100868</v>
      </c>
      <c r="D841" s="171">
        <v>44040</v>
      </c>
      <c r="E841" s="172">
        <v>3936.3162000000002</v>
      </c>
      <c r="F841" s="172">
        <v>1.9195</v>
      </c>
      <c r="G841" s="172">
        <v>2.5991</v>
      </c>
      <c r="H841" s="172">
        <v>2.9741</v>
      </c>
      <c r="I841" s="172">
        <v>2.9647000000000001</v>
      </c>
      <c r="J841" s="172">
        <v>3.1141000000000001</v>
      </c>
      <c r="K841" s="172">
        <v>3.8330000000000002</v>
      </c>
      <c r="L841" s="172">
        <v>4.7645999999999997</v>
      </c>
      <c r="M841" s="172">
        <v>4.8860999999999999</v>
      </c>
      <c r="N841" s="172">
        <v>5.1513999999999998</v>
      </c>
      <c r="O841" s="172">
        <v>6.4066999999999998</v>
      </c>
      <c r="P841" s="172">
        <v>6.7919999999999998</v>
      </c>
      <c r="Q841" s="172">
        <v>7.1685999999999996</v>
      </c>
      <c r="R841" s="172">
        <v>6.2224000000000004</v>
      </c>
    </row>
    <row r="842" spans="1:18" x14ac:dyDescent="0.3">
      <c r="A842" s="168" t="s">
        <v>376</v>
      </c>
      <c r="B842" s="168" t="s">
        <v>128</v>
      </c>
      <c r="C842" s="168">
        <v>119091</v>
      </c>
      <c r="D842" s="171">
        <v>44040</v>
      </c>
      <c r="E842" s="172">
        <v>3960.9249</v>
      </c>
      <c r="F842" s="172">
        <v>2.0190999999999999</v>
      </c>
      <c r="G842" s="172">
        <v>2.6987999999999999</v>
      </c>
      <c r="H842" s="172">
        <v>3.0741999999999998</v>
      </c>
      <c r="I842" s="172">
        <v>3.0647000000000002</v>
      </c>
      <c r="J842" s="172">
        <v>3.2143000000000002</v>
      </c>
      <c r="K842" s="172">
        <v>3.9348999999999998</v>
      </c>
      <c r="L842" s="172">
        <v>4.8677000000000001</v>
      </c>
      <c r="M842" s="172">
        <v>4.9901999999999997</v>
      </c>
      <c r="N842" s="172">
        <v>5.2568999999999999</v>
      </c>
      <c r="O842" s="172">
        <v>6.5134999999999996</v>
      </c>
      <c r="P842" s="172">
        <v>6.8930999999999996</v>
      </c>
      <c r="Q842" s="172">
        <v>7.6528999999999998</v>
      </c>
      <c r="R842" s="172">
        <v>6.3289</v>
      </c>
    </row>
    <row r="843" spans="1:18" x14ac:dyDescent="0.3">
      <c r="A843" s="168" t="s">
        <v>376</v>
      </c>
      <c r="B843" s="168" t="s">
        <v>237</v>
      </c>
      <c r="C843" s="168">
        <v>118902</v>
      </c>
      <c r="D843" s="171">
        <v>44040</v>
      </c>
      <c r="E843" s="172">
        <v>1996.4856</v>
      </c>
      <c r="F843" s="172">
        <v>1.8977999999999999</v>
      </c>
      <c r="G843" s="172">
        <v>2.7477</v>
      </c>
      <c r="H843" s="172">
        <v>3.0047000000000001</v>
      </c>
      <c r="I843" s="172">
        <v>2.9910999999999999</v>
      </c>
      <c r="J843" s="172">
        <v>3.1488</v>
      </c>
      <c r="K843" s="172">
        <v>3.8258000000000001</v>
      </c>
      <c r="L843" s="172">
        <v>4.5111999999999997</v>
      </c>
      <c r="M843" s="172">
        <v>4.7958999999999996</v>
      </c>
      <c r="N843" s="172">
        <v>5.1208</v>
      </c>
      <c r="O843" s="172">
        <v>6.5194000000000001</v>
      </c>
      <c r="P843" s="172">
        <v>6.8590999999999998</v>
      </c>
      <c r="Q843" s="172">
        <v>4.3693</v>
      </c>
      <c r="R843" s="172">
        <v>6.2805</v>
      </c>
    </row>
    <row r="844" spans="1:18" x14ac:dyDescent="0.3">
      <c r="A844" s="168" t="s">
        <v>376</v>
      </c>
      <c r="B844" s="168" t="s">
        <v>129</v>
      </c>
      <c r="C844" s="168">
        <v>120038</v>
      </c>
      <c r="D844" s="171">
        <v>44040</v>
      </c>
      <c r="E844" s="172">
        <v>2005.3209999999999</v>
      </c>
      <c r="F844" s="172">
        <v>1.9967999999999999</v>
      </c>
      <c r="G844" s="172">
        <v>2.8466999999999998</v>
      </c>
      <c r="H844" s="172">
        <v>3.1038999999999999</v>
      </c>
      <c r="I844" s="172">
        <v>3.0909</v>
      </c>
      <c r="J844" s="172">
        <v>3.2483</v>
      </c>
      <c r="K844" s="172">
        <v>3.9258000000000002</v>
      </c>
      <c r="L844" s="172">
        <v>4.6154999999999999</v>
      </c>
      <c r="M844" s="172">
        <v>4.9006999999999996</v>
      </c>
      <c r="N844" s="172">
        <v>5.2264999999999997</v>
      </c>
      <c r="O844" s="172">
        <v>6.5987999999999998</v>
      </c>
      <c r="P844" s="172">
        <v>6.9314</v>
      </c>
      <c r="Q844" s="172">
        <v>7.6692999999999998</v>
      </c>
      <c r="R844" s="172">
        <v>6.3674999999999997</v>
      </c>
    </row>
    <row r="845" spans="1:18" x14ac:dyDescent="0.3">
      <c r="A845" s="168" t="s">
        <v>376</v>
      </c>
      <c r="B845" s="168" t="s">
        <v>421</v>
      </c>
      <c r="C845" s="168">
        <v>118907</v>
      </c>
      <c r="D845" s="171">
        <v>44040</v>
      </c>
      <c r="E845" s="172">
        <v>2933.5974000000001</v>
      </c>
      <c r="F845" s="172">
        <v>1.1049</v>
      </c>
      <c r="G845" s="172">
        <v>1.9548000000000001</v>
      </c>
      <c r="H845" s="172">
        <v>2.2119</v>
      </c>
      <c r="I845" s="172">
        <v>2.1983000000000001</v>
      </c>
      <c r="J845" s="172">
        <v>2.3546999999999998</v>
      </c>
      <c r="K845" s="172">
        <v>3.0264000000000002</v>
      </c>
      <c r="L845" s="172">
        <v>3.7054999999999998</v>
      </c>
      <c r="M845" s="172">
        <v>3.9802</v>
      </c>
      <c r="N845" s="172">
        <v>4.2935999999999996</v>
      </c>
      <c r="O845" s="172">
        <v>5.6345000000000001</v>
      </c>
      <c r="P845" s="172">
        <v>5.9512999999999998</v>
      </c>
      <c r="Q845" s="172">
        <v>6.2835999999999999</v>
      </c>
      <c r="R845" s="172">
        <v>5.4123000000000001</v>
      </c>
    </row>
    <row r="846" spans="1:18" x14ac:dyDescent="0.3">
      <c r="A846" s="168" t="s">
        <v>376</v>
      </c>
      <c r="B846" s="168" t="s">
        <v>1034</v>
      </c>
      <c r="C846" s="168">
        <v>144947</v>
      </c>
      <c r="D846" s="171">
        <v>44040</v>
      </c>
      <c r="E846" s="172">
        <v>1065.3310826213799</v>
      </c>
      <c r="F846" s="172">
        <v>2.6038000000000001</v>
      </c>
      <c r="G846" s="172">
        <v>2.6381999999999999</v>
      </c>
      <c r="H846" s="172">
        <v>2.6429</v>
      </c>
      <c r="I846" s="172">
        <v>2.6415000000000002</v>
      </c>
      <c r="J846" s="172">
        <v>2.6021000000000001</v>
      </c>
      <c r="K846" s="172">
        <v>2.5110000000000001</v>
      </c>
      <c r="L846" s="172">
        <v>2.5556999999999999</v>
      </c>
      <c r="M846" s="172">
        <v>2.7574999999999998</v>
      </c>
      <c r="N846" s="172">
        <v>2.9201000000000001</v>
      </c>
      <c r="O846" s="172"/>
      <c r="P846" s="172"/>
      <c r="Q846" s="172">
        <v>3.4847000000000001</v>
      </c>
      <c r="R846" s="172"/>
    </row>
    <row r="847" spans="1:18" x14ac:dyDescent="0.3">
      <c r="A847" s="168" t="s">
        <v>376</v>
      </c>
      <c r="B847" s="168" t="s">
        <v>238</v>
      </c>
      <c r="C847" s="168">
        <v>103340</v>
      </c>
      <c r="D847" s="171">
        <v>44040</v>
      </c>
      <c r="E847" s="172">
        <v>296.74720000000002</v>
      </c>
      <c r="F847" s="172">
        <v>2.1772</v>
      </c>
      <c r="G847" s="172">
        <v>2.6901999999999999</v>
      </c>
      <c r="H847" s="172">
        <v>3.0539999999999998</v>
      </c>
      <c r="I847" s="172">
        <v>3.0600999999999998</v>
      </c>
      <c r="J847" s="172">
        <v>3.2547000000000001</v>
      </c>
      <c r="K847" s="172">
        <v>4.1661999999999999</v>
      </c>
      <c r="L847" s="172">
        <v>5.0121000000000002</v>
      </c>
      <c r="M847" s="172">
        <v>5.0925000000000002</v>
      </c>
      <c r="N847" s="172">
        <v>5.3288000000000002</v>
      </c>
      <c r="O847" s="172">
        <v>6.5506000000000002</v>
      </c>
      <c r="P847" s="172">
        <v>6.9005000000000001</v>
      </c>
      <c r="Q847" s="172">
        <v>7.6778000000000004</v>
      </c>
      <c r="R847" s="172">
        <v>6.3520000000000003</v>
      </c>
    </row>
    <row r="848" spans="1:18" x14ac:dyDescent="0.3">
      <c r="A848" s="168" t="s">
        <v>376</v>
      </c>
      <c r="B848" s="168" t="s">
        <v>130</v>
      </c>
      <c r="C848" s="168">
        <v>120197</v>
      </c>
      <c r="D848" s="171">
        <v>44040</v>
      </c>
      <c r="E848" s="172">
        <v>298.16390000000001</v>
      </c>
      <c r="F848" s="172">
        <v>2.3016000000000001</v>
      </c>
      <c r="G848" s="172">
        <v>2.8081</v>
      </c>
      <c r="H848" s="172">
        <v>3.1724999999999999</v>
      </c>
      <c r="I848" s="172">
        <v>3.1806000000000001</v>
      </c>
      <c r="J848" s="172">
        <v>3.3744999999999998</v>
      </c>
      <c r="K848" s="172">
        <v>4.2874999999999996</v>
      </c>
      <c r="L848" s="172">
        <v>5.1273</v>
      </c>
      <c r="M848" s="172">
        <v>5.1952999999999996</v>
      </c>
      <c r="N848" s="172">
        <v>5.4253999999999998</v>
      </c>
      <c r="O848" s="172">
        <v>6.6322000000000001</v>
      </c>
      <c r="P848" s="172">
        <v>6.9703999999999997</v>
      </c>
      <c r="Q848" s="172">
        <v>7.7070999999999996</v>
      </c>
      <c r="R848" s="172">
        <v>6.4379999999999997</v>
      </c>
    </row>
    <row r="849" spans="1:18" x14ac:dyDescent="0.3">
      <c r="A849" s="168" t="s">
        <v>376</v>
      </c>
      <c r="B849" s="168" t="s">
        <v>239</v>
      </c>
      <c r="C849" s="168">
        <v>113096</v>
      </c>
      <c r="D849" s="171">
        <v>44040</v>
      </c>
      <c r="E849" s="172">
        <v>2147.4958000000001</v>
      </c>
      <c r="F849" s="172">
        <v>2.6415000000000002</v>
      </c>
      <c r="G849" s="172">
        <v>3.1775000000000002</v>
      </c>
      <c r="H849" s="172">
        <v>3.6522000000000001</v>
      </c>
      <c r="I849" s="172">
        <v>3.6488</v>
      </c>
      <c r="J849" s="172">
        <v>3.7852999999999999</v>
      </c>
      <c r="K849" s="172">
        <v>4.3498000000000001</v>
      </c>
      <c r="L849" s="172">
        <v>5.2725999999999997</v>
      </c>
      <c r="M849" s="172">
        <v>5.3295000000000003</v>
      </c>
      <c r="N849" s="172">
        <v>5.5167000000000002</v>
      </c>
      <c r="O849" s="172">
        <v>6.6383000000000001</v>
      </c>
      <c r="P849" s="172">
        <v>6.9131</v>
      </c>
      <c r="Q849" s="172">
        <v>7.8933</v>
      </c>
      <c r="R849" s="172">
        <v>6.4760999999999997</v>
      </c>
    </row>
    <row r="850" spans="1:18" x14ac:dyDescent="0.3">
      <c r="A850" s="168" t="s">
        <v>376</v>
      </c>
      <c r="B850" s="168" t="s">
        <v>131</v>
      </c>
      <c r="C850" s="168">
        <v>118345</v>
      </c>
      <c r="D850" s="171">
        <v>44040</v>
      </c>
      <c r="E850" s="172">
        <v>2163.5473000000002</v>
      </c>
      <c r="F850" s="172">
        <v>2.6825999999999999</v>
      </c>
      <c r="G850" s="172">
        <v>3.2174999999999998</v>
      </c>
      <c r="H850" s="172">
        <v>3.6924000000000001</v>
      </c>
      <c r="I850" s="172">
        <v>3.6890000000000001</v>
      </c>
      <c r="J850" s="172">
        <v>3.8256000000000001</v>
      </c>
      <c r="K850" s="172">
        <v>4.3902999999999999</v>
      </c>
      <c r="L850" s="172">
        <v>5.3136999999999999</v>
      </c>
      <c r="M850" s="172">
        <v>5.3716999999999997</v>
      </c>
      <c r="N850" s="172">
        <v>5.5765000000000002</v>
      </c>
      <c r="O850" s="172">
        <v>6.7417999999999996</v>
      </c>
      <c r="P850" s="172">
        <v>7.02</v>
      </c>
      <c r="Q850" s="172">
        <v>7.7058</v>
      </c>
      <c r="R850" s="172">
        <v>6.5663</v>
      </c>
    </row>
    <row r="851" spans="1:18" x14ac:dyDescent="0.3">
      <c r="A851" s="168" t="s">
        <v>376</v>
      </c>
      <c r="B851" s="168" t="s">
        <v>132</v>
      </c>
      <c r="C851" s="168">
        <v>118364</v>
      </c>
      <c r="D851" s="171">
        <v>44040</v>
      </c>
      <c r="E851" s="172">
        <v>2434.1644000000001</v>
      </c>
      <c r="F851" s="172">
        <v>1.6</v>
      </c>
      <c r="G851" s="172">
        <v>2.4087000000000001</v>
      </c>
      <c r="H851" s="172">
        <v>2.8936999999999999</v>
      </c>
      <c r="I851" s="172">
        <v>2.8826999999999998</v>
      </c>
      <c r="J851" s="172">
        <v>3.0714000000000001</v>
      </c>
      <c r="K851" s="172">
        <v>3.7677999999999998</v>
      </c>
      <c r="L851" s="172">
        <v>4.6630000000000003</v>
      </c>
      <c r="M851" s="172">
        <v>4.8085000000000004</v>
      </c>
      <c r="N851" s="172">
        <v>5.0633999999999997</v>
      </c>
      <c r="O851" s="172">
        <v>6.4414999999999996</v>
      </c>
      <c r="P851" s="172">
        <v>6.8487</v>
      </c>
      <c r="Q851" s="172">
        <v>7.6074999999999999</v>
      </c>
      <c r="R851" s="172">
        <v>6.1558000000000002</v>
      </c>
    </row>
    <row r="852" spans="1:18" x14ac:dyDescent="0.3">
      <c r="A852" s="168" t="s">
        <v>376</v>
      </c>
      <c r="B852" s="168" t="s">
        <v>240</v>
      </c>
      <c r="C852" s="168">
        <v>108690</v>
      </c>
      <c r="D852" s="171">
        <v>44040</v>
      </c>
      <c r="E852" s="172">
        <v>2422.7312000000002</v>
      </c>
      <c r="F852" s="172">
        <v>1.5503</v>
      </c>
      <c r="G852" s="172">
        <v>2.3586999999999998</v>
      </c>
      <c r="H852" s="172">
        <v>2.8435999999999999</v>
      </c>
      <c r="I852" s="172">
        <v>2.8327</v>
      </c>
      <c r="J852" s="172">
        <v>3.0211999999999999</v>
      </c>
      <c r="K852" s="172">
        <v>3.7158000000000002</v>
      </c>
      <c r="L852" s="172">
        <v>4.6097000000000001</v>
      </c>
      <c r="M852" s="172">
        <v>4.7544000000000004</v>
      </c>
      <c r="N852" s="172">
        <v>5.0084</v>
      </c>
      <c r="O852" s="172">
        <v>6.37</v>
      </c>
      <c r="P852" s="172">
        <v>6.7717000000000001</v>
      </c>
      <c r="Q852" s="172">
        <v>5.5670000000000002</v>
      </c>
      <c r="R852" s="172">
        <v>6.0907999999999998</v>
      </c>
    </row>
    <row r="853" spans="1:18" x14ac:dyDescent="0.3">
      <c r="A853" s="168" t="s">
        <v>376</v>
      </c>
      <c r="B853" s="168" t="s">
        <v>133</v>
      </c>
      <c r="C853" s="168">
        <v>125345</v>
      </c>
      <c r="D853" s="171">
        <v>44040</v>
      </c>
      <c r="E853" s="172">
        <v>1560.1103000000001</v>
      </c>
      <c r="F853" s="172">
        <v>0.45150000000000001</v>
      </c>
      <c r="G853" s="172">
        <v>2.3260999999999998</v>
      </c>
      <c r="H853" s="172">
        <v>2.6610999999999998</v>
      </c>
      <c r="I853" s="172">
        <v>2.6406999999999998</v>
      </c>
      <c r="J853" s="172">
        <v>2.8277000000000001</v>
      </c>
      <c r="K853" s="172">
        <v>3.1953</v>
      </c>
      <c r="L853" s="172">
        <v>3.7719999999999998</v>
      </c>
      <c r="M853" s="172">
        <v>4.1173999999999999</v>
      </c>
      <c r="N853" s="172">
        <v>4.4565000000000001</v>
      </c>
      <c r="O853" s="172">
        <v>5.9112999999999998</v>
      </c>
      <c r="P853" s="172">
        <v>6.3512000000000004</v>
      </c>
      <c r="Q853" s="172">
        <v>6.8495999999999997</v>
      </c>
      <c r="R853" s="172">
        <v>5.5753000000000004</v>
      </c>
    </row>
    <row r="854" spans="1:18" x14ac:dyDescent="0.3">
      <c r="A854" s="168" t="s">
        <v>376</v>
      </c>
      <c r="B854" s="168" t="s">
        <v>241</v>
      </c>
      <c r="C854" s="168">
        <v>125259</v>
      </c>
      <c r="D854" s="171">
        <v>44040</v>
      </c>
      <c r="E854" s="172">
        <v>1554.8746000000001</v>
      </c>
      <c r="F854" s="172">
        <v>0.40379999999999999</v>
      </c>
      <c r="G854" s="172">
        <v>2.2764000000000002</v>
      </c>
      <c r="H854" s="172">
        <v>2.6110000000000002</v>
      </c>
      <c r="I854" s="172">
        <v>2.5834000000000001</v>
      </c>
      <c r="J854" s="172">
        <v>2.7742</v>
      </c>
      <c r="K854" s="172">
        <v>3.1440999999999999</v>
      </c>
      <c r="L854" s="172">
        <v>3.7206999999999999</v>
      </c>
      <c r="M854" s="172">
        <v>4.0655999999999999</v>
      </c>
      <c r="N854" s="172">
        <v>4.4040999999999997</v>
      </c>
      <c r="O854" s="172">
        <v>5.8582999999999998</v>
      </c>
      <c r="P854" s="172">
        <v>6.298</v>
      </c>
      <c r="Q854" s="172">
        <v>6.7961</v>
      </c>
      <c r="R854" s="172">
        <v>5.5225</v>
      </c>
    </row>
    <row r="855" spans="1:18" x14ac:dyDescent="0.3">
      <c r="A855" s="168" t="s">
        <v>376</v>
      </c>
      <c r="B855" s="168" t="s">
        <v>242</v>
      </c>
      <c r="C855" s="168">
        <v>115991</v>
      </c>
      <c r="D855" s="171">
        <v>44040</v>
      </c>
      <c r="E855" s="172">
        <v>1948.0569</v>
      </c>
      <c r="F855" s="172">
        <v>1.8231999999999999</v>
      </c>
      <c r="G855" s="172">
        <v>2.3237999999999999</v>
      </c>
      <c r="H855" s="172">
        <v>2.7639999999999998</v>
      </c>
      <c r="I855" s="172">
        <v>2.7477</v>
      </c>
      <c r="J855" s="172">
        <v>2.9070999999999998</v>
      </c>
      <c r="K855" s="172">
        <v>3.1838000000000002</v>
      </c>
      <c r="L855" s="172">
        <v>4.3244999999999996</v>
      </c>
      <c r="M855" s="172">
        <v>4.6508000000000003</v>
      </c>
      <c r="N855" s="172">
        <v>4.9828000000000001</v>
      </c>
      <c r="O855" s="172">
        <v>6.4101999999999997</v>
      </c>
      <c r="P855" s="172">
        <v>6.8825000000000003</v>
      </c>
      <c r="Q855" s="172">
        <v>7.9054000000000002</v>
      </c>
      <c r="R855" s="172">
        <v>6.1307</v>
      </c>
    </row>
    <row r="856" spans="1:18" x14ac:dyDescent="0.3">
      <c r="A856" s="168" t="s">
        <v>376</v>
      </c>
      <c r="B856" s="168" t="s">
        <v>134</v>
      </c>
      <c r="C856" s="168">
        <v>119135</v>
      </c>
      <c r="D856" s="171">
        <v>44040</v>
      </c>
      <c r="E856" s="172">
        <v>1962.5239999999999</v>
      </c>
      <c r="F856" s="172">
        <v>1.9232</v>
      </c>
      <c r="G856" s="172">
        <v>2.4239000000000002</v>
      </c>
      <c r="H856" s="172">
        <v>2.8641000000000001</v>
      </c>
      <c r="I856" s="172">
        <v>2.8477000000000001</v>
      </c>
      <c r="J856" s="172">
        <v>3.0072000000000001</v>
      </c>
      <c r="K856" s="172">
        <v>3.2845</v>
      </c>
      <c r="L856" s="172">
        <v>4.4264000000000001</v>
      </c>
      <c r="M856" s="172">
        <v>4.7541000000000002</v>
      </c>
      <c r="N856" s="172">
        <v>5.0876000000000001</v>
      </c>
      <c r="O856" s="172">
        <v>6.5167000000000002</v>
      </c>
      <c r="P856" s="172">
        <v>6.9897</v>
      </c>
      <c r="Q856" s="172">
        <v>7.7190000000000003</v>
      </c>
      <c r="R856" s="172">
        <v>6.2367999999999997</v>
      </c>
    </row>
    <row r="857" spans="1:18" x14ac:dyDescent="0.3">
      <c r="A857" s="168" t="s">
        <v>376</v>
      </c>
      <c r="B857" s="168" t="s">
        <v>135</v>
      </c>
      <c r="C857" s="168">
        <v>147938</v>
      </c>
      <c r="D857" s="171">
        <v>44040</v>
      </c>
      <c r="E857" s="172">
        <v>1959.3985</v>
      </c>
      <c r="F857" s="172">
        <v>0</v>
      </c>
      <c r="G857" s="172">
        <v>0.93400000000000005</v>
      </c>
      <c r="H857" s="172">
        <v>1.2007000000000001</v>
      </c>
      <c r="I857" s="172">
        <v>1.6016999999999999</v>
      </c>
      <c r="J857" s="172">
        <v>1.7766999999999999</v>
      </c>
      <c r="K857" s="172">
        <v>2.8834</v>
      </c>
      <c r="L857" s="172">
        <v>4.0884999999999998</v>
      </c>
      <c r="M857" s="172"/>
      <c r="N857" s="172"/>
      <c r="O857" s="172"/>
      <c r="P857" s="172"/>
      <c r="Q857" s="172">
        <v>4.1471999999999998</v>
      </c>
      <c r="R857" s="172"/>
    </row>
    <row r="858" spans="1:18" x14ac:dyDescent="0.3">
      <c r="A858" s="168" t="s">
        <v>376</v>
      </c>
      <c r="B858" s="168" t="s">
        <v>136</v>
      </c>
      <c r="C858" s="168">
        <v>147940</v>
      </c>
      <c r="D858" s="171">
        <v>44040</v>
      </c>
      <c r="E858" s="172">
        <v>1963.2907</v>
      </c>
      <c r="F858" s="172">
        <v>2.0024000000000002</v>
      </c>
      <c r="G858" s="172">
        <v>2.4607000000000001</v>
      </c>
      <c r="H858" s="172">
        <v>2.9327000000000001</v>
      </c>
      <c r="I858" s="172">
        <v>2.8717000000000001</v>
      </c>
      <c r="J858" s="172">
        <v>3.0560999999999998</v>
      </c>
      <c r="K858" s="172">
        <v>3.3241999999999998</v>
      </c>
      <c r="L858" s="172">
        <v>4.4603999999999999</v>
      </c>
      <c r="M858" s="172"/>
      <c r="N858" s="172"/>
      <c r="O858" s="172"/>
      <c r="P858" s="172"/>
      <c r="Q858" s="172">
        <v>4.5046999999999997</v>
      </c>
      <c r="R858" s="172"/>
    </row>
    <row r="859" spans="1:18" x14ac:dyDescent="0.3">
      <c r="A859" s="168" t="s">
        <v>376</v>
      </c>
      <c r="B859" s="168" t="s">
        <v>137</v>
      </c>
      <c r="C859" s="168">
        <v>147937</v>
      </c>
      <c r="D859" s="171">
        <v>44040</v>
      </c>
      <c r="E859" s="172">
        <v>1962.8868</v>
      </c>
      <c r="F859" s="172">
        <v>2.0047000000000001</v>
      </c>
      <c r="G859" s="172">
        <v>2.4500999999999999</v>
      </c>
      <c r="H859" s="172">
        <v>2.8755999999999999</v>
      </c>
      <c r="I859" s="172">
        <v>2.8496999999999999</v>
      </c>
      <c r="J859" s="172">
        <v>3.0084</v>
      </c>
      <c r="K859" s="172">
        <v>3.2852999999999999</v>
      </c>
      <c r="L859" s="172">
        <v>4.4231999999999996</v>
      </c>
      <c r="M859" s="172"/>
      <c r="N859" s="172"/>
      <c r="O859" s="172"/>
      <c r="P859" s="172"/>
      <c r="Q859" s="172">
        <v>4.4678000000000004</v>
      </c>
      <c r="R859" s="172"/>
    </row>
    <row r="860" spans="1:18" x14ac:dyDescent="0.3">
      <c r="A860" s="168" t="s">
        <v>376</v>
      </c>
      <c r="B860" s="168" t="s">
        <v>138</v>
      </c>
      <c r="C860" s="168">
        <v>147939</v>
      </c>
      <c r="D860" s="171">
        <v>44040</v>
      </c>
      <c r="E860" s="172">
        <v>1962.9118000000001</v>
      </c>
      <c r="F860" s="172">
        <v>1.8559000000000001</v>
      </c>
      <c r="G860" s="172">
        <v>2.3210999999999999</v>
      </c>
      <c r="H860" s="172">
        <v>2.7418</v>
      </c>
      <c r="I860" s="172">
        <v>2.7543000000000002</v>
      </c>
      <c r="J860" s="172">
        <v>2.8997999999999999</v>
      </c>
      <c r="K860" s="172">
        <v>3.2631000000000001</v>
      </c>
      <c r="L860" s="172">
        <v>4.4120999999999997</v>
      </c>
      <c r="M860" s="172"/>
      <c r="N860" s="172"/>
      <c r="O860" s="172"/>
      <c r="P860" s="172"/>
      <c r="Q860" s="172">
        <v>4.4638999999999998</v>
      </c>
      <c r="R860" s="172"/>
    </row>
    <row r="861" spans="1:18" x14ac:dyDescent="0.3">
      <c r="A861" s="168" t="s">
        <v>376</v>
      </c>
      <c r="B861" s="168" t="s">
        <v>243</v>
      </c>
      <c r="C861" s="168">
        <v>104486</v>
      </c>
      <c r="D861" s="171">
        <v>44040</v>
      </c>
      <c r="E861" s="172">
        <v>2751.9376000000002</v>
      </c>
      <c r="F861" s="172">
        <v>1.7376</v>
      </c>
      <c r="G861" s="172">
        <v>2.4245999999999999</v>
      </c>
      <c r="H861" s="172">
        <v>2.952</v>
      </c>
      <c r="I861" s="172">
        <v>2.8807999999999998</v>
      </c>
      <c r="J861" s="172">
        <v>3.0861999999999998</v>
      </c>
      <c r="K861" s="172">
        <v>3.8308</v>
      </c>
      <c r="L861" s="172">
        <v>4.6566000000000001</v>
      </c>
      <c r="M861" s="172">
        <v>4.8239000000000001</v>
      </c>
      <c r="N861" s="172">
        <v>5.0667999999999997</v>
      </c>
      <c r="O861" s="172">
        <v>6.4596999999999998</v>
      </c>
      <c r="P861" s="172">
        <v>6.8550000000000004</v>
      </c>
      <c r="Q861" s="172">
        <v>7.6665000000000001</v>
      </c>
      <c r="R861" s="172">
        <v>6.2053000000000003</v>
      </c>
    </row>
    <row r="862" spans="1:18" x14ac:dyDescent="0.3">
      <c r="A862" s="168" t="s">
        <v>376</v>
      </c>
      <c r="B862" s="168" t="s">
        <v>139</v>
      </c>
      <c r="C862" s="168">
        <v>120537</v>
      </c>
      <c r="D862" s="171">
        <v>44040</v>
      </c>
      <c r="E862" s="172">
        <v>2766.1246999999998</v>
      </c>
      <c r="F862" s="172">
        <v>1.8065</v>
      </c>
      <c r="G862" s="172">
        <v>2.4948999999999999</v>
      </c>
      <c r="H862" s="172">
        <v>3.0222000000000002</v>
      </c>
      <c r="I862" s="172">
        <v>2.9508999999999999</v>
      </c>
      <c r="J862" s="172">
        <v>3.1564999999999999</v>
      </c>
      <c r="K862" s="172">
        <v>3.9016000000000002</v>
      </c>
      <c r="L862" s="172">
        <v>4.7285000000000004</v>
      </c>
      <c r="M862" s="172">
        <v>4.8964999999999996</v>
      </c>
      <c r="N862" s="172">
        <v>5.1402999999999999</v>
      </c>
      <c r="O862" s="172">
        <v>6.5343</v>
      </c>
      <c r="P862" s="172">
        <v>6.9298999999999999</v>
      </c>
      <c r="Q862" s="172">
        <v>7.6779000000000002</v>
      </c>
      <c r="R862" s="172">
        <v>6.2796000000000003</v>
      </c>
    </row>
    <row r="863" spans="1:18" x14ac:dyDescent="0.3">
      <c r="A863" s="168" t="s">
        <v>376</v>
      </c>
      <c r="B863" s="168" t="s">
        <v>422</v>
      </c>
      <c r="C863" s="168">
        <v>104488</v>
      </c>
      <c r="D863" s="171">
        <v>44040</v>
      </c>
      <c r="E863" s="172">
        <v>2501.3191999999999</v>
      </c>
      <c r="F863" s="172">
        <v>1.2068000000000001</v>
      </c>
      <c r="G863" s="172">
        <v>1.8944000000000001</v>
      </c>
      <c r="H863" s="172">
        <v>2.4216000000000002</v>
      </c>
      <c r="I863" s="172">
        <v>2.3502000000000001</v>
      </c>
      <c r="J863" s="172">
        <v>2.5550000000000002</v>
      </c>
      <c r="K863" s="172">
        <v>3.2961</v>
      </c>
      <c r="L863" s="172">
        <v>4.1157000000000004</v>
      </c>
      <c r="M863" s="172">
        <v>4.2824999999999998</v>
      </c>
      <c r="N863" s="172">
        <v>4.5167999999999999</v>
      </c>
      <c r="O863" s="172">
        <v>5.8848000000000003</v>
      </c>
      <c r="P863" s="172">
        <v>6.2485999999999997</v>
      </c>
      <c r="Q863" s="172">
        <v>6.9189999999999996</v>
      </c>
      <c r="R863" s="172">
        <v>5.6468999999999996</v>
      </c>
    </row>
    <row r="864" spans="1:18" x14ac:dyDescent="0.3">
      <c r="A864" s="168" t="s">
        <v>376</v>
      </c>
      <c r="B864" s="168" t="s">
        <v>140</v>
      </c>
      <c r="C864" s="168">
        <v>147157</v>
      </c>
      <c r="D864" s="171">
        <v>44040</v>
      </c>
      <c r="E864" s="172">
        <v>1058.7689</v>
      </c>
      <c r="F864" s="172">
        <v>2.7168000000000001</v>
      </c>
      <c r="G864" s="172">
        <v>2.8803999999999998</v>
      </c>
      <c r="H864" s="172">
        <v>2.9481999999999999</v>
      </c>
      <c r="I864" s="172">
        <v>2.9580000000000002</v>
      </c>
      <c r="J864" s="172">
        <v>2.9687000000000001</v>
      </c>
      <c r="K864" s="172">
        <v>2.8927999999999998</v>
      </c>
      <c r="L864" s="172">
        <v>3.3975</v>
      </c>
      <c r="M864" s="172">
        <v>3.8330000000000002</v>
      </c>
      <c r="N864" s="172">
        <v>4.2053000000000003</v>
      </c>
      <c r="O864" s="172"/>
      <c r="P864" s="172"/>
      <c r="Q864" s="172">
        <v>4.6180000000000003</v>
      </c>
      <c r="R864" s="172"/>
    </row>
    <row r="865" spans="1:18" x14ac:dyDescent="0.3">
      <c r="A865" s="168" t="s">
        <v>376</v>
      </c>
      <c r="B865" s="168" t="s">
        <v>244</v>
      </c>
      <c r="C865" s="168">
        <v>147153</v>
      </c>
      <c r="D865" s="171">
        <v>44040</v>
      </c>
      <c r="E865" s="172">
        <v>1057.2995000000001</v>
      </c>
      <c r="F865" s="172">
        <v>2.6065999999999998</v>
      </c>
      <c r="G865" s="172">
        <v>2.7704</v>
      </c>
      <c r="H865" s="172">
        <v>2.8382999999999998</v>
      </c>
      <c r="I865" s="172">
        <v>2.8479999999999999</v>
      </c>
      <c r="J865" s="172">
        <v>2.8584000000000001</v>
      </c>
      <c r="K865" s="172">
        <v>2.782</v>
      </c>
      <c r="L865" s="172">
        <v>3.286</v>
      </c>
      <c r="M865" s="172">
        <v>3.7202000000000002</v>
      </c>
      <c r="N865" s="172">
        <v>4.0910000000000002</v>
      </c>
      <c r="O865" s="172"/>
      <c r="P865" s="172"/>
      <c r="Q865" s="172">
        <v>4.5033000000000003</v>
      </c>
      <c r="R865" s="172"/>
    </row>
    <row r="866" spans="1:18" x14ac:dyDescent="0.3">
      <c r="A866" s="168" t="s">
        <v>376</v>
      </c>
      <c r="B866" s="168" t="s">
        <v>245</v>
      </c>
      <c r="C866" s="168">
        <v>100234</v>
      </c>
      <c r="D866" s="171">
        <v>44040</v>
      </c>
      <c r="E866" s="172">
        <v>54.721299999999999</v>
      </c>
      <c r="F866" s="172">
        <v>2.0678999999999998</v>
      </c>
      <c r="G866" s="172">
        <v>2.7799</v>
      </c>
      <c r="H866" s="172">
        <v>2.9746999999999999</v>
      </c>
      <c r="I866" s="172">
        <v>2.9811999999999999</v>
      </c>
      <c r="J866" s="172">
        <v>3.1341000000000001</v>
      </c>
      <c r="K866" s="172">
        <v>3.6480000000000001</v>
      </c>
      <c r="L866" s="172">
        <v>4.4720000000000004</v>
      </c>
      <c r="M866" s="172">
        <v>4.6971999999999996</v>
      </c>
      <c r="N866" s="172">
        <v>5.0046999999999997</v>
      </c>
      <c r="O866" s="172">
        <v>6.4722</v>
      </c>
      <c r="P866" s="172">
        <v>6.8917000000000002</v>
      </c>
      <c r="Q866" s="172">
        <v>7.8146000000000004</v>
      </c>
      <c r="R866" s="172">
        <v>6.2282999999999999</v>
      </c>
    </row>
    <row r="867" spans="1:18" x14ac:dyDescent="0.3">
      <c r="A867" s="168" t="s">
        <v>376</v>
      </c>
      <c r="B867" s="168" t="s">
        <v>141</v>
      </c>
      <c r="C867" s="168">
        <v>120406</v>
      </c>
      <c r="D867" s="171">
        <v>44040</v>
      </c>
      <c r="E867" s="172">
        <v>55.050699999999999</v>
      </c>
      <c r="F867" s="172">
        <v>2.1217999999999999</v>
      </c>
      <c r="G867" s="172">
        <v>2.8517000000000001</v>
      </c>
      <c r="H867" s="172">
        <v>3.0516999999999999</v>
      </c>
      <c r="I867" s="172">
        <v>3.0581999999999998</v>
      </c>
      <c r="J867" s="172">
        <v>3.2130999999999998</v>
      </c>
      <c r="K867" s="172">
        <v>3.7282999999999999</v>
      </c>
      <c r="L867" s="172">
        <v>4.5536000000000003</v>
      </c>
      <c r="M867" s="172">
        <v>4.7796000000000003</v>
      </c>
      <c r="N867" s="172">
        <v>5.0884</v>
      </c>
      <c r="O867" s="172">
        <v>6.5564999999999998</v>
      </c>
      <c r="P867" s="172">
        <v>6.9757999999999996</v>
      </c>
      <c r="Q867" s="172">
        <v>7.7294999999999998</v>
      </c>
      <c r="R867" s="172">
        <v>6.3132000000000001</v>
      </c>
    </row>
    <row r="868" spans="1:18" x14ac:dyDescent="0.3">
      <c r="A868" s="168" t="s">
        <v>376</v>
      </c>
      <c r="B868" s="168" t="s">
        <v>423</v>
      </c>
      <c r="C868" s="168">
        <v>100247</v>
      </c>
      <c r="D868" s="171">
        <v>44040</v>
      </c>
      <c r="E868" s="172">
        <v>31.466000000000001</v>
      </c>
      <c r="F868" s="172">
        <v>2.0880999999999998</v>
      </c>
      <c r="G868" s="172">
        <v>2.7846000000000002</v>
      </c>
      <c r="H868" s="172">
        <v>2.9845000000000002</v>
      </c>
      <c r="I868" s="172">
        <v>2.9862000000000002</v>
      </c>
      <c r="J868" s="172">
        <v>3.1360999999999999</v>
      </c>
      <c r="K868" s="172">
        <v>3.6492</v>
      </c>
      <c r="L868" s="172">
        <v>4.4722999999999997</v>
      </c>
      <c r="M868" s="172">
        <v>4.6978999999999997</v>
      </c>
      <c r="N868" s="172">
        <v>5.0049000000000001</v>
      </c>
      <c r="O868" s="172">
        <v>6.4722</v>
      </c>
      <c r="P868" s="172">
        <v>6.8918999999999997</v>
      </c>
      <c r="Q868" s="172">
        <v>7.3311000000000002</v>
      </c>
      <c r="R868" s="172">
        <v>6.2283999999999997</v>
      </c>
    </row>
    <row r="869" spans="1:18" x14ac:dyDescent="0.3">
      <c r="A869" s="168" t="s">
        <v>376</v>
      </c>
      <c r="B869" s="168" t="s">
        <v>142</v>
      </c>
      <c r="C869" s="168">
        <v>119766</v>
      </c>
      <c r="D869" s="171">
        <v>44040</v>
      </c>
      <c r="E869" s="172">
        <v>4070.8326999999999</v>
      </c>
      <c r="F869" s="172">
        <v>1.8202</v>
      </c>
      <c r="G869" s="172">
        <v>2.7218</v>
      </c>
      <c r="H869" s="172">
        <v>3.0371999999999999</v>
      </c>
      <c r="I869" s="172">
        <v>2.9980000000000002</v>
      </c>
      <c r="J869" s="172">
        <v>3.2778</v>
      </c>
      <c r="K869" s="172">
        <v>4.0119999999999996</v>
      </c>
      <c r="L869" s="172">
        <v>4.7885999999999997</v>
      </c>
      <c r="M869" s="172">
        <v>4.9515000000000002</v>
      </c>
      <c r="N869" s="172">
        <v>5.1951999999999998</v>
      </c>
      <c r="O869" s="172">
        <v>6.5129999999999999</v>
      </c>
      <c r="P869" s="172">
        <v>6.8868</v>
      </c>
      <c r="Q869" s="172">
        <v>7.6412000000000004</v>
      </c>
      <c r="R869" s="172">
        <v>6.2694000000000001</v>
      </c>
    </row>
    <row r="870" spans="1:18" x14ac:dyDescent="0.3">
      <c r="A870" s="168" t="s">
        <v>376</v>
      </c>
      <c r="B870" s="168" t="s">
        <v>246</v>
      </c>
      <c r="C870" s="168">
        <v>100835</v>
      </c>
      <c r="D870" s="171">
        <v>44040</v>
      </c>
      <c r="E870" s="172">
        <v>4055.5538000000001</v>
      </c>
      <c r="F870" s="172">
        <v>1.7695000000000001</v>
      </c>
      <c r="G870" s="172">
        <v>2.6701999999999999</v>
      </c>
      <c r="H870" s="172">
        <v>2.9855999999999998</v>
      </c>
      <c r="I870" s="172">
        <v>2.9466000000000001</v>
      </c>
      <c r="J870" s="172">
        <v>3.2263000000000002</v>
      </c>
      <c r="K870" s="172">
        <v>3.9597000000000002</v>
      </c>
      <c r="L870" s="172">
        <v>4.7354000000000003</v>
      </c>
      <c r="M870" s="172">
        <v>4.8978000000000002</v>
      </c>
      <c r="N870" s="172">
        <v>5.141</v>
      </c>
      <c r="O870" s="172">
        <v>6.4591000000000003</v>
      </c>
      <c r="P870" s="172">
        <v>6.8335999999999997</v>
      </c>
      <c r="Q870" s="172">
        <v>7.2935999999999996</v>
      </c>
      <c r="R870" s="172">
        <v>6.2152000000000003</v>
      </c>
    </row>
    <row r="871" spans="1:18" x14ac:dyDescent="0.3">
      <c r="A871" s="168" t="s">
        <v>376</v>
      </c>
      <c r="B871" s="168" t="s">
        <v>247</v>
      </c>
      <c r="C871" s="168">
        <v>112457</v>
      </c>
      <c r="D871" s="171">
        <v>44040</v>
      </c>
      <c r="E871" s="172">
        <v>2748.0077000000001</v>
      </c>
      <c r="F871" s="172">
        <v>2.1890999999999998</v>
      </c>
      <c r="G871" s="172">
        <v>2.7248000000000001</v>
      </c>
      <c r="H871" s="172">
        <v>3.0590000000000002</v>
      </c>
      <c r="I871" s="172">
        <v>3.0268000000000002</v>
      </c>
      <c r="J871" s="172">
        <v>3.1486999999999998</v>
      </c>
      <c r="K871" s="172">
        <v>3.8601000000000001</v>
      </c>
      <c r="L871" s="172">
        <v>4.8971</v>
      </c>
      <c r="M871" s="172">
        <v>5.0273000000000003</v>
      </c>
      <c r="N871" s="172">
        <v>5.2453000000000003</v>
      </c>
      <c r="O871" s="172">
        <v>6.5315000000000003</v>
      </c>
      <c r="P871" s="172">
        <v>6.8894000000000002</v>
      </c>
      <c r="Q871" s="172">
        <v>7.5845000000000002</v>
      </c>
      <c r="R871" s="172">
        <v>6.2972999999999999</v>
      </c>
    </row>
    <row r="872" spans="1:18" x14ac:dyDescent="0.3">
      <c r="A872" s="168" t="s">
        <v>376</v>
      </c>
      <c r="B872" s="168" t="s">
        <v>143</v>
      </c>
      <c r="C872" s="168">
        <v>119790</v>
      </c>
      <c r="D872" s="171">
        <v>44040</v>
      </c>
      <c r="E872" s="172">
        <v>2759.5156000000002</v>
      </c>
      <c r="F872" s="172">
        <v>2.2381000000000002</v>
      </c>
      <c r="G872" s="172">
        <v>2.7747999999999999</v>
      </c>
      <c r="H872" s="172">
        <v>3.1091000000000002</v>
      </c>
      <c r="I872" s="172">
        <v>3.0768</v>
      </c>
      <c r="J872" s="172">
        <v>3.1987999999999999</v>
      </c>
      <c r="K872" s="172">
        <v>3.9106000000000001</v>
      </c>
      <c r="L872" s="172">
        <v>4.9482999999999997</v>
      </c>
      <c r="M872" s="172">
        <v>5.0792000000000002</v>
      </c>
      <c r="N872" s="172">
        <v>5.2977999999999996</v>
      </c>
      <c r="O872" s="172">
        <v>6.5888999999999998</v>
      </c>
      <c r="P872" s="172">
        <v>6.9516</v>
      </c>
      <c r="Q872" s="172">
        <v>7.6756000000000002</v>
      </c>
      <c r="R872" s="172">
        <v>6.3514999999999997</v>
      </c>
    </row>
    <row r="873" spans="1:18" x14ac:dyDescent="0.3">
      <c r="A873" s="168" t="s">
        <v>376</v>
      </c>
      <c r="B873" s="168" t="s">
        <v>248</v>
      </c>
      <c r="C873" s="168">
        <v>101185</v>
      </c>
      <c r="D873" s="171">
        <v>44040</v>
      </c>
      <c r="E873" s="172">
        <v>3625.8566999999998</v>
      </c>
      <c r="F873" s="172">
        <v>2.2429999999999999</v>
      </c>
      <c r="G873" s="172">
        <v>2.7145999999999999</v>
      </c>
      <c r="H873" s="172">
        <v>3.0630000000000002</v>
      </c>
      <c r="I873" s="172">
        <v>3.0703999999999998</v>
      </c>
      <c r="J873" s="172">
        <v>3.2864</v>
      </c>
      <c r="K873" s="172">
        <v>4.0011000000000001</v>
      </c>
      <c r="L873" s="172">
        <v>5.0260999999999996</v>
      </c>
      <c r="M873" s="172">
        <v>5.1158999999999999</v>
      </c>
      <c r="N873" s="172">
        <v>5.3338000000000001</v>
      </c>
      <c r="O873" s="172">
        <v>6.5046999999999997</v>
      </c>
      <c r="P873" s="172">
        <v>6.8539000000000003</v>
      </c>
      <c r="Q873" s="172">
        <v>7.2557999999999998</v>
      </c>
      <c r="R873" s="172">
        <v>6.2961</v>
      </c>
    </row>
    <row r="874" spans="1:18" x14ac:dyDescent="0.3">
      <c r="A874" s="168" t="s">
        <v>376</v>
      </c>
      <c r="B874" s="168" t="s">
        <v>144</v>
      </c>
      <c r="C874" s="168">
        <v>120249</v>
      </c>
      <c r="D874" s="171">
        <v>44040</v>
      </c>
      <c r="E874" s="172">
        <v>3655.7435999999998</v>
      </c>
      <c r="F874" s="172">
        <v>2.3834</v>
      </c>
      <c r="G874" s="172">
        <v>2.8548</v>
      </c>
      <c r="H874" s="172">
        <v>3.2031999999999998</v>
      </c>
      <c r="I874" s="172">
        <v>3.2105000000000001</v>
      </c>
      <c r="J874" s="172">
        <v>3.4268000000000001</v>
      </c>
      <c r="K874" s="172">
        <v>4.1425999999999998</v>
      </c>
      <c r="L874" s="172">
        <v>5.1696</v>
      </c>
      <c r="M874" s="172">
        <v>5.2538</v>
      </c>
      <c r="N874" s="172">
        <v>5.4756</v>
      </c>
      <c r="O874" s="172">
        <v>6.6520000000000001</v>
      </c>
      <c r="P874" s="172">
        <v>6.9989999999999997</v>
      </c>
      <c r="Q874" s="172">
        <v>7.6923000000000004</v>
      </c>
      <c r="R874" s="172">
        <v>6.4420000000000002</v>
      </c>
    </row>
    <row r="875" spans="1:18" x14ac:dyDescent="0.3">
      <c r="A875" s="168" t="s">
        <v>376</v>
      </c>
      <c r="B875" s="168" t="s">
        <v>437</v>
      </c>
      <c r="C875" s="168">
        <v>139538</v>
      </c>
      <c r="D875" s="171">
        <v>44040</v>
      </c>
      <c r="E875" s="172">
        <v>1307.5286000000001</v>
      </c>
      <c r="F875" s="172">
        <v>1.9458</v>
      </c>
      <c r="G875" s="172">
        <v>2.7587000000000002</v>
      </c>
      <c r="H875" s="172">
        <v>3.2098</v>
      </c>
      <c r="I875" s="172">
        <v>3.1958000000000002</v>
      </c>
      <c r="J875" s="172">
        <v>3.4811000000000001</v>
      </c>
      <c r="K875" s="172">
        <v>4.1528999999999998</v>
      </c>
      <c r="L875" s="172">
        <v>5.0037000000000003</v>
      </c>
      <c r="M875" s="172">
        <v>5.1974</v>
      </c>
      <c r="N875" s="172">
        <v>5.4684999999999997</v>
      </c>
      <c r="O875" s="172">
        <v>6.7168999999999999</v>
      </c>
      <c r="P875" s="172"/>
      <c r="Q875" s="172">
        <v>6.8085000000000004</v>
      </c>
      <c r="R875" s="172">
        <v>6.5330000000000004</v>
      </c>
    </row>
    <row r="876" spans="1:18" x14ac:dyDescent="0.3">
      <c r="A876" s="168" t="s">
        <v>376</v>
      </c>
      <c r="B876" s="168" t="s">
        <v>438</v>
      </c>
      <c r="C876" s="168">
        <v>139537</v>
      </c>
      <c r="D876" s="171">
        <v>44040</v>
      </c>
      <c r="E876" s="172">
        <v>1300.7252000000001</v>
      </c>
      <c r="F876" s="172">
        <v>1.8352999999999999</v>
      </c>
      <c r="G876" s="172">
        <v>2.6486000000000001</v>
      </c>
      <c r="H876" s="172">
        <v>3.0998000000000001</v>
      </c>
      <c r="I876" s="172">
        <v>3.0855999999999999</v>
      </c>
      <c r="J876" s="172">
        <v>3.3708</v>
      </c>
      <c r="K876" s="172">
        <v>4.0418000000000003</v>
      </c>
      <c r="L876" s="172">
        <v>4.8917999999999999</v>
      </c>
      <c r="M876" s="172">
        <v>5.0838999999999999</v>
      </c>
      <c r="N876" s="172">
        <v>5.3531000000000004</v>
      </c>
      <c r="O876" s="172">
        <v>6.5838999999999999</v>
      </c>
      <c r="P876" s="172"/>
      <c r="Q876" s="172">
        <v>6.6715999999999998</v>
      </c>
      <c r="R876" s="172">
        <v>6.4120999999999997</v>
      </c>
    </row>
    <row r="877" spans="1:18" x14ac:dyDescent="0.3">
      <c r="A877" s="168" t="s">
        <v>376</v>
      </c>
      <c r="B877" s="168" t="s">
        <v>146</v>
      </c>
      <c r="C877" s="168">
        <v>118859</v>
      </c>
      <c r="D877" s="171">
        <v>44040</v>
      </c>
      <c r="E877" s="172">
        <v>2123.4328</v>
      </c>
      <c r="F877" s="172">
        <v>2.0731000000000002</v>
      </c>
      <c r="G877" s="172">
        <v>2.8546999999999998</v>
      </c>
      <c r="H877" s="172">
        <v>3.1446000000000001</v>
      </c>
      <c r="I877" s="172">
        <v>3.0785</v>
      </c>
      <c r="J877" s="172">
        <v>3.2345999999999999</v>
      </c>
      <c r="K877" s="172">
        <v>3.9333</v>
      </c>
      <c r="L877" s="172">
        <v>4.8471000000000002</v>
      </c>
      <c r="M877" s="172">
        <v>5.0183999999999997</v>
      </c>
      <c r="N877" s="172">
        <v>5.2785000000000002</v>
      </c>
      <c r="O877" s="172">
        <v>6.5949999999999998</v>
      </c>
      <c r="P877" s="172">
        <v>6.8550000000000004</v>
      </c>
      <c r="Q877" s="172">
        <v>7.4470999999999998</v>
      </c>
      <c r="R877" s="172">
        <v>6.3540999999999999</v>
      </c>
    </row>
    <row r="878" spans="1:18" x14ac:dyDescent="0.3">
      <c r="A878" s="168" t="s">
        <v>376</v>
      </c>
      <c r="B878" s="168" t="s">
        <v>250</v>
      </c>
      <c r="C878" s="168">
        <v>111646</v>
      </c>
      <c r="D878" s="171">
        <v>44040</v>
      </c>
      <c r="E878" s="172">
        <v>2097.7871</v>
      </c>
      <c r="F878" s="172">
        <v>1.9836</v>
      </c>
      <c r="G878" s="172">
        <v>2.7621000000000002</v>
      </c>
      <c r="H878" s="172">
        <v>3.0514000000000001</v>
      </c>
      <c r="I878" s="172">
        <v>2.9849999999999999</v>
      </c>
      <c r="J878" s="172">
        <v>3.1414</v>
      </c>
      <c r="K878" s="172">
        <v>3.8397000000000001</v>
      </c>
      <c r="L878" s="172">
        <v>4.7389999999999999</v>
      </c>
      <c r="M878" s="172">
        <v>4.9130000000000003</v>
      </c>
      <c r="N878" s="172">
        <v>5.1742999999999997</v>
      </c>
      <c r="O878" s="172">
        <v>6.5010000000000003</v>
      </c>
      <c r="P878" s="172">
        <v>6.6894</v>
      </c>
      <c r="Q878" s="172">
        <v>6.6260000000000003</v>
      </c>
      <c r="R878" s="172">
        <v>6.2701000000000002</v>
      </c>
    </row>
    <row r="879" spans="1:18" x14ac:dyDescent="0.3">
      <c r="A879" s="168" t="s">
        <v>376</v>
      </c>
      <c r="B879" s="168" t="s">
        <v>147</v>
      </c>
      <c r="C879" s="168">
        <v>145834</v>
      </c>
      <c r="D879" s="171">
        <v>44040</v>
      </c>
      <c r="E879" s="172">
        <v>10.82</v>
      </c>
      <c r="F879" s="172">
        <v>2.6989000000000001</v>
      </c>
      <c r="G879" s="172">
        <v>2.7839</v>
      </c>
      <c r="H879" s="172">
        <v>2.8931</v>
      </c>
      <c r="I879" s="172">
        <v>2.8222</v>
      </c>
      <c r="J879" s="172">
        <v>2.8403</v>
      </c>
      <c r="K879" s="172">
        <v>3.0743</v>
      </c>
      <c r="L879" s="172">
        <v>3.746</v>
      </c>
      <c r="M879" s="172">
        <v>4.0754999999999999</v>
      </c>
      <c r="N879" s="172">
        <v>4.423</v>
      </c>
      <c r="O879" s="172"/>
      <c r="P879" s="172"/>
      <c r="Q879" s="172">
        <v>5.0225999999999997</v>
      </c>
      <c r="R879" s="172"/>
    </row>
    <row r="880" spans="1:18" x14ac:dyDescent="0.3">
      <c r="A880" s="168" t="s">
        <v>376</v>
      </c>
      <c r="B880" s="168" t="s">
        <v>251</v>
      </c>
      <c r="C880" s="168">
        <v>145946</v>
      </c>
      <c r="D880" s="171">
        <v>44040</v>
      </c>
      <c r="E880" s="172">
        <v>10.794</v>
      </c>
      <c r="F880" s="172">
        <v>2.7054</v>
      </c>
      <c r="G880" s="172">
        <v>2.706</v>
      </c>
      <c r="H880" s="172">
        <v>2.7549999999999999</v>
      </c>
      <c r="I880" s="172">
        <v>2.6838000000000002</v>
      </c>
      <c r="J880" s="172">
        <v>2.6999</v>
      </c>
      <c r="K880" s="172">
        <v>2.9232999999999998</v>
      </c>
      <c r="L880" s="172">
        <v>3.5933999999999999</v>
      </c>
      <c r="M880" s="172">
        <v>3.9218999999999999</v>
      </c>
      <c r="N880" s="172">
        <v>4.2671000000000001</v>
      </c>
      <c r="O880" s="172"/>
      <c r="P880" s="172"/>
      <c r="Q880" s="172">
        <v>4.8655999999999997</v>
      </c>
      <c r="R880" s="172"/>
    </row>
    <row r="881" spans="1:18" x14ac:dyDescent="0.3">
      <c r="A881" s="168" t="s">
        <v>376</v>
      </c>
      <c r="B881" s="168" t="s">
        <v>1035</v>
      </c>
      <c r="C881" s="168">
        <v>140086</v>
      </c>
      <c r="D881" s="171">
        <v>44040</v>
      </c>
      <c r="E881" s="172">
        <v>2256.25411391639</v>
      </c>
      <c r="F881" s="172">
        <v>2.4466999999999999</v>
      </c>
      <c r="G881" s="172">
        <v>2.4958999999999998</v>
      </c>
      <c r="H881" s="172">
        <v>2.5038999999999998</v>
      </c>
      <c r="I881" s="172">
        <v>2.4918999999999998</v>
      </c>
      <c r="J881" s="172">
        <v>3.1211000000000002</v>
      </c>
      <c r="K881" s="172">
        <v>2.5821000000000001</v>
      </c>
      <c r="L881" s="172">
        <v>2.5470999999999999</v>
      </c>
      <c r="M881" s="172">
        <v>2.7136999999999998</v>
      </c>
      <c r="N881" s="172">
        <v>2.8822000000000001</v>
      </c>
      <c r="O881" s="172">
        <v>3.6821000000000002</v>
      </c>
      <c r="P881" s="172">
        <v>3.9548999999999999</v>
      </c>
      <c r="Q881" s="172">
        <v>4.8827999999999996</v>
      </c>
      <c r="R881" s="172">
        <v>3.5329999999999999</v>
      </c>
    </row>
    <row r="882" spans="1:18" x14ac:dyDescent="0.3">
      <c r="A882" s="168" t="s">
        <v>376</v>
      </c>
      <c r="B882" s="168" t="s">
        <v>252</v>
      </c>
      <c r="C882" s="168">
        <v>100851</v>
      </c>
      <c r="D882" s="171">
        <v>44040</v>
      </c>
      <c r="E882" s="172">
        <v>4894.2933999999996</v>
      </c>
      <c r="F882" s="172">
        <v>2.0047000000000001</v>
      </c>
      <c r="G882" s="172">
        <v>2.6286</v>
      </c>
      <c r="H882" s="172">
        <v>3.0384000000000002</v>
      </c>
      <c r="I882" s="172">
        <v>3.0459000000000001</v>
      </c>
      <c r="J882" s="172">
        <v>3.2566999999999999</v>
      </c>
      <c r="K882" s="172">
        <v>4.1483999999999996</v>
      </c>
      <c r="L882" s="172">
        <v>4.9897999999999998</v>
      </c>
      <c r="M882" s="172">
        <v>5.0872999999999999</v>
      </c>
      <c r="N882" s="172">
        <v>5.3411999999999997</v>
      </c>
      <c r="O882" s="172">
        <v>6.6085000000000003</v>
      </c>
      <c r="P882" s="172">
        <v>6.9382000000000001</v>
      </c>
      <c r="Q882" s="172">
        <v>7.2755000000000001</v>
      </c>
      <c r="R882" s="172">
        <v>6.4249000000000001</v>
      </c>
    </row>
    <row r="883" spans="1:18" x14ac:dyDescent="0.3">
      <c r="A883" s="168" t="s">
        <v>376</v>
      </c>
      <c r="B883" s="168" t="s">
        <v>148</v>
      </c>
      <c r="C883" s="168">
        <v>118701</v>
      </c>
      <c r="D883" s="171">
        <v>44040</v>
      </c>
      <c r="E883" s="172">
        <v>4924.5477000000001</v>
      </c>
      <c r="F883" s="172">
        <v>2.0954000000000002</v>
      </c>
      <c r="G883" s="172">
        <v>2.72</v>
      </c>
      <c r="H883" s="172">
        <v>3.1286999999999998</v>
      </c>
      <c r="I883" s="172">
        <v>3.1362000000000001</v>
      </c>
      <c r="J883" s="172">
        <v>3.347</v>
      </c>
      <c r="K883" s="172">
        <v>4.2393999999999998</v>
      </c>
      <c r="L883" s="172">
        <v>5.0963000000000003</v>
      </c>
      <c r="M883" s="172">
        <v>5.1867999999999999</v>
      </c>
      <c r="N883" s="172">
        <v>5.4379999999999997</v>
      </c>
      <c r="O883" s="172">
        <v>6.6981000000000002</v>
      </c>
      <c r="P883" s="172">
        <v>7.0277000000000003</v>
      </c>
      <c r="Q883" s="172">
        <v>7.7473999999999998</v>
      </c>
      <c r="R883" s="172">
        <v>6.5162000000000004</v>
      </c>
    </row>
    <row r="884" spans="1:18" x14ac:dyDescent="0.3">
      <c r="A884" s="168" t="s">
        <v>376</v>
      </c>
      <c r="B884" s="168" t="s">
        <v>424</v>
      </c>
      <c r="C884" s="168">
        <v>100837</v>
      </c>
      <c r="D884" s="171">
        <v>44040</v>
      </c>
      <c r="E884" s="172">
        <v>4464.5538999999999</v>
      </c>
      <c r="F884" s="172">
        <v>1.3261000000000001</v>
      </c>
      <c r="G884" s="172">
        <v>1.9499</v>
      </c>
      <c r="H884" s="172">
        <v>2.3586</v>
      </c>
      <c r="I884" s="172">
        <v>2.3654999999999999</v>
      </c>
      <c r="J884" s="172">
        <v>2.5752000000000002</v>
      </c>
      <c r="K884" s="172">
        <v>3.4620000000000002</v>
      </c>
      <c r="L884" s="172">
        <v>4.2945000000000002</v>
      </c>
      <c r="M884" s="172">
        <v>4.3838999999999997</v>
      </c>
      <c r="N884" s="172">
        <v>4.6283000000000003</v>
      </c>
      <c r="O884" s="172">
        <v>5.7746000000000004</v>
      </c>
      <c r="P884" s="172">
        <v>6.0669000000000004</v>
      </c>
      <c r="Q884" s="172">
        <v>6.9143999999999997</v>
      </c>
      <c r="R884" s="172">
        <v>5.6322000000000001</v>
      </c>
    </row>
    <row r="885" spans="1:18" x14ac:dyDescent="0.3">
      <c r="A885" s="168" t="s">
        <v>376</v>
      </c>
      <c r="B885" s="168" t="s">
        <v>149</v>
      </c>
      <c r="C885" s="168">
        <v>143269</v>
      </c>
      <c r="D885" s="171">
        <v>44040</v>
      </c>
      <c r="E885" s="172">
        <v>1129.6502</v>
      </c>
      <c r="F885" s="172">
        <v>2.6949000000000001</v>
      </c>
      <c r="G885" s="172">
        <v>2.8952</v>
      </c>
      <c r="H885" s="172">
        <v>2.8841999999999999</v>
      </c>
      <c r="I885" s="172">
        <v>2.8506</v>
      </c>
      <c r="J885" s="172">
        <v>2.8732000000000002</v>
      </c>
      <c r="K885" s="172">
        <v>3.2433000000000001</v>
      </c>
      <c r="L885" s="172">
        <v>4.0529000000000002</v>
      </c>
      <c r="M885" s="172">
        <v>4.3445999999999998</v>
      </c>
      <c r="N885" s="172">
        <v>4.734</v>
      </c>
      <c r="O885" s="172"/>
      <c r="P885" s="172"/>
      <c r="Q885" s="172">
        <v>5.6542000000000003</v>
      </c>
      <c r="R885" s="172">
        <v>5.5827999999999998</v>
      </c>
    </row>
    <row r="886" spans="1:18" x14ac:dyDescent="0.3">
      <c r="A886" s="168" t="s">
        <v>376</v>
      </c>
      <c r="B886" s="168" t="s">
        <v>253</v>
      </c>
      <c r="C886" s="168">
        <v>143260</v>
      </c>
      <c r="D886" s="171">
        <v>44040</v>
      </c>
      <c r="E886" s="172">
        <v>1127.0228999999999</v>
      </c>
      <c r="F886" s="172">
        <v>2.6105</v>
      </c>
      <c r="G886" s="172">
        <v>2.7989999999999999</v>
      </c>
      <c r="H886" s="172">
        <v>2.7862</v>
      </c>
      <c r="I886" s="172">
        <v>2.7511000000000001</v>
      </c>
      <c r="J886" s="172">
        <v>2.7730999999999999</v>
      </c>
      <c r="K886" s="172">
        <v>3.1427</v>
      </c>
      <c r="L886" s="172">
        <v>3.9518</v>
      </c>
      <c r="M886" s="172">
        <v>4.2422000000000004</v>
      </c>
      <c r="N886" s="172">
        <v>4.6298000000000004</v>
      </c>
      <c r="O886" s="172"/>
      <c r="P886" s="172"/>
      <c r="Q886" s="172">
        <v>5.5433000000000003</v>
      </c>
      <c r="R886" s="172">
        <v>5.4743000000000004</v>
      </c>
    </row>
    <row r="887" spans="1:18" x14ac:dyDescent="0.3">
      <c r="A887" s="168" t="s">
        <v>376</v>
      </c>
      <c r="B887" s="168" t="s">
        <v>254</v>
      </c>
      <c r="C887" s="168">
        <v>138288</v>
      </c>
      <c r="D887" s="171">
        <v>44040</v>
      </c>
      <c r="E887" s="172">
        <v>260.76960000000003</v>
      </c>
      <c r="F887" s="172">
        <v>1.7357</v>
      </c>
      <c r="G887" s="172">
        <v>2.6694</v>
      </c>
      <c r="H887" s="172">
        <v>3.0891999999999999</v>
      </c>
      <c r="I887" s="172">
        <v>3.0870000000000002</v>
      </c>
      <c r="J887" s="172">
        <v>3.3033999999999999</v>
      </c>
      <c r="K887" s="172">
        <v>4.2668999999999997</v>
      </c>
      <c r="L887" s="172">
        <v>4.8513999999999999</v>
      </c>
      <c r="M887" s="172">
        <v>5.0092999999999996</v>
      </c>
      <c r="N887" s="172">
        <v>5.2850000000000001</v>
      </c>
      <c r="O887" s="172">
        <v>6.5951000000000004</v>
      </c>
      <c r="P887" s="172">
        <v>6.9516</v>
      </c>
      <c r="Q887" s="172">
        <v>7.7087000000000003</v>
      </c>
      <c r="R887" s="172">
        <v>6.4031000000000002</v>
      </c>
    </row>
    <row r="888" spans="1:18" x14ac:dyDescent="0.3">
      <c r="A888" s="168" t="s">
        <v>376</v>
      </c>
      <c r="B888" s="168" t="s">
        <v>150</v>
      </c>
      <c r="C888" s="168">
        <v>138299</v>
      </c>
      <c r="D888" s="171">
        <v>44040</v>
      </c>
      <c r="E888" s="172">
        <v>262.28429999999997</v>
      </c>
      <c r="F888" s="172">
        <v>1.8927</v>
      </c>
      <c r="G888" s="172">
        <v>2.8117000000000001</v>
      </c>
      <c r="H888" s="172">
        <v>3.2305999999999999</v>
      </c>
      <c r="I888" s="172">
        <v>3.2275999999999998</v>
      </c>
      <c r="J888" s="172">
        <v>3.4474999999999998</v>
      </c>
      <c r="K888" s="172">
        <v>4.4574999999999996</v>
      </c>
      <c r="L888" s="172">
        <v>5.0503999999999998</v>
      </c>
      <c r="M888" s="172">
        <v>5.2062999999999997</v>
      </c>
      <c r="N888" s="172">
        <v>5.4489999999999998</v>
      </c>
      <c r="O888" s="172">
        <v>6.6893000000000002</v>
      </c>
      <c r="P888" s="172">
        <v>7.0297000000000001</v>
      </c>
      <c r="Q888" s="172">
        <v>7.7224000000000004</v>
      </c>
      <c r="R888" s="172">
        <v>6.5145</v>
      </c>
    </row>
    <row r="889" spans="1:18" x14ac:dyDescent="0.3">
      <c r="A889" s="168" t="s">
        <v>376</v>
      </c>
      <c r="B889" s="168" t="s">
        <v>255</v>
      </c>
      <c r="C889" s="168">
        <v>100898</v>
      </c>
      <c r="D889" s="171">
        <v>44040</v>
      </c>
      <c r="E889" s="172">
        <v>2831.6655999999998</v>
      </c>
      <c r="F889" s="172">
        <v>1.4149</v>
      </c>
      <c r="G889" s="172">
        <v>2.8378000000000001</v>
      </c>
      <c r="H889" s="172">
        <v>2.9146000000000001</v>
      </c>
      <c r="I889" s="172">
        <v>2.9337</v>
      </c>
      <c r="J889" s="172">
        <v>3.0148000000000001</v>
      </c>
      <c r="K889" s="172">
        <v>3.4051999999999998</v>
      </c>
      <c r="L889" s="172">
        <v>4.1139000000000001</v>
      </c>
      <c r="M889" s="172">
        <v>4.4257999999999997</v>
      </c>
      <c r="N889" s="172">
        <v>4.7595000000000001</v>
      </c>
      <c r="O889" s="172">
        <v>3.1436000000000002</v>
      </c>
      <c r="P889" s="172">
        <v>4.8582000000000001</v>
      </c>
      <c r="Q889" s="172">
        <v>6.7563000000000004</v>
      </c>
      <c r="R889" s="172">
        <v>1.2687999999999999</v>
      </c>
    </row>
    <row r="890" spans="1:18" x14ac:dyDescent="0.3">
      <c r="A890" s="168" t="s">
        <v>376</v>
      </c>
      <c r="B890" s="168" t="s">
        <v>151</v>
      </c>
      <c r="C890" s="168">
        <v>119468</v>
      </c>
      <c r="D890" s="171">
        <v>44040</v>
      </c>
      <c r="E890" s="172">
        <v>2847.1067200000002</v>
      </c>
      <c r="F890" s="172">
        <v>1.5139</v>
      </c>
      <c r="G890" s="172">
        <v>2.9380000000000002</v>
      </c>
      <c r="H890" s="172">
        <v>3.0146999999999999</v>
      </c>
      <c r="I890" s="172">
        <v>3.0337000000000001</v>
      </c>
      <c r="J890" s="172">
        <v>3.1150000000000002</v>
      </c>
      <c r="K890" s="172">
        <v>3.5059999999999998</v>
      </c>
      <c r="L890" s="172">
        <v>4.2043999999999997</v>
      </c>
      <c r="M890" s="172">
        <v>4.5003000000000002</v>
      </c>
      <c r="N890" s="172">
        <v>4.7938999999999998</v>
      </c>
      <c r="O890" s="172">
        <v>3.2048000000000001</v>
      </c>
      <c r="P890" s="172">
        <v>4.9249000000000001</v>
      </c>
      <c r="Q890" s="172">
        <v>6.3404999999999996</v>
      </c>
      <c r="R890" s="172">
        <v>1.3255999999999999</v>
      </c>
    </row>
    <row r="891" spans="1:18" x14ac:dyDescent="0.3">
      <c r="A891" s="168" t="s">
        <v>376</v>
      </c>
      <c r="B891" s="168" t="s">
        <v>256</v>
      </c>
      <c r="C891" s="168">
        <v>103225</v>
      </c>
      <c r="D891" s="171">
        <v>44040</v>
      </c>
      <c r="E891" s="172">
        <v>31.502400000000002</v>
      </c>
      <c r="F891" s="172">
        <v>3.3603999999999998</v>
      </c>
      <c r="G891" s="172">
        <v>3.5642</v>
      </c>
      <c r="H891" s="172">
        <v>3.6107999999999998</v>
      </c>
      <c r="I891" s="172">
        <v>3.4971999999999999</v>
      </c>
      <c r="J891" s="172">
        <v>4.3799000000000001</v>
      </c>
      <c r="K891" s="172">
        <v>4.6627000000000001</v>
      </c>
      <c r="L891" s="172">
        <v>5.0335000000000001</v>
      </c>
      <c r="M891" s="172">
        <v>5.4203000000000001</v>
      </c>
      <c r="N891" s="172">
        <v>5.7704000000000004</v>
      </c>
      <c r="O891" s="172">
        <v>6.6615000000000002</v>
      </c>
      <c r="P891" s="172">
        <v>7.0993000000000004</v>
      </c>
      <c r="Q891" s="172">
        <v>8.0401000000000007</v>
      </c>
      <c r="R891" s="172">
        <v>6.6483999999999996</v>
      </c>
    </row>
    <row r="892" spans="1:18" x14ac:dyDescent="0.3">
      <c r="A892" s="168" t="s">
        <v>376</v>
      </c>
      <c r="B892" s="168" t="s">
        <v>152</v>
      </c>
      <c r="C892" s="168">
        <v>120837</v>
      </c>
      <c r="D892" s="171">
        <v>44040</v>
      </c>
      <c r="E892" s="172">
        <v>31.888500000000001</v>
      </c>
      <c r="F892" s="172">
        <v>3.7776000000000001</v>
      </c>
      <c r="G892" s="172">
        <v>3.9220000000000002</v>
      </c>
      <c r="H892" s="172">
        <v>3.9601000000000002</v>
      </c>
      <c r="I892" s="172">
        <v>3.8483000000000001</v>
      </c>
      <c r="J892" s="172">
        <v>4.7225999999999999</v>
      </c>
      <c r="K892" s="172">
        <v>5.0138999999999996</v>
      </c>
      <c r="L892" s="172">
        <v>5.3898999999999999</v>
      </c>
      <c r="M892" s="172">
        <v>5.7823000000000002</v>
      </c>
      <c r="N892" s="172">
        <v>6.1387999999999998</v>
      </c>
      <c r="O892" s="172">
        <v>6.9329999999999998</v>
      </c>
      <c r="P892" s="172">
        <v>7.2625000000000002</v>
      </c>
      <c r="Q892" s="172">
        <v>8.0762999999999998</v>
      </c>
      <c r="R892" s="172">
        <v>6.9726999999999997</v>
      </c>
    </row>
    <row r="893" spans="1:18" x14ac:dyDescent="0.3">
      <c r="A893" s="168" t="s">
        <v>376</v>
      </c>
      <c r="B893" s="168" t="s">
        <v>153</v>
      </c>
      <c r="C893" s="168">
        <v>103734</v>
      </c>
      <c r="D893" s="171">
        <v>44040</v>
      </c>
      <c r="E893" s="172">
        <v>27.221699999999998</v>
      </c>
      <c r="F893" s="172">
        <v>2.2795999999999998</v>
      </c>
      <c r="G893" s="172">
        <v>2.6375999999999999</v>
      </c>
      <c r="H893" s="172">
        <v>2.8748</v>
      </c>
      <c r="I893" s="172">
        <v>2.8380000000000001</v>
      </c>
      <c r="J893" s="172">
        <v>2.8536999999999999</v>
      </c>
      <c r="K893" s="172">
        <v>3.1797</v>
      </c>
      <c r="L893" s="172">
        <v>3.9462000000000002</v>
      </c>
      <c r="M893" s="172">
        <v>4.2664999999999997</v>
      </c>
      <c r="N893" s="172">
        <v>4.6066000000000003</v>
      </c>
      <c r="O893" s="172">
        <v>5.8487999999999998</v>
      </c>
      <c r="P893" s="172">
        <v>6.1981999999999999</v>
      </c>
      <c r="Q893" s="172">
        <v>7.2446999999999999</v>
      </c>
      <c r="R893" s="172">
        <v>5.6738999999999997</v>
      </c>
    </row>
    <row r="894" spans="1:18" x14ac:dyDescent="0.3">
      <c r="A894" s="168" t="s">
        <v>376</v>
      </c>
      <c r="B894" s="168" t="s">
        <v>257</v>
      </c>
      <c r="C894" s="168">
        <v>141066</v>
      </c>
      <c r="D894" s="171">
        <v>44040</v>
      </c>
      <c r="E894" s="172">
        <v>27.164999999999999</v>
      </c>
      <c r="F894" s="172">
        <v>2.0156000000000001</v>
      </c>
      <c r="G894" s="172">
        <v>2.5085999999999999</v>
      </c>
      <c r="H894" s="172">
        <v>2.7654999999999998</v>
      </c>
      <c r="I894" s="172">
        <v>2.7284999999999999</v>
      </c>
      <c r="J894" s="172">
        <v>2.7471999999999999</v>
      </c>
      <c r="K894" s="172">
        <v>3.0783999999999998</v>
      </c>
      <c r="L894" s="172">
        <v>3.8449</v>
      </c>
      <c r="M894" s="172">
        <v>4.1780999999999997</v>
      </c>
      <c r="N894" s="172">
        <v>4.5235000000000003</v>
      </c>
      <c r="O894" s="172">
        <v>5.782</v>
      </c>
      <c r="P894" s="172">
        <v>6.1361999999999997</v>
      </c>
      <c r="Q894" s="172">
        <v>7.1879</v>
      </c>
      <c r="R894" s="172">
        <v>5.6010999999999997</v>
      </c>
    </row>
    <row r="895" spans="1:18" x14ac:dyDescent="0.3">
      <c r="A895" s="168" t="s">
        <v>376</v>
      </c>
      <c r="B895" s="168" t="s">
        <v>260</v>
      </c>
      <c r="C895" s="168">
        <v>105280</v>
      </c>
      <c r="D895" s="171">
        <v>44040</v>
      </c>
      <c r="E895" s="172">
        <v>3136.4776000000002</v>
      </c>
      <c r="F895" s="172">
        <v>2.0064000000000002</v>
      </c>
      <c r="G895" s="172">
        <v>2.5474999999999999</v>
      </c>
      <c r="H895" s="172">
        <v>2.9807000000000001</v>
      </c>
      <c r="I895" s="172">
        <v>2.9986000000000002</v>
      </c>
      <c r="J895" s="172">
        <v>3.1436999999999999</v>
      </c>
      <c r="K895" s="172">
        <v>3.9723000000000002</v>
      </c>
      <c r="L895" s="172">
        <v>4.8406000000000002</v>
      </c>
      <c r="M895" s="172">
        <v>4.9611000000000001</v>
      </c>
      <c r="N895" s="172">
        <v>5.2137000000000002</v>
      </c>
      <c r="O895" s="172">
        <v>6.4588000000000001</v>
      </c>
      <c r="P895" s="172">
        <v>6.8148</v>
      </c>
      <c r="Q895" s="172">
        <v>7.1700999999999997</v>
      </c>
      <c r="R895" s="172">
        <v>6.2468000000000004</v>
      </c>
    </row>
    <row r="896" spans="1:18" x14ac:dyDescent="0.3">
      <c r="A896" s="168" t="s">
        <v>376</v>
      </c>
      <c r="B896" s="168" t="s">
        <v>156</v>
      </c>
      <c r="C896" s="168">
        <v>119800</v>
      </c>
      <c r="D896" s="171">
        <v>44040</v>
      </c>
      <c r="E896" s="172">
        <v>3152.9189999999999</v>
      </c>
      <c r="F896" s="172">
        <v>2.0861999999999998</v>
      </c>
      <c r="G896" s="172">
        <v>2.6280999999999999</v>
      </c>
      <c r="H896" s="172">
        <v>3.0608</v>
      </c>
      <c r="I896" s="172">
        <v>3.0788000000000002</v>
      </c>
      <c r="J896" s="172">
        <v>3.2239</v>
      </c>
      <c r="K896" s="172">
        <v>4.0533000000000001</v>
      </c>
      <c r="L896" s="172">
        <v>4.9218000000000002</v>
      </c>
      <c r="M896" s="172">
        <v>5.0400999999999998</v>
      </c>
      <c r="N896" s="172">
        <v>5.2922000000000002</v>
      </c>
      <c r="O896" s="172">
        <v>6.5449999999999999</v>
      </c>
      <c r="P896" s="172">
        <v>6.8912000000000004</v>
      </c>
      <c r="Q896" s="172">
        <v>7.6341000000000001</v>
      </c>
      <c r="R896" s="172">
        <v>6.3343999999999996</v>
      </c>
    </row>
    <row r="897" spans="1:18" x14ac:dyDescent="0.3">
      <c r="A897" s="168" t="s">
        <v>376</v>
      </c>
      <c r="B897" s="168" t="s">
        <v>425</v>
      </c>
      <c r="C897" s="168">
        <v>105274</v>
      </c>
      <c r="D897" s="171">
        <v>44040</v>
      </c>
      <c r="E897" s="172">
        <v>3166.0963000000002</v>
      </c>
      <c r="F897" s="172">
        <v>2.0061</v>
      </c>
      <c r="G897" s="172">
        <v>2.5474999999999999</v>
      </c>
      <c r="H897" s="172">
        <v>2.9811000000000001</v>
      </c>
      <c r="I897" s="172">
        <v>2.9988999999999999</v>
      </c>
      <c r="J897" s="172">
        <v>3.1438000000000001</v>
      </c>
      <c r="K897" s="172">
        <v>3.9725000000000001</v>
      </c>
      <c r="L897" s="172">
        <v>4.8422000000000001</v>
      </c>
      <c r="M897" s="172">
        <v>4.9622999999999999</v>
      </c>
      <c r="N897" s="172">
        <v>5.2145999999999999</v>
      </c>
      <c r="O897" s="172">
        <v>6.4600999999999997</v>
      </c>
      <c r="P897" s="172">
        <v>6.8159999999999998</v>
      </c>
      <c r="Q897" s="172">
        <v>7.1467000000000001</v>
      </c>
      <c r="R897" s="172">
        <v>6.2476000000000003</v>
      </c>
    </row>
    <row r="898" spans="1:18" x14ac:dyDescent="0.3">
      <c r="A898" s="168" t="s">
        <v>376</v>
      </c>
      <c r="B898" s="168" t="s">
        <v>157</v>
      </c>
      <c r="C898" s="168">
        <v>119686</v>
      </c>
      <c r="D898" s="171">
        <v>44040</v>
      </c>
      <c r="E898" s="172">
        <v>42.451099999999997</v>
      </c>
      <c r="F898" s="172">
        <v>2.0636999999999999</v>
      </c>
      <c r="G898" s="172">
        <v>2.6947000000000001</v>
      </c>
      <c r="H898" s="172">
        <v>3.1463999999999999</v>
      </c>
      <c r="I898" s="172">
        <v>3.2898999999999998</v>
      </c>
      <c r="J898" s="172">
        <v>3.2385999999999999</v>
      </c>
      <c r="K898" s="172">
        <v>3.9531000000000001</v>
      </c>
      <c r="L898" s="172">
        <v>4.8297999999999996</v>
      </c>
      <c r="M898" s="172">
        <v>5.0221999999999998</v>
      </c>
      <c r="N898" s="172">
        <v>5.2847999999999997</v>
      </c>
      <c r="O898" s="172">
        <v>6.6024000000000003</v>
      </c>
      <c r="P898" s="172">
        <v>6.952</v>
      </c>
      <c r="Q898" s="172">
        <v>7.6875</v>
      </c>
      <c r="R898" s="172">
        <v>6.3945999999999996</v>
      </c>
    </row>
    <row r="899" spans="1:18" x14ac:dyDescent="0.3">
      <c r="A899" s="168" t="s">
        <v>376</v>
      </c>
      <c r="B899" s="168" t="s">
        <v>261</v>
      </c>
      <c r="C899" s="168">
        <v>103397</v>
      </c>
      <c r="D899" s="171">
        <v>44040</v>
      </c>
      <c r="E899" s="172">
        <v>42.206099999999999</v>
      </c>
      <c r="F899" s="172">
        <v>1.9892000000000001</v>
      </c>
      <c r="G899" s="172">
        <v>2.6238000000000001</v>
      </c>
      <c r="H899" s="172">
        <v>3.0533000000000001</v>
      </c>
      <c r="I899" s="172">
        <v>3.2037</v>
      </c>
      <c r="J899" s="172">
        <v>3.1503000000000001</v>
      </c>
      <c r="K899" s="172">
        <v>3.8618999999999999</v>
      </c>
      <c r="L899" s="172">
        <v>4.7398999999999996</v>
      </c>
      <c r="M899" s="172">
        <v>4.9356</v>
      </c>
      <c r="N899" s="172">
        <v>5.1977000000000002</v>
      </c>
      <c r="O899" s="172">
        <v>6.5144000000000002</v>
      </c>
      <c r="P899" s="172">
        <v>6.8601000000000001</v>
      </c>
      <c r="Q899" s="172">
        <v>7.5765000000000002</v>
      </c>
      <c r="R899" s="172">
        <v>6.3131000000000004</v>
      </c>
    </row>
    <row r="900" spans="1:18" x14ac:dyDescent="0.3">
      <c r="A900" s="168" t="s">
        <v>376</v>
      </c>
      <c r="B900" s="168" t="s">
        <v>426</v>
      </c>
      <c r="C900" s="168">
        <v>100618</v>
      </c>
      <c r="D900" s="171">
        <v>44040</v>
      </c>
      <c r="E900" s="172">
        <v>39.443899999999999</v>
      </c>
      <c r="F900" s="172">
        <v>1.9434</v>
      </c>
      <c r="G900" s="172">
        <v>2.6223999999999998</v>
      </c>
      <c r="H900" s="172">
        <v>3.0554999999999999</v>
      </c>
      <c r="I900" s="172">
        <v>3.1964000000000001</v>
      </c>
      <c r="J900" s="172">
        <v>3.1482000000000001</v>
      </c>
      <c r="K900" s="172">
        <v>3.8624000000000001</v>
      </c>
      <c r="L900" s="172">
        <v>4.7413999999999996</v>
      </c>
      <c r="M900" s="172">
        <v>4.9359000000000002</v>
      </c>
      <c r="N900" s="172">
        <v>5.1984000000000004</v>
      </c>
      <c r="O900" s="172">
        <v>6.5149999999999997</v>
      </c>
      <c r="P900" s="172">
        <v>6.8609</v>
      </c>
      <c r="Q900" s="172">
        <v>6.9554999999999998</v>
      </c>
      <c r="R900" s="172">
        <v>6.3132999999999999</v>
      </c>
    </row>
    <row r="901" spans="1:18" x14ac:dyDescent="0.3">
      <c r="A901" s="168" t="s">
        <v>376</v>
      </c>
      <c r="B901" s="168" t="s">
        <v>158</v>
      </c>
      <c r="C901" s="168">
        <v>119861</v>
      </c>
      <c r="D901" s="171">
        <v>44040</v>
      </c>
      <c r="E901" s="172">
        <v>3178.1183000000001</v>
      </c>
      <c r="F901" s="172">
        <v>2.621</v>
      </c>
      <c r="G901" s="172">
        <v>2.8534999999999999</v>
      </c>
      <c r="H901" s="172">
        <v>3.2542</v>
      </c>
      <c r="I901" s="172">
        <v>3.1743000000000001</v>
      </c>
      <c r="J901" s="172">
        <v>3.2492000000000001</v>
      </c>
      <c r="K901" s="172">
        <v>4.1044</v>
      </c>
      <c r="L901" s="172">
        <v>5.1971999999999996</v>
      </c>
      <c r="M901" s="172">
        <v>5.2576999999999998</v>
      </c>
      <c r="N901" s="172">
        <v>5.4657999999999998</v>
      </c>
      <c r="O901" s="172">
        <v>6.6654</v>
      </c>
      <c r="P901" s="172">
        <v>6.9957000000000003</v>
      </c>
      <c r="Q901" s="172">
        <v>7.7477</v>
      </c>
      <c r="R901" s="172">
        <v>6.4710999999999999</v>
      </c>
    </row>
    <row r="902" spans="1:18" x14ac:dyDescent="0.3">
      <c r="A902" s="168" t="s">
        <v>376</v>
      </c>
      <c r="B902" s="168" t="s">
        <v>262</v>
      </c>
      <c r="C902" s="168">
        <v>102672</v>
      </c>
      <c r="D902" s="171">
        <v>44040</v>
      </c>
      <c r="E902" s="172">
        <v>3158.2269000000001</v>
      </c>
      <c r="F902" s="172">
        <v>2.5081000000000002</v>
      </c>
      <c r="G902" s="172">
        <v>2.74</v>
      </c>
      <c r="H902" s="172">
        <v>3.1402999999999999</v>
      </c>
      <c r="I902" s="172">
        <v>3.0606</v>
      </c>
      <c r="J902" s="172">
        <v>3.137</v>
      </c>
      <c r="K902" s="172">
        <v>3.9914000000000001</v>
      </c>
      <c r="L902" s="172">
        <v>5.0757000000000003</v>
      </c>
      <c r="M902" s="172">
        <v>5.1327999999999996</v>
      </c>
      <c r="N902" s="172">
        <v>5.3369</v>
      </c>
      <c r="O902" s="172">
        <v>6.5766999999999998</v>
      </c>
      <c r="P902" s="172">
        <v>6.9165000000000001</v>
      </c>
      <c r="Q902" s="172">
        <v>7.4934000000000003</v>
      </c>
      <c r="R902" s="172">
        <v>6.3688000000000002</v>
      </c>
    </row>
    <row r="903" spans="1:18" x14ac:dyDescent="0.3">
      <c r="A903" s="168" t="s">
        <v>376</v>
      </c>
      <c r="B903" s="168" t="s">
        <v>1036</v>
      </c>
      <c r="C903" s="168">
        <v>139619</v>
      </c>
      <c r="D903" s="171">
        <v>44040</v>
      </c>
      <c r="E903" s="172">
        <v>10</v>
      </c>
      <c r="F903" s="172">
        <v>0</v>
      </c>
      <c r="G903" s="172">
        <v>0</v>
      </c>
      <c r="H903" s="172">
        <v>0</v>
      </c>
      <c r="I903" s="172">
        <v>0</v>
      </c>
      <c r="J903" s="172">
        <v>0</v>
      </c>
      <c r="K903" s="172">
        <v>0</v>
      </c>
      <c r="L903" s="172">
        <v>0</v>
      </c>
      <c r="M903" s="172">
        <v>0</v>
      </c>
      <c r="N903" s="172">
        <v>0</v>
      </c>
      <c r="O903" s="172">
        <v>0</v>
      </c>
      <c r="P903" s="172"/>
      <c r="Q903" s="172">
        <v>0</v>
      </c>
      <c r="R903" s="172">
        <v>0</v>
      </c>
    </row>
    <row r="904" spans="1:18" x14ac:dyDescent="0.3">
      <c r="A904" s="168" t="s">
        <v>376</v>
      </c>
      <c r="B904" s="168" t="s">
        <v>427</v>
      </c>
      <c r="C904" s="168">
        <v>111915</v>
      </c>
      <c r="D904" s="171">
        <v>44040</v>
      </c>
      <c r="E904" s="172">
        <v>1972.7224000000001</v>
      </c>
      <c r="F904" s="172">
        <v>5.3423999999999996</v>
      </c>
      <c r="G904" s="172">
        <v>5.5212000000000003</v>
      </c>
      <c r="H904" s="172">
        <v>5.5637999999999996</v>
      </c>
      <c r="I904" s="172">
        <v>5.7507999999999999</v>
      </c>
      <c r="J904" s="172">
        <v>5.3567999999999998</v>
      </c>
      <c r="K904" s="172">
        <v>3.7591000000000001</v>
      </c>
      <c r="L904" s="172">
        <v>3.5621</v>
      </c>
      <c r="M904" s="172">
        <v>3.8334000000000001</v>
      </c>
      <c r="N904" s="172">
        <v>4.0804999999999998</v>
      </c>
      <c r="O904" s="172">
        <v>5.1196000000000002</v>
      </c>
      <c r="P904" s="172">
        <v>4.8769</v>
      </c>
      <c r="Q904" s="172">
        <v>6.1993</v>
      </c>
      <c r="R904" s="172">
        <v>4.9527000000000001</v>
      </c>
    </row>
    <row r="905" spans="1:18" x14ac:dyDescent="0.3">
      <c r="A905" s="168" t="s">
        <v>376</v>
      </c>
      <c r="B905" s="168" t="s">
        <v>159</v>
      </c>
      <c r="C905" s="168">
        <v>118893</v>
      </c>
      <c r="D905" s="171">
        <v>44040</v>
      </c>
      <c r="E905" s="172">
        <v>1976.8082999999999</v>
      </c>
      <c r="F905" s="172">
        <v>2.3839000000000001</v>
      </c>
      <c r="G905" s="172">
        <v>2.5339999999999998</v>
      </c>
      <c r="H905" s="172">
        <v>2.5474000000000001</v>
      </c>
      <c r="I905" s="172">
        <v>2.6941000000000002</v>
      </c>
      <c r="J905" s="172">
        <v>2.6892999999999998</v>
      </c>
      <c r="K905" s="172">
        <v>2.6913</v>
      </c>
      <c r="L905" s="172">
        <v>3.0438999999999998</v>
      </c>
      <c r="M905" s="172">
        <v>3.4992999999999999</v>
      </c>
      <c r="N905" s="172">
        <v>3.8376000000000001</v>
      </c>
      <c r="O905" s="172">
        <v>5.0902000000000003</v>
      </c>
      <c r="P905" s="172">
        <v>4.8925000000000001</v>
      </c>
      <c r="Q905" s="172">
        <v>6.3594999999999997</v>
      </c>
      <c r="R905" s="172">
        <v>4.8497000000000003</v>
      </c>
    </row>
    <row r="906" spans="1:18" x14ac:dyDescent="0.3">
      <c r="A906" s="168" t="s">
        <v>376</v>
      </c>
      <c r="B906" s="168" t="s">
        <v>428</v>
      </c>
      <c r="C906" s="168">
        <v>104241</v>
      </c>
      <c r="D906" s="171">
        <v>44040</v>
      </c>
      <c r="E906" s="172">
        <v>2306.9016999999999</v>
      </c>
      <c r="F906" s="172">
        <v>5.3391999999999999</v>
      </c>
      <c r="G906" s="172">
        <v>5.5185000000000004</v>
      </c>
      <c r="H906" s="172">
        <v>5.5620000000000003</v>
      </c>
      <c r="I906" s="172">
        <v>5.7492000000000001</v>
      </c>
      <c r="J906" s="172">
        <v>5.3556999999999997</v>
      </c>
      <c r="K906" s="172">
        <v>3.7581000000000002</v>
      </c>
      <c r="L906" s="172">
        <v>3.5291999999999999</v>
      </c>
      <c r="M906" s="172">
        <v>3.7685</v>
      </c>
      <c r="N906" s="172">
        <v>3.9967999999999999</v>
      </c>
      <c r="O906" s="172">
        <v>4.9981</v>
      </c>
      <c r="P906" s="172">
        <v>4.6143999999999998</v>
      </c>
      <c r="Q906" s="172">
        <v>6.19</v>
      </c>
      <c r="R906" s="172">
        <v>4.8428000000000004</v>
      </c>
    </row>
    <row r="907" spans="1:18" x14ac:dyDescent="0.3">
      <c r="A907" s="168" t="s">
        <v>376</v>
      </c>
      <c r="B907" s="168" t="s">
        <v>263</v>
      </c>
      <c r="C907" s="168">
        <v>115398</v>
      </c>
      <c r="D907" s="171">
        <v>44040</v>
      </c>
      <c r="E907" s="172">
        <v>1924.8616999999999</v>
      </c>
      <c r="F907" s="172">
        <v>2.1391</v>
      </c>
      <c r="G907" s="172">
        <v>2.6135999999999999</v>
      </c>
      <c r="H907" s="172">
        <v>2.9468000000000001</v>
      </c>
      <c r="I907" s="172">
        <v>3.1103999999999998</v>
      </c>
      <c r="J907" s="172">
        <v>3.0752000000000002</v>
      </c>
      <c r="K907" s="172">
        <v>3.9693999999999998</v>
      </c>
      <c r="L907" s="172">
        <v>5.0629999999999997</v>
      </c>
      <c r="M907" s="172">
        <v>5.1234000000000002</v>
      </c>
      <c r="N907" s="172">
        <v>5.2946</v>
      </c>
      <c r="O907" s="172">
        <v>5.2150999999999996</v>
      </c>
      <c r="P907" s="172">
        <v>6.0125999999999999</v>
      </c>
      <c r="Q907" s="172">
        <v>7.4372999999999996</v>
      </c>
      <c r="R907" s="172">
        <v>4.3815999999999997</v>
      </c>
    </row>
    <row r="908" spans="1:18" x14ac:dyDescent="0.3">
      <c r="A908" s="168" t="s">
        <v>376</v>
      </c>
      <c r="B908" s="168" t="s">
        <v>160</v>
      </c>
      <c r="C908" s="168">
        <v>119303</v>
      </c>
      <c r="D908" s="171">
        <v>44040</v>
      </c>
      <c r="E908" s="172">
        <v>1939.2166</v>
      </c>
      <c r="F908" s="172">
        <v>2.2400000000000002</v>
      </c>
      <c r="G908" s="172">
        <v>2.7134999999999998</v>
      </c>
      <c r="H908" s="172">
        <v>3.0468999999999999</v>
      </c>
      <c r="I908" s="172">
        <v>3.2107000000000001</v>
      </c>
      <c r="J908" s="172">
        <v>3.1755</v>
      </c>
      <c r="K908" s="172">
        <v>4.0704000000000002</v>
      </c>
      <c r="L908" s="172">
        <v>5.1654</v>
      </c>
      <c r="M908" s="172">
        <v>5.2271000000000001</v>
      </c>
      <c r="N908" s="172">
        <v>5.3997000000000002</v>
      </c>
      <c r="O908" s="172">
        <v>5.3182999999999998</v>
      </c>
      <c r="P908" s="172">
        <v>6.1310000000000002</v>
      </c>
      <c r="Q908" s="172">
        <v>7.13</v>
      </c>
      <c r="R908" s="172">
        <v>4.4908999999999999</v>
      </c>
    </row>
    <row r="909" spans="1:18" x14ac:dyDescent="0.3">
      <c r="A909" s="168" t="s">
        <v>376</v>
      </c>
      <c r="B909" s="168" t="s">
        <v>161</v>
      </c>
      <c r="C909" s="168">
        <v>120304</v>
      </c>
      <c r="D909" s="171">
        <v>44040</v>
      </c>
      <c r="E909" s="172">
        <v>3298.1682000000001</v>
      </c>
      <c r="F909" s="172">
        <v>2.1194000000000002</v>
      </c>
      <c r="G909" s="172">
        <v>2.6177999999999999</v>
      </c>
      <c r="H909" s="172">
        <v>3.0354999999999999</v>
      </c>
      <c r="I909" s="172">
        <v>3.0390000000000001</v>
      </c>
      <c r="J909" s="172">
        <v>3.2747000000000002</v>
      </c>
      <c r="K909" s="172">
        <v>4.0561999999999996</v>
      </c>
      <c r="L909" s="172">
        <v>4.9264000000000001</v>
      </c>
      <c r="M909" s="172">
        <v>5.0515999999999996</v>
      </c>
      <c r="N909" s="172">
        <v>5.3089000000000004</v>
      </c>
      <c r="O909" s="172">
        <v>6.6203000000000003</v>
      </c>
      <c r="P909" s="172">
        <v>6.9565000000000001</v>
      </c>
      <c r="Q909" s="172">
        <v>7.6695000000000002</v>
      </c>
      <c r="R909" s="172">
        <v>6.4096000000000002</v>
      </c>
    </row>
    <row r="910" spans="1:18" x14ac:dyDescent="0.3">
      <c r="A910" s="168" t="s">
        <v>376</v>
      </c>
      <c r="B910" s="168" t="s">
        <v>429</v>
      </c>
      <c r="C910" s="168">
        <v>102009</v>
      </c>
      <c r="D910" s="171">
        <v>44040</v>
      </c>
      <c r="E910" s="172">
        <v>3046.7541000000001</v>
      </c>
      <c r="F910" s="172">
        <v>1.5106999999999999</v>
      </c>
      <c r="G910" s="172">
        <v>2.0093999999999999</v>
      </c>
      <c r="H910" s="172">
        <v>2.4266000000000001</v>
      </c>
      <c r="I910" s="172">
        <v>2.4297</v>
      </c>
      <c r="J910" s="172">
        <v>2.6646000000000001</v>
      </c>
      <c r="K910" s="172">
        <v>3.4430000000000001</v>
      </c>
      <c r="L910" s="172">
        <v>4.3022999999999998</v>
      </c>
      <c r="M910" s="172">
        <v>4.4214000000000002</v>
      </c>
      <c r="N910" s="172">
        <v>4.6614000000000004</v>
      </c>
      <c r="O910" s="172">
        <v>5.9295</v>
      </c>
      <c r="P910" s="172">
        <v>6.2641</v>
      </c>
      <c r="Q910" s="172">
        <v>6.7302999999999997</v>
      </c>
      <c r="R910" s="172">
        <v>5.7423000000000002</v>
      </c>
    </row>
    <row r="911" spans="1:18" x14ac:dyDescent="0.3">
      <c r="A911" s="168" t="s">
        <v>376</v>
      </c>
      <c r="B911" s="168" t="s">
        <v>264</v>
      </c>
      <c r="C911" s="168">
        <v>102012</v>
      </c>
      <c r="D911" s="171">
        <v>44040</v>
      </c>
      <c r="E911" s="172">
        <v>3282.8782999999999</v>
      </c>
      <c r="F911" s="172">
        <v>2.0491999999999999</v>
      </c>
      <c r="G911" s="172">
        <v>2.5480999999999998</v>
      </c>
      <c r="H911" s="172">
        <v>2.9655</v>
      </c>
      <c r="I911" s="172">
        <v>2.9689000000000001</v>
      </c>
      <c r="J911" s="172">
        <v>3.1964999999999999</v>
      </c>
      <c r="K911" s="172">
        <v>3.9626000000000001</v>
      </c>
      <c r="L911" s="172">
        <v>4.8102</v>
      </c>
      <c r="M911" s="172">
        <v>4.9463999999999997</v>
      </c>
      <c r="N911" s="172">
        <v>5.2130999999999998</v>
      </c>
      <c r="O911" s="172">
        <v>6.5486000000000004</v>
      </c>
      <c r="P911" s="172">
        <v>6.8963000000000001</v>
      </c>
      <c r="Q911" s="172">
        <v>7.2605000000000004</v>
      </c>
      <c r="R911" s="172">
        <v>6.3292999999999999</v>
      </c>
    </row>
    <row r="912" spans="1:18" x14ac:dyDescent="0.3">
      <c r="A912" s="168" t="s">
        <v>376</v>
      </c>
      <c r="B912" s="168" t="s">
        <v>162</v>
      </c>
      <c r="C912" s="168">
        <v>145971</v>
      </c>
      <c r="D912" s="171">
        <v>44040</v>
      </c>
      <c r="E912" s="172">
        <v>1089.9474</v>
      </c>
      <c r="F912" s="172">
        <v>2.1166</v>
      </c>
      <c r="G912" s="172">
        <v>2.653</v>
      </c>
      <c r="H912" s="172">
        <v>2.8805999999999998</v>
      </c>
      <c r="I912" s="172">
        <v>2.8121999999999998</v>
      </c>
      <c r="J912" s="172">
        <v>2.8113000000000001</v>
      </c>
      <c r="K912" s="172">
        <v>3.2172999999999998</v>
      </c>
      <c r="L912" s="172">
        <v>3.9792999999999998</v>
      </c>
      <c r="M912" s="172">
        <v>4.4127000000000001</v>
      </c>
      <c r="N912" s="172">
        <v>4.9012000000000002</v>
      </c>
      <c r="O912" s="172"/>
      <c r="P912" s="172"/>
      <c r="Q912" s="172">
        <v>5.7704000000000004</v>
      </c>
      <c r="R912" s="172"/>
    </row>
    <row r="913" spans="1:18" x14ac:dyDescent="0.3">
      <c r="A913" s="168" t="s">
        <v>376</v>
      </c>
      <c r="B913" s="168" t="s">
        <v>265</v>
      </c>
      <c r="C913" s="168">
        <v>145968</v>
      </c>
      <c r="D913" s="171">
        <v>44040</v>
      </c>
      <c r="E913" s="172">
        <v>1088.6304</v>
      </c>
      <c r="F913" s="172">
        <v>2.0352999999999999</v>
      </c>
      <c r="G913" s="172">
        <v>2.5731999999999999</v>
      </c>
      <c r="H913" s="172">
        <v>2.8006000000000002</v>
      </c>
      <c r="I913" s="172">
        <v>2.7317999999999998</v>
      </c>
      <c r="J913" s="172">
        <v>2.7307000000000001</v>
      </c>
      <c r="K913" s="172">
        <v>3.1364000000000001</v>
      </c>
      <c r="L913" s="172">
        <v>3.8980999999999999</v>
      </c>
      <c r="M913" s="172">
        <v>4.3324999999999996</v>
      </c>
      <c r="N913" s="172">
        <v>4.8190999999999997</v>
      </c>
      <c r="O913" s="172"/>
      <c r="P913" s="172"/>
      <c r="Q913" s="172">
        <v>5.6871</v>
      </c>
      <c r="R913" s="172"/>
    </row>
    <row r="914" spans="1:18" x14ac:dyDescent="0.3">
      <c r="A914" s="173" t="s">
        <v>27</v>
      </c>
      <c r="B914" s="168"/>
      <c r="C914" s="168"/>
      <c r="D914" s="168"/>
      <c r="E914" s="168"/>
      <c r="F914" s="174">
        <v>2.0533441176470597</v>
      </c>
      <c r="G914" s="174">
        <v>2.6358754901960779</v>
      </c>
      <c r="H914" s="174">
        <v>2.9529607843137273</v>
      </c>
      <c r="I914" s="174">
        <v>2.9519313725490202</v>
      </c>
      <c r="J914" s="174">
        <v>3.0939186274509809</v>
      </c>
      <c r="K914" s="174">
        <v>3.645663725490194</v>
      </c>
      <c r="L914" s="174">
        <v>4.4807058823529422</v>
      </c>
      <c r="M914" s="174">
        <v>4.6820989795918369</v>
      </c>
      <c r="N914" s="174">
        <v>4.9542051020408175</v>
      </c>
      <c r="O914" s="174">
        <v>6.2158397727272723</v>
      </c>
      <c r="P914" s="174">
        <v>6.6461894117647065</v>
      </c>
      <c r="Q914" s="174">
        <v>6.8633607843137279</v>
      </c>
      <c r="R914" s="174">
        <v>5.9177186813186831</v>
      </c>
    </row>
    <row r="915" spans="1:18" x14ac:dyDescent="0.3">
      <c r="A915" s="173" t="s">
        <v>409</v>
      </c>
      <c r="B915" s="168"/>
      <c r="C915" s="168"/>
      <c r="D915" s="168"/>
      <c r="E915" s="168"/>
      <c r="F915" s="174">
        <v>2.0053999999999998</v>
      </c>
      <c r="G915" s="174">
        <v>2.6433999999999997</v>
      </c>
      <c r="H915" s="174">
        <v>2.9809000000000001</v>
      </c>
      <c r="I915" s="174">
        <v>2.9754500000000004</v>
      </c>
      <c r="J915" s="174">
        <v>3.1053500000000001</v>
      </c>
      <c r="K915" s="174">
        <v>3.7661499999999997</v>
      </c>
      <c r="L915" s="174">
        <v>4.7371999999999996</v>
      </c>
      <c r="M915" s="174">
        <v>4.92</v>
      </c>
      <c r="N915" s="174">
        <v>5.1980500000000003</v>
      </c>
      <c r="O915" s="174">
        <v>6.5180500000000006</v>
      </c>
      <c r="P915" s="174">
        <v>6.8825000000000003</v>
      </c>
      <c r="Q915" s="174">
        <v>7.3188500000000003</v>
      </c>
      <c r="R915" s="174">
        <v>6.2961</v>
      </c>
    </row>
    <row r="916" spans="1:18" x14ac:dyDescent="0.3">
      <c r="A916" s="117"/>
      <c r="B916" s="117"/>
      <c r="C916" s="117"/>
      <c r="D916" s="117"/>
      <c r="E916" s="117"/>
      <c r="F916" s="117"/>
      <c r="G916" s="117"/>
      <c r="H916" s="117"/>
      <c r="I916" s="117"/>
      <c r="J916" s="117"/>
      <c r="K916" s="117"/>
      <c r="L916" s="117"/>
      <c r="M916" s="117"/>
      <c r="N916" s="117"/>
      <c r="O916" s="117"/>
      <c r="P916" s="117"/>
      <c r="Q916" s="117"/>
      <c r="R916" s="117"/>
    </row>
    <row r="917" spans="1:18" x14ac:dyDescent="0.3">
      <c r="A917" s="170" t="s">
        <v>1037</v>
      </c>
      <c r="B917" s="170"/>
      <c r="C917" s="170"/>
      <c r="D917" s="170"/>
      <c r="E917" s="170"/>
      <c r="F917" s="170"/>
      <c r="G917" s="170"/>
      <c r="H917" s="170"/>
      <c r="I917" s="170"/>
      <c r="J917" s="170"/>
      <c r="K917" s="170"/>
      <c r="L917" s="170"/>
      <c r="M917" s="170"/>
      <c r="N917" s="170"/>
      <c r="O917" s="170"/>
      <c r="P917" s="170"/>
      <c r="Q917" s="170"/>
      <c r="R917" s="170"/>
    </row>
    <row r="918" spans="1:18" x14ac:dyDescent="0.3">
      <c r="A918" s="168" t="s">
        <v>1038</v>
      </c>
      <c r="B918" s="168" t="s">
        <v>1039</v>
      </c>
      <c r="C918" s="168">
        <v>100365</v>
      </c>
      <c r="D918" s="171">
        <v>44040</v>
      </c>
      <c r="E918" s="172">
        <v>70.654399999999995</v>
      </c>
      <c r="F918" s="172">
        <v>12.7128</v>
      </c>
      <c r="G918" s="172">
        <v>-10.036799999999999</v>
      </c>
      <c r="H918" s="172">
        <v>10.2117</v>
      </c>
      <c r="I918" s="172">
        <v>9.15</v>
      </c>
      <c r="J918" s="172">
        <v>17.644300000000001</v>
      </c>
      <c r="K918" s="172">
        <v>15.745900000000001</v>
      </c>
      <c r="L918" s="172">
        <v>17.056899999999999</v>
      </c>
      <c r="M918" s="172">
        <v>14.4133</v>
      </c>
      <c r="N918" s="172">
        <v>11.256</v>
      </c>
      <c r="O918" s="172">
        <v>8.8478999999999992</v>
      </c>
      <c r="P918" s="172">
        <v>10.001799999999999</v>
      </c>
      <c r="Q918" s="172">
        <v>9.2640999999999991</v>
      </c>
      <c r="R918" s="172">
        <v>13.5237</v>
      </c>
    </row>
    <row r="919" spans="1:18" x14ac:dyDescent="0.3">
      <c r="A919" s="168" t="s">
        <v>1038</v>
      </c>
      <c r="B919" s="168" t="s">
        <v>1040</v>
      </c>
      <c r="C919" s="168">
        <v>120743</v>
      </c>
      <c r="D919" s="171">
        <v>44040</v>
      </c>
      <c r="E919" s="172">
        <v>75.225499999999997</v>
      </c>
      <c r="F919" s="172">
        <v>13.348100000000001</v>
      </c>
      <c r="G919" s="172">
        <v>-9.4275000000000002</v>
      </c>
      <c r="H919" s="172">
        <v>10.8148</v>
      </c>
      <c r="I919" s="172">
        <v>9.7544000000000004</v>
      </c>
      <c r="J919" s="172">
        <v>18.253900000000002</v>
      </c>
      <c r="K919" s="172">
        <v>16.214200000000002</v>
      </c>
      <c r="L919" s="172">
        <v>17.484999999999999</v>
      </c>
      <c r="M919" s="172">
        <v>14.919700000000001</v>
      </c>
      <c r="N919" s="172">
        <v>11.786199999999999</v>
      </c>
      <c r="O919" s="172">
        <v>9.4794999999999998</v>
      </c>
      <c r="P919" s="172">
        <v>10.8109</v>
      </c>
      <c r="Q919" s="172">
        <v>10.045500000000001</v>
      </c>
      <c r="R919" s="172">
        <v>14.114599999999999</v>
      </c>
    </row>
    <row r="920" spans="1:18" x14ac:dyDescent="0.3">
      <c r="A920" s="168" t="s">
        <v>1038</v>
      </c>
      <c r="B920" s="168" t="s">
        <v>1041</v>
      </c>
      <c r="C920" s="168">
        <v>143702</v>
      </c>
      <c r="D920" s="171">
        <v>44040</v>
      </c>
      <c r="E920" s="172">
        <v>13.8096</v>
      </c>
      <c r="F920" s="172">
        <v>-14.267099999999999</v>
      </c>
      <c r="G920" s="172">
        <v>-5.9431000000000003</v>
      </c>
      <c r="H920" s="172">
        <v>4.2702</v>
      </c>
      <c r="I920" s="172">
        <v>8.6563999999999997</v>
      </c>
      <c r="J920" s="172">
        <v>31.219000000000001</v>
      </c>
      <c r="K920" s="172">
        <v>24.553599999999999</v>
      </c>
      <c r="L920" s="172">
        <v>23.484500000000001</v>
      </c>
      <c r="M920" s="172">
        <v>18.5716</v>
      </c>
      <c r="N920" s="172">
        <v>12.688800000000001</v>
      </c>
      <c r="O920" s="172"/>
      <c r="P920" s="172"/>
      <c r="Q920" s="172">
        <v>16.936399999999999</v>
      </c>
      <c r="R920" s="172">
        <v>17.3887</v>
      </c>
    </row>
    <row r="921" spans="1:18" x14ac:dyDescent="0.3">
      <c r="A921" s="168" t="s">
        <v>1038</v>
      </c>
      <c r="B921" s="168" t="s">
        <v>1042</v>
      </c>
      <c r="C921" s="168">
        <v>143704</v>
      </c>
      <c r="D921" s="171">
        <v>44040</v>
      </c>
      <c r="E921" s="172">
        <v>13.903700000000001</v>
      </c>
      <c r="F921" s="172">
        <v>-14.1706</v>
      </c>
      <c r="G921" s="172">
        <v>-5.6406999999999998</v>
      </c>
      <c r="H921" s="172">
        <v>4.5793999999999997</v>
      </c>
      <c r="I921" s="172">
        <v>8.9751999999999992</v>
      </c>
      <c r="J921" s="172">
        <v>31.547499999999999</v>
      </c>
      <c r="K921" s="172">
        <v>24.893999999999998</v>
      </c>
      <c r="L921" s="172">
        <v>23.842099999999999</v>
      </c>
      <c r="M921" s="172">
        <v>18.9361</v>
      </c>
      <c r="N921" s="172">
        <v>13.0496</v>
      </c>
      <c r="O921" s="172"/>
      <c r="P921" s="172"/>
      <c r="Q921" s="172">
        <v>17.321899999999999</v>
      </c>
      <c r="R921" s="172">
        <v>17.763400000000001</v>
      </c>
    </row>
    <row r="922" spans="1:18" x14ac:dyDescent="0.3">
      <c r="A922" s="173" t="s">
        <v>27</v>
      </c>
      <c r="B922" s="168"/>
      <c r="C922" s="168"/>
      <c r="D922" s="168"/>
      <c r="E922" s="168"/>
      <c r="F922" s="174">
        <v>-0.59419999999999984</v>
      </c>
      <c r="G922" s="174">
        <v>-7.7620250000000004</v>
      </c>
      <c r="H922" s="174">
        <v>7.4690249999999994</v>
      </c>
      <c r="I922" s="174">
        <v>9.1340000000000003</v>
      </c>
      <c r="J922" s="174">
        <v>24.666174999999999</v>
      </c>
      <c r="K922" s="174">
        <v>20.351925000000001</v>
      </c>
      <c r="L922" s="174">
        <v>20.467124999999999</v>
      </c>
      <c r="M922" s="174">
        <v>16.710175</v>
      </c>
      <c r="N922" s="174">
        <v>12.19515</v>
      </c>
      <c r="O922" s="174">
        <v>9.1636999999999986</v>
      </c>
      <c r="P922" s="174">
        <v>10.40635</v>
      </c>
      <c r="Q922" s="174">
        <v>13.391974999999999</v>
      </c>
      <c r="R922" s="174">
        <v>15.697600000000001</v>
      </c>
    </row>
    <row r="923" spans="1:18" x14ac:dyDescent="0.3">
      <c r="A923" s="173" t="s">
        <v>409</v>
      </c>
      <c r="B923" s="168"/>
      <c r="C923" s="168"/>
      <c r="D923" s="168"/>
      <c r="E923" s="168"/>
      <c r="F923" s="174">
        <v>-0.72889999999999944</v>
      </c>
      <c r="G923" s="174">
        <v>-7.6852999999999998</v>
      </c>
      <c r="H923" s="174">
        <v>7.3955500000000001</v>
      </c>
      <c r="I923" s="174">
        <v>9.0625999999999998</v>
      </c>
      <c r="J923" s="174">
        <v>24.736450000000001</v>
      </c>
      <c r="K923" s="174">
        <v>20.383900000000001</v>
      </c>
      <c r="L923" s="174">
        <v>20.484749999999998</v>
      </c>
      <c r="M923" s="174">
        <v>16.745650000000001</v>
      </c>
      <c r="N923" s="174">
        <v>12.237500000000001</v>
      </c>
      <c r="O923" s="174">
        <v>9.1636999999999986</v>
      </c>
      <c r="P923" s="174">
        <v>10.40635</v>
      </c>
      <c r="Q923" s="174">
        <v>13.49095</v>
      </c>
      <c r="R923" s="174">
        <v>15.75165</v>
      </c>
    </row>
    <row r="924" spans="1:18" x14ac:dyDescent="0.3">
      <c r="A924" s="117"/>
      <c r="B924" s="117"/>
      <c r="C924" s="117"/>
      <c r="D924" s="117"/>
      <c r="E924" s="117"/>
      <c r="F924" s="117"/>
      <c r="G924" s="117"/>
      <c r="H924" s="117"/>
      <c r="I924" s="117"/>
      <c r="J924" s="117"/>
      <c r="K924" s="117"/>
      <c r="L924" s="117"/>
      <c r="M924" s="117"/>
      <c r="N924" s="117"/>
      <c r="O924" s="117"/>
      <c r="P924" s="117"/>
      <c r="Q924" s="117"/>
      <c r="R924" s="117"/>
    </row>
    <row r="925" spans="1:18" x14ac:dyDescent="0.3">
      <c r="A925" s="170" t="s">
        <v>1043</v>
      </c>
      <c r="B925" s="170"/>
      <c r="C925" s="170"/>
      <c r="D925" s="170"/>
      <c r="E925" s="170"/>
      <c r="F925" s="170"/>
      <c r="G925" s="170"/>
      <c r="H925" s="170"/>
      <c r="I925" s="170"/>
      <c r="J925" s="170"/>
      <c r="K925" s="170"/>
      <c r="L925" s="170"/>
      <c r="M925" s="170"/>
      <c r="N925" s="170"/>
      <c r="O925" s="170"/>
      <c r="P925" s="170"/>
      <c r="Q925" s="170"/>
      <c r="R925" s="170"/>
    </row>
    <row r="926" spans="1:18" x14ac:dyDescent="0.3">
      <c r="A926" s="168" t="s">
        <v>1044</v>
      </c>
      <c r="B926" s="168" t="s">
        <v>1045</v>
      </c>
      <c r="C926" s="168">
        <v>103192</v>
      </c>
      <c r="D926" s="171">
        <v>44040</v>
      </c>
      <c r="E926" s="172">
        <v>500.16739999999999</v>
      </c>
      <c r="F926" s="172">
        <v>-8.7331000000000003</v>
      </c>
      <c r="G926" s="172">
        <v>-2.867</v>
      </c>
      <c r="H926" s="172">
        <v>-7.51E-2</v>
      </c>
      <c r="I926" s="172">
        <v>3.4218000000000002</v>
      </c>
      <c r="J926" s="172">
        <v>7.8761000000000001</v>
      </c>
      <c r="K926" s="172">
        <v>13.071999999999999</v>
      </c>
      <c r="L926" s="172">
        <v>9.0950000000000006</v>
      </c>
      <c r="M926" s="172">
        <v>8.1496999999999993</v>
      </c>
      <c r="N926" s="172">
        <v>8.5315999999999992</v>
      </c>
      <c r="O926" s="172">
        <v>7.5579000000000001</v>
      </c>
      <c r="P926" s="172">
        <v>7.7164000000000001</v>
      </c>
      <c r="Q926" s="172">
        <v>7.5129000000000001</v>
      </c>
      <c r="R926" s="172">
        <v>8.3690999999999995</v>
      </c>
    </row>
    <row r="927" spans="1:18" x14ac:dyDescent="0.3">
      <c r="A927" s="168" t="s">
        <v>1044</v>
      </c>
      <c r="B927" s="168" t="s">
        <v>1046</v>
      </c>
      <c r="C927" s="168">
        <v>119523</v>
      </c>
      <c r="D927" s="171">
        <v>44040</v>
      </c>
      <c r="E927" s="172">
        <v>532.50930000000005</v>
      </c>
      <c r="F927" s="172">
        <v>-7.915</v>
      </c>
      <c r="G927" s="172">
        <v>-2.0489999999999999</v>
      </c>
      <c r="H927" s="172">
        <v>0.74429999999999996</v>
      </c>
      <c r="I927" s="172">
        <v>4.2413999999999996</v>
      </c>
      <c r="J927" s="172">
        <v>8.6981999999999999</v>
      </c>
      <c r="K927" s="172">
        <v>13.917999999999999</v>
      </c>
      <c r="L927" s="172">
        <v>9.9673999999999996</v>
      </c>
      <c r="M927" s="172">
        <v>9.0424000000000007</v>
      </c>
      <c r="N927" s="172">
        <v>9.4479000000000006</v>
      </c>
      <c r="O927" s="172">
        <v>8.4610000000000003</v>
      </c>
      <c r="P927" s="172">
        <v>8.6084999999999994</v>
      </c>
      <c r="Q927" s="172">
        <v>8.9867000000000008</v>
      </c>
      <c r="R927" s="172">
        <v>9.2802000000000007</v>
      </c>
    </row>
    <row r="928" spans="1:18" x14ac:dyDescent="0.3">
      <c r="A928" s="168" t="s">
        <v>1044</v>
      </c>
      <c r="B928" s="168" t="s">
        <v>1047</v>
      </c>
      <c r="C928" s="168">
        <v>120513</v>
      </c>
      <c r="D928" s="171">
        <v>44040</v>
      </c>
      <c r="E928" s="172">
        <v>2405.7824999999998</v>
      </c>
      <c r="F928" s="172">
        <v>-8.3516999999999992</v>
      </c>
      <c r="G928" s="172">
        <v>-2.3067000000000002</v>
      </c>
      <c r="H928" s="172">
        <v>0.85780000000000001</v>
      </c>
      <c r="I928" s="172">
        <v>3.7126999999999999</v>
      </c>
      <c r="J928" s="172">
        <v>8.2294999999999998</v>
      </c>
      <c r="K928" s="172">
        <v>12.543799999999999</v>
      </c>
      <c r="L928" s="172">
        <v>9.2864000000000004</v>
      </c>
      <c r="M928" s="172">
        <v>8.5493000000000006</v>
      </c>
      <c r="N928" s="172">
        <v>8.9190000000000005</v>
      </c>
      <c r="O928" s="172">
        <v>8.3390000000000004</v>
      </c>
      <c r="P928" s="172">
        <v>8.3364999999999991</v>
      </c>
      <c r="Q928" s="172">
        <v>8.7119</v>
      </c>
      <c r="R928" s="172">
        <v>8.9967000000000006</v>
      </c>
    </row>
    <row r="929" spans="1:18" x14ac:dyDescent="0.3">
      <c r="A929" s="168" t="s">
        <v>1044</v>
      </c>
      <c r="B929" s="168" t="s">
        <v>1048</v>
      </c>
      <c r="C929" s="168">
        <v>112214</v>
      </c>
      <c r="D929" s="171">
        <v>44040</v>
      </c>
      <c r="E929" s="172">
        <v>2331.6298999999999</v>
      </c>
      <c r="F929" s="172">
        <v>-8.6609999999999996</v>
      </c>
      <c r="G929" s="172">
        <v>-2.6162999999999998</v>
      </c>
      <c r="H929" s="172">
        <v>0.54800000000000004</v>
      </c>
      <c r="I929" s="172">
        <v>3.4022999999999999</v>
      </c>
      <c r="J929" s="172">
        <v>7.9172000000000002</v>
      </c>
      <c r="K929" s="172">
        <v>12.228199999999999</v>
      </c>
      <c r="L929" s="172">
        <v>8.9704999999999995</v>
      </c>
      <c r="M929" s="172">
        <v>8.2289999999999992</v>
      </c>
      <c r="N929" s="172">
        <v>8.5922000000000001</v>
      </c>
      <c r="O929" s="172">
        <v>7.8913000000000002</v>
      </c>
      <c r="P929" s="172">
        <v>7.8822999999999999</v>
      </c>
      <c r="Q929" s="172">
        <v>8.1475000000000009</v>
      </c>
      <c r="R929" s="172">
        <v>8.6210000000000004</v>
      </c>
    </row>
    <row r="930" spans="1:18" x14ac:dyDescent="0.3">
      <c r="A930" s="168" t="s">
        <v>1044</v>
      </c>
      <c r="B930" s="168" t="s">
        <v>1049</v>
      </c>
      <c r="C930" s="168">
        <v>112029</v>
      </c>
      <c r="D930" s="171">
        <v>44040</v>
      </c>
      <c r="E930" s="172">
        <v>1456.7772</v>
      </c>
      <c r="F930" s="172">
        <v>14.2746</v>
      </c>
      <c r="G930" s="172">
        <v>7.3765999999999998</v>
      </c>
      <c r="H930" s="172">
        <v>4.5719000000000003</v>
      </c>
      <c r="I930" s="172">
        <v>669.73810000000003</v>
      </c>
      <c r="J930" s="172">
        <v>300.34019999999998</v>
      </c>
      <c r="K930" s="172">
        <v>76.839600000000004</v>
      </c>
      <c r="L930" s="172">
        <v>-32.096800000000002</v>
      </c>
      <c r="M930" s="172">
        <v>-22.398800000000001</v>
      </c>
      <c r="N930" s="172">
        <v>-19.1463</v>
      </c>
      <c r="O930" s="172">
        <v>-9.1670999999999996</v>
      </c>
      <c r="P930" s="172">
        <v>-2.3513999999999999</v>
      </c>
      <c r="Q930" s="172">
        <v>3.4470999999999998</v>
      </c>
      <c r="R930" s="172">
        <v>-16.140899999999998</v>
      </c>
    </row>
    <row r="931" spans="1:18" x14ac:dyDescent="0.3">
      <c r="A931" s="168" t="s">
        <v>1044</v>
      </c>
      <c r="B931" s="168" t="s">
        <v>1050</v>
      </c>
      <c r="C931" s="168">
        <v>119410</v>
      </c>
      <c r="D931" s="171">
        <v>44040</v>
      </c>
      <c r="E931" s="172">
        <v>1491.7988</v>
      </c>
      <c r="F931" s="172">
        <v>14.4878</v>
      </c>
      <c r="G931" s="172">
        <v>7.5880000000000001</v>
      </c>
      <c r="H931" s="172">
        <v>4.7835000000000001</v>
      </c>
      <c r="I931" s="172">
        <v>670.00199999999995</v>
      </c>
      <c r="J931" s="172">
        <v>300.60599999999999</v>
      </c>
      <c r="K931" s="172">
        <v>77.138800000000003</v>
      </c>
      <c r="L931" s="172">
        <v>-31.8611</v>
      </c>
      <c r="M931" s="172">
        <v>-22.157699999999998</v>
      </c>
      <c r="N931" s="172">
        <v>-18.908000000000001</v>
      </c>
      <c r="O931" s="172">
        <v>-8.8998000000000008</v>
      </c>
      <c r="P931" s="172">
        <v>-2.0226999999999999</v>
      </c>
      <c r="Q931" s="172">
        <v>1.7943</v>
      </c>
      <c r="R931" s="172">
        <v>-15.8925</v>
      </c>
    </row>
    <row r="932" spans="1:18" x14ac:dyDescent="0.3">
      <c r="A932" s="168" t="s">
        <v>1044</v>
      </c>
      <c r="B932" s="168" t="s">
        <v>1051</v>
      </c>
      <c r="C932" s="168">
        <v>148320</v>
      </c>
      <c r="D932" s="171"/>
      <c r="E932" s="172"/>
      <c r="F932" s="172"/>
      <c r="G932" s="172"/>
      <c r="H932" s="172"/>
      <c r="I932" s="172"/>
      <c r="J932" s="172"/>
      <c r="K932" s="172"/>
      <c r="L932" s="172"/>
      <c r="M932" s="172"/>
      <c r="N932" s="172"/>
      <c r="O932" s="172"/>
      <c r="P932" s="172"/>
      <c r="Q932" s="172"/>
      <c r="R932" s="172"/>
    </row>
    <row r="933" spans="1:18" x14ac:dyDescent="0.3">
      <c r="A933" s="168" t="s">
        <v>1044</v>
      </c>
      <c r="B933" s="168" t="s">
        <v>1052</v>
      </c>
      <c r="C933" s="168">
        <v>148325</v>
      </c>
      <c r="D933" s="171"/>
      <c r="E933" s="172"/>
      <c r="F933" s="172"/>
      <c r="G933" s="172"/>
      <c r="H933" s="172"/>
      <c r="I933" s="172"/>
      <c r="J933" s="172"/>
      <c r="K933" s="172"/>
      <c r="L933" s="172"/>
      <c r="M933" s="172"/>
      <c r="N933" s="172"/>
      <c r="O933" s="172"/>
      <c r="P933" s="172"/>
      <c r="Q933" s="172"/>
      <c r="R933" s="172"/>
    </row>
    <row r="934" spans="1:18" x14ac:dyDescent="0.3">
      <c r="A934" s="168" t="s">
        <v>1044</v>
      </c>
      <c r="B934" s="168" t="s">
        <v>1053</v>
      </c>
      <c r="C934" s="168">
        <v>117945</v>
      </c>
      <c r="D934" s="171">
        <v>44040</v>
      </c>
      <c r="E934" s="172">
        <v>30.8933</v>
      </c>
      <c r="F934" s="172">
        <v>-19.956199999999999</v>
      </c>
      <c r="G934" s="172">
        <v>-6.641</v>
      </c>
      <c r="H934" s="172">
        <v>-3.9634</v>
      </c>
      <c r="I934" s="172">
        <v>2.1537999999999999</v>
      </c>
      <c r="J934" s="172">
        <v>6.4009999999999998</v>
      </c>
      <c r="K934" s="172">
        <v>11.013400000000001</v>
      </c>
      <c r="L934" s="172">
        <v>9.2047000000000008</v>
      </c>
      <c r="M934" s="172">
        <v>8.2545999999999999</v>
      </c>
      <c r="N934" s="172">
        <v>8.4665999999999997</v>
      </c>
      <c r="O934" s="172">
        <v>7.2313000000000001</v>
      </c>
      <c r="P934" s="172">
        <v>7.3886000000000003</v>
      </c>
      <c r="Q934" s="172">
        <v>7.9314999999999998</v>
      </c>
      <c r="R934" s="172">
        <v>7.7538</v>
      </c>
    </row>
    <row r="935" spans="1:18" x14ac:dyDescent="0.3">
      <c r="A935" s="168" t="s">
        <v>1044</v>
      </c>
      <c r="B935" s="168" t="s">
        <v>1054</v>
      </c>
      <c r="C935" s="168">
        <v>120008</v>
      </c>
      <c r="D935" s="171">
        <v>44040</v>
      </c>
      <c r="E935" s="172">
        <v>32.576000000000001</v>
      </c>
      <c r="F935" s="172">
        <v>-19.037800000000001</v>
      </c>
      <c r="G935" s="172">
        <v>-5.7667000000000002</v>
      </c>
      <c r="H935" s="172">
        <v>-3.1034000000000002</v>
      </c>
      <c r="I935" s="172">
        <v>3.0207000000000002</v>
      </c>
      <c r="J935" s="172">
        <v>7.2766000000000002</v>
      </c>
      <c r="K935" s="172">
        <v>11.9009</v>
      </c>
      <c r="L935" s="172">
        <v>10.084899999999999</v>
      </c>
      <c r="M935" s="172">
        <v>9.1399000000000008</v>
      </c>
      <c r="N935" s="172">
        <v>9.3745999999999992</v>
      </c>
      <c r="O935" s="172">
        <v>8.0326000000000004</v>
      </c>
      <c r="P935" s="172">
        <v>8.1455000000000002</v>
      </c>
      <c r="Q935" s="172">
        <v>8.5876000000000001</v>
      </c>
      <c r="R935" s="172">
        <v>8.6343999999999994</v>
      </c>
    </row>
    <row r="936" spans="1:18" x14ac:dyDescent="0.3">
      <c r="A936" s="168" t="s">
        <v>1044</v>
      </c>
      <c r="B936" s="168" t="s">
        <v>1055</v>
      </c>
      <c r="C936" s="168">
        <v>118291</v>
      </c>
      <c r="D936" s="171">
        <v>44040</v>
      </c>
      <c r="E936" s="172">
        <v>32.7624</v>
      </c>
      <c r="F936" s="172">
        <v>-4.3444000000000003</v>
      </c>
      <c r="G936" s="172">
        <v>-3.0070000000000001</v>
      </c>
      <c r="H936" s="172">
        <v>-0.77969999999999995</v>
      </c>
      <c r="I936" s="172">
        <v>2.1901999999999999</v>
      </c>
      <c r="J936" s="172">
        <v>5.9177999999999997</v>
      </c>
      <c r="K936" s="172">
        <v>10.391999999999999</v>
      </c>
      <c r="L936" s="172">
        <v>8.2698999999999998</v>
      </c>
      <c r="M936" s="172">
        <v>7.6455000000000002</v>
      </c>
      <c r="N936" s="172">
        <v>7.9032</v>
      </c>
      <c r="O936" s="172">
        <v>7.5743</v>
      </c>
      <c r="P936" s="172">
        <v>7.8209</v>
      </c>
      <c r="Q936" s="172">
        <v>8.2795000000000005</v>
      </c>
      <c r="R936" s="172">
        <v>8.1456</v>
      </c>
    </row>
    <row r="937" spans="1:18" x14ac:dyDescent="0.3">
      <c r="A937" s="168" t="s">
        <v>1044</v>
      </c>
      <c r="B937" s="168" t="s">
        <v>1056</v>
      </c>
      <c r="C937" s="168">
        <v>102913</v>
      </c>
      <c r="D937" s="171">
        <v>44040</v>
      </c>
      <c r="E937" s="172">
        <v>32.311199999999999</v>
      </c>
      <c r="F937" s="172">
        <v>-4.6308999999999996</v>
      </c>
      <c r="G937" s="172">
        <v>-3.3029999999999999</v>
      </c>
      <c r="H937" s="172">
        <v>-1.0487</v>
      </c>
      <c r="I937" s="172">
        <v>1.9379999999999999</v>
      </c>
      <c r="J937" s="172">
        <v>5.6763000000000003</v>
      </c>
      <c r="K937" s="172">
        <v>10.1465</v>
      </c>
      <c r="L937" s="172">
        <v>8.0385000000000009</v>
      </c>
      <c r="M937" s="172">
        <v>7.4065000000000003</v>
      </c>
      <c r="N937" s="172">
        <v>7.6543999999999999</v>
      </c>
      <c r="O937" s="172">
        <v>7.3428000000000004</v>
      </c>
      <c r="P937" s="172">
        <v>7.6040000000000001</v>
      </c>
      <c r="Q937" s="172">
        <v>7.9074</v>
      </c>
      <c r="R937" s="172">
        <v>7.8906000000000001</v>
      </c>
    </row>
    <row r="938" spans="1:18" x14ac:dyDescent="0.3">
      <c r="A938" s="168" t="s">
        <v>1044</v>
      </c>
      <c r="B938" s="168" t="s">
        <v>1057</v>
      </c>
      <c r="C938" s="168">
        <v>133925</v>
      </c>
      <c r="D938" s="171">
        <v>44040</v>
      </c>
      <c r="E938" s="172">
        <v>15.378399999999999</v>
      </c>
      <c r="F938" s="172">
        <v>-4.5090000000000003</v>
      </c>
      <c r="G938" s="172">
        <v>-1.8984000000000001</v>
      </c>
      <c r="H938" s="172">
        <v>0.88170000000000004</v>
      </c>
      <c r="I938" s="172">
        <v>3.0722</v>
      </c>
      <c r="J938" s="172">
        <v>5.7549000000000001</v>
      </c>
      <c r="K938" s="172">
        <v>11.0664</v>
      </c>
      <c r="L938" s="172">
        <v>8.3826000000000001</v>
      </c>
      <c r="M938" s="172">
        <v>7.8852000000000002</v>
      </c>
      <c r="N938" s="172">
        <v>9.6387</v>
      </c>
      <c r="O938" s="172">
        <v>7.9976000000000003</v>
      </c>
      <c r="P938" s="172">
        <v>8.1669</v>
      </c>
      <c r="Q938" s="172">
        <v>8.3137000000000008</v>
      </c>
      <c r="R938" s="172">
        <v>8.7262000000000004</v>
      </c>
    </row>
    <row r="939" spans="1:18" x14ac:dyDescent="0.3">
      <c r="A939" s="168" t="s">
        <v>1044</v>
      </c>
      <c r="B939" s="168" t="s">
        <v>1058</v>
      </c>
      <c r="C939" s="168">
        <v>133926</v>
      </c>
      <c r="D939" s="171">
        <v>44040</v>
      </c>
      <c r="E939" s="172">
        <v>15.1143</v>
      </c>
      <c r="F939" s="172">
        <v>-4.8292000000000002</v>
      </c>
      <c r="G939" s="172">
        <v>-2.1728999999999998</v>
      </c>
      <c r="H939" s="172">
        <v>0.58650000000000002</v>
      </c>
      <c r="I939" s="172">
        <v>2.7974000000000001</v>
      </c>
      <c r="J939" s="172">
        <v>5.4748000000000001</v>
      </c>
      <c r="K939" s="172">
        <v>10.777699999999999</v>
      </c>
      <c r="L939" s="172">
        <v>8.1021000000000001</v>
      </c>
      <c r="M939" s="172">
        <v>7.5804</v>
      </c>
      <c r="N939" s="172">
        <v>9.3157999999999994</v>
      </c>
      <c r="O939" s="172">
        <v>7.6736000000000004</v>
      </c>
      <c r="P939" s="172">
        <v>7.8220999999999998</v>
      </c>
      <c r="Q939" s="172">
        <v>7.9661</v>
      </c>
      <c r="R939" s="172">
        <v>8.4034999999999993</v>
      </c>
    </row>
    <row r="940" spans="1:18" x14ac:dyDescent="0.3">
      <c r="A940" s="168" t="s">
        <v>1044</v>
      </c>
      <c r="B940" s="168" t="s">
        <v>1059</v>
      </c>
      <c r="C940" s="168">
        <v>140220</v>
      </c>
      <c r="D940" s="171">
        <v>44040</v>
      </c>
      <c r="E940" s="172">
        <v>2018.373</v>
      </c>
      <c r="F940" s="172">
        <v>0.76319999999999999</v>
      </c>
      <c r="G940" s="172">
        <v>3.9413</v>
      </c>
      <c r="H940" s="172">
        <v>5.0701999999999998</v>
      </c>
      <c r="I940" s="172">
        <v>-18.568899999999999</v>
      </c>
      <c r="J940" s="172">
        <v>-78.366100000000003</v>
      </c>
      <c r="K940" s="172">
        <v>-27.071000000000002</v>
      </c>
      <c r="L940" s="172">
        <v>-11.1129</v>
      </c>
      <c r="M940" s="172">
        <v>-5.0420999999999996</v>
      </c>
      <c r="N940" s="172">
        <v>-1.7925</v>
      </c>
      <c r="O940" s="172">
        <v>0.2475</v>
      </c>
      <c r="P940" s="172">
        <v>1.252</v>
      </c>
      <c r="Q940" s="172">
        <v>3.94</v>
      </c>
      <c r="R940" s="172">
        <v>-3.1295000000000002</v>
      </c>
    </row>
    <row r="941" spans="1:18" x14ac:dyDescent="0.3">
      <c r="A941" s="168" t="s">
        <v>1044</v>
      </c>
      <c r="B941" s="168" t="s">
        <v>1060</v>
      </c>
      <c r="C941" s="168">
        <v>140207</v>
      </c>
      <c r="D941" s="171">
        <v>44040</v>
      </c>
      <c r="E941" s="172">
        <v>1957.2687000000001</v>
      </c>
      <c r="F941" s="172">
        <v>-3.73E-2</v>
      </c>
      <c r="G941" s="172">
        <v>3.141</v>
      </c>
      <c r="H941" s="172">
        <v>4.2694999999999999</v>
      </c>
      <c r="I941" s="172">
        <v>-19.363099999999999</v>
      </c>
      <c r="J941" s="172">
        <v>-79.110799999999998</v>
      </c>
      <c r="K941" s="172">
        <v>-27.816199999999998</v>
      </c>
      <c r="L941" s="172">
        <v>-11.869</v>
      </c>
      <c r="M941" s="172">
        <v>-5.8097000000000003</v>
      </c>
      <c r="N941" s="172">
        <v>-2.5748000000000002</v>
      </c>
      <c r="O941" s="172">
        <v>-0.54220000000000002</v>
      </c>
      <c r="P941" s="172">
        <v>0.70860000000000001</v>
      </c>
      <c r="Q941" s="172">
        <v>5.0751999999999997</v>
      </c>
      <c r="R941" s="172">
        <v>-3.8953000000000002</v>
      </c>
    </row>
    <row r="942" spans="1:18" x14ac:dyDescent="0.3">
      <c r="A942" s="168" t="s">
        <v>1044</v>
      </c>
      <c r="B942" s="168" t="s">
        <v>1061</v>
      </c>
      <c r="C942" s="168">
        <v>100503</v>
      </c>
      <c r="D942" s="171">
        <v>44040</v>
      </c>
      <c r="E942" s="172">
        <v>39.237984894590298</v>
      </c>
      <c r="F942" s="172">
        <v>-6.3609</v>
      </c>
      <c r="G942" s="172">
        <v>3.8374999999999999</v>
      </c>
      <c r="H942" s="172">
        <v>-0.21379999999999999</v>
      </c>
      <c r="I942" s="172">
        <v>-2.0299999999999998</v>
      </c>
      <c r="J942" s="172">
        <v>7.9135</v>
      </c>
      <c r="K942" s="172">
        <v>11.6897</v>
      </c>
      <c r="L942" s="172">
        <v>1.5248999999999999</v>
      </c>
      <c r="M942" s="172">
        <v>-8.1248000000000005</v>
      </c>
      <c r="N942" s="172">
        <v>-5.2123999999999997</v>
      </c>
      <c r="O942" s="172">
        <v>1.7481</v>
      </c>
      <c r="P942" s="172">
        <v>3.8361000000000001</v>
      </c>
      <c r="Q942" s="172">
        <v>6.9012000000000002</v>
      </c>
      <c r="R942" s="172">
        <v>0.1648</v>
      </c>
    </row>
    <row r="943" spans="1:18" x14ac:dyDescent="0.3">
      <c r="A943" s="168" t="s">
        <v>1044</v>
      </c>
      <c r="B943" s="168" t="s">
        <v>1062</v>
      </c>
      <c r="C943" s="168">
        <v>118528</v>
      </c>
      <c r="D943" s="171">
        <v>44040</v>
      </c>
      <c r="E943" s="172">
        <v>15.4941221946128</v>
      </c>
      <c r="F943" s="172">
        <v>-6.1586999999999996</v>
      </c>
      <c r="G943" s="172">
        <v>4.2594000000000003</v>
      </c>
      <c r="H943" s="172">
        <v>0.10349999999999999</v>
      </c>
      <c r="I943" s="172">
        <v>-1.6812</v>
      </c>
      <c r="J943" s="172">
        <v>8.2802000000000007</v>
      </c>
      <c r="K943" s="172">
        <v>12.0624</v>
      </c>
      <c r="L943" s="172">
        <v>1.8789</v>
      </c>
      <c r="M943" s="172">
        <v>-7.7737999999999996</v>
      </c>
      <c r="N943" s="172">
        <v>-4.8398000000000003</v>
      </c>
      <c r="O943" s="172">
        <v>2.1576</v>
      </c>
      <c r="P943" s="172">
        <v>4.2321</v>
      </c>
      <c r="Q943" s="172">
        <v>5.4492000000000003</v>
      </c>
      <c r="R943" s="172">
        <v>0.5716</v>
      </c>
    </row>
    <row r="944" spans="1:18" x14ac:dyDescent="0.3">
      <c r="A944" s="168" t="s">
        <v>1044</v>
      </c>
      <c r="B944" s="168" t="s">
        <v>1063</v>
      </c>
      <c r="C944" s="168">
        <v>147990</v>
      </c>
      <c r="D944" s="171">
        <v>44029</v>
      </c>
      <c r="E944" s="172">
        <v>0.49930000000000002</v>
      </c>
      <c r="F944" s="172">
        <v>0</v>
      </c>
      <c r="G944" s="172">
        <v>0</v>
      </c>
      <c r="H944" s="172">
        <v>0</v>
      </c>
      <c r="I944" s="172"/>
      <c r="J944" s="172"/>
      <c r="K944" s="172"/>
      <c r="L944" s="172"/>
      <c r="M944" s="172"/>
      <c r="N944" s="172"/>
      <c r="O944" s="172"/>
      <c r="P944" s="172"/>
      <c r="Q944" s="172">
        <v>0</v>
      </c>
      <c r="R944" s="172"/>
    </row>
    <row r="945" spans="1:18" x14ac:dyDescent="0.3">
      <c r="A945" s="168" t="s">
        <v>1044</v>
      </c>
      <c r="B945" s="168" t="s">
        <v>1064</v>
      </c>
      <c r="C945" s="168">
        <v>147991</v>
      </c>
      <c r="D945" s="171">
        <v>44029</v>
      </c>
      <c r="E945" s="172">
        <v>0.51480000000000004</v>
      </c>
      <c r="F945" s="172">
        <v>0</v>
      </c>
      <c r="G945" s="172">
        <v>0</v>
      </c>
      <c r="H945" s="172">
        <v>0</v>
      </c>
      <c r="I945" s="172"/>
      <c r="J945" s="172"/>
      <c r="K945" s="172"/>
      <c r="L945" s="172"/>
      <c r="M945" s="172"/>
      <c r="N945" s="172"/>
      <c r="O945" s="172"/>
      <c r="P945" s="172"/>
      <c r="Q945" s="172">
        <v>0</v>
      </c>
      <c r="R945" s="172"/>
    </row>
    <row r="946" spans="1:18" x14ac:dyDescent="0.3">
      <c r="A946" s="168" t="s">
        <v>1044</v>
      </c>
      <c r="B946" s="168" t="s">
        <v>1065</v>
      </c>
      <c r="C946" s="168">
        <v>147995</v>
      </c>
      <c r="D946" s="171"/>
      <c r="E946" s="172"/>
      <c r="F946" s="172"/>
      <c r="G946" s="172"/>
      <c r="H946" s="172"/>
      <c r="I946" s="172"/>
      <c r="J946" s="172"/>
      <c r="K946" s="172"/>
      <c r="L946" s="172"/>
      <c r="M946" s="172"/>
      <c r="N946" s="172"/>
      <c r="O946" s="172"/>
      <c r="P946" s="172"/>
      <c r="Q946" s="172"/>
      <c r="R946" s="172"/>
    </row>
    <row r="947" spans="1:18" x14ac:dyDescent="0.3">
      <c r="A947" s="168" t="s">
        <v>1044</v>
      </c>
      <c r="B947" s="168" t="s">
        <v>1066</v>
      </c>
      <c r="C947" s="168">
        <v>147996</v>
      </c>
      <c r="D947" s="171"/>
      <c r="E947" s="172"/>
      <c r="F947" s="172"/>
      <c r="G947" s="172"/>
      <c r="H947" s="172"/>
      <c r="I947" s="172"/>
      <c r="J947" s="172"/>
      <c r="K947" s="172"/>
      <c r="L947" s="172"/>
      <c r="M947" s="172"/>
      <c r="N947" s="172"/>
      <c r="O947" s="172"/>
      <c r="P947" s="172"/>
      <c r="Q947" s="172"/>
      <c r="R947" s="172"/>
    </row>
    <row r="948" spans="1:18" x14ac:dyDescent="0.3">
      <c r="A948" s="168" t="s">
        <v>1044</v>
      </c>
      <c r="B948" s="168" t="s">
        <v>1067</v>
      </c>
      <c r="C948" s="168">
        <v>102452</v>
      </c>
      <c r="D948" s="171">
        <v>44040</v>
      </c>
      <c r="E948" s="172">
        <v>43.468699999999998</v>
      </c>
      <c r="F948" s="172">
        <v>-10.912599999999999</v>
      </c>
      <c r="G948" s="172">
        <v>-1.9938</v>
      </c>
      <c r="H948" s="172">
        <v>1.6678999999999999</v>
      </c>
      <c r="I948" s="172">
        <v>5.0418000000000003</v>
      </c>
      <c r="J948" s="172">
        <v>10.638999999999999</v>
      </c>
      <c r="K948" s="172">
        <v>14.6616</v>
      </c>
      <c r="L948" s="172">
        <v>9.032</v>
      </c>
      <c r="M948" s="172">
        <v>8.1812000000000005</v>
      </c>
      <c r="N948" s="172">
        <v>8.2733000000000008</v>
      </c>
      <c r="O948" s="172">
        <v>7.2563000000000004</v>
      </c>
      <c r="P948" s="172">
        <v>7.5110000000000001</v>
      </c>
      <c r="Q948" s="172">
        <v>7.3543000000000003</v>
      </c>
      <c r="R948" s="172">
        <v>8.0797000000000008</v>
      </c>
    </row>
    <row r="949" spans="1:18" x14ac:dyDescent="0.3">
      <c r="A949" s="168" t="s">
        <v>1044</v>
      </c>
      <c r="B949" s="168" t="s">
        <v>1068</v>
      </c>
      <c r="C949" s="168">
        <v>118942</v>
      </c>
      <c r="D949" s="171">
        <v>44040</v>
      </c>
      <c r="E949" s="172">
        <v>45.760100000000001</v>
      </c>
      <c r="F949" s="172">
        <v>-10.2866</v>
      </c>
      <c r="G949" s="172">
        <v>-1.3956999999999999</v>
      </c>
      <c r="H949" s="172">
        <v>2.2686000000000002</v>
      </c>
      <c r="I949" s="172">
        <v>5.6468999999999996</v>
      </c>
      <c r="J949" s="172">
        <v>11.2468</v>
      </c>
      <c r="K949" s="172">
        <v>15.284000000000001</v>
      </c>
      <c r="L949" s="172">
        <v>9.6582000000000008</v>
      </c>
      <c r="M949" s="172">
        <v>8.8179999999999996</v>
      </c>
      <c r="N949" s="172">
        <v>8.9234000000000009</v>
      </c>
      <c r="O949" s="172">
        <v>7.9222999999999999</v>
      </c>
      <c r="P949" s="172">
        <v>8.2261000000000006</v>
      </c>
      <c r="Q949" s="172">
        <v>8.5070999999999994</v>
      </c>
      <c r="R949" s="172">
        <v>8.7344000000000008</v>
      </c>
    </row>
    <row r="950" spans="1:18" x14ac:dyDescent="0.3">
      <c r="A950" s="168" t="s">
        <v>1044</v>
      </c>
      <c r="B950" s="168" t="s">
        <v>1069</v>
      </c>
      <c r="C950" s="168">
        <v>104344</v>
      </c>
      <c r="D950" s="171">
        <v>44040</v>
      </c>
      <c r="E950" s="172">
        <v>15.7804</v>
      </c>
      <c r="F950" s="172">
        <v>-9.2495999999999992</v>
      </c>
      <c r="G950" s="172">
        <v>-3.8148</v>
      </c>
      <c r="H950" s="172">
        <v>-1.2553000000000001</v>
      </c>
      <c r="I950" s="172">
        <v>2.4144000000000001</v>
      </c>
      <c r="J950" s="172">
        <v>93.385099999999994</v>
      </c>
      <c r="K950" s="172">
        <v>-0.13719999999999999</v>
      </c>
      <c r="L950" s="172">
        <v>1.7769999999999999</v>
      </c>
      <c r="M950" s="172">
        <v>2.9512999999999998</v>
      </c>
      <c r="N950" s="172">
        <v>4.1367000000000003</v>
      </c>
      <c r="O950" s="172">
        <v>2.4308999999999998</v>
      </c>
      <c r="P950" s="172">
        <v>4.4131</v>
      </c>
      <c r="Q950" s="172">
        <v>3.3635999999999999</v>
      </c>
      <c r="R950" s="172">
        <v>0.79749999999999999</v>
      </c>
    </row>
    <row r="951" spans="1:18" x14ac:dyDescent="0.3">
      <c r="A951" s="168" t="s">
        <v>1044</v>
      </c>
      <c r="B951" s="168" t="s">
        <v>1070</v>
      </c>
      <c r="C951" s="168">
        <v>120066</v>
      </c>
      <c r="D951" s="171">
        <v>44040</v>
      </c>
      <c r="E951" s="172">
        <v>16.6846</v>
      </c>
      <c r="F951" s="172">
        <v>-8.3111999999999995</v>
      </c>
      <c r="G951" s="172">
        <v>-3.0070000000000001</v>
      </c>
      <c r="H951" s="172">
        <v>-0.40620000000000001</v>
      </c>
      <c r="I951" s="172">
        <v>3.2385999999999999</v>
      </c>
      <c r="J951" s="172">
        <v>94.271900000000002</v>
      </c>
      <c r="K951" s="172">
        <v>0.69110000000000005</v>
      </c>
      <c r="L951" s="172">
        <v>2.6032000000000002</v>
      </c>
      <c r="M951" s="172">
        <v>3.7852000000000001</v>
      </c>
      <c r="N951" s="172">
        <v>4.9840999999999998</v>
      </c>
      <c r="O951" s="172">
        <v>3.2593000000000001</v>
      </c>
      <c r="P951" s="172">
        <v>5.2594000000000003</v>
      </c>
      <c r="Q951" s="172">
        <v>6.6706000000000003</v>
      </c>
      <c r="R951" s="172">
        <v>1.6116999999999999</v>
      </c>
    </row>
    <row r="952" spans="1:18" x14ac:dyDescent="0.3">
      <c r="A952" s="168" t="s">
        <v>1044</v>
      </c>
      <c r="B952" s="168" t="s">
        <v>1071</v>
      </c>
      <c r="C952" s="168">
        <v>101619</v>
      </c>
      <c r="D952" s="171">
        <v>44040</v>
      </c>
      <c r="E952" s="172">
        <v>402.27109999999999</v>
      </c>
      <c r="F952" s="172">
        <v>-7.7743000000000002</v>
      </c>
      <c r="G952" s="172">
        <v>-1.9843999999999999</v>
      </c>
      <c r="H952" s="172">
        <v>-0.52100000000000002</v>
      </c>
      <c r="I952" s="172">
        <v>4.3202999999999996</v>
      </c>
      <c r="J952" s="172">
        <v>11.140499999999999</v>
      </c>
      <c r="K952" s="172">
        <v>15.346399999999999</v>
      </c>
      <c r="L952" s="172">
        <v>9.5745000000000005</v>
      </c>
      <c r="M952" s="172">
        <v>8.9124999999999996</v>
      </c>
      <c r="N952" s="172">
        <v>9.0454000000000008</v>
      </c>
      <c r="O952" s="172">
        <v>7.9767000000000001</v>
      </c>
      <c r="P952" s="172">
        <v>8.2348999999999997</v>
      </c>
      <c r="Q952" s="172">
        <v>8.1118000000000006</v>
      </c>
      <c r="R952" s="172">
        <v>8.8039000000000005</v>
      </c>
    </row>
    <row r="953" spans="1:18" x14ac:dyDescent="0.3">
      <c r="A953" s="168" t="s">
        <v>1044</v>
      </c>
      <c r="B953" s="168" t="s">
        <v>1072</v>
      </c>
      <c r="C953" s="168">
        <v>120398</v>
      </c>
      <c r="D953" s="171">
        <v>44040</v>
      </c>
      <c r="E953" s="172">
        <v>405.53480000000002</v>
      </c>
      <c r="F953" s="172">
        <v>-7.6668000000000003</v>
      </c>
      <c r="G953" s="172">
        <v>-1.8740000000000001</v>
      </c>
      <c r="H953" s="172">
        <v>-0.41139999999999999</v>
      </c>
      <c r="I953" s="172">
        <v>4.4306000000000001</v>
      </c>
      <c r="J953" s="172">
        <v>11.248799999999999</v>
      </c>
      <c r="K953" s="172">
        <v>15.446400000000001</v>
      </c>
      <c r="L953" s="172">
        <v>9.6719000000000008</v>
      </c>
      <c r="M953" s="172">
        <v>9.0106999999999999</v>
      </c>
      <c r="N953" s="172">
        <v>9.1450999999999993</v>
      </c>
      <c r="O953" s="172">
        <v>8.1097999999999999</v>
      </c>
      <c r="P953" s="172">
        <v>8.3665000000000003</v>
      </c>
      <c r="Q953" s="172">
        <v>8.7720000000000002</v>
      </c>
      <c r="R953" s="172">
        <v>8.9297000000000004</v>
      </c>
    </row>
    <row r="954" spans="1:18" x14ac:dyDescent="0.3">
      <c r="A954" s="168" t="s">
        <v>1044</v>
      </c>
      <c r="B954" s="168" t="s">
        <v>1073</v>
      </c>
      <c r="C954" s="168">
        <v>118371</v>
      </c>
      <c r="D954" s="171">
        <v>44040</v>
      </c>
      <c r="E954" s="172">
        <v>29.82</v>
      </c>
      <c r="F954" s="172">
        <v>-6.6085000000000003</v>
      </c>
      <c r="G954" s="172">
        <v>-2.3555999999999999</v>
      </c>
      <c r="H954" s="172">
        <v>5.2499999999999998E-2</v>
      </c>
      <c r="I954" s="172">
        <v>2.7568999999999999</v>
      </c>
      <c r="J954" s="172">
        <v>6.7332999999999998</v>
      </c>
      <c r="K954" s="172">
        <v>11.2746</v>
      </c>
      <c r="L954" s="172">
        <v>8.9549000000000003</v>
      </c>
      <c r="M954" s="172">
        <v>8.2349999999999994</v>
      </c>
      <c r="N954" s="172">
        <v>8.5383999999999993</v>
      </c>
      <c r="O954" s="172">
        <v>7.8814000000000002</v>
      </c>
      <c r="P954" s="172">
        <v>8.1349</v>
      </c>
      <c r="Q954" s="172">
        <v>8.6008999999999993</v>
      </c>
      <c r="R954" s="172">
        <v>8.6121999999999996</v>
      </c>
    </row>
    <row r="955" spans="1:18" x14ac:dyDescent="0.3">
      <c r="A955" s="168" t="s">
        <v>1044</v>
      </c>
      <c r="B955" s="168" t="s">
        <v>1074</v>
      </c>
      <c r="C955" s="168">
        <v>108632</v>
      </c>
      <c r="D955" s="171">
        <v>44040</v>
      </c>
      <c r="E955" s="172">
        <v>29.460899999999999</v>
      </c>
      <c r="F955" s="172">
        <v>-6.8128000000000002</v>
      </c>
      <c r="G955" s="172">
        <v>-2.5701000000000001</v>
      </c>
      <c r="H955" s="172">
        <v>-0.1593</v>
      </c>
      <c r="I955" s="172">
        <v>2.5423</v>
      </c>
      <c r="J955" s="172">
        <v>6.5143000000000004</v>
      </c>
      <c r="K955" s="172">
        <v>11.048999999999999</v>
      </c>
      <c r="L955" s="172">
        <v>8.7258999999999993</v>
      </c>
      <c r="M955" s="172">
        <v>7.9996999999999998</v>
      </c>
      <c r="N955" s="172">
        <v>8.3020999999999994</v>
      </c>
      <c r="O955" s="172">
        <v>7.6562000000000001</v>
      </c>
      <c r="P955" s="172">
        <v>7.9344999999999999</v>
      </c>
      <c r="Q955" s="172">
        <v>7.7157999999999998</v>
      </c>
      <c r="R955" s="172">
        <v>8.3772000000000002</v>
      </c>
    </row>
    <row r="956" spans="1:18" x14ac:dyDescent="0.3">
      <c r="A956" s="168" t="s">
        <v>1044</v>
      </c>
      <c r="B956" s="168" t="s">
        <v>1075</v>
      </c>
      <c r="C956" s="168">
        <v>104726</v>
      </c>
      <c r="D956" s="171">
        <v>44040</v>
      </c>
      <c r="E956" s="172">
        <v>2885.3629999999998</v>
      </c>
      <c r="F956" s="172">
        <v>-8.8756000000000004</v>
      </c>
      <c r="G956" s="172">
        <v>-2.6305000000000001</v>
      </c>
      <c r="H956" s="172">
        <v>0.29459999999999997</v>
      </c>
      <c r="I956" s="172">
        <v>4.1383999999999999</v>
      </c>
      <c r="J956" s="172">
        <v>7.2385000000000002</v>
      </c>
      <c r="K956" s="172">
        <v>12.311</v>
      </c>
      <c r="L956" s="172">
        <v>8.8559000000000001</v>
      </c>
      <c r="M956" s="172">
        <v>8.1770999999999994</v>
      </c>
      <c r="N956" s="172">
        <v>8.6384000000000007</v>
      </c>
      <c r="O956" s="172">
        <v>7.7786999999999997</v>
      </c>
      <c r="P956" s="172">
        <v>7.8472</v>
      </c>
      <c r="Q956" s="172">
        <v>8.1425000000000001</v>
      </c>
      <c r="R956" s="172">
        <v>8.6853999999999996</v>
      </c>
    </row>
    <row r="957" spans="1:18" x14ac:dyDescent="0.3">
      <c r="A957" s="168" t="s">
        <v>1044</v>
      </c>
      <c r="B957" s="168" t="s">
        <v>1076</v>
      </c>
      <c r="C957" s="168">
        <v>120570</v>
      </c>
      <c r="D957" s="171">
        <v>44040</v>
      </c>
      <c r="E957" s="172">
        <v>2962.8651</v>
      </c>
      <c r="F957" s="172">
        <v>-8.5561000000000007</v>
      </c>
      <c r="G957" s="172">
        <v>-2.3108</v>
      </c>
      <c r="H957" s="172">
        <v>0.61439999999999995</v>
      </c>
      <c r="I957" s="172">
        <v>4.4577999999999998</v>
      </c>
      <c r="J957" s="172">
        <v>7.5609999999999999</v>
      </c>
      <c r="K957" s="172">
        <v>12.6332</v>
      </c>
      <c r="L957" s="172">
        <v>9.1730999999999998</v>
      </c>
      <c r="M957" s="172">
        <v>8.4976000000000003</v>
      </c>
      <c r="N957" s="172">
        <v>8.9658999999999995</v>
      </c>
      <c r="O957" s="172">
        <v>8.1186000000000007</v>
      </c>
      <c r="P957" s="172">
        <v>8.2258999999999993</v>
      </c>
      <c r="Q957" s="172">
        <v>8.5707000000000004</v>
      </c>
      <c r="R957" s="172">
        <v>9.0121000000000002</v>
      </c>
    </row>
    <row r="958" spans="1:18" x14ac:dyDescent="0.3">
      <c r="A958" s="168" t="s">
        <v>1044</v>
      </c>
      <c r="B958" s="168" t="s">
        <v>1077</v>
      </c>
      <c r="C958" s="168">
        <v>143607</v>
      </c>
      <c r="D958" s="171">
        <v>44040</v>
      </c>
      <c r="E958" s="172">
        <v>28.521100000000001</v>
      </c>
      <c r="F958" s="172">
        <v>-10.874700000000001</v>
      </c>
      <c r="G958" s="172">
        <v>-3.3900999999999999</v>
      </c>
      <c r="H958" s="172">
        <v>-2.7774000000000001</v>
      </c>
      <c r="I958" s="172">
        <v>3.5424000000000002</v>
      </c>
      <c r="J958" s="172">
        <v>232.76410000000001</v>
      </c>
      <c r="K958" s="172">
        <v>90.8459</v>
      </c>
      <c r="L958" s="172">
        <v>48.1631</v>
      </c>
      <c r="M958" s="172">
        <v>27.027799999999999</v>
      </c>
      <c r="N958" s="172">
        <v>18.028400000000001</v>
      </c>
      <c r="O958" s="172">
        <v>6.2857000000000003</v>
      </c>
      <c r="P958" s="172">
        <v>6.9867999999999997</v>
      </c>
      <c r="Q958" s="172">
        <v>7.8644999999999996</v>
      </c>
      <c r="R958" s="172">
        <v>6.3273999999999999</v>
      </c>
    </row>
    <row r="959" spans="1:18" x14ac:dyDescent="0.3">
      <c r="A959" s="168" t="s">
        <v>1044</v>
      </c>
      <c r="B959" s="168" t="s">
        <v>1078</v>
      </c>
      <c r="C959" s="168">
        <v>143612</v>
      </c>
      <c r="D959" s="171">
        <v>44040</v>
      </c>
      <c r="E959" s="172">
        <v>28.752700000000001</v>
      </c>
      <c r="F959" s="172">
        <v>-10.6602</v>
      </c>
      <c r="G959" s="172">
        <v>-3.2677</v>
      </c>
      <c r="H959" s="172">
        <v>-2.6644999999999999</v>
      </c>
      <c r="I959" s="172">
        <v>3.6410999999999998</v>
      </c>
      <c r="J959" s="172">
        <v>232.89340000000001</v>
      </c>
      <c r="K959" s="172">
        <v>90.970399999999998</v>
      </c>
      <c r="L959" s="172">
        <v>48.287100000000002</v>
      </c>
      <c r="M959" s="172">
        <v>27.148900000000001</v>
      </c>
      <c r="N959" s="172">
        <v>18.146999999999998</v>
      </c>
      <c r="O959" s="172">
        <v>6.3932000000000002</v>
      </c>
      <c r="P959" s="172">
        <v>7.1045999999999996</v>
      </c>
      <c r="Q959" s="172">
        <v>7.7942</v>
      </c>
      <c r="R959" s="172">
        <v>6.4352</v>
      </c>
    </row>
    <row r="960" spans="1:18" x14ac:dyDescent="0.3">
      <c r="A960" s="168" t="s">
        <v>1044</v>
      </c>
      <c r="B960" s="168" t="s">
        <v>1079</v>
      </c>
      <c r="C960" s="168">
        <v>133805</v>
      </c>
      <c r="D960" s="171">
        <v>44040</v>
      </c>
      <c r="E960" s="172">
        <v>2550.4396000000002</v>
      </c>
      <c r="F960" s="172">
        <v>-5.1197999999999997</v>
      </c>
      <c r="G960" s="172">
        <v>-1.1822999999999999</v>
      </c>
      <c r="H960" s="172">
        <v>1.7182999999999999</v>
      </c>
      <c r="I960" s="172">
        <v>3.2873999999999999</v>
      </c>
      <c r="J960" s="172">
        <v>7.8445</v>
      </c>
      <c r="K960" s="172">
        <v>15.9755</v>
      </c>
      <c r="L960" s="172">
        <v>9.2951999999999995</v>
      </c>
      <c r="M960" s="172">
        <v>8.7789999999999999</v>
      </c>
      <c r="N960" s="172">
        <v>9.17</v>
      </c>
      <c r="O960" s="172">
        <v>7.8327</v>
      </c>
      <c r="P960" s="172">
        <v>8.1681000000000008</v>
      </c>
      <c r="Q960" s="172">
        <v>7.8411</v>
      </c>
      <c r="R960" s="172">
        <v>8.4772999999999996</v>
      </c>
    </row>
    <row r="961" spans="1:18" x14ac:dyDescent="0.3">
      <c r="A961" s="168" t="s">
        <v>1044</v>
      </c>
      <c r="B961" s="168" t="s">
        <v>1080</v>
      </c>
      <c r="C961" s="168">
        <v>133810</v>
      </c>
      <c r="D961" s="171">
        <v>44040</v>
      </c>
      <c r="E961" s="172">
        <v>2677.8815</v>
      </c>
      <c r="F961" s="172">
        <v>-4.3802000000000003</v>
      </c>
      <c r="G961" s="172">
        <v>-0.44190000000000002</v>
      </c>
      <c r="H961" s="172">
        <v>2.4590999999999998</v>
      </c>
      <c r="I961" s="172">
        <v>4.0288000000000004</v>
      </c>
      <c r="J961" s="172">
        <v>8.5900999999999996</v>
      </c>
      <c r="K961" s="172">
        <v>16.747299999999999</v>
      </c>
      <c r="L961" s="172">
        <v>10.079800000000001</v>
      </c>
      <c r="M961" s="172">
        <v>9.5830000000000002</v>
      </c>
      <c r="N961" s="172">
        <v>9.9906000000000006</v>
      </c>
      <c r="O961" s="172">
        <v>8.6379000000000001</v>
      </c>
      <c r="P961" s="172">
        <v>8.9766999999999992</v>
      </c>
      <c r="Q961" s="172">
        <v>8.9885000000000002</v>
      </c>
      <c r="R961" s="172">
        <v>9.2901000000000007</v>
      </c>
    </row>
    <row r="962" spans="1:18" x14ac:dyDescent="0.3">
      <c r="A962" s="168" t="s">
        <v>1044</v>
      </c>
      <c r="B962" s="168" t="s">
        <v>1081</v>
      </c>
      <c r="C962" s="168">
        <v>119809</v>
      </c>
      <c r="D962" s="171">
        <v>44040</v>
      </c>
      <c r="E962" s="172">
        <v>22.118099999999998</v>
      </c>
      <c r="F962" s="172">
        <v>-16.494900000000001</v>
      </c>
      <c r="G962" s="172">
        <v>-2.8045</v>
      </c>
      <c r="H962" s="172">
        <v>1.3913</v>
      </c>
      <c r="I962" s="172">
        <v>3.0682999999999998</v>
      </c>
      <c r="J962" s="172">
        <v>30.444099999999999</v>
      </c>
      <c r="K962" s="172">
        <v>19.407299999999999</v>
      </c>
      <c r="L962" s="172">
        <v>8.1397999999999993</v>
      </c>
      <c r="M962" s="172">
        <v>8.3225999999999996</v>
      </c>
      <c r="N962" s="172">
        <v>7.9494999999999996</v>
      </c>
      <c r="O962" s="172">
        <v>6.7663000000000002</v>
      </c>
      <c r="P962" s="172">
        <v>8.0714000000000006</v>
      </c>
      <c r="Q962" s="172">
        <v>8.4457000000000004</v>
      </c>
      <c r="R962" s="172">
        <v>6.9901999999999997</v>
      </c>
    </row>
    <row r="963" spans="1:18" x14ac:dyDescent="0.3">
      <c r="A963" s="168" t="s">
        <v>1044</v>
      </c>
      <c r="B963" s="168" t="s">
        <v>1082</v>
      </c>
      <c r="C963" s="168">
        <v>118133</v>
      </c>
      <c r="D963" s="171">
        <v>44040</v>
      </c>
      <c r="E963" s="172">
        <v>21.5273</v>
      </c>
      <c r="F963" s="172">
        <v>-16.947299999999998</v>
      </c>
      <c r="G963" s="172">
        <v>-3.4321000000000002</v>
      </c>
      <c r="H963" s="172">
        <v>0.7752</v>
      </c>
      <c r="I963" s="172">
        <v>2.4365999999999999</v>
      </c>
      <c r="J963" s="172">
        <v>29.866800000000001</v>
      </c>
      <c r="K963" s="172">
        <v>18.860600000000002</v>
      </c>
      <c r="L963" s="172">
        <v>7.5998999999999999</v>
      </c>
      <c r="M963" s="172">
        <v>7.7774999999999999</v>
      </c>
      <c r="N963" s="172">
        <v>7.4005000000000001</v>
      </c>
      <c r="O963" s="172">
        <v>6.2625999999999999</v>
      </c>
      <c r="P963" s="172">
        <v>7.6276999999999999</v>
      </c>
      <c r="Q963" s="172">
        <v>8.2653999999999996</v>
      </c>
      <c r="R963" s="172">
        <v>6.4622000000000002</v>
      </c>
    </row>
    <row r="964" spans="1:18" x14ac:dyDescent="0.3">
      <c r="A964" s="168" t="s">
        <v>1044</v>
      </c>
      <c r="B964" s="168" t="s">
        <v>1083</v>
      </c>
      <c r="C964" s="168">
        <v>101830</v>
      </c>
      <c r="D964" s="171">
        <v>44040</v>
      </c>
      <c r="E964" s="172">
        <v>30.431000000000001</v>
      </c>
      <c r="F964" s="172">
        <v>-7.4349999999999996</v>
      </c>
      <c r="G964" s="172">
        <v>-2.2183999999999999</v>
      </c>
      <c r="H964" s="172">
        <v>-1.2334000000000001</v>
      </c>
      <c r="I964" s="172">
        <v>3.7665000000000002</v>
      </c>
      <c r="J964" s="172">
        <v>17.978100000000001</v>
      </c>
      <c r="K964" s="172">
        <v>14.2197</v>
      </c>
      <c r="L964" s="172">
        <v>9.1281999999999996</v>
      </c>
      <c r="M964" s="172">
        <v>8.2484999999999999</v>
      </c>
      <c r="N964" s="172">
        <v>8.3123000000000005</v>
      </c>
      <c r="O964" s="172">
        <v>6.1139000000000001</v>
      </c>
      <c r="P964" s="172">
        <v>6.7454000000000001</v>
      </c>
      <c r="Q964" s="172">
        <v>6.6994999999999996</v>
      </c>
      <c r="R964" s="172">
        <v>5.9489999999999998</v>
      </c>
    </row>
    <row r="965" spans="1:18" x14ac:dyDescent="0.3">
      <c r="A965" s="168" t="s">
        <v>1044</v>
      </c>
      <c r="B965" s="168" t="s">
        <v>1084</v>
      </c>
      <c r="C965" s="168">
        <v>120315</v>
      </c>
      <c r="D965" s="171">
        <v>44040</v>
      </c>
      <c r="E965" s="172">
        <v>32.028300000000002</v>
      </c>
      <c r="F965" s="172">
        <v>-6.7225000000000001</v>
      </c>
      <c r="G965" s="172">
        <v>-1.6236999999999999</v>
      </c>
      <c r="H965" s="172">
        <v>-0.66739999999999999</v>
      </c>
      <c r="I965" s="172">
        <v>4.3296000000000001</v>
      </c>
      <c r="J965" s="172">
        <v>18.5411</v>
      </c>
      <c r="K965" s="172">
        <v>14.79</v>
      </c>
      <c r="L965" s="172">
        <v>9.7072000000000003</v>
      </c>
      <c r="M965" s="172">
        <v>8.7860999999999994</v>
      </c>
      <c r="N965" s="172">
        <v>8.8712999999999997</v>
      </c>
      <c r="O965" s="172">
        <v>6.6787000000000001</v>
      </c>
      <c r="P965" s="172">
        <v>7.4469000000000003</v>
      </c>
      <c r="Q965" s="172">
        <v>7.9949000000000003</v>
      </c>
      <c r="R965" s="172">
        <v>6.4882999999999997</v>
      </c>
    </row>
    <row r="966" spans="1:18" x14ac:dyDescent="0.3">
      <c r="A966" s="168" t="s">
        <v>1044</v>
      </c>
      <c r="B966" s="168" t="s">
        <v>1085</v>
      </c>
      <c r="C966" s="168">
        <v>140613</v>
      </c>
      <c r="D966" s="171">
        <v>44040</v>
      </c>
      <c r="E966" s="172">
        <v>1302.9149</v>
      </c>
      <c r="F966" s="172">
        <v>-3.6863000000000001</v>
      </c>
      <c r="G966" s="172">
        <v>-2.87E-2</v>
      </c>
      <c r="H966" s="172">
        <v>2.5973999999999999</v>
      </c>
      <c r="I966" s="172">
        <v>3.8637000000000001</v>
      </c>
      <c r="J966" s="172">
        <v>7.2079000000000004</v>
      </c>
      <c r="K966" s="172">
        <v>10.707100000000001</v>
      </c>
      <c r="L966" s="172">
        <v>8.4617000000000004</v>
      </c>
      <c r="M966" s="172">
        <v>8.0696999999999992</v>
      </c>
      <c r="N966" s="172">
        <v>8.3592999999999993</v>
      </c>
      <c r="O966" s="172">
        <v>7.9664000000000001</v>
      </c>
      <c r="P966" s="172"/>
      <c r="Q966" s="172">
        <v>7.9730999999999996</v>
      </c>
      <c r="R966" s="172">
        <v>8.5617999999999999</v>
      </c>
    </row>
    <row r="967" spans="1:18" x14ac:dyDescent="0.3">
      <c r="A967" s="168" t="s">
        <v>1044</v>
      </c>
      <c r="B967" s="168" t="s">
        <v>1086</v>
      </c>
      <c r="C967" s="168">
        <v>140620</v>
      </c>
      <c r="D967" s="171">
        <v>44040</v>
      </c>
      <c r="E967" s="172">
        <v>1263.1781000000001</v>
      </c>
      <c r="F967" s="172">
        <v>-4.5071000000000003</v>
      </c>
      <c r="G967" s="172">
        <v>-0.84799999999999998</v>
      </c>
      <c r="H967" s="172">
        <v>1.7785</v>
      </c>
      <c r="I967" s="172">
        <v>3.0444</v>
      </c>
      <c r="J967" s="172">
        <v>6.3842999999999996</v>
      </c>
      <c r="K967" s="172">
        <v>9.8670000000000009</v>
      </c>
      <c r="L967" s="172">
        <v>7.6101999999999999</v>
      </c>
      <c r="M967" s="172">
        <v>7.2041000000000004</v>
      </c>
      <c r="N967" s="172">
        <v>7.4809000000000001</v>
      </c>
      <c r="O967" s="172">
        <v>7.0068000000000001</v>
      </c>
      <c r="P967" s="172"/>
      <c r="Q967" s="172">
        <v>7.0079000000000002</v>
      </c>
      <c r="R967" s="172">
        <v>7.6637000000000004</v>
      </c>
    </row>
    <row r="968" spans="1:18" x14ac:dyDescent="0.3">
      <c r="A968" s="168" t="s">
        <v>1044</v>
      </c>
      <c r="B968" s="168" t="s">
        <v>1087</v>
      </c>
      <c r="C968" s="168">
        <v>118840</v>
      </c>
      <c r="D968" s="171">
        <v>44040</v>
      </c>
      <c r="E968" s="172">
        <v>1834.4614999999999</v>
      </c>
      <c r="F968" s="172">
        <v>-11.9839</v>
      </c>
      <c r="G968" s="172">
        <v>-1.8048</v>
      </c>
      <c r="H968" s="172">
        <v>0.72689999999999999</v>
      </c>
      <c r="I968" s="172">
        <v>4.2271000000000001</v>
      </c>
      <c r="J968" s="172">
        <v>13.1957</v>
      </c>
      <c r="K968" s="172">
        <v>12.4391</v>
      </c>
      <c r="L968" s="172">
        <v>8.6516000000000002</v>
      </c>
      <c r="M968" s="172">
        <v>7.3917000000000002</v>
      </c>
      <c r="N968" s="172">
        <v>7.6318000000000001</v>
      </c>
      <c r="O968" s="172">
        <v>7.0480999999999998</v>
      </c>
      <c r="P968" s="172">
        <v>7.2493999999999996</v>
      </c>
      <c r="Q968" s="172">
        <v>7.7149000000000001</v>
      </c>
      <c r="R968" s="172">
        <v>7.4013</v>
      </c>
    </row>
    <row r="969" spans="1:18" x14ac:dyDescent="0.3">
      <c r="A969" s="168" t="s">
        <v>1044</v>
      </c>
      <c r="B969" s="168" t="s">
        <v>1088</v>
      </c>
      <c r="C969" s="168">
        <v>107705</v>
      </c>
      <c r="D969" s="171">
        <v>44040</v>
      </c>
      <c r="E969" s="172">
        <v>1737.3622</v>
      </c>
      <c r="F969" s="172">
        <v>-12.5779</v>
      </c>
      <c r="G969" s="172">
        <v>-2.4016999999999999</v>
      </c>
      <c r="H969" s="172">
        <v>0.1333</v>
      </c>
      <c r="I969" s="172">
        <v>3.6315</v>
      </c>
      <c r="J969" s="172">
        <v>12.607200000000001</v>
      </c>
      <c r="K969" s="172">
        <v>11.845499999999999</v>
      </c>
      <c r="L969" s="172">
        <v>8.0633999999999997</v>
      </c>
      <c r="M969" s="172">
        <v>6.7717999999999998</v>
      </c>
      <c r="N969" s="172">
        <v>6.9795999999999996</v>
      </c>
      <c r="O969" s="172">
        <v>6.3411</v>
      </c>
      <c r="P969" s="172">
        <v>6.4890999999999996</v>
      </c>
      <c r="Q969" s="172">
        <v>4.5532000000000004</v>
      </c>
      <c r="R969" s="172">
        <v>6.7098000000000004</v>
      </c>
    </row>
    <row r="970" spans="1:18" x14ac:dyDescent="0.3">
      <c r="A970" s="168" t="s">
        <v>1044</v>
      </c>
      <c r="B970" s="168" t="s">
        <v>1089</v>
      </c>
      <c r="C970" s="168">
        <v>111753</v>
      </c>
      <c r="D970" s="171">
        <v>44040</v>
      </c>
      <c r="E970" s="172">
        <v>2825.5578999999998</v>
      </c>
      <c r="F970" s="172">
        <v>-9.3035999999999994</v>
      </c>
      <c r="G970" s="172">
        <v>-4.9405999999999999</v>
      </c>
      <c r="H970" s="172">
        <v>-1.4032</v>
      </c>
      <c r="I970" s="172">
        <v>2.1956000000000002</v>
      </c>
      <c r="J970" s="172">
        <v>8.0213999999999999</v>
      </c>
      <c r="K970" s="172">
        <v>12.176500000000001</v>
      </c>
      <c r="L970" s="172">
        <v>7.9650999999999996</v>
      </c>
      <c r="M970" s="172">
        <v>7.8733000000000004</v>
      </c>
      <c r="N970" s="172">
        <v>8.4861000000000004</v>
      </c>
      <c r="O970" s="172">
        <v>7.1372999999999998</v>
      </c>
      <c r="P970" s="172">
        <v>7.5088999999999997</v>
      </c>
      <c r="Q970" s="172">
        <v>8.0805000000000007</v>
      </c>
      <c r="R970" s="172">
        <v>7.5488</v>
      </c>
    </row>
    <row r="971" spans="1:18" x14ac:dyDescent="0.3">
      <c r="A971" s="168" t="s">
        <v>1044</v>
      </c>
      <c r="B971" s="168" t="s">
        <v>1090</v>
      </c>
      <c r="C971" s="168">
        <v>118709</v>
      </c>
      <c r="D971" s="171">
        <v>44040</v>
      </c>
      <c r="E971" s="172">
        <v>2905.2743</v>
      </c>
      <c r="F971" s="172">
        <v>-8.5925999999999991</v>
      </c>
      <c r="G971" s="172">
        <v>-4.2309000000000001</v>
      </c>
      <c r="H971" s="172">
        <v>-0.69410000000000005</v>
      </c>
      <c r="I971" s="172">
        <v>2.9068999999999998</v>
      </c>
      <c r="J971" s="172">
        <v>8.7367000000000008</v>
      </c>
      <c r="K971" s="172">
        <v>12.908300000000001</v>
      </c>
      <c r="L971" s="172">
        <v>8.7037999999999993</v>
      </c>
      <c r="M971" s="172">
        <v>8.5298999999999996</v>
      </c>
      <c r="N971" s="172">
        <v>9.0756999999999994</v>
      </c>
      <c r="O971" s="172">
        <v>7.5571000000000002</v>
      </c>
      <c r="P971" s="172">
        <v>7.8936000000000002</v>
      </c>
      <c r="Q971" s="172">
        <v>8.4600000000000009</v>
      </c>
      <c r="R971" s="172">
        <v>8.0084999999999997</v>
      </c>
    </row>
    <row r="972" spans="1:18" x14ac:dyDescent="0.3">
      <c r="A972" s="168" t="s">
        <v>1044</v>
      </c>
      <c r="B972" s="168" t="s">
        <v>1091</v>
      </c>
      <c r="C972" s="168">
        <v>138423</v>
      </c>
      <c r="D972" s="171">
        <v>44040</v>
      </c>
      <c r="E972" s="172">
        <v>22.615300000000001</v>
      </c>
      <c r="F972" s="172">
        <v>-3.0663</v>
      </c>
      <c r="G972" s="172">
        <v>-0.76659999999999995</v>
      </c>
      <c r="H972" s="172">
        <v>0.66869999999999996</v>
      </c>
      <c r="I972" s="172">
        <v>3.359</v>
      </c>
      <c r="J972" s="172">
        <v>-21.681000000000001</v>
      </c>
      <c r="K972" s="172">
        <v>-5.2770000000000001</v>
      </c>
      <c r="L972" s="172">
        <v>-1.1243000000000001</v>
      </c>
      <c r="M972" s="172">
        <v>1.5880000000000001</v>
      </c>
      <c r="N972" s="172">
        <v>3.7145000000000001</v>
      </c>
      <c r="O972" s="172">
        <v>-0.18709999999999999</v>
      </c>
      <c r="P972" s="172">
        <v>3.2743000000000002</v>
      </c>
      <c r="Q972" s="172">
        <v>6.4226000000000001</v>
      </c>
      <c r="R972" s="172">
        <v>-3.2999000000000001</v>
      </c>
    </row>
    <row r="973" spans="1:18" x14ac:dyDescent="0.3">
      <c r="A973" s="168" t="s">
        <v>1044</v>
      </c>
      <c r="B973" s="168" t="s">
        <v>1092</v>
      </c>
      <c r="C973" s="168">
        <v>138443</v>
      </c>
      <c r="D973" s="171">
        <v>44040</v>
      </c>
      <c r="E973" s="172">
        <v>23.676400000000001</v>
      </c>
      <c r="F973" s="172">
        <v>-2.4664000000000001</v>
      </c>
      <c r="G973" s="172">
        <v>-7.7100000000000002E-2</v>
      </c>
      <c r="H973" s="172">
        <v>1.3438000000000001</v>
      </c>
      <c r="I973" s="172">
        <v>4.0586000000000002</v>
      </c>
      <c r="J973" s="172">
        <v>-20.986899999999999</v>
      </c>
      <c r="K973" s="172">
        <v>-4.5274000000000001</v>
      </c>
      <c r="L973" s="172">
        <v>-0.3669</v>
      </c>
      <c r="M973" s="172">
        <v>2.3589000000000002</v>
      </c>
      <c r="N973" s="172">
        <v>4.4943</v>
      </c>
      <c r="O973" s="172">
        <v>0.51290000000000002</v>
      </c>
      <c r="P973" s="172">
        <v>3.9518</v>
      </c>
      <c r="Q973" s="172">
        <v>5.9208999999999996</v>
      </c>
      <c r="R973" s="172">
        <v>-2.5966999999999998</v>
      </c>
    </row>
    <row r="974" spans="1:18" x14ac:dyDescent="0.3">
      <c r="A974" s="168" t="s">
        <v>1044</v>
      </c>
      <c r="B974" s="168" t="s">
        <v>1093</v>
      </c>
      <c r="C974" s="168">
        <v>102722</v>
      </c>
      <c r="D974" s="171">
        <v>44040</v>
      </c>
      <c r="E974" s="172">
        <v>2666.9050000000002</v>
      </c>
      <c r="F974" s="172">
        <v>0.73629999999999995</v>
      </c>
      <c r="G974" s="172">
        <v>-1.6626000000000001</v>
      </c>
      <c r="H974" s="172">
        <v>-0.1646</v>
      </c>
      <c r="I974" s="172">
        <v>2.3506</v>
      </c>
      <c r="J974" s="172">
        <v>67.614800000000002</v>
      </c>
      <c r="K974" s="172">
        <v>4.7542999999999997</v>
      </c>
      <c r="L974" s="172">
        <v>5.4305000000000003</v>
      </c>
      <c r="M974" s="172">
        <v>5.8665000000000003</v>
      </c>
      <c r="N974" s="172">
        <v>6.2329999999999997</v>
      </c>
      <c r="O974" s="172">
        <v>0.22750000000000001</v>
      </c>
      <c r="P974" s="172">
        <v>3.387</v>
      </c>
      <c r="Q974" s="172">
        <v>6.3720999999999997</v>
      </c>
      <c r="R974" s="172">
        <v>-2.8075999999999999</v>
      </c>
    </row>
    <row r="975" spans="1:18" x14ac:dyDescent="0.3">
      <c r="A975" s="168" t="s">
        <v>1044</v>
      </c>
      <c r="B975" s="168" t="s">
        <v>1094</v>
      </c>
      <c r="C975" s="168">
        <v>119448</v>
      </c>
      <c r="D975" s="171">
        <v>44040</v>
      </c>
      <c r="E975" s="172">
        <v>2773.5329999999999</v>
      </c>
      <c r="F975" s="172">
        <v>0.97650000000000003</v>
      </c>
      <c r="G975" s="172">
        <v>-1.4227000000000001</v>
      </c>
      <c r="H975" s="172">
        <v>7.5200000000000003E-2</v>
      </c>
      <c r="I975" s="172">
        <v>2.5908000000000002</v>
      </c>
      <c r="J975" s="172">
        <v>67.869100000000003</v>
      </c>
      <c r="K975" s="172">
        <v>4.9801000000000002</v>
      </c>
      <c r="L975" s="172">
        <v>5.6605999999999996</v>
      </c>
      <c r="M975" s="172">
        <v>6.0477999999999996</v>
      </c>
      <c r="N975" s="172">
        <v>6.3929</v>
      </c>
      <c r="O975" s="172">
        <v>0.53310000000000002</v>
      </c>
      <c r="P975" s="172">
        <v>3.8081</v>
      </c>
      <c r="Q975" s="172">
        <v>5.6833999999999998</v>
      </c>
      <c r="R975" s="172">
        <v>-2.5577999999999999</v>
      </c>
    </row>
    <row r="976" spans="1:18" x14ac:dyDescent="0.3">
      <c r="A976" s="168" t="s">
        <v>1044</v>
      </c>
      <c r="B976" s="168" t="s">
        <v>1095</v>
      </c>
      <c r="C976" s="168">
        <v>106212</v>
      </c>
      <c r="D976" s="171">
        <v>44040</v>
      </c>
      <c r="E976" s="172">
        <v>2683.3058000000001</v>
      </c>
      <c r="F976" s="172">
        <v>-4.8445999999999998</v>
      </c>
      <c r="G976" s="172">
        <v>-0.4995</v>
      </c>
      <c r="H976" s="172">
        <v>0.60070000000000001</v>
      </c>
      <c r="I976" s="172">
        <v>2.8071000000000002</v>
      </c>
      <c r="J976" s="172">
        <v>6.6829000000000001</v>
      </c>
      <c r="K976" s="172">
        <v>10.582599999999999</v>
      </c>
      <c r="L976" s="172">
        <v>8.4189000000000007</v>
      </c>
      <c r="M976" s="172">
        <v>7.7831999999999999</v>
      </c>
      <c r="N976" s="172">
        <v>8.1219999999999999</v>
      </c>
      <c r="O976" s="172">
        <v>7.6649000000000003</v>
      </c>
      <c r="P976" s="172">
        <v>7.7759999999999998</v>
      </c>
      <c r="Q976" s="172">
        <v>7.8780000000000001</v>
      </c>
      <c r="R976" s="172">
        <v>8.2477</v>
      </c>
    </row>
    <row r="977" spans="1:18" x14ac:dyDescent="0.3">
      <c r="A977" s="168" t="s">
        <v>1044</v>
      </c>
      <c r="B977" s="168" t="s">
        <v>1096</v>
      </c>
      <c r="C977" s="168">
        <v>119812</v>
      </c>
      <c r="D977" s="171">
        <v>44040</v>
      </c>
      <c r="E977" s="172">
        <v>2717.0392999999999</v>
      </c>
      <c r="F977" s="172">
        <v>-4.1935000000000002</v>
      </c>
      <c r="G977" s="172">
        <v>0.15110000000000001</v>
      </c>
      <c r="H977" s="172">
        <v>1.2514000000000001</v>
      </c>
      <c r="I977" s="172">
        <v>3.4592000000000001</v>
      </c>
      <c r="J977" s="172">
        <v>7.3384999999999998</v>
      </c>
      <c r="K977" s="172">
        <v>11.250299999999999</v>
      </c>
      <c r="L977" s="172">
        <v>9.0176999999999996</v>
      </c>
      <c r="M977" s="172">
        <v>8.4041999999999994</v>
      </c>
      <c r="N977" s="172">
        <v>8.7474000000000007</v>
      </c>
      <c r="O977" s="172">
        <v>7.9752999999999998</v>
      </c>
      <c r="P977" s="172">
        <v>8.0035000000000007</v>
      </c>
      <c r="Q977" s="172">
        <v>8.3957999999999995</v>
      </c>
      <c r="R977" s="172">
        <v>8.6615000000000002</v>
      </c>
    </row>
    <row r="978" spans="1:18" x14ac:dyDescent="0.3">
      <c r="A978" s="168" t="s">
        <v>1044</v>
      </c>
      <c r="B978" s="168" t="s">
        <v>1097</v>
      </c>
      <c r="C978" s="168">
        <v>119680</v>
      </c>
      <c r="D978" s="171">
        <v>44040</v>
      </c>
      <c r="E978" s="172">
        <v>26.389500000000002</v>
      </c>
      <c r="F978" s="172">
        <v>-4.702</v>
      </c>
      <c r="G978" s="172">
        <v>-1.694</v>
      </c>
      <c r="H978" s="172">
        <v>-7.9000000000000001E-2</v>
      </c>
      <c r="I978" s="172">
        <v>2.8483999999999998</v>
      </c>
      <c r="J978" s="172">
        <v>6.6298000000000004</v>
      </c>
      <c r="K978" s="172">
        <v>10.463100000000001</v>
      </c>
      <c r="L978" s="172">
        <v>7.8940000000000001</v>
      </c>
      <c r="M978" s="172">
        <v>7.7327000000000004</v>
      </c>
      <c r="N978" s="172">
        <v>3.5343</v>
      </c>
      <c r="O978" s="172">
        <v>4.2750000000000004</v>
      </c>
      <c r="P978" s="172">
        <v>5.8483000000000001</v>
      </c>
      <c r="Q978" s="172">
        <v>7.1455000000000002</v>
      </c>
      <c r="R978" s="172">
        <v>2.9738000000000002</v>
      </c>
    </row>
    <row r="979" spans="1:18" x14ac:dyDescent="0.3">
      <c r="A979" s="168" t="s">
        <v>1044</v>
      </c>
      <c r="B979" s="168" t="s">
        <v>1098</v>
      </c>
      <c r="C979" s="168">
        <v>105563</v>
      </c>
      <c r="D979" s="171">
        <v>44040</v>
      </c>
      <c r="E979" s="172">
        <v>25.380600000000001</v>
      </c>
      <c r="F979" s="172">
        <v>-5.3201999999999998</v>
      </c>
      <c r="G979" s="172">
        <v>-2.1926000000000001</v>
      </c>
      <c r="H979" s="172">
        <v>-0.57520000000000004</v>
      </c>
      <c r="I979" s="172">
        <v>2.3441999999999998</v>
      </c>
      <c r="J979" s="172">
        <v>6.1266999999999996</v>
      </c>
      <c r="K979" s="172">
        <v>9.9786999999999999</v>
      </c>
      <c r="L979" s="172">
        <v>7.4588000000000001</v>
      </c>
      <c r="M979" s="172">
        <v>7.2706</v>
      </c>
      <c r="N979" s="172">
        <v>3.07</v>
      </c>
      <c r="O979" s="172">
        <v>3.6957</v>
      </c>
      <c r="P979" s="172">
        <v>5.2460000000000004</v>
      </c>
      <c r="Q979" s="172">
        <v>7.2687999999999997</v>
      </c>
      <c r="R979" s="172">
        <v>2.4554999999999998</v>
      </c>
    </row>
    <row r="980" spans="1:18" x14ac:dyDescent="0.3">
      <c r="A980" s="168" t="s">
        <v>1044</v>
      </c>
      <c r="B980" s="168" t="s">
        <v>1099</v>
      </c>
      <c r="C980" s="168">
        <v>103159</v>
      </c>
      <c r="D980" s="171">
        <v>44040</v>
      </c>
      <c r="E980" s="172">
        <v>2984.8123999999998</v>
      </c>
      <c r="F980" s="172">
        <v>-2.4992999999999999</v>
      </c>
      <c r="G980" s="172">
        <v>-2.6179999999999999</v>
      </c>
      <c r="H980" s="172">
        <v>-0.96660000000000001</v>
      </c>
      <c r="I980" s="172">
        <v>3.4289999999999998</v>
      </c>
      <c r="J980" s="172">
        <v>7.5195999999999996</v>
      </c>
      <c r="K980" s="172">
        <v>11.9131</v>
      </c>
      <c r="L980" s="172">
        <v>9.0191999999999997</v>
      </c>
      <c r="M980" s="172">
        <v>8.1811000000000007</v>
      </c>
      <c r="N980" s="172">
        <v>8.3726000000000003</v>
      </c>
      <c r="O980" s="172">
        <v>5.7252000000000001</v>
      </c>
      <c r="P980" s="172">
        <v>6.6783000000000001</v>
      </c>
      <c r="Q980" s="172">
        <v>7.6144999999999996</v>
      </c>
      <c r="R980" s="172">
        <v>5.2968000000000002</v>
      </c>
    </row>
    <row r="981" spans="1:18" x14ac:dyDescent="0.3">
      <c r="A981" s="168" t="s">
        <v>1044</v>
      </c>
      <c r="B981" s="168" t="s">
        <v>1100</v>
      </c>
      <c r="C981" s="168">
        <v>147399</v>
      </c>
      <c r="D981" s="171">
        <v>44040</v>
      </c>
      <c r="E981" s="172">
        <v>31.1722</v>
      </c>
      <c r="F981" s="172">
        <v>0</v>
      </c>
      <c r="G981" s="172">
        <v>0</v>
      </c>
      <c r="H981" s="172">
        <v>0</v>
      </c>
      <c r="I981" s="172">
        <v>0</v>
      </c>
      <c r="J981" s="172">
        <v>-78.351200000000006</v>
      </c>
      <c r="K981" s="172">
        <v>-82.119399999999999</v>
      </c>
      <c r="L981" s="172">
        <v>-41.059699999999999</v>
      </c>
      <c r="M981" s="172">
        <v>-40.301499999999997</v>
      </c>
      <c r="N981" s="172">
        <v>-32.787700000000001</v>
      </c>
      <c r="O981" s="172"/>
      <c r="P981" s="172"/>
      <c r="Q981" s="172">
        <v>-29.648199999999999</v>
      </c>
      <c r="R981" s="172"/>
    </row>
    <row r="982" spans="1:18" x14ac:dyDescent="0.3">
      <c r="A982" s="168" t="s">
        <v>1044</v>
      </c>
      <c r="B982" s="168" t="s">
        <v>1101</v>
      </c>
      <c r="C982" s="168">
        <v>119863</v>
      </c>
      <c r="D982" s="171">
        <v>44040</v>
      </c>
      <c r="E982" s="172">
        <v>3023.7078999999999</v>
      </c>
      <c r="F982" s="172">
        <v>-2.3102999999999998</v>
      </c>
      <c r="G982" s="172">
        <v>-2.4510000000000001</v>
      </c>
      <c r="H982" s="172">
        <v>-0.79</v>
      </c>
      <c r="I982" s="172">
        <v>3.6111</v>
      </c>
      <c r="J982" s="172">
        <v>7.7072000000000003</v>
      </c>
      <c r="K982" s="172">
        <v>12.0725</v>
      </c>
      <c r="L982" s="172">
        <v>9.1735000000000007</v>
      </c>
      <c r="M982" s="172">
        <v>8.3445999999999998</v>
      </c>
      <c r="N982" s="172">
        <v>8.5471000000000004</v>
      </c>
      <c r="O982" s="172">
        <v>5.9242999999999997</v>
      </c>
      <c r="P982" s="172">
        <v>6.8841000000000001</v>
      </c>
      <c r="Q982" s="172">
        <v>7.7236000000000002</v>
      </c>
      <c r="R982" s="172">
        <v>5.4840999999999998</v>
      </c>
    </row>
    <row r="983" spans="1:18" x14ac:dyDescent="0.3">
      <c r="A983" s="168" t="s">
        <v>1044</v>
      </c>
      <c r="B983" s="168" t="s">
        <v>1102</v>
      </c>
      <c r="C983" s="168">
        <v>147396</v>
      </c>
      <c r="D983" s="171">
        <v>44040</v>
      </c>
      <c r="E983" s="172">
        <v>31.5182</v>
      </c>
      <c r="F983" s="172">
        <v>0</v>
      </c>
      <c r="G983" s="172">
        <v>0</v>
      </c>
      <c r="H983" s="172">
        <v>0</v>
      </c>
      <c r="I983" s="172">
        <v>0</v>
      </c>
      <c r="J983" s="172">
        <v>-78.3506</v>
      </c>
      <c r="K983" s="172">
        <v>-82.118799999999993</v>
      </c>
      <c r="L983" s="172">
        <v>-41.059399999999997</v>
      </c>
      <c r="M983" s="172">
        <v>-40.301400000000001</v>
      </c>
      <c r="N983" s="172">
        <v>-32.790100000000002</v>
      </c>
      <c r="O983" s="172"/>
      <c r="P983" s="172"/>
      <c r="Q983" s="172">
        <v>-29.650500000000001</v>
      </c>
      <c r="R983" s="172"/>
    </row>
    <row r="984" spans="1:18" x14ac:dyDescent="0.3">
      <c r="A984" s="168" t="s">
        <v>1044</v>
      </c>
      <c r="B984" s="168" t="s">
        <v>1103</v>
      </c>
      <c r="C984" s="168">
        <v>120735</v>
      </c>
      <c r="D984" s="171">
        <v>44040</v>
      </c>
      <c r="E984" s="172">
        <v>2570.8611999999998</v>
      </c>
      <c r="F984" s="172">
        <v>-6.0159000000000002</v>
      </c>
      <c r="G984" s="172">
        <v>-1.7013</v>
      </c>
      <c r="H984" s="172">
        <v>-6.4699999999999994E-2</v>
      </c>
      <c r="I984" s="172">
        <v>2.9409000000000001</v>
      </c>
      <c r="J984" s="172">
        <v>8.2487999999999992</v>
      </c>
      <c r="K984" s="172">
        <v>11.8766</v>
      </c>
      <c r="L984" s="172">
        <v>9.3081999999999994</v>
      </c>
      <c r="M984" s="172">
        <v>8.4895999999999994</v>
      </c>
      <c r="N984" s="172">
        <v>8.6842000000000006</v>
      </c>
      <c r="O984" s="172">
        <v>3.61</v>
      </c>
      <c r="P984" s="172">
        <v>5.5837000000000003</v>
      </c>
      <c r="Q984" s="172">
        <v>6.8978000000000002</v>
      </c>
      <c r="R984" s="172">
        <v>2.1135000000000002</v>
      </c>
    </row>
    <row r="985" spans="1:18" x14ac:dyDescent="0.3">
      <c r="A985" s="168" t="s">
        <v>1044</v>
      </c>
      <c r="B985" s="168" t="s">
        <v>1104</v>
      </c>
      <c r="C985" s="168">
        <v>102544</v>
      </c>
      <c r="D985" s="171">
        <v>44040</v>
      </c>
      <c r="E985" s="172">
        <v>2543.5223999999998</v>
      </c>
      <c r="F985" s="172">
        <v>-6.0862999999999996</v>
      </c>
      <c r="G985" s="172">
        <v>-1.7715000000000001</v>
      </c>
      <c r="H985" s="172">
        <v>-0.13469999999999999</v>
      </c>
      <c r="I985" s="172">
        <v>2.8708</v>
      </c>
      <c r="J985" s="172">
        <v>8.1720000000000006</v>
      </c>
      <c r="K985" s="172">
        <v>11.7889</v>
      </c>
      <c r="L985" s="172">
        <v>9.2120999999999995</v>
      </c>
      <c r="M985" s="172">
        <v>8.3888999999999996</v>
      </c>
      <c r="N985" s="172">
        <v>8.5749999999999993</v>
      </c>
      <c r="O985" s="172">
        <v>3.4727000000000001</v>
      </c>
      <c r="P985" s="172">
        <v>5.4356</v>
      </c>
      <c r="Q985" s="172">
        <v>7.2861000000000002</v>
      </c>
      <c r="R985" s="172">
        <v>1.9843999999999999</v>
      </c>
    </row>
    <row r="986" spans="1:18" x14ac:dyDescent="0.3">
      <c r="A986" s="173" t="s">
        <v>27</v>
      </c>
      <c r="B986" s="168"/>
      <c r="C986" s="168"/>
      <c r="D986" s="168"/>
      <c r="E986" s="168"/>
      <c r="F986" s="174">
        <v>-5.8594946428571433</v>
      </c>
      <c r="G986" s="174">
        <v>-1.3525374999999997</v>
      </c>
      <c r="H986" s="174">
        <v>0.33361785714285713</v>
      </c>
      <c r="I986" s="174">
        <v>26.882870370370373</v>
      </c>
      <c r="J986" s="174">
        <v>26.268142592592586</v>
      </c>
      <c r="K986" s="174">
        <v>11.589631481481479</v>
      </c>
      <c r="L986" s="174">
        <v>5.1987388888888892</v>
      </c>
      <c r="M986" s="174">
        <v>4.3798333333333357</v>
      </c>
      <c r="N986" s="174">
        <v>4.8725092592592567</v>
      </c>
      <c r="O986" s="174">
        <v>5.2594807692307679</v>
      </c>
      <c r="P986" s="174">
        <v>6.308904000000001</v>
      </c>
      <c r="Q986" s="174">
        <v>5.6741946428571408</v>
      </c>
      <c r="R986" s="174">
        <v>4.7386923076923075</v>
      </c>
    </row>
    <row r="987" spans="1:18" x14ac:dyDescent="0.3">
      <c r="A987" s="173" t="s">
        <v>409</v>
      </c>
      <c r="B987" s="168"/>
      <c r="C987" s="168"/>
      <c r="D987" s="168"/>
      <c r="E987" s="168"/>
      <c r="F987" s="174">
        <v>-6.1224999999999996</v>
      </c>
      <c r="G987" s="174">
        <v>-1.9414</v>
      </c>
      <c r="H987" s="174">
        <v>2.6249999999999999E-2</v>
      </c>
      <c r="I987" s="174">
        <v>3.1554000000000002</v>
      </c>
      <c r="J987" s="174">
        <v>7.9153500000000001</v>
      </c>
      <c r="K987" s="174">
        <v>11.88875</v>
      </c>
      <c r="L987" s="174">
        <v>8.5566500000000012</v>
      </c>
      <c r="M987" s="174">
        <v>8.0346999999999991</v>
      </c>
      <c r="N987" s="174">
        <v>8.335799999999999</v>
      </c>
      <c r="O987" s="174">
        <v>7.02745</v>
      </c>
      <c r="P987" s="174">
        <v>7.4779</v>
      </c>
      <c r="Q987" s="174">
        <v>7.7196999999999996</v>
      </c>
      <c r="R987" s="174">
        <v>7.4750499999999995</v>
      </c>
    </row>
    <row r="988" spans="1:18" x14ac:dyDescent="0.3">
      <c r="A988" s="117"/>
      <c r="B988" s="117"/>
      <c r="C988" s="117"/>
      <c r="D988" s="117"/>
      <c r="E988" s="117"/>
      <c r="F988" s="117"/>
      <c r="G988" s="117"/>
      <c r="H988" s="117"/>
      <c r="I988" s="117"/>
      <c r="J988" s="117"/>
      <c r="K988" s="117"/>
      <c r="L988" s="117"/>
      <c r="M988" s="117"/>
      <c r="N988" s="117"/>
      <c r="O988" s="117"/>
      <c r="P988" s="117"/>
      <c r="Q988" s="117"/>
      <c r="R988" s="117"/>
    </row>
    <row r="989" spans="1:18" x14ac:dyDescent="0.3">
      <c r="A989" s="170" t="s">
        <v>1105</v>
      </c>
      <c r="B989" s="170"/>
      <c r="C989" s="170"/>
      <c r="D989" s="170"/>
      <c r="E989" s="170"/>
      <c r="F989" s="170"/>
      <c r="G989" s="170"/>
      <c r="H989" s="170"/>
      <c r="I989" s="170"/>
      <c r="J989" s="170"/>
      <c r="K989" s="170"/>
      <c r="L989" s="170"/>
      <c r="M989" s="170"/>
      <c r="N989" s="170"/>
      <c r="O989" s="170"/>
      <c r="P989" s="170"/>
      <c r="Q989" s="170"/>
      <c r="R989" s="170"/>
    </row>
    <row r="990" spans="1:18" x14ac:dyDescent="0.3">
      <c r="A990" s="168" t="s">
        <v>1106</v>
      </c>
      <c r="B990" s="168" t="s">
        <v>1107</v>
      </c>
      <c r="C990" s="168">
        <v>119539</v>
      </c>
      <c r="D990" s="171">
        <v>44040</v>
      </c>
      <c r="E990" s="172">
        <v>23.688600000000001</v>
      </c>
      <c r="F990" s="172">
        <v>-7.0864000000000003</v>
      </c>
      <c r="G990" s="172">
        <v>0.2311</v>
      </c>
      <c r="H990" s="172">
        <v>2.7749999999999999</v>
      </c>
      <c r="I990" s="172">
        <v>5.7577999999999996</v>
      </c>
      <c r="J990" s="172">
        <v>62.3673</v>
      </c>
      <c r="K990" s="172">
        <v>37.518900000000002</v>
      </c>
      <c r="L990" s="172">
        <v>7.0803000000000003</v>
      </c>
      <c r="M990" s="172">
        <v>-2.1429</v>
      </c>
      <c r="N990" s="172">
        <v>-2.3384999999999998</v>
      </c>
      <c r="O990" s="172">
        <v>2.7534999999999998</v>
      </c>
      <c r="P990" s="172">
        <v>5.9095000000000004</v>
      </c>
      <c r="Q990" s="172">
        <v>7.7514000000000003</v>
      </c>
      <c r="R990" s="172">
        <v>1.2276</v>
      </c>
    </row>
    <row r="991" spans="1:18" x14ac:dyDescent="0.3">
      <c r="A991" s="168" t="s">
        <v>1106</v>
      </c>
      <c r="B991" s="168" t="s">
        <v>1108</v>
      </c>
      <c r="C991" s="168">
        <v>111803</v>
      </c>
      <c r="D991" s="171">
        <v>44040</v>
      </c>
      <c r="E991" s="172">
        <v>22.5337</v>
      </c>
      <c r="F991" s="172">
        <v>-7.7733999999999996</v>
      </c>
      <c r="G991" s="172">
        <v>-0.56689999999999996</v>
      </c>
      <c r="H991" s="172">
        <v>1.9676</v>
      </c>
      <c r="I991" s="172">
        <v>4.9497999999999998</v>
      </c>
      <c r="J991" s="172">
        <v>61.375700000000002</v>
      </c>
      <c r="K991" s="172">
        <v>36.596899999999998</v>
      </c>
      <c r="L991" s="172">
        <v>6.2488000000000001</v>
      </c>
      <c r="M991" s="172">
        <v>-2.9106999999999998</v>
      </c>
      <c r="N991" s="172">
        <v>-3.0428999999999999</v>
      </c>
      <c r="O991" s="172">
        <v>2.0045999999999999</v>
      </c>
      <c r="P991" s="172">
        <v>5.1569000000000003</v>
      </c>
      <c r="Q991" s="172">
        <v>7.4199000000000002</v>
      </c>
      <c r="R991" s="172">
        <v>0.50839999999999996</v>
      </c>
    </row>
    <row r="992" spans="1:18" x14ac:dyDescent="0.3">
      <c r="A992" s="168" t="s">
        <v>1106</v>
      </c>
      <c r="B992" s="168" t="s">
        <v>1109</v>
      </c>
      <c r="C992" s="168">
        <v>147816</v>
      </c>
      <c r="D992" s="171">
        <v>44040</v>
      </c>
      <c r="E992" s="172">
        <v>1.3931</v>
      </c>
      <c r="F992" s="172">
        <v>0</v>
      </c>
      <c r="G992" s="172">
        <v>0</v>
      </c>
      <c r="H992" s="172">
        <v>0</v>
      </c>
      <c r="I992" s="172">
        <v>0</v>
      </c>
      <c r="J992" s="172">
        <v>0</v>
      </c>
      <c r="K992" s="172">
        <v>0</v>
      </c>
      <c r="L992" s="172">
        <v>-50.463299999999997</v>
      </c>
      <c r="M992" s="172"/>
      <c r="N992" s="172"/>
      <c r="O992" s="172"/>
      <c r="P992" s="172"/>
      <c r="Q992" s="172">
        <v>-35.515799999999999</v>
      </c>
      <c r="R992" s="172"/>
    </row>
    <row r="993" spans="1:18" x14ac:dyDescent="0.3">
      <c r="A993" s="168" t="s">
        <v>1106</v>
      </c>
      <c r="B993" s="168" t="s">
        <v>1110</v>
      </c>
      <c r="C993" s="168">
        <v>147820</v>
      </c>
      <c r="D993" s="171">
        <v>44040</v>
      </c>
      <c r="E993" s="172">
        <v>1.3322000000000001</v>
      </c>
      <c r="F993" s="172">
        <v>0</v>
      </c>
      <c r="G993" s="172">
        <v>0</v>
      </c>
      <c r="H993" s="172">
        <v>0</v>
      </c>
      <c r="I993" s="172">
        <v>0</v>
      </c>
      <c r="J993" s="172">
        <v>0</v>
      </c>
      <c r="K993" s="172">
        <v>0</v>
      </c>
      <c r="L993" s="172">
        <v>-50.469700000000003</v>
      </c>
      <c r="M993" s="172"/>
      <c r="N993" s="172"/>
      <c r="O993" s="172"/>
      <c r="P993" s="172"/>
      <c r="Q993" s="172">
        <v>-35.520000000000003</v>
      </c>
      <c r="R993" s="172"/>
    </row>
    <row r="994" spans="1:18" x14ac:dyDescent="0.3">
      <c r="A994" s="168" t="s">
        <v>1106</v>
      </c>
      <c r="B994" s="168" t="s">
        <v>1111</v>
      </c>
      <c r="C994" s="168">
        <v>120475</v>
      </c>
      <c r="D994" s="171">
        <v>44040</v>
      </c>
      <c r="E994" s="172">
        <v>21.440999999999999</v>
      </c>
      <c r="F994" s="172">
        <v>-28.747</v>
      </c>
      <c r="G994" s="172">
        <v>-8.6311999999999998</v>
      </c>
      <c r="H994" s="172">
        <v>0.65669999999999995</v>
      </c>
      <c r="I994" s="172">
        <v>4.0433000000000003</v>
      </c>
      <c r="J994" s="172">
        <v>16.109400000000001</v>
      </c>
      <c r="K994" s="172">
        <v>16.427700000000002</v>
      </c>
      <c r="L994" s="172">
        <v>11.4247</v>
      </c>
      <c r="M994" s="172">
        <v>11.089</v>
      </c>
      <c r="N994" s="172">
        <v>10.876799999999999</v>
      </c>
      <c r="O994" s="172">
        <v>8.1403999999999996</v>
      </c>
      <c r="P994" s="172">
        <v>9.2650000000000006</v>
      </c>
      <c r="Q994" s="172">
        <v>9.4171999999999993</v>
      </c>
      <c r="R994" s="172">
        <v>9.1534999999999993</v>
      </c>
    </row>
    <row r="995" spans="1:18" x14ac:dyDescent="0.3">
      <c r="A995" s="168" t="s">
        <v>1106</v>
      </c>
      <c r="B995" s="168" t="s">
        <v>1112</v>
      </c>
      <c r="C995" s="168">
        <v>116894</v>
      </c>
      <c r="D995" s="171">
        <v>44040</v>
      </c>
      <c r="E995" s="172">
        <v>20.1783</v>
      </c>
      <c r="F995" s="172">
        <v>-29.280200000000001</v>
      </c>
      <c r="G995" s="172">
        <v>-9.3062000000000005</v>
      </c>
      <c r="H995" s="172">
        <v>-2.58E-2</v>
      </c>
      <c r="I995" s="172">
        <v>3.3637000000000001</v>
      </c>
      <c r="J995" s="172">
        <v>15.411300000000001</v>
      </c>
      <c r="K995" s="172">
        <v>15.709099999999999</v>
      </c>
      <c r="L995" s="172">
        <v>10.696099999999999</v>
      </c>
      <c r="M995" s="172">
        <v>10.3492</v>
      </c>
      <c r="N995" s="172">
        <v>10.125299999999999</v>
      </c>
      <c r="O995" s="172">
        <v>7.4089</v>
      </c>
      <c r="P995" s="172">
        <v>8.4597999999999995</v>
      </c>
      <c r="Q995" s="172">
        <v>8.7822999999999993</v>
      </c>
      <c r="R995" s="172">
        <v>8.4346999999999994</v>
      </c>
    </row>
    <row r="996" spans="1:18" x14ac:dyDescent="0.3">
      <c r="A996" s="168" t="s">
        <v>1106</v>
      </c>
      <c r="B996" s="168" t="s">
        <v>1113</v>
      </c>
      <c r="C996" s="168">
        <v>127304</v>
      </c>
      <c r="D996" s="171">
        <v>44040</v>
      </c>
      <c r="E996" s="172">
        <v>14.641400000000001</v>
      </c>
      <c r="F996" s="172">
        <v>-5.2343999999999999</v>
      </c>
      <c r="G996" s="172">
        <v>-10.707000000000001</v>
      </c>
      <c r="H996" s="172">
        <v>-5.0876999999999999</v>
      </c>
      <c r="I996" s="172">
        <v>-1.9573</v>
      </c>
      <c r="J996" s="172">
        <v>9.6</v>
      </c>
      <c r="K996" s="172">
        <v>13.5982</v>
      </c>
      <c r="L996" s="172">
        <v>9.8582999999999998</v>
      </c>
      <c r="M996" s="172">
        <v>8.4322999999999997</v>
      </c>
      <c r="N996" s="172">
        <v>7.7530000000000001</v>
      </c>
      <c r="O996" s="172">
        <v>2.7454000000000001</v>
      </c>
      <c r="P996" s="172">
        <v>5.0109000000000004</v>
      </c>
      <c r="Q996" s="172">
        <v>6.1254999999999997</v>
      </c>
      <c r="R996" s="172">
        <v>2.6029</v>
      </c>
    </row>
    <row r="997" spans="1:18" x14ac:dyDescent="0.3">
      <c r="A997" s="168" t="s">
        <v>1106</v>
      </c>
      <c r="B997" s="168" t="s">
        <v>1114</v>
      </c>
      <c r="C997" s="168">
        <v>127305</v>
      </c>
      <c r="D997" s="171">
        <v>44040</v>
      </c>
      <c r="E997" s="172">
        <v>15.3673</v>
      </c>
      <c r="F997" s="172">
        <v>-4.7496999999999998</v>
      </c>
      <c r="G997" s="172">
        <v>-10.261100000000001</v>
      </c>
      <c r="H997" s="172">
        <v>-4.6444000000000001</v>
      </c>
      <c r="I997" s="172">
        <v>-1.526</v>
      </c>
      <c r="J997" s="172">
        <v>10.0486</v>
      </c>
      <c r="K997" s="172">
        <v>14.058999999999999</v>
      </c>
      <c r="L997" s="172">
        <v>10.352</v>
      </c>
      <c r="M997" s="172">
        <v>8.9940999999999995</v>
      </c>
      <c r="N997" s="172">
        <v>8.3541000000000007</v>
      </c>
      <c r="O997" s="172">
        <v>3.4725000000000001</v>
      </c>
      <c r="P997" s="172">
        <v>5.7770999999999999</v>
      </c>
      <c r="Q997" s="172">
        <v>6.9302999999999999</v>
      </c>
      <c r="R997" s="172">
        <v>3.2494999999999998</v>
      </c>
    </row>
    <row r="998" spans="1:18" x14ac:dyDescent="0.3">
      <c r="A998" s="168" t="s">
        <v>1106</v>
      </c>
      <c r="B998" s="168" t="s">
        <v>1115</v>
      </c>
      <c r="C998" s="168">
        <v>118924</v>
      </c>
      <c r="D998" s="171">
        <v>44040</v>
      </c>
      <c r="E998" s="172">
        <v>64.604500000000002</v>
      </c>
      <c r="F998" s="172">
        <v>-23.6007</v>
      </c>
      <c r="G998" s="172">
        <v>-7.6631</v>
      </c>
      <c r="H998" s="172">
        <v>-9.3216000000000001</v>
      </c>
      <c r="I998" s="172">
        <v>-3.0996000000000001</v>
      </c>
      <c r="J998" s="172">
        <v>7.9846000000000004</v>
      </c>
      <c r="K998" s="172">
        <v>20.830500000000001</v>
      </c>
      <c r="L998" s="172">
        <v>13.1023</v>
      </c>
      <c r="M998" s="172">
        <v>11.2187</v>
      </c>
      <c r="N998" s="172">
        <v>10.087</v>
      </c>
      <c r="O998" s="172">
        <v>5.5369999999999999</v>
      </c>
      <c r="P998" s="172">
        <v>7.3442999999999996</v>
      </c>
      <c r="Q998" s="172">
        <v>7.8103999999999996</v>
      </c>
      <c r="R998" s="172">
        <v>5.9870999999999999</v>
      </c>
    </row>
    <row r="999" spans="1:18" x14ac:dyDescent="0.3">
      <c r="A999" s="168" t="s">
        <v>1106</v>
      </c>
      <c r="B999" s="168" t="s">
        <v>1116</v>
      </c>
      <c r="C999" s="168">
        <v>100078</v>
      </c>
      <c r="D999" s="171">
        <v>44040</v>
      </c>
      <c r="E999" s="172">
        <v>61.920299999999997</v>
      </c>
      <c r="F999" s="172">
        <v>-23.9756</v>
      </c>
      <c r="G999" s="172">
        <v>-8.0244</v>
      </c>
      <c r="H999" s="172">
        <v>-9.6829000000000001</v>
      </c>
      <c r="I999" s="172">
        <v>-3.4605999999999999</v>
      </c>
      <c r="J999" s="172">
        <v>7.6215999999999999</v>
      </c>
      <c r="K999" s="172">
        <v>20.464700000000001</v>
      </c>
      <c r="L999" s="172">
        <v>12.7295</v>
      </c>
      <c r="M999" s="172">
        <v>10.7989</v>
      </c>
      <c r="N999" s="172">
        <v>9.6416000000000004</v>
      </c>
      <c r="O999" s="172">
        <v>5.1003999999999996</v>
      </c>
      <c r="P999" s="172">
        <v>6.8071999999999999</v>
      </c>
      <c r="Q999" s="172">
        <v>8.1529000000000007</v>
      </c>
      <c r="R999" s="172">
        <v>5.5372000000000003</v>
      </c>
    </row>
    <row r="1000" spans="1:18" x14ac:dyDescent="0.3">
      <c r="A1000" s="168" t="s">
        <v>1106</v>
      </c>
      <c r="B1000" s="168" t="s">
        <v>1117</v>
      </c>
      <c r="C1000" s="168">
        <v>147962</v>
      </c>
      <c r="D1000" s="171">
        <v>44029</v>
      </c>
      <c r="E1000" s="172">
        <v>0.38190000000000002</v>
      </c>
      <c r="F1000" s="172">
        <v>0</v>
      </c>
      <c r="G1000" s="172">
        <v>0</v>
      </c>
      <c r="H1000" s="172">
        <v>0</v>
      </c>
      <c r="I1000" s="172"/>
      <c r="J1000" s="172"/>
      <c r="K1000" s="172"/>
      <c r="L1000" s="172"/>
      <c r="M1000" s="172"/>
      <c r="N1000" s="172"/>
      <c r="O1000" s="172"/>
      <c r="P1000" s="172"/>
      <c r="Q1000" s="172">
        <v>0</v>
      </c>
      <c r="R1000" s="172"/>
    </row>
    <row r="1001" spans="1:18" x14ac:dyDescent="0.3">
      <c r="A1001" s="168" t="s">
        <v>1106</v>
      </c>
      <c r="B1001" s="168" t="s">
        <v>1118</v>
      </c>
      <c r="C1001" s="168">
        <v>147963</v>
      </c>
      <c r="D1001" s="171">
        <v>44029</v>
      </c>
      <c r="E1001" s="172">
        <v>0.40379999999999999</v>
      </c>
      <c r="F1001" s="172">
        <v>0</v>
      </c>
      <c r="G1001" s="172">
        <v>0</v>
      </c>
      <c r="H1001" s="172">
        <v>0</v>
      </c>
      <c r="I1001" s="172"/>
      <c r="J1001" s="172"/>
      <c r="K1001" s="172"/>
      <c r="L1001" s="172"/>
      <c r="M1001" s="172"/>
      <c r="N1001" s="172"/>
      <c r="O1001" s="172"/>
      <c r="P1001" s="172"/>
      <c r="Q1001" s="172">
        <v>0</v>
      </c>
      <c r="R1001" s="172"/>
    </row>
    <row r="1002" spans="1:18" x14ac:dyDescent="0.3">
      <c r="A1002" s="168" t="s">
        <v>1106</v>
      </c>
      <c r="B1002" s="168" t="s">
        <v>1119</v>
      </c>
      <c r="C1002" s="168">
        <v>147968</v>
      </c>
      <c r="D1002" s="171"/>
      <c r="E1002" s="172"/>
      <c r="F1002" s="172"/>
      <c r="G1002" s="172"/>
      <c r="H1002" s="172"/>
      <c r="I1002" s="172"/>
      <c r="J1002" s="172"/>
      <c r="K1002" s="172"/>
      <c r="L1002" s="172"/>
      <c r="M1002" s="172"/>
      <c r="N1002" s="172"/>
      <c r="O1002" s="172"/>
      <c r="P1002" s="172"/>
      <c r="Q1002" s="172"/>
      <c r="R1002" s="172"/>
    </row>
    <row r="1003" spans="1:18" x14ac:dyDescent="0.3">
      <c r="A1003" s="168" t="s">
        <v>1106</v>
      </c>
      <c r="B1003" s="168" t="s">
        <v>1120</v>
      </c>
      <c r="C1003" s="168">
        <v>147966</v>
      </c>
      <c r="D1003" s="171"/>
      <c r="E1003" s="172"/>
      <c r="F1003" s="172"/>
      <c r="G1003" s="172"/>
      <c r="H1003" s="172"/>
      <c r="I1003" s="172"/>
      <c r="J1003" s="172"/>
      <c r="K1003" s="172"/>
      <c r="L1003" s="172"/>
      <c r="M1003" s="172"/>
      <c r="N1003" s="172"/>
      <c r="O1003" s="172"/>
      <c r="P1003" s="172"/>
      <c r="Q1003" s="172"/>
      <c r="R1003" s="172"/>
    </row>
    <row r="1004" spans="1:18" x14ac:dyDescent="0.3">
      <c r="A1004" s="168" t="s">
        <v>1106</v>
      </c>
      <c r="B1004" s="168" t="s">
        <v>1121</v>
      </c>
      <c r="C1004" s="168">
        <v>112304</v>
      </c>
      <c r="D1004" s="171">
        <v>44040</v>
      </c>
      <c r="E1004" s="172">
        <v>21.941400000000002</v>
      </c>
      <c r="F1004" s="172">
        <v>-11.8072</v>
      </c>
      <c r="G1004" s="172">
        <v>6.8254999999999999</v>
      </c>
      <c r="H1004" s="172">
        <v>11.336499999999999</v>
      </c>
      <c r="I1004" s="172">
        <v>-12.593500000000001</v>
      </c>
      <c r="J1004" s="172">
        <v>11.722300000000001</v>
      </c>
      <c r="K1004" s="172">
        <v>21.674900000000001</v>
      </c>
      <c r="L1004" s="172">
        <v>-1.1749000000000001</v>
      </c>
      <c r="M1004" s="172">
        <v>-4.9070999999999998</v>
      </c>
      <c r="N1004" s="172">
        <v>-3.0108000000000001</v>
      </c>
      <c r="O1004" s="172">
        <v>3.6400999999999999</v>
      </c>
      <c r="P1004" s="172">
        <v>5.7827999999999999</v>
      </c>
      <c r="Q1004" s="172">
        <v>7.6680999999999999</v>
      </c>
      <c r="R1004" s="172">
        <v>2.0884</v>
      </c>
    </row>
    <row r="1005" spans="1:18" x14ac:dyDescent="0.3">
      <c r="A1005" s="168" t="s">
        <v>1106</v>
      </c>
      <c r="B1005" s="168" t="s">
        <v>1122</v>
      </c>
      <c r="C1005" s="168">
        <v>118554</v>
      </c>
      <c r="D1005" s="171">
        <v>44040</v>
      </c>
      <c r="E1005" s="172">
        <v>23.285599999999999</v>
      </c>
      <c r="F1005" s="172">
        <v>-11.1258</v>
      </c>
      <c r="G1005" s="172">
        <v>7.5301999999999998</v>
      </c>
      <c r="H1005" s="172">
        <v>12.030200000000001</v>
      </c>
      <c r="I1005" s="172">
        <v>-11.914199999999999</v>
      </c>
      <c r="J1005" s="172">
        <v>12.409000000000001</v>
      </c>
      <c r="K1005" s="172">
        <v>22.387699999999999</v>
      </c>
      <c r="L1005" s="172">
        <v>-0.43659999999999999</v>
      </c>
      <c r="M1005" s="172">
        <v>-4.1680000000000001</v>
      </c>
      <c r="N1005" s="172">
        <v>-2.2488000000000001</v>
      </c>
      <c r="O1005" s="172">
        <v>4.4425999999999997</v>
      </c>
      <c r="P1005" s="172">
        <v>6.5955000000000004</v>
      </c>
      <c r="Q1005" s="172">
        <v>8.0311000000000003</v>
      </c>
      <c r="R1005" s="172">
        <v>2.9003000000000001</v>
      </c>
    </row>
    <row r="1006" spans="1:18" x14ac:dyDescent="0.3">
      <c r="A1006" s="168" t="s">
        <v>1106</v>
      </c>
      <c r="B1006" s="168" t="s">
        <v>1123</v>
      </c>
      <c r="C1006" s="168">
        <v>101989</v>
      </c>
      <c r="D1006" s="171">
        <v>44040</v>
      </c>
      <c r="E1006" s="172">
        <v>41.394199999999998</v>
      </c>
      <c r="F1006" s="172">
        <v>-28.987100000000002</v>
      </c>
      <c r="G1006" s="172">
        <v>-10.173</v>
      </c>
      <c r="H1006" s="172">
        <v>-3.0718000000000001</v>
      </c>
      <c r="I1006" s="172">
        <v>4.0056000000000003</v>
      </c>
      <c r="J1006" s="172">
        <v>18.094200000000001</v>
      </c>
      <c r="K1006" s="172">
        <v>16.769600000000001</v>
      </c>
      <c r="L1006" s="172">
        <v>8.7947000000000006</v>
      </c>
      <c r="M1006" s="172">
        <v>9.2571999999999992</v>
      </c>
      <c r="N1006" s="172">
        <v>8.8678000000000008</v>
      </c>
      <c r="O1006" s="172">
        <v>7.2114000000000003</v>
      </c>
      <c r="P1006" s="172">
        <v>8.0334000000000003</v>
      </c>
      <c r="Q1006" s="172">
        <v>7.9878999999999998</v>
      </c>
      <c r="R1006" s="172">
        <v>8.7805</v>
      </c>
    </row>
    <row r="1007" spans="1:18" x14ac:dyDescent="0.3">
      <c r="A1007" s="168" t="s">
        <v>1106</v>
      </c>
      <c r="B1007" s="168" t="s">
        <v>1124</v>
      </c>
      <c r="C1007" s="168">
        <v>119081</v>
      </c>
      <c r="D1007" s="171">
        <v>44040</v>
      </c>
      <c r="E1007" s="172">
        <v>43.363199999999999</v>
      </c>
      <c r="F1007" s="172">
        <v>-28.176100000000002</v>
      </c>
      <c r="G1007" s="172">
        <v>-9.3545999999999996</v>
      </c>
      <c r="H1007" s="172">
        <v>-2.2475999999999998</v>
      </c>
      <c r="I1007" s="172">
        <v>4.8369</v>
      </c>
      <c r="J1007" s="172">
        <v>18.929600000000001</v>
      </c>
      <c r="K1007" s="172">
        <v>17.610399999999998</v>
      </c>
      <c r="L1007" s="172">
        <v>9.6386000000000003</v>
      </c>
      <c r="M1007" s="172">
        <v>10.1168</v>
      </c>
      <c r="N1007" s="172">
        <v>9.7432999999999996</v>
      </c>
      <c r="O1007" s="172">
        <v>8.0736000000000008</v>
      </c>
      <c r="P1007" s="172">
        <v>8.7789999999999999</v>
      </c>
      <c r="Q1007" s="172">
        <v>8.9331999999999994</v>
      </c>
      <c r="R1007" s="172">
        <v>9.6532999999999998</v>
      </c>
    </row>
    <row r="1008" spans="1:18" x14ac:dyDescent="0.3">
      <c r="A1008" s="168" t="s">
        <v>1106</v>
      </c>
      <c r="B1008" s="168" t="s">
        <v>1125</v>
      </c>
      <c r="C1008" s="168">
        <v>102741</v>
      </c>
      <c r="D1008" s="171">
        <v>44040</v>
      </c>
      <c r="E1008" s="172">
        <v>32.246499999999997</v>
      </c>
      <c r="F1008" s="172">
        <v>-42.397199999999998</v>
      </c>
      <c r="G1008" s="172">
        <v>-13.7037</v>
      </c>
      <c r="H1008" s="172">
        <v>-0.43659999999999999</v>
      </c>
      <c r="I1008" s="172">
        <v>3.1164999999999998</v>
      </c>
      <c r="J1008" s="172">
        <v>18.903300000000002</v>
      </c>
      <c r="K1008" s="172">
        <v>18.677900000000001</v>
      </c>
      <c r="L1008" s="172">
        <v>9.7477999999999998</v>
      </c>
      <c r="M1008" s="172">
        <v>10.622</v>
      </c>
      <c r="N1008" s="172">
        <v>10.505599999999999</v>
      </c>
      <c r="O1008" s="172">
        <v>7.1318000000000001</v>
      </c>
      <c r="P1008" s="172">
        <v>8.0337999999999994</v>
      </c>
      <c r="Q1008" s="172">
        <v>7.6532</v>
      </c>
      <c r="R1008" s="172">
        <v>8.7617999999999991</v>
      </c>
    </row>
    <row r="1009" spans="1:18" x14ac:dyDescent="0.3">
      <c r="A1009" s="168" t="s">
        <v>1106</v>
      </c>
      <c r="B1009" s="168" t="s">
        <v>1126</v>
      </c>
      <c r="C1009" s="168">
        <v>120670</v>
      </c>
      <c r="D1009" s="171">
        <v>44040</v>
      </c>
      <c r="E1009" s="172">
        <v>34.266500000000001</v>
      </c>
      <c r="F1009" s="172">
        <v>-41.7074</v>
      </c>
      <c r="G1009" s="172">
        <v>-13.0564</v>
      </c>
      <c r="H1009" s="172">
        <v>0.21299999999999999</v>
      </c>
      <c r="I1009" s="172">
        <v>3.7639999999999998</v>
      </c>
      <c r="J1009" s="172">
        <v>19.556100000000001</v>
      </c>
      <c r="K1009" s="172">
        <v>19.3292</v>
      </c>
      <c r="L1009" s="172">
        <v>10.380100000000001</v>
      </c>
      <c r="M1009" s="172">
        <v>11.244</v>
      </c>
      <c r="N1009" s="172">
        <v>11.137700000000001</v>
      </c>
      <c r="O1009" s="172">
        <v>7.9</v>
      </c>
      <c r="P1009" s="172">
        <v>8.907</v>
      </c>
      <c r="Q1009" s="172">
        <v>9.2041000000000004</v>
      </c>
      <c r="R1009" s="172">
        <v>9.4659999999999993</v>
      </c>
    </row>
    <row r="1010" spans="1:18" x14ac:dyDescent="0.3">
      <c r="A1010" s="168" t="s">
        <v>1106</v>
      </c>
      <c r="B1010" s="168" t="s">
        <v>1127</v>
      </c>
      <c r="C1010" s="168">
        <v>118401</v>
      </c>
      <c r="D1010" s="171">
        <v>44040</v>
      </c>
      <c r="E1010" s="172">
        <v>37.874099999999999</v>
      </c>
      <c r="F1010" s="172">
        <v>-10.2126</v>
      </c>
      <c r="G1010" s="172">
        <v>-13.6403</v>
      </c>
      <c r="H1010" s="172">
        <v>-9.2628000000000004</v>
      </c>
      <c r="I1010" s="172">
        <v>-2.0015999999999998</v>
      </c>
      <c r="J1010" s="172">
        <v>12.261200000000001</v>
      </c>
      <c r="K1010" s="172">
        <v>17.2882</v>
      </c>
      <c r="L1010" s="172">
        <v>15.4146</v>
      </c>
      <c r="M1010" s="172">
        <v>12.480600000000001</v>
      </c>
      <c r="N1010" s="172">
        <v>11.855700000000001</v>
      </c>
      <c r="O1010" s="172">
        <v>8.8435000000000006</v>
      </c>
      <c r="P1010" s="172">
        <v>9.08</v>
      </c>
      <c r="Q1010" s="172">
        <v>9.0341000000000005</v>
      </c>
      <c r="R1010" s="172">
        <v>11.3748</v>
      </c>
    </row>
    <row r="1011" spans="1:18" x14ac:dyDescent="0.3">
      <c r="A1011" s="168" t="s">
        <v>1106</v>
      </c>
      <c r="B1011" s="168" t="s">
        <v>1128</v>
      </c>
      <c r="C1011" s="168">
        <v>108728</v>
      </c>
      <c r="D1011" s="171">
        <v>44040</v>
      </c>
      <c r="E1011" s="172">
        <v>35.979900000000001</v>
      </c>
      <c r="F1011" s="172">
        <v>-10.8514</v>
      </c>
      <c r="G1011" s="172">
        <v>-14.306699999999999</v>
      </c>
      <c r="H1011" s="172">
        <v>-9.9372000000000007</v>
      </c>
      <c r="I1011" s="172">
        <v>-2.6783000000000001</v>
      </c>
      <c r="J1011" s="172">
        <v>11.583</v>
      </c>
      <c r="K1011" s="172">
        <v>16.589200000000002</v>
      </c>
      <c r="L1011" s="172">
        <v>14.6957</v>
      </c>
      <c r="M1011" s="172">
        <v>11.75</v>
      </c>
      <c r="N1011" s="172">
        <v>11.113200000000001</v>
      </c>
      <c r="O1011" s="172">
        <v>8.1300000000000008</v>
      </c>
      <c r="P1011" s="172">
        <v>8.3806999999999992</v>
      </c>
      <c r="Q1011" s="172">
        <v>7.7899000000000003</v>
      </c>
      <c r="R1011" s="172">
        <v>10.6503</v>
      </c>
    </row>
    <row r="1012" spans="1:18" x14ac:dyDescent="0.3">
      <c r="A1012" s="168" t="s">
        <v>1106</v>
      </c>
      <c r="B1012" s="168" t="s">
        <v>1129</v>
      </c>
      <c r="C1012" s="168">
        <v>121153</v>
      </c>
      <c r="D1012" s="171">
        <v>44040</v>
      </c>
      <c r="E1012" s="172">
        <v>18.473299999999998</v>
      </c>
      <c r="F1012" s="172">
        <v>-20.536999999999999</v>
      </c>
      <c r="G1012" s="172">
        <v>-7.4032999999999998</v>
      </c>
      <c r="H1012" s="172">
        <v>-5.6109</v>
      </c>
      <c r="I1012" s="172">
        <v>0.127</v>
      </c>
      <c r="J1012" s="172">
        <v>12.7302</v>
      </c>
      <c r="K1012" s="172">
        <v>11.486499999999999</v>
      </c>
      <c r="L1012" s="172">
        <v>12.500500000000001</v>
      </c>
      <c r="M1012" s="172">
        <v>10.0937</v>
      </c>
      <c r="N1012" s="172">
        <v>8.9468999999999994</v>
      </c>
      <c r="O1012" s="172">
        <v>8.9548000000000005</v>
      </c>
      <c r="P1012" s="172">
        <v>8.8530999999999995</v>
      </c>
      <c r="Q1012" s="172">
        <v>8.6408000000000005</v>
      </c>
      <c r="R1012" s="172">
        <v>9.3561999999999994</v>
      </c>
    </row>
    <row r="1013" spans="1:18" x14ac:dyDescent="0.3">
      <c r="A1013" s="168" t="s">
        <v>1106</v>
      </c>
      <c r="B1013" s="168" t="s">
        <v>1130</v>
      </c>
      <c r="C1013" s="168">
        <v>121158</v>
      </c>
      <c r="D1013" s="171">
        <v>44040</v>
      </c>
      <c r="E1013" s="172">
        <v>17.3965</v>
      </c>
      <c r="F1013" s="172">
        <v>-20.969200000000001</v>
      </c>
      <c r="G1013" s="172">
        <v>-7.9135</v>
      </c>
      <c r="H1013" s="172">
        <v>-6.1074000000000002</v>
      </c>
      <c r="I1013" s="172">
        <v>-0.37459999999999999</v>
      </c>
      <c r="J1013" s="172">
        <v>12.226699999999999</v>
      </c>
      <c r="K1013" s="172">
        <v>10.9742</v>
      </c>
      <c r="L1013" s="172">
        <v>11.970700000000001</v>
      </c>
      <c r="M1013" s="172">
        <v>9.5559999999999992</v>
      </c>
      <c r="N1013" s="172">
        <v>8.4021000000000008</v>
      </c>
      <c r="O1013" s="172">
        <v>8.3948999999999998</v>
      </c>
      <c r="P1013" s="172">
        <v>8.1417999999999999</v>
      </c>
      <c r="Q1013" s="172">
        <v>7.7633000000000001</v>
      </c>
      <c r="R1013" s="172">
        <v>8.7885000000000009</v>
      </c>
    </row>
    <row r="1014" spans="1:18" x14ac:dyDescent="0.3">
      <c r="A1014" s="168" t="s">
        <v>1106</v>
      </c>
      <c r="B1014" s="168" t="s">
        <v>1131</v>
      </c>
      <c r="C1014" s="168">
        <v>128009</v>
      </c>
      <c r="D1014" s="171">
        <v>44040</v>
      </c>
      <c r="E1014" s="172">
        <v>16.613700000000001</v>
      </c>
      <c r="F1014" s="172">
        <v>-33.802199999999999</v>
      </c>
      <c r="G1014" s="172">
        <v>-6.8604000000000003</v>
      </c>
      <c r="H1014" s="172">
        <v>-0.94140000000000001</v>
      </c>
      <c r="I1014" s="172">
        <v>-1.1294</v>
      </c>
      <c r="J1014" s="172">
        <v>12.184699999999999</v>
      </c>
      <c r="K1014" s="172">
        <v>24.041599999999999</v>
      </c>
      <c r="L1014" s="172">
        <v>5.4787999999999997</v>
      </c>
      <c r="M1014" s="172">
        <v>7.2850999999999999</v>
      </c>
      <c r="N1014" s="172">
        <v>7.9923000000000002</v>
      </c>
      <c r="O1014" s="172">
        <v>6.0541</v>
      </c>
      <c r="P1014" s="172">
        <v>7.5365000000000002</v>
      </c>
      <c r="Q1014" s="172">
        <v>8.3104999999999993</v>
      </c>
      <c r="R1014" s="172">
        <v>6.7721999999999998</v>
      </c>
    </row>
    <row r="1015" spans="1:18" x14ac:dyDescent="0.3">
      <c r="A1015" s="168" t="s">
        <v>1106</v>
      </c>
      <c r="B1015" s="168" t="s">
        <v>1132</v>
      </c>
      <c r="C1015" s="168">
        <v>128006</v>
      </c>
      <c r="D1015" s="171">
        <v>44040</v>
      </c>
      <c r="E1015" s="172">
        <v>17.582899999999999</v>
      </c>
      <c r="F1015" s="172">
        <v>-32.769500000000001</v>
      </c>
      <c r="G1015" s="172">
        <v>-5.9642999999999997</v>
      </c>
      <c r="H1015" s="172">
        <v>-8.8999999999999996E-2</v>
      </c>
      <c r="I1015" s="172">
        <v>-0.19270000000000001</v>
      </c>
      <c r="J1015" s="172">
        <v>13.176600000000001</v>
      </c>
      <c r="K1015" s="172">
        <v>25.110199999999999</v>
      </c>
      <c r="L1015" s="172">
        <v>6.4356999999999998</v>
      </c>
      <c r="M1015" s="172">
        <v>8.2111000000000001</v>
      </c>
      <c r="N1015" s="172">
        <v>8.9239999999999995</v>
      </c>
      <c r="O1015" s="172">
        <v>6.9145000000000003</v>
      </c>
      <c r="P1015" s="172">
        <v>8.6014999999999997</v>
      </c>
      <c r="Q1015" s="172">
        <v>9.2805999999999997</v>
      </c>
      <c r="R1015" s="172">
        <v>7.6516000000000002</v>
      </c>
    </row>
    <row r="1016" spans="1:18" x14ac:dyDescent="0.3">
      <c r="A1016" s="168" t="s">
        <v>1106</v>
      </c>
      <c r="B1016" s="168" t="s">
        <v>1133</v>
      </c>
      <c r="C1016" s="168">
        <v>133604</v>
      </c>
      <c r="D1016" s="171">
        <v>44040</v>
      </c>
      <c r="E1016" s="172">
        <v>15.6562</v>
      </c>
      <c r="F1016" s="172">
        <v>-17.2438</v>
      </c>
      <c r="G1016" s="172">
        <v>-6.1738999999999997</v>
      </c>
      <c r="H1016" s="172">
        <v>-1.931</v>
      </c>
      <c r="I1016" s="172">
        <v>-1.032</v>
      </c>
      <c r="J1016" s="172">
        <v>18.1632</v>
      </c>
      <c r="K1016" s="172">
        <v>14.776999999999999</v>
      </c>
      <c r="L1016" s="172">
        <v>7.2</v>
      </c>
      <c r="M1016" s="172">
        <v>8.9091000000000005</v>
      </c>
      <c r="N1016" s="172">
        <v>8.7273999999999994</v>
      </c>
      <c r="O1016" s="172">
        <v>6.6311999999999998</v>
      </c>
      <c r="P1016" s="172">
        <v>8.3285999999999998</v>
      </c>
      <c r="Q1016" s="172">
        <v>8.5117999999999991</v>
      </c>
      <c r="R1016" s="172">
        <v>8.0457999999999998</v>
      </c>
    </row>
    <row r="1017" spans="1:18" x14ac:dyDescent="0.3">
      <c r="A1017" s="168" t="s">
        <v>1106</v>
      </c>
      <c r="B1017" s="168" t="s">
        <v>1134</v>
      </c>
      <c r="C1017" s="168">
        <v>133607</v>
      </c>
      <c r="D1017" s="171">
        <v>44040</v>
      </c>
      <c r="E1017" s="172">
        <v>14.925700000000001</v>
      </c>
      <c r="F1017" s="172">
        <v>-18.331600000000002</v>
      </c>
      <c r="G1017" s="172">
        <v>-7.0862999999999996</v>
      </c>
      <c r="H1017" s="172">
        <v>-2.8631000000000002</v>
      </c>
      <c r="I1017" s="172">
        <v>-1.9549000000000001</v>
      </c>
      <c r="J1017" s="172">
        <v>17.245100000000001</v>
      </c>
      <c r="K1017" s="172">
        <v>13.841799999999999</v>
      </c>
      <c r="L1017" s="172">
        <v>6.2430000000000003</v>
      </c>
      <c r="M1017" s="172">
        <v>7.9423000000000004</v>
      </c>
      <c r="N1017" s="172">
        <v>7.7560000000000002</v>
      </c>
      <c r="O1017" s="172">
        <v>5.6950000000000003</v>
      </c>
      <c r="P1017" s="172">
        <v>7.3832000000000004</v>
      </c>
      <c r="Q1017" s="172">
        <v>7.5711000000000004</v>
      </c>
      <c r="R1017" s="172">
        <v>7.1052</v>
      </c>
    </row>
    <row r="1018" spans="1:18" x14ac:dyDescent="0.3">
      <c r="A1018" s="168" t="s">
        <v>1106</v>
      </c>
      <c r="B1018" s="168" t="s">
        <v>1135</v>
      </c>
      <c r="C1018" s="168">
        <v>130037</v>
      </c>
      <c r="D1018" s="171">
        <v>44040</v>
      </c>
      <c r="E1018" s="172">
        <v>10.475300000000001</v>
      </c>
      <c r="F1018" s="172">
        <v>7.3186999999999998</v>
      </c>
      <c r="G1018" s="172">
        <v>15.7067</v>
      </c>
      <c r="H1018" s="172">
        <v>8.5756999999999994</v>
      </c>
      <c r="I1018" s="172">
        <v>-40.0914</v>
      </c>
      <c r="J1018" s="172">
        <v>-9.9090000000000007</v>
      </c>
      <c r="K1018" s="172">
        <v>3.7566000000000002</v>
      </c>
      <c r="L1018" s="172">
        <v>-50.606900000000003</v>
      </c>
      <c r="M1018" s="172">
        <v>-33.569600000000001</v>
      </c>
      <c r="N1018" s="172">
        <v>-24.438400000000001</v>
      </c>
      <c r="O1018" s="172">
        <v>-8.3103999999999996</v>
      </c>
      <c r="P1018" s="172">
        <v>-1.3409</v>
      </c>
      <c r="Q1018" s="172">
        <v>0.76500000000000001</v>
      </c>
      <c r="R1018" s="172">
        <v>-13.7948</v>
      </c>
    </row>
    <row r="1019" spans="1:18" x14ac:dyDescent="0.3">
      <c r="A1019" s="168" t="s">
        <v>1106</v>
      </c>
      <c r="B1019" s="168" t="s">
        <v>1136</v>
      </c>
      <c r="C1019" s="168">
        <v>130050</v>
      </c>
      <c r="D1019" s="171">
        <v>44040</v>
      </c>
      <c r="E1019" s="172">
        <v>11.0436</v>
      </c>
      <c r="F1019" s="172">
        <v>7.9339000000000004</v>
      </c>
      <c r="G1019" s="172">
        <v>16.223700000000001</v>
      </c>
      <c r="H1019" s="172">
        <v>9.1285000000000007</v>
      </c>
      <c r="I1019" s="172">
        <v>-39.547600000000003</v>
      </c>
      <c r="J1019" s="172">
        <v>-9.3627000000000002</v>
      </c>
      <c r="K1019" s="172">
        <v>4.3133999999999997</v>
      </c>
      <c r="L1019" s="172">
        <v>-50.1374</v>
      </c>
      <c r="M1019" s="172">
        <v>-33.052199999999999</v>
      </c>
      <c r="N1019" s="172">
        <v>-23.891100000000002</v>
      </c>
      <c r="O1019" s="172">
        <v>-7.4778000000000002</v>
      </c>
      <c r="P1019" s="172">
        <v>-0.4587</v>
      </c>
      <c r="Q1019" s="172">
        <v>1.6425000000000001</v>
      </c>
      <c r="R1019" s="172">
        <v>-13.076499999999999</v>
      </c>
    </row>
    <row r="1020" spans="1:18" x14ac:dyDescent="0.3">
      <c r="A1020" s="168" t="s">
        <v>1106</v>
      </c>
      <c r="B1020" s="168" t="s">
        <v>1137</v>
      </c>
      <c r="C1020" s="168">
        <v>148083</v>
      </c>
      <c r="D1020" s="171">
        <v>44040</v>
      </c>
      <c r="E1020" s="172">
        <v>5.4300000000000001E-2</v>
      </c>
      <c r="F1020" s="172">
        <v>0</v>
      </c>
      <c r="G1020" s="172">
        <v>0</v>
      </c>
      <c r="H1020" s="172">
        <v>9.6204999999999998</v>
      </c>
      <c r="I1020" s="172">
        <v>9.6381999999999994</v>
      </c>
      <c r="J1020" s="172">
        <v>8.4647000000000006</v>
      </c>
      <c r="K1020" s="172">
        <v>9.0643999999999991</v>
      </c>
      <c r="L1020" s="172"/>
      <c r="M1020" s="172"/>
      <c r="N1020" s="172"/>
      <c r="O1020" s="172"/>
      <c r="P1020" s="172"/>
      <c r="Q1020" s="172">
        <v>9.5139999999999993</v>
      </c>
      <c r="R1020" s="172"/>
    </row>
    <row r="1021" spans="1:18" x14ac:dyDescent="0.3">
      <c r="A1021" s="168" t="s">
        <v>1106</v>
      </c>
      <c r="B1021" s="168" t="s">
        <v>1138</v>
      </c>
      <c r="C1021" s="168">
        <v>148080</v>
      </c>
      <c r="D1021" s="171">
        <v>44040</v>
      </c>
      <c r="E1021" s="172">
        <v>5.7099999999999998E-2</v>
      </c>
      <c r="F1021" s="172">
        <v>0</v>
      </c>
      <c r="G1021" s="172">
        <v>0</v>
      </c>
      <c r="H1021" s="172">
        <v>9.1478999999999999</v>
      </c>
      <c r="I1021" s="172">
        <v>9.1638999999999999</v>
      </c>
      <c r="J1021" s="172">
        <v>8.0466999999999995</v>
      </c>
      <c r="K1021" s="172">
        <v>9.3445999999999998</v>
      </c>
      <c r="L1021" s="172"/>
      <c r="M1021" s="172"/>
      <c r="N1021" s="172"/>
      <c r="O1021" s="172"/>
      <c r="P1021" s="172"/>
      <c r="Q1021" s="172">
        <v>9.4564000000000004</v>
      </c>
      <c r="R1021" s="172"/>
    </row>
    <row r="1022" spans="1:18" x14ac:dyDescent="0.3">
      <c r="A1022" s="168" t="s">
        <v>1106</v>
      </c>
      <c r="B1022" s="168" t="s">
        <v>1139</v>
      </c>
      <c r="C1022" s="168">
        <v>148286</v>
      </c>
      <c r="D1022" s="171"/>
      <c r="E1022" s="172"/>
      <c r="F1022" s="172"/>
      <c r="G1022" s="172"/>
      <c r="H1022" s="172"/>
      <c r="I1022" s="172"/>
      <c r="J1022" s="172"/>
      <c r="K1022" s="172"/>
      <c r="L1022" s="172"/>
      <c r="M1022" s="172"/>
      <c r="N1022" s="172"/>
      <c r="O1022" s="172"/>
      <c r="P1022" s="172"/>
      <c r="Q1022" s="172"/>
      <c r="R1022" s="172"/>
    </row>
    <row r="1023" spans="1:18" x14ac:dyDescent="0.3">
      <c r="A1023" s="168" t="s">
        <v>1106</v>
      </c>
      <c r="B1023" s="168" t="s">
        <v>1140</v>
      </c>
      <c r="C1023" s="168">
        <v>148285</v>
      </c>
      <c r="D1023" s="171"/>
      <c r="E1023" s="172"/>
      <c r="F1023" s="172"/>
      <c r="G1023" s="172"/>
      <c r="H1023" s="172"/>
      <c r="I1023" s="172"/>
      <c r="J1023" s="172"/>
      <c r="K1023" s="172"/>
      <c r="L1023" s="172"/>
      <c r="M1023" s="172"/>
      <c r="N1023" s="172"/>
      <c r="O1023" s="172"/>
      <c r="P1023" s="172"/>
      <c r="Q1023" s="172"/>
      <c r="R1023" s="172"/>
    </row>
    <row r="1024" spans="1:18" x14ac:dyDescent="0.3">
      <c r="A1024" s="168" t="s">
        <v>1106</v>
      </c>
      <c r="B1024" s="168" t="s">
        <v>1141</v>
      </c>
      <c r="C1024" s="168">
        <v>119824</v>
      </c>
      <c r="D1024" s="171">
        <v>44040</v>
      </c>
      <c r="E1024" s="172">
        <v>39.734900000000003</v>
      </c>
      <c r="F1024" s="172">
        <v>-1.1940999999999999</v>
      </c>
      <c r="G1024" s="172">
        <v>-7.7784000000000004</v>
      </c>
      <c r="H1024" s="172">
        <v>-1.6922999999999999</v>
      </c>
      <c r="I1024" s="172">
        <v>2.0421999999999998</v>
      </c>
      <c r="J1024" s="172">
        <v>13.641500000000001</v>
      </c>
      <c r="K1024" s="172">
        <v>20.021100000000001</v>
      </c>
      <c r="L1024" s="172">
        <v>14.0085</v>
      </c>
      <c r="M1024" s="172">
        <v>13.291499999999999</v>
      </c>
      <c r="N1024" s="172">
        <v>12.712999999999999</v>
      </c>
      <c r="O1024" s="172">
        <v>9.4985999999999997</v>
      </c>
      <c r="P1024" s="172">
        <v>10.360300000000001</v>
      </c>
      <c r="Q1024" s="172">
        <v>10.3848</v>
      </c>
      <c r="R1024" s="172">
        <v>11.5397</v>
      </c>
    </row>
    <row r="1025" spans="1:18" x14ac:dyDescent="0.3">
      <c r="A1025" s="168" t="s">
        <v>1106</v>
      </c>
      <c r="B1025" s="168" t="s">
        <v>1142</v>
      </c>
      <c r="C1025" s="168">
        <v>102053</v>
      </c>
      <c r="D1025" s="171">
        <v>44040</v>
      </c>
      <c r="E1025" s="172">
        <v>37.732700000000001</v>
      </c>
      <c r="F1025" s="172">
        <v>-1.5477000000000001</v>
      </c>
      <c r="G1025" s="172">
        <v>-8.1425000000000001</v>
      </c>
      <c r="H1025" s="172">
        <v>-2.0720000000000001</v>
      </c>
      <c r="I1025" s="172">
        <v>1.6593</v>
      </c>
      <c r="J1025" s="172">
        <v>13.253500000000001</v>
      </c>
      <c r="K1025" s="172">
        <v>19.5809</v>
      </c>
      <c r="L1025" s="172">
        <v>13.564299999999999</v>
      </c>
      <c r="M1025" s="172">
        <v>12.844900000000001</v>
      </c>
      <c r="N1025" s="172">
        <v>12.271100000000001</v>
      </c>
      <c r="O1025" s="172">
        <v>8.8087999999999997</v>
      </c>
      <c r="P1025" s="172">
        <v>9.4962999999999997</v>
      </c>
      <c r="Q1025" s="172">
        <v>8.2560000000000002</v>
      </c>
      <c r="R1025" s="172">
        <v>11.046099999999999</v>
      </c>
    </row>
    <row r="1026" spans="1:18" x14ac:dyDescent="0.3">
      <c r="A1026" s="168" t="s">
        <v>1106</v>
      </c>
      <c r="B1026" s="168" t="s">
        <v>1143</v>
      </c>
      <c r="C1026" s="168">
        <v>100603</v>
      </c>
      <c r="D1026" s="171">
        <v>44040</v>
      </c>
      <c r="E1026" s="172">
        <v>57.053600000000003</v>
      </c>
      <c r="F1026" s="172">
        <v>-8.5706000000000007</v>
      </c>
      <c r="G1026" s="172">
        <v>-7.5427999999999997</v>
      </c>
      <c r="H1026" s="172">
        <v>-3.3793000000000002</v>
      </c>
      <c r="I1026" s="172">
        <v>-1.0963000000000001</v>
      </c>
      <c r="J1026" s="172">
        <v>13.382</v>
      </c>
      <c r="K1026" s="172">
        <v>17.434200000000001</v>
      </c>
      <c r="L1026" s="172">
        <v>7.5407000000000002</v>
      </c>
      <c r="M1026" s="172">
        <v>7.4436</v>
      </c>
      <c r="N1026" s="172">
        <v>7.2384000000000004</v>
      </c>
      <c r="O1026" s="172">
        <v>6.1447000000000003</v>
      </c>
      <c r="P1026" s="172">
        <v>7.3323999999999998</v>
      </c>
      <c r="Q1026" s="172">
        <v>8.0008999999999997</v>
      </c>
      <c r="R1026" s="172">
        <v>7.6261999999999999</v>
      </c>
    </row>
    <row r="1027" spans="1:18" x14ac:dyDescent="0.3">
      <c r="A1027" s="168" t="s">
        <v>1106</v>
      </c>
      <c r="B1027" s="168" t="s">
        <v>1144</v>
      </c>
      <c r="C1027" s="168">
        <v>119675</v>
      </c>
      <c r="D1027" s="171">
        <v>44040</v>
      </c>
      <c r="E1027" s="172">
        <v>60.875999999999998</v>
      </c>
      <c r="F1027" s="172">
        <v>-7.7328999999999999</v>
      </c>
      <c r="G1027" s="172">
        <v>-6.6954000000000002</v>
      </c>
      <c r="H1027" s="172">
        <v>-2.5255999999999998</v>
      </c>
      <c r="I1027" s="172">
        <v>-0.24840000000000001</v>
      </c>
      <c r="J1027" s="172">
        <v>14.2433</v>
      </c>
      <c r="K1027" s="172">
        <v>18.355799999999999</v>
      </c>
      <c r="L1027" s="172">
        <v>8.4677000000000007</v>
      </c>
      <c r="M1027" s="172">
        <v>8.4138000000000002</v>
      </c>
      <c r="N1027" s="172">
        <v>8.1757000000000009</v>
      </c>
      <c r="O1027" s="172">
        <v>7.1391999999999998</v>
      </c>
      <c r="P1027" s="172">
        <v>8.1554000000000002</v>
      </c>
      <c r="Q1027" s="172">
        <v>8.2757000000000005</v>
      </c>
      <c r="R1027" s="172">
        <v>8.5503</v>
      </c>
    </row>
    <row r="1028" spans="1:18" x14ac:dyDescent="0.3">
      <c r="A1028" s="168" t="s">
        <v>1106</v>
      </c>
      <c r="B1028" s="168" t="s">
        <v>1145</v>
      </c>
      <c r="C1028" s="168">
        <v>119127</v>
      </c>
      <c r="D1028" s="171">
        <v>44040</v>
      </c>
      <c r="E1028" s="172">
        <v>29.395700000000001</v>
      </c>
      <c r="F1028" s="172">
        <v>-32.750900000000001</v>
      </c>
      <c r="G1028" s="172">
        <v>-7.7538999999999998</v>
      </c>
      <c r="H1028" s="172">
        <v>-4.7141000000000002</v>
      </c>
      <c r="I1028" s="172">
        <v>-2.1977000000000002</v>
      </c>
      <c r="J1028" s="172">
        <v>16.042300000000001</v>
      </c>
      <c r="K1028" s="172">
        <v>21.063800000000001</v>
      </c>
      <c r="L1028" s="172">
        <v>15.7272</v>
      </c>
      <c r="M1028" s="172">
        <v>13.4528</v>
      </c>
      <c r="N1028" s="172">
        <v>12.4046</v>
      </c>
      <c r="O1028" s="172">
        <v>2.0116000000000001</v>
      </c>
      <c r="P1028" s="172">
        <v>5.3155999999999999</v>
      </c>
      <c r="Q1028" s="172">
        <v>6.8037000000000001</v>
      </c>
      <c r="R1028" s="172">
        <v>1.4246000000000001</v>
      </c>
    </row>
    <row r="1029" spans="1:18" x14ac:dyDescent="0.3">
      <c r="A1029" s="168" t="s">
        <v>1106</v>
      </c>
      <c r="B1029" s="168" t="s">
        <v>1146</v>
      </c>
      <c r="C1029" s="168">
        <v>147385</v>
      </c>
      <c r="D1029" s="171">
        <v>44040</v>
      </c>
      <c r="E1029" s="172">
        <v>0.83730000000000004</v>
      </c>
      <c r="F1029" s="172">
        <v>0</v>
      </c>
      <c r="G1029" s="172">
        <v>0</v>
      </c>
      <c r="H1029" s="172">
        <v>0</v>
      </c>
      <c r="I1029" s="172">
        <v>0</v>
      </c>
      <c r="J1029" s="172">
        <v>0</v>
      </c>
      <c r="K1029" s="172">
        <v>-100.38249999999999</v>
      </c>
      <c r="L1029" s="172">
        <v>-50.191200000000002</v>
      </c>
      <c r="M1029" s="172">
        <v>-52.707599999999999</v>
      </c>
      <c r="N1029" s="172">
        <v>-40.423400000000001</v>
      </c>
      <c r="O1029" s="172"/>
      <c r="P1029" s="172"/>
      <c r="Q1029" s="172">
        <v>-36.942700000000002</v>
      </c>
      <c r="R1029" s="172"/>
    </row>
    <row r="1030" spans="1:18" x14ac:dyDescent="0.3">
      <c r="A1030" s="168" t="s">
        <v>1106</v>
      </c>
      <c r="B1030" s="168" t="s">
        <v>1147</v>
      </c>
      <c r="C1030" s="168">
        <v>101703</v>
      </c>
      <c r="D1030" s="171">
        <v>44040</v>
      </c>
      <c r="E1030" s="172">
        <v>27.281700000000001</v>
      </c>
      <c r="F1030" s="172">
        <v>-33.817300000000003</v>
      </c>
      <c r="G1030" s="172">
        <v>-8.8216000000000001</v>
      </c>
      <c r="H1030" s="172">
        <v>-5.7847</v>
      </c>
      <c r="I1030" s="172">
        <v>-3.2642000000000002</v>
      </c>
      <c r="J1030" s="172">
        <v>14.9907</v>
      </c>
      <c r="K1030" s="172">
        <v>19.975100000000001</v>
      </c>
      <c r="L1030" s="172">
        <v>14.885199999999999</v>
      </c>
      <c r="M1030" s="172">
        <v>12.4885</v>
      </c>
      <c r="N1030" s="172">
        <v>11.361000000000001</v>
      </c>
      <c r="O1030" s="172">
        <v>1.1059000000000001</v>
      </c>
      <c r="P1030" s="172">
        <v>4.2628000000000004</v>
      </c>
      <c r="Q1030" s="172">
        <v>5.8400999999999996</v>
      </c>
      <c r="R1030" s="172">
        <v>0.51829999999999998</v>
      </c>
    </row>
    <row r="1031" spans="1:18" x14ac:dyDescent="0.3">
      <c r="A1031" s="168" t="s">
        <v>1106</v>
      </c>
      <c r="B1031" s="168" t="s">
        <v>1148</v>
      </c>
      <c r="C1031" s="168">
        <v>147384</v>
      </c>
      <c r="D1031" s="171">
        <v>44040</v>
      </c>
      <c r="E1031" s="172">
        <v>0.7853</v>
      </c>
      <c r="F1031" s="172">
        <v>0</v>
      </c>
      <c r="G1031" s="172">
        <v>0</v>
      </c>
      <c r="H1031" s="172">
        <v>0</v>
      </c>
      <c r="I1031" s="172">
        <v>0</v>
      </c>
      <c r="J1031" s="172">
        <v>0</v>
      </c>
      <c r="K1031" s="172">
        <v>-100.39919999999999</v>
      </c>
      <c r="L1031" s="172">
        <v>-50.199599999999997</v>
      </c>
      <c r="M1031" s="172">
        <v>-52.711599999999997</v>
      </c>
      <c r="N1031" s="172">
        <v>-40.426600000000001</v>
      </c>
      <c r="O1031" s="172"/>
      <c r="P1031" s="172"/>
      <c r="Q1031" s="172">
        <v>-36.9452</v>
      </c>
      <c r="R1031" s="172"/>
    </row>
    <row r="1032" spans="1:18" x14ac:dyDescent="0.3">
      <c r="A1032" s="168" t="s">
        <v>1106</v>
      </c>
      <c r="B1032" s="168" t="s">
        <v>1149</v>
      </c>
      <c r="C1032" s="168">
        <v>148257</v>
      </c>
      <c r="D1032" s="171"/>
      <c r="E1032" s="172"/>
      <c r="F1032" s="172"/>
      <c r="G1032" s="172"/>
      <c r="H1032" s="172"/>
      <c r="I1032" s="172"/>
      <c r="J1032" s="172"/>
      <c r="K1032" s="172"/>
      <c r="L1032" s="172"/>
      <c r="M1032" s="172"/>
      <c r="N1032" s="172"/>
      <c r="O1032" s="172"/>
      <c r="P1032" s="172"/>
      <c r="Q1032" s="172"/>
      <c r="R1032" s="172"/>
    </row>
    <row r="1033" spans="1:18" x14ac:dyDescent="0.3">
      <c r="A1033" s="168" t="s">
        <v>1106</v>
      </c>
      <c r="B1033" s="168" t="s">
        <v>1150</v>
      </c>
      <c r="C1033" s="168">
        <v>148252</v>
      </c>
      <c r="D1033" s="171"/>
      <c r="E1033" s="172"/>
      <c r="F1033" s="172"/>
      <c r="G1033" s="172"/>
      <c r="H1033" s="172"/>
      <c r="I1033" s="172"/>
      <c r="J1033" s="172"/>
      <c r="K1033" s="172"/>
      <c r="L1033" s="172"/>
      <c r="M1033" s="172"/>
      <c r="N1033" s="172"/>
      <c r="O1033" s="172"/>
      <c r="P1033" s="172"/>
      <c r="Q1033" s="172"/>
      <c r="R1033" s="172"/>
    </row>
    <row r="1034" spans="1:18" x14ac:dyDescent="0.3">
      <c r="A1034" s="168" t="s">
        <v>1106</v>
      </c>
      <c r="B1034" s="168" t="s">
        <v>1151</v>
      </c>
      <c r="C1034" s="168">
        <v>148136</v>
      </c>
      <c r="D1034" s="171">
        <v>44040</v>
      </c>
      <c r="E1034" s="172">
        <v>0.1056</v>
      </c>
      <c r="F1034" s="172">
        <v>0</v>
      </c>
      <c r="G1034" s="172">
        <v>8.6493000000000002</v>
      </c>
      <c r="H1034" s="172">
        <v>4.9424999999999999</v>
      </c>
      <c r="I1034" s="172">
        <v>7.4278000000000004</v>
      </c>
      <c r="J1034" s="172">
        <v>8.7071000000000005</v>
      </c>
      <c r="K1034" s="172">
        <v>8.5340000000000007</v>
      </c>
      <c r="L1034" s="172"/>
      <c r="M1034" s="172"/>
      <c r="N1034" s="172"/>
      <c r="O1034" s="172"/>
      <c r="P1034" s="172"/>
      <c r="Q1034" s="172">
        <v>8.8704000000000001</v>
      </c>
      <c r="R1034" s="172"/>
    </row>
    <row r="1035" spans="1:18" x14ac:dyDescent="0.3">
      <c r="A1035" s="168" t="s">
        <v>1106</v>
      </c>
      <c r="B1035" s="168" t="s">
        <v>1152</v>
      </c>
      <c r="C1035" s="168">
        <v>148138</v>
      </c>
      <c r="D1035" s="171">
        <v>44040</v>
      </c>
      <c r="E1035" s="172">
        <v>0.1019</v>
      </c>
      <c r="F1035" s="172">
        <v>0</v>
      </c>
      <c r="G1035" s="172">
        <v>8.9636999999999993</v>
      </c>
      <c r="H1035" s="172">
        <v>10.254200000000001</v>
      </c>
      <c r="I1035" s="172">
        <v>7.6982999999999997</v>
      </c>
      <c r="J1035" s="172">
        <v>9.0257000000000005</v>
      </c>
      <c r="K1035" s="172">
        <v>8.8506999999999998</v>
      </c>
      <c r="L1035" s="172"/>
      <c r="M1035" s="172"/>
      <c r="N1035" s="172"/>
      <c r="O1035" s="172"/>
      <c r="P1035" s="172"/>
      <c r="Q1035" s="172">
        <v>8.9664000000000001</v>
      </c>
      <c r="R1035" s="172"/>
    </row>
    <row r="1036" spans="1:18" x14ac:dyDescent="0.3">
      <c r="A1036" s="168" t="s">
        <v>1106</v>
      </c>
      <c r="B1036" s="168" t="s">
        <v>1153</v>
      </c>
      <c r="C1036" s="168">
        <v>134503</v>
      </c>
      <c r="D1036" s="171">
        <v>44040</v>
      </c>
      <c r="E1036" s="172">
        <v>14.2272</v>
      </c>
      <c r="F1036" s="172">
        <v>-21.537600000000001</v>
      </c>
      <c r="G1036" s="172">
        <v>-15.5589</v>
      </c>
      <c r="H1036" s="172">
        <v>-3.1865999999999999</v>
      </c>
      <c r="I1036" s="172">
        <v>-0.82440000000000002</v>
      </c>
      <c r="J1036" s="172">
        <v>-25.964200000000002</v>
      </c>
      <c r="K1036" s="172">
        <v>-0.27889999999999998</v>
      </c>
      <c r="L1036" s="172">
        <v>-4.1063999999999998</v>
      </c>
      <c r="M1036" s="172">
        <v>-2.1232000000000002</v>
      </c>
      <c r="N1036" s="172">
        <v>0.95020000000000004</v>
      </c>
      <c r="O1036" s="172">
        <v>4.2941000000000003</v>
      </c>
      <c r="P1036" s="172">
        <v>6.7381000000000002</v>
      </c>
      <c r="Q1036" s="172">
        <v>6.8365</v>
      </c>
      <c r="R1036" s="172">
        <v>3.6888000000000001</v>
      </c>
    </row>
    <row r="1037" spans="1:18" x14ac:dyDescent="0.3">
      <c r="A1037" s="168" t="s">
        <v>1106</v>
      </c>
      <c r="B1037" s="168" t="s">
        <v>1154</v>
      </c>
      <c r="C1037" s="168">
        <v>134499</v>
      </c>
      <c r="D1037" s="171">
        <v>44040</v>
      </c>
      <c r="E1037" s="172">
        <v>13.6935</v>
      </c>
      <c r="F1037" s="172">
        <v>-22.110199999999999</v>
      </c>
      <c r="G1037" s="172">
        <v>-16.097799999999999</v>
      </c>
      <c r="H1037" s="172">
        <v>-3.7290000000000001</v>
      </c>
      <c r="I1037" s="172">
        <v>-1.3511</v>
      </c>
      <c r="J1037" s="172">
        <v>-26.483599999999999</v>
      </c>
      <c r="K1037" s="172">
        <v>-0.80969999999999998</v>
      </c>
      <c r="L1037" s="172">
        <v>-4.6158999999999999</v>
      </c>
      <c r="M1037" s="172">
        <v>-2.6227999999999998</v>
      </c>
      <c r="N1037" s="172">
        <v>0.22500000000000001</v>
      </c>
      <c r="O1037" s="172">
        <v>3.5962000000000001</v>
      </c>
      <c r="P1037" s="172">
        <v>5.9884000000000004</v>
      </c>
      <c r="Q1037" s="172">
        <v>6.0731000000000002</v>
      </c>
      <c r="R1037" s="172">
        <v>2.9664000000000001</v>
      </c>
    </row>
    <row r="1038" spans="1:18" x14ac:dyDescent="0.3">
      <c r="A1038" s="173" t="s">
        <v>27</v>
      </c>
      <c r="B1038" s="168"/>
      <c r="C1038" s="168"/>
      <c r="D1038" s="168"/>
      <c r="E1038" s="168"/>
      <c r="F1038" s="174">
        <v>-13.651766666666665</v>
      </c>
      <c r="G1038" s="174">
        <v>-4.406128571428571</v>
      </c>
      <c r="H1038" s="174">
        <v>-0.42134523809523816</v>
      </c>
      <c r="I1038" s="174">
        <v>-1.5235375000000002</v>
      </c>
      <c r="J1038" s="174">
        <v>11.194542500000001</v>
      </c>
      <c r="K1038" s="174">
        <v>9.6046925000000005</v>
      </c>
      <c r="L1038" s="174">
        <v>-1.0615583333333332</v>
      </c>
      <c r="M1038" s="174">
        <v>1.6285147058823515</v>
      </c>
      <c r="N1038" s="174">
        <v>2.8331852941176465</v>
      </c>
      <c r="O1038" s="174">
        <v>5.0622218749999988</v>
      </c>
      <c r="P1038" s="174">
        <v>6.9380406249999984</v>
      </c>
      <c r="Q1038" s="174">
        <v>3.1793190476190483</v>
      </c>
      <c r="R1038" s="174">
        <v>5.2682781249999984</v>
      </c>
    </row>
    <row r="1039" spans="1:18" x14ac:dyDescent="0.3">
      <c r="A1039" s="173" t="s">
        <v>409</v>
      </c>
      <c r="B1039" s="168"/>
      <c r="C1039" s="168"/>
      <c r="D1039" s="168"/>
      <c r="E1039" s="168"/>
      <c r="F1039" s="174">
        <v>-10.532</v>
      </c>
      <c r="G1039" s="174">
        <v>-7.2447999999999997</v>
      </c>
      <c r="H1039" s="174">
        <v>-0.68900000000000006</v>
      </c>
      <c r="I1039" s="174">
        <v>-0.22055000000000002</v>
      </c>
      <c r="J1039" s="174">
        <v>12.24395</v>
      </c>
      <c r="K1039" s="174">
        <v>16.508450000000003</v>
      </c>
      <c r="L1039" s="174">
        <v>8.6311999999999998</v>
      </c>
      <c r="M1039" s="174">
        <v>8.9515999999999991</v>
      </c>
      <c r="N1039" s="174">
        <v>8.5647500000000001</v>
      </c>
      <c r="O1039" s="174">
        <v>6.0994000000000002</v>
      </c>
      <c r="P1039" s="174">
        <v>7.4598500000000003</v>
      </c>
      <c r="Q1039" s="174">
        <v>7.8001500000000004</v>
      </c>
      <c r="R1039" s="174">
        <v>7.3657000000000004</v>
      </c>
    </row>
    <row r="1040" spans="1:18" x14ac:dyDescent="0.3">
      <c r="A1040" s="117"/>
      <c r="B1040" s="117"/>
      <c r="C1040" s="117"/>
      <c r="D1040" s="117"/>
      <c r="E1040" s="117"/>
      <c r="F1040" s="117"/>
      <c r="G1040" s="117"/>
      <c r="H1040" s="117"/>
      <c r="I1040" s="117"/>
      <c r="J1040" s="117"/>
      <c r="K1040" s="117"/>
      <c r="L1040" s="117"/>
      <c r="M1040" s="117"/>
      <c r="N1040" s="117"/>
      <c r="O1040" s="117"/>
      <c r="P1040" s="117"/>
      <c r="Q1040" s="117"/>
      <c r="R1040" s="117"/>
    </row>
    <row r="1041" spans="1:18" x14ac:dyDescent="0.3">
      <c r="A1041" s="170" t="s">
        <v>1155</v>
      </c>
      <c r="B1041" s="170"/>
      <c r="C1041" s="170"/>
      <c r="D1041" s="170"/>
      <c r="E1041" s="170"/>
      <c r="F1041" s="170"/>
      <c r="G1041" s="170"/>
      <c r="H1041" s="170"/>
      <c r="I1041" s="170"/>
      <c r="J1041" s="170"/>
      <c r="K1041" s="170"/>
      <c r="L1041" s="170"/>
      <c r="M1041" s="170"/>
      <c r="N1041" s="170"/>
      <c r="O1041" s="170"/>
      <c r="P1041" s="170"/>
      <c r="Q1041" s="170"/>
      <c r="R1041" s="170"/>
    </row>
    <row r="1042" spans="1:18" x14ac:dyDescent="0.3">
      <c r="A1042" s="168" t="s">
        <v>1156</v>
      </c>
      <c r="B1042" s="168" t="s">
        <v>1157</v>
      </c>
      <c r="C1042" s="168">
        <v>100038</v>
      </c>
      <c r="D1042" s="171">
        <v>44040</v>
      </c>
      <c r="E1042" s="172">
        <v>95.515100000000004</v>
      </c>
      <c r="F1042" s="172">
        <v>-34.321899999999999</v>
      </c>
      <c r="G1042" s="172">
        <v>-12.7837</v>
      </c>
      <c r="H1042" s="172">
        <v>-2.5099999999999998</v>
      </c>
      <c r="I1042" s="172">
        <v>-3.4836999999999998</v>
      </c>
      <c r="J1042" s="172">
        <v>20.343499999999999</v>
      </c>
      <c r="K1042" s="172">
        <v>24.499400000000001</v>
      </c>
      <c r="L1042" s="172">
        <v>18.352799999999998</v>
      </c>
      <c r="M1042" s="172">
        <v>14.0686</v>
      </c>
      <c r="N1042" s="172">
        <v>11.733000000000001</v>
      </c>
      <c r="O1042" s="172">
        <v>7.7397999999999998</v>
      </c>
      <c r="P1042" s="172">
        <v>8.6758000000000006</v>
      </c>
      <c r="Q1042" s="172">
        <v>9.532</v>
      </c>
      <c r="R1042" s="172">
        <v>12.1739</v>
      </c>
    </row>
    <row r="1043" spans="1:18" x14ac:dyDescent="0.3">
      <c r="A1043" s="168" t="s">
        <v>1156</v>
      </c>
      <c r="B1043" s="168" t="s">
        <v>1158</v>
      </c>
      <c r="C1043" s="168">
        <v>119657</v>
      </c>
      <c r="D1043" s="171">
        <v>44040</v>
      </c>
      <c r="E1043" s="172">
        <v>100.8305</v>
      </c>
      <c r="F1043" s="172">
        <v>-33.814999999999998</v>
      </c>
      <c r="G1043" s="172">
        <v>-12.318300000000001</v>
      </c>
      <c r="H1043" s="172">
        <v>-2.0419</v>
      </c>
      <c r="I1043" s="172">
        <v>-3.0165999999999999</v>
      </c>
      <c r="J1043" s="172">
        <v>20.834299999999999</v>
      </c>
      <c r="K1043" s="172">
        <v>25.002199999999998</v>
      </c>
      <c r="L1043" s="172">
        <v>18.8612</v>
      </c>
      <c r="M1043" s="172">
        <v>14.7073</v>
      </c>
      <c r="N1043" s="172">
        <v>12.4405</v>
      </c>
      <c r="O1043" s="172">
        <v>8.5096000000000007</v>
      </c>
      <c r="P1043" s="172">
        <v>9.5263000000000009</v>
      </c>
      <c r="Q1043" s="172">
        <v>9.1670999999999996</v>
      </c>
      <c r="R1043" s="172">
        <v>12.978300000000001</v>
      </c>
    </row>
    <row r="1044" spans="1:18" x14ac:dyDescent="0.3">
      <c r="A1044" s="168" t="s">
        <v>1156</v>
      </c>
      <c r="B1044" s="168" t="s">
        <v>1159</v>
      </c>
      <c r="C1044" s="168">
        <v>118282</v>
      </c>
      <c r="D1044" s="171">
        <v>44040</v>
      </c>
      <c r="E1044" s="172">
        <v>47.364100000000001</v>
      </c>
      <c r="F1044" s="172">
        <v>-33.106900000000003</v>
      </c>
      <c r="G1044" s="172">
        <v>-17.805199999999999</v>
      </c>
      <c r="H1044" s="172">
        <v>-6.7287999999999997</v>
      </c>
      <c r="I1044" s="172">
        <v>-0.75939999999999996</v>
      </c>
      <c r="J1044" s="172">
        <v>15.3911</v>
      </c>
      <c r="K1044" s="172">
        <v>20.104099999999999</v>
      </c>
      <c r="L1044" s="172">
        <v>16.134599999999999</v>
      </c>
      <c r="M1044" s="172">
        <v>12.9909</v>
      </c>
      <c r="N1044" s="172">
        <v>11.8407</v>
      </c>
      <c r="O1044" s="172">
        <v>8.6697000000000006</v>
      </c>
      <c r="P1044" s="172">
        <v>9.3811999999999998</v>
      </c>
      <c r="Q1044" s="172">
        <v>9.3012999999999995</v>
      </c>
      <c r="R1044" s="172">
        <v>12.225099999999999</v>
      </c>
    </row>
    <row r="1045" spans="1:18" x14ac:dyDescent="0.3">
      <c r="A1045" s="168" t="s">
        <v>1156</v>
      </c>
      <c r="B1045" s="168" t="s">
        <v>1160</v>
      </c>
      <c r="C1045" s="168">
        <v>101588</v>
      </c>
      <c r="D1045" s="171">
        <v>44040</v>
      </c>
      <c r="E1045" s="172">
        <v>44.655999999999999</v>
      </c>
      <c r="F1045" s="172">
        <v>-34.296799999999998</v>
      </c>
      <c r="G1045" s="172">
        <v>-18.9438</v>
      </c>
      <c r="H1045" s="172">
        <v>-7.8697999999999997</v>
      </c>
      <c r="I1045" s="172">
        <v>-1.8902000000000001</v>
      </c>
      <c r="J1045" s="172">
        <v>14.2576</v>
      </c>
      <c r="K1045" s="172">
        <v>18.959800000000001</v>
      </c>
      <c r="L1045" s="172">
        <v>15.0037</v>
      </c>
      <c r="M1045" s="172">
        <v>11.832599999999999</v>
      </c>
      <c r="N1045" s="172">
        <v>10.6434</v>
      </c>
      <c r="O1045" s="172">
        <v>7.6199000000000003</v>
      </c>
      <c r="P1045" s="172">
        <v>8.4171999999999993</v>
      </c>
      <c r="Q1045" s="172">
        <v>8.7352000000000007</v>
      </c>
      <c r="R1045" s="172">
        <v>11.0892</v>
      </c>
    </row>
    <row r="1046" spans="1:18" x14ac:dyDescent="0.3">
      <c r="A1046" s="168" t="s">
        <v>1156</v>
      </c>
      <c r="B1046" s="168" t="s">
        <v>1161</v>
      </c>
      <c r="C1046" s="168">
        <v>100124</v>
      </c>
      <c r="D1046" s="171">
        <v>44040</v>
      </c>
      <c r="E1046" s="172">
        <v>45.7059</v>
      </c>
      <c r="F1046" s="172">
        <v>-22.825199999999999</v>
      </c>
      <c r="G1046" s="172">
        <v>-17.177099999999999</v>
      </c>
      <c r="H1046" s="172">
        <v>-7.9622999999999999</v>
      </c>
      <c r="I1046" s="172">
        <v>-0.40489999999999998</v>
      </c>
      <c r="J1046" s="172">
        <v>15.452</v>
      </c>
      <c r="K1046" s="172">
        <v>15.2026</v>
      </c>
      <c r="L1046" s="172">
        <v>12.145300000000001</v>
      </c>
      <c r="M1046" s="172">
        <v>10.4094</v>
      </c>
      <c r="N1046" s="172">
        <v>9.4539000000000009</v>
      </c>
      <c r="O1046" s="172">
        <v>5.6779000000000002</v>
      </c>
      <c r="P1046" s="172">
        <v>7.3701999999999996</v>
      </c>
      <c r="Q1046" s="172">
        <v>7.9394999999999998</v>
      </c>
      <c r="R1046" s="172">
        <v>9.4164999999999992</v>
      </c>
    </row>
    <row r="1047" spans="1:18" x14ac:dyDescent="0.3">
      <c r="A1047" s="168" t="s">
        <v>1156</v>
      </c>
      <c r="B1047" s="168" t="s">
        <v>1162</v>
      </c>
      <c r="C1047" s="168">
        <v>119069</v>
      </c>
      <c r="D1047" s="171">
        <v>44040</v>
      </c>
      <c r="E1047" s="172">
        <v>48.252499999999998</v>
      </c>
      <c r="F1047" s="172">
        <v>-22.376799999999999</v>
      </c>
      <c r="G1047" s="172">
        <v>-16.705500000000001</v>
      </c>
      <c r="H1047" s="172">
        <v>-7.4888000000000003</v>
      </c>
      <c r="I1047" s="172">
        <v>7.0199999999999999E-2</v>
      </c>
      <c r="J1047" s="172">
        <v>15.963699999999999</v>
      </c>
      <c r="K1047" s="172">
        <v>15.710100000000001</v>
      </c>
      <c r="L1047" s="172">
        <v>12.662599999999999</v>
      </c>
      <c r="M1047" s="172">
        <v>10.9451</v>
      </c>
      <c r="N1047" s="172">
        <v>10.0006</v>
      </c>
      <c r="O1047" s="172">
        <v>6.2054999999999998</v>
      </c>
      <c r="P1047" s="172">
        <v>8.0801999999999996</v>
      </c>
      <c r="Q1047" s="172">
        <v>8.2477999999999998</v>
      </c>
      <c r="R1047" s="172">
        <v>9.9484999999999992</v>
      </c>
    </row>
    <row r="1048" spans="1:18" x14ac:dyDescent="0.3">
      <c r="A1048" s="168" t="s">
        <v>1156</v>
      </c>
      <c r="B1048" s="168" t="s">
        <v>1163</v>
      </c>
      <c r="C1048" s="168">
        <v>101685</v>
      </c>
      <c r="D1048" s="171">
        <v>44040</v>
      </c>
      <c r="E1048" s="172">
        <v>34.107999999999997</v>
      </c>
      <c r="F1048" s="172">
        <v>-10.6982</v>
      </c>
      <c r="G1048" s="172">
        <v>-17.1433</v>
      </c>
      <c r="H1048" s="172">
        <v>-10.648899999999999</v>
      </c>
      <c r="I1048" s="172">
        <v>-6.0702999999999996</v>
      </c>
      <c r="J1048" s="172">
        <v>10.0909</v>
      </c>
      <c r="K1048" s="172">
        <v>12.575900000000001</v>
      </c>
      <c r="L1048" s="172">
        <v>13.143700000000001</v>
      </c>
      <c r="M1048" s="172">
        <v>10.148199999999999</v>
      </c>
      <c r="N1048" s="172">
        <v>8.8987999999999996</v>
      </c>
      <c r="O1048" s="172">
        <v>6.7068000000000003</v>
      </c>
      <c r="P1048" s="172">
        <v>7.4048999999999996</v>
      </c>
      <c r="Q1048" s="172">
        <v>7.2015000000000002</v>
      </c>
      <c r="R1048" s="172">
        <v>11.0344</v>
      </c>
    </row>
    <row r="1049" spans="1:18" x14ac:dyDescent="0.3">
      <c r="A1049" s="168" t="s">
        <v>1156</v>
      </c>
      <c r="B1049" s="168" t="s">
        <v>1164</v>
      </c>
      <c r="C1049" s="168">
        <v>120059</v>
      </c>
      <c r="D1049" s="171">
        <v>44040</v>
      </c>
      <c r="E1049" s="172">
        <v>36.192999999999998</v>
      </c>
      <c r="F1049" s="172">
        <v>-9.8804999999999996</v>
      </c>
      <c r="G1049" s="172">
        <v>-16.308199999999999</v>
      </c>
      <c r="H1049" s="172">
        <v>-9.8070000000000004</v>
      </c>
      <c r="I1049" s="172">
        <v>-5.2336</v>
      </c>
      <c r="J1049" s="172">
        <v>10.935600000000001</v>
      </c>
      <c r="K1049" s="172">
        <v>13.4384</v>
      </c>
      <c r="L1049" s="172">
        <v>14.039899999999999</v>
      </c>
      <c r="M1049" s="172">
        <v>11.051399999999999</v>
      </c>
      <c r="N1049" s="172">
        <v>9.8109000000000002</v>
      </c>
      <c r="O1049" s="172">
        <v>7.5430999999999999</v>
      </c>
      <c r="P1049" s="172">
        <v>8.2332000000000001</v>
      </c>
      <c r="Q1049" s="172">
        <v>8.1356999999999999</v>
      </c>
      <c r="R1049" s="172">
        <v>11.9221</v>
      </c>
    </row>
    <row r="1050" spans="1:18" x14ac:dyDescent="0.3">
      <c r="A1050" s="168" t="s">
        <v>1156</v>
      </c>
      <c r="B1050" s="168" t="s">
        <v>1165</v>
      </c>
      <c r="C1050" s="168">
        <v>109740</v>
      </c>
      <c r="D1050" s="171">
        <v>44040</v>
      </c>
      <c r="E1050" s="172">
        <v>30.147600000000001</v>
      </c>
      <c r="F1050" s="172">
        <v>-21.658799999999999</v>
      </c>
      <c r="G1050" s="172">
        <v>-12.845700000000001</v>
      </c>
      <c r="H1050" s="172">
        <v>-4.1303999999999998</v>
      </c>
      <c r="I1050" s="172">
        <v>-0.441</v>
      </c>
      <c r="J1050" s="172">
        <v>17.958500000000001</v>
      </c>
      <c r="K1050" s="172">
        <v>21.832899999999999</v>
      </c>
      <c r="L1050" s="172">
        <v>15.4693</v>
      </c>
      <c r="M1050" s="172">
        <v>13.374499999999999</v>
      </c>
      <c r="N1050" s="172">
        <v>12.9247</v>
      </c>
      <c r="O1050" s="172">
        <v>8.1355000000000004</v>
      </c>
      <c r="P1050" s="172">
        <v>8.8408999999999995</v>
      </c>
      <c r="Q1050" s="172">
        <v>9.6737000000000002</v>
      </c>
      <c r="R1050" s="172">
        <v>11.4437</v>
      </c>
    </row>
    <row r="1051" spans="1:18" x14ac:dyDescent="0.3">
      <c r="A1051" s="168" t="s">
        <v>1156</v>
      </c>
      <c r="B1051" s="168" t="s">
        <v>1166</v>
      </c>
      <c r="C1051" s="168">
        <v>120619</v>
      </c>
      <c r="D1051" s="171">
        <v>44040</v>
      </c>
      <c r="E1051" s="172">
        <v>31.142199999999999</v>
      </c>
      <c r="F1051" s="172">
        <v>-20.967500000000001</v>
      </c>
      <c r="G1051" s="172">
        <v>-12.2607</v>
      </c>
      <c r="H1051" s="172">
        <v>-3.5472000000000001</v>
      </c>
      <c r="I1051" s="172">
        <v>0.13400000000000001</v>
      </c>
      <c r="J1051" s="172">
        <v>18.524999999999999</v>
      </c>
      <c r="K1051" s="172">
        <v>22.3613</v>
      </c>
      <c r="L1051" s="172">
        <v>16.0092</v>
      </c>
      <c r="M1051" s="172">
        <v>13.9344</v>
      </c>
      <c r="N1051" s="172">
        <v>13.5023</v>
      </c>
      <c r="O1051" s="172">
        <v>8.7425999999999995</v>
      </c>
      <c r="P1051" s="172">
        <v>9.4082000000000008</v>
      </c>
      <c r="Q1051" s="172">
        <v>9.3338000000000001</v>
      </c>
      <c r="R1051" s="172">
        <v>12.0526</v>
      </c>
    </row>
    <row r="1052" spans="1:18" x14ac:dyDescent="0.3">
      <c r="A1052" s="168" t="s">
        <v>1156</v>
      </c>
      <c r="B1052" s="168" t="s">
        <v>1167</v>
      </c>
      <c r="C1052" s="168">
        <v>118394</v>
      </c>
      <c r="D1052" s="171">
        <v>44040</v>
      </c>
      <c r="E1052" s="172">
        <v>55.805999999999997</v>
      </c>
      <c r="F1052" s="172">
        <v>-8.3698999999999995</v>
      </c>
      <c r="G1052" s="172">
        <v>-18.211600000000001</v>
      </c>
      <c r="H1052" s="172">
        <v>-5.6561000000000003</v>
      </c>
      <c r="I1052" s="172">
        <v>-1.6480999999999999</v>
      </c>
      <c r="J1052" s="172">
        <v>15.227399999999999</v>
      </c>
      <c r="K1052" s="172">
        <v>17.168900000000001</v>
      </c>
      <c r="L1052" s="172">
        <v>18.543600000000001</v>
      </c>
      <c r="M1052" s="172">
        <v>14.1798</v>
      </c>
      <c r="N1052" s="172">
        <v>12.570499999999999</v>
      </c>
      <c r="O1052" s="172">
        <v>8.8667999999999996</v>
      </c>
      <c r="P1052" s="172">
        <v>9.8350000000000009</v>
      </c>
      <c r="Q1052" s="172">
        <v>9.7402999999999995</v>
      </c>
      <c r="R1052" s="172">
        <v>13.414099999999999</v>
      </c>
    </row>
    <row r="1053" spans="1:18" x14ac:dyDescent="0.3">
      <c r="A1053" s="168" t="s">
        <v>1156</v>
      </c>
      <c r="B1053" s="168" t="s">
        <v>1168</v>
      </c>
      <c r="C1053" s="168">
        <v>108765</v>
      </c>
      <c r="D1053" s="171">
        <v>44040</v>
      </c>
      <c r="E1053" s="172">
        <v>52.686900000000001</v>
      </c>
      <c r="F1053" s="172">
        <v>-8.9345999999999997</v>
      </c>
      <c r="G1053" s="172">
        <v>-18.8218</v>
      </c>
      <c r="H1053" s="172">
        <v>-6.2769000000000004</v>
      </c>
      <c r="I1053" s="172">
        <v>-2.2692999999999999</v>
      </c>
      <c r="J1053" s="172">
        <v>14.5962</v>
      </c>
      <c r="K1053" s="172">
        <v>16.518599999999999</v>
      </c>
      <c r="L1053" s="172">
        <v>17.865100000000002</v>
      </c>
      <c r="M1053" s="172">
        <v>13.4971</v>
      </c>
      <c r="N1053" s="172">
        <v>11.8804</v>
      </c>
      <c r="O1053" s="172">
        <v>8.1479999999999997</v>
      </c>
      <c r="P1053" s="172">
        <v>9.0307999999999993</v>
      </c>
      <c r="Q1053" s="172">
        <v>8.6403999999999996</v>
      </c>
      <c r="R1053" s="172">
        <v>12.718400000000001</v>
      </c>
    </row>
    <row r="1054" spans="1:18" x14ac:dyDescent="0.3">
      <c r="A1054" s="168" t="s">
        <v>1156</v>
      </c>
      <c r="B1054" s="168" t="s">
        <v>1169</v>
      </c>
      <c r="C1054" s="168">
        <v>100223</v>
      </c>
      <c r="D1054" s="171">
        <v>44040</v>
      </c>
      <c r="E1054" s="172">
        <v>49.573500000000003</v>
      </c>
      <c r="F1054" s="172">
        <v>-13.6897</v>
      </c>
      <c r="G1054" s="172">
        <v>-20.2029</v>
      </c>
      <c r="H1054" s="172">
        <v>-7.1635999999999997</v>
      </c>
      <c r="I1054" s="172">
        <v>-0.82540000000000002</v>
      </c>
      <c r="J1054" s="172">
        <v>31.958100000000002</v>
      </c>
      <c r="K1054" s="172">
        <v>16.971299999999999</v>
      </c>
      <c r="L1054" s="172">
        <v>16.407900000000001</v>
      </c>
      <c r="M1054" s="172">
        <v>6.4847000000000001</v>
      </c>
      <c r="N1054" s="172">
        <v>5.7477</v>
      </c>
      <c r="O1054" s="172">
        <v>1.9286000000000001</v>
      </c>
      <c r="P1054" s="172">
        <v>3.7707000000000002</v>
      </c>
      <c r="Q1054" s="172">
        <v>6.4781000000000004</v>
      </c>
      <c r="R1054" s="172">
        <v>2.1917</v>
      </c>
    </row>
    <row r="1055" spans="1:18" x14ac:dyDescent="0.3">
      <c r="A1055" s="168" t="s">
        <v>1156</v>
      </c>
      <c r="B1055" s="168" t="s">
        <v>1170</v>
      </c>
      <c r="C1055" s="168">
        <v>120430</v>
      </c>
      <c r="D1055" s="171">
        <v>44040</v>
      </c>
      <c r="E1055" s="172">
        <v>53.463500000000003</v>
      </c>
      <c r="F1055" s="172">
        <v>-12.6257</v>
      </c>
      <c r="G1055" s="172">
        <v>-19.194900000000001</v>
      </c>
      <c r="H1055" s="172">
        <v>-6.1566000000000001</v>
      </c>
      <c r="I1055" s="172">
        <v>0.17560000000000001</v>
      </c>
      <c r="J1055" s="172">
        <v>32.986699999999999</v>
      </c>
      <c r="K1055" s="172">
        <v>18.0154</v>
      </c>
      <c r="L1055" s="172">
        <v>17.491499999999998</v>
      </c>
      <c r="M1055" s="172">
        <v>7.5365000000000002</v>
      </c>
      <c r="N1055" s="172">
        <v>6.8086000000000002</v>
      </c>
      <c r="O1055" s="172">
        <v>2.9527000000000001</v>
      </c>
      <c r="P1055" s="172">
        <v>4.8522999999999996</v>
      </c>
      <c r="Q1055" s="172">
        <v>6.0788000000000002</v>
      </c>
      <c r="R1055" s="172">
        <v>3.2195</v>
      </c>
    </row>
    <row r="1056" spans="1:18" x14ac:dyDescent="0.3">
      <c r="A1056" s="168" t="s">
        <v>1156</v>
      </c>
      <c r="B1056" s="168" t="s">
        <v>1171</v>
      </c>
      <c r="C1056" s="168">
        <v>119735</v>
      </c>
      <c r="D1056" s="171">
        <v>44040</v>
      </c>
      <c r="E1056" s="172">
        <v>63.275500000000001</v>
      </c>
      <c r="F1056" s="172">
        <v>6.1733000000000002</v>
      </c>
      <c r="G1056" s="172">
        <v>-5.9088000000000003</v>
      </c>
      <c r="H1056" s="172">
        <v>6.59E-2</v>
      </c>
      <c r="I1056" s="172">
        <v>2.5076000000000001</v>
      </c>
      <c r="J1056" s="172">
        <v>14.9664</v>
      </c>
      <c r="K1056" s="172">
        <v>19.013999999999999</v>
      </c>
      <c r="L1056" s="172">
        <v>17.9468</v>
      </c>
      <c r="M1056" s="172">
        <v>14.512700000000001</v>
      </c>
      <c r="N1056" s="172">
        <v>12.392300000000001</v>
      </c>
      <c r="O1056" s="172">
        <v>8.3635999999999999</v>
      </c>
      <c r="P1056" s="172">
        <v>9.2570999999999994</v>
      </c>
      <c r="Q1056" s="172">
        <v>8.8369</v>
      </c>
      <c r="R1056" s="172">
        <v>12.741</v>
      </c>
    </row>
    <row r="1057" spans="1:18" x14ac:dyDescent="0.3">
      <c r="A1057" s="168" t="s">
        <v>1156</v>
      </c>
      <c r="B1057" s="168" t="s">
        <v>1172</v>
      </c>
      <c r="C1057" s="168">
        <v>100299</v>
      </c>
      <c r="D1057" s="171">
        <v>44040</v>
      </c>
      <c r="E1057" s="172">
        <v>59.385300000000001</v>
      </c>
      <c r="F1057" s="172">
        <v>5.1021000000000001</v>
      </c>
      <c r="G1057" s="172">
        <v>-6.9706999999999999</v>
      </c>
      <c r="H1057" s="172">
        <v>-0.99199999999999999</v>
      </c>
      <c r="I1057" s="172">
        <v>1.4496</v>
      </c>
      <c r="J1057" s="172">
        <v>13.872999999999999</v>
      </c>
      <c r="K1057" s="172">
        <v>17.861000000000001</v>
      </c>
      <c r="L1057" s="172">
        <v>16.765599999999999</v>
      </c>
      <c r="M1057" s="172">
        <v>13.3302</v>
      </c>
      <c r="N1057" s="172">
        <v>11.202999999999999</v>
      </c>
      <c r="O1057" s="172">
        <v>7.3093000000000004</v>
      </c>
      <c r="P1057" s="172">
        <v>8.2588000000000008</v>
      </c>
      <c r="Q1057" s="172">
        <v>8.9929000000000006</v>
      </c>
      <c r="R1057" s="172">
        <v>11.5969</v>
      </c>
    </row>
    <row r="1058" spans="1:18" x14ac:dyDescent="0.3">
      <c r="A1058" s="168" t="s">
        <v>1156</v>
      </c>
      <c r="B1058" s="168" t="s">
        <v>1173</v>
      </c>
      <c r="C1058" s="168">
        <v>100315</v>
      </c>
      <c r="D1058" s="171">
        <v>44040</v>
      </c>
      <c r="E1058" s="172">
        <v>56.6524</v>
      </c>
      <c r="F1058" s="172">
        <v>0.3866</v>
      </c>
      <c r="G1058" s="172">
        <v>-6.7599</v>
      </c>
      <c r="H1058" s="172">
        <v>1.6665000000000001</v>
      </c>
      <c r="I1058" s="172">
        <v>5.8623000000000003</v>
      </c>
      <c r="J1058" s="172">
        <v>16.269400000000001</v>
      </c>
      <c r="K1058" s="172">
        <v>16.770099999999999</v>
      </c>
      <c r="L1058" s="172">
        <v>14.5014</v>
      </c>
      <c r="M1058" s="172">
        <v>11.806699999999999</v>
      </c>
      <c r="N1058" s="172">
        <v>10.518700000000001</v>
      </c>
      <c r="O1058" s="172">
        <v>7.2339000000000002</v>
      </c>
      <c r="P1058" s="172">
        <v>7.7504999999999997</v>
      </c>
      <c r="Q1058" s="172">
        <v>8.4262999999999995</v>
      </c>
      <c r="R1058" s="172">
        <v>10.9565</v>
      </c>
    </row>
    <row r="1059" spans="1:18" x14ac:dyDescent="0.3">
      <c r="A1059" s="168" t="s">
        <v>1156</v>
      </c>
      <c r="B1059" s="168" t="s">
        <v>1174</v>
      </c>
      <c r="C1059" s="168">
        <v>120279</v>
      </c>
      <c r="D1059" s="171">
        <v>44040</v>
      </c>
      <c r="E1059" s="172">
        <v>59.064300000000003</v>
      </c>
      <c r="F1059" s="172">
        <v>1.236</v>
      </c>
      <c r="G1059" s="172">
        <v>-5.8669000000000002</v>
      </c>
      <c r="H1059" s="172">
        <v>2.5613999999999999</v>
      </c>
      <c r="I1059" s="172">
        <v>6.7666000000000004</v>
      </c>
      <c r="J1059" s="172">
        <v>17.1816</v>
      </c>
      <c r="K1059" s="172">
        <v>17.709800000000001</v>
      </c>
      <c r="L1059" s="172">
        <v>15.4687</v>
      </c>
      <c r="M1059" s="172">
        <v>12.4587</v>
      </c>
      <c r="N1059" s="172">
        <v>11.2636</v>
      </c>
      <c r="O1059" s="172">
        <v>7.8879999999999999</v>
      </c>
      <c r="P1059" s="172">
        <v>8.3640000000000008</v>
      </c>
      <c r="Q1059" s="172">
        <v>8.3155000000000001</v>
      </c>
      <c r="R1059" s="172">
        <v>11.691599999999999</v>
      </c>
    </row>
    <row r="1060" spans="1:18" x14ac:dyDescent="0.3">
      <c r="A1060" s="168" t="s">
        <v>1156</v>
      </c>
      <c r="B1060" s="168" t="s">
        <v>1175</v>
      </c>
      <c r="C1060" s="168">
        <v>100387</v>
      </c>
      <c r="D1060" s="171">
        <v>44040</v>
      </c>
      <c r="E1060" s="172">
        <v>69.995400000000004</v>
      </c>
      <c r="F1060" s="172">
        <v>0</v>
      </c>
      <c r="G1060" s="172">
        <v>-14.3697</v>
      </c>
      <c r="H1060" s="172">
        <v>-4.5773999999999999</v>
      </c>
      <c r="I1060" s="172">
        <v>-1.9577</v>
      </c>
      <c r="J1060" s="172">
        <v>11.637</v>
      </c>
      <c r="K1060" s="172">
        <v>13.08</v>
      </c>
      <c r="L1060" s="172">
        <v>16.246200000000002</v>
      </c>
      <c r="M1060" s="172">
        <v>12.4534</v>
      </c>
      <c r="N1060" s="172">
        <v>11.2759</v>
      </c>
      <c r="O1060" s="172">
        <v>8.1684999999999999</v>
      </c>
      <c r="P1060" s="172">
        <v>8.9846000000000004</v>
      </c>
      <c r="Q1060" s="172">
        <v>9.0115999999999996</v>
      </c>
      <c r="R1060" s="172">
        <v>12.7155</v>
      </c>
    </row>
    <row r="1061" spans="1:18" x14ac:dyDescent="0.3">
      <c r="A1061" s="168" t="s">
        <v>1156</v>
      </c>
      <c r="B1061" s="168" t="s">
        <v>1176</v>
      </c>
      <c r="C1061" s="168">
        <v>118687</v>
      </c>
      <c r="D1061" s="171">
        <v>44040</v>
      </c>
      <c r="E1061" s="172">
        <v>74.534000000000006</v>
      </c>
      <c r="F1061" s="172">
        <v>0.88149999999999995</v>
      </c>
      <c r="G1061" s="172">
        <v>-13.5326</v>
      </c>
      <c r="H1061" s="172">
        <v>-3.7330999999999999</v>
      </c>
      <c r="I1061" s="172">
        <v>-1.1328</v>
      </c>
      <c r="J1061" s="172">
        <v>12.4162</v>
      </c>
      <c r="K1061" s="172">
        <v>13.850199999999999</v>
      </c>
      <c r="L1061" s="172">
        <v>17.052199999999999</v>
      </c>
      <c r="M1061" s="172">
        <v>13.2713</v>
      </c>
      <c r="N1061" s="172">
        <v>12.108599999999999</v>
      </c>
      <c r="O1061" s="172">
        <v>9.0047999999999995</v>
      </c>
      <c r="P1061" s="172">
        <v>9.8706999999999994</v>
      </c>
      <c r="Q1061" s="172">
        <v>9.3453999999999997</v>
      </c>
      <c r="R1061" s="172">
        <v>13.559799999999999</v>
      </c>
    </row>
    <row r="1062" spans="1:18" x14ac:dyDescent="0.3">
      <c r="A1062" s="168" t="s">
        <v>1156</v>
      </c>
      <c r="B1062" s="168" t="s">
        <v>1177</v>
      </c>
      <c r="C1062" s="168">
        <v>119714</v>
      </c>
      <c r="D1062" s="171">
        <v>44040</v>
      </c>
      <c r="E1062" s="172">
        <v>55.347200000000001</v>
      </c>
      <c r="F1062" s="172">
        <v>-18.324200000000001</v>
      </c>
      <c r="G1062" s="172">
        <v>-10.2597</v>
      </c>
      <c r="H1062" s="172">
        <v>-2.5142000000000002</v>
      </c>
      <c r="I1062" s="172">
        <v>5.0168999999999997</v>
      </c>
      <c r="J1062" s="172">
        <v>16.0501</v>
      </c>
      <c r="K1062" s="172">
        <v>20.2669</v>
      </c>
      <c r="L1062" s="172">
        <v>15.003399999999999</v>
      </c>
      <c r="M1062" s="172">
        <v>14.9907</v>
      </c>
      <c r="N1062" s="172">
        <v>13.7727</v>
      </c>
      <c r="O1062" s="172">
        <v>9.0647000000000002</v>
      </c>
      <c r="P1062" s="172">
        <v>10.071199999999999</v>
      </c>
      <c r="Q1062" s="172">
        <v>9.2101000000000006</v>
      </c>
      <c r="R1062" s="172">
        <v>12.1927</v>
      </c>
    </row>
    <row r="1063" spans="1:18" x14ac:dyDescent="0.3">
      <c r="A1063" s="168" t="s">
        <v>1156</v>
      </c>
      <c r="B1063" s="168" t="s">
        <v>1178</v>
      </c>
      <c r="C1063" s="168">
        <v>100639</v>
      </c>
      <c r="D1063" s="171">
        <v>44040</v>
      </c>
      <c r="E1063" s="172">
        <v>52.999200000000002</v>
      </c>
      <c r="F1063" s="172">
        <v>-18.997900000000001</v>
      </c>
      <c r="G1063" s="172">
        <v>-10.8683</v>
      </c>
      <c r="H1063" s="172">
        <v>-3.1267</v>
      </c>
      <c r="I1063" s="172">
        <v>4.4051999999999998</v>
      </c>
      <c r="J1063" s="172">
        <v>15.432499999999999</v>
      </c>
      <c r="K1063" s="172">
        <v>19.627600000000001</v>
      </c>
      <c r="L1063" s="172">
        <v>14.3581</v>
      </c>
      <c r="M1063" s="172">
        <v>14.323600000000001</v>
      </c>
      <c r="N1063" s="172">
        <v>13.091100000000001</v>
      </c>
      <c r="O1063" s="172">
        <v>8.2484000000000002</v>
      </c>
      <c r="P1063" s="172">
        <v>9.3160000000000007</v>
      </c>
      <c r="Q1063" s="172">
        <v>7.9637000000000002</v>
      </c>
      <c r="R1063" s="172">
        <v>11.4596</v>
      </c>
    </row>
    <row r="1064" spans="1:18" x14ac:dyDescent="0.3">
      <c r="A1064" s="168" t="s">
        <v>1156</v>
      </c>
      <c r="B1064" s="168" t="s">
        <v>1179</v>
      </c>
      <c r="C1064" s="168">
        <v>119876</v>
      </c>
      <c r="D1064" s="171">
        <v>44040</v>
      </c>
      <c r="E1064" s="172">
        <v>67.906899999999993</v>
      </c>
      <c r="F1064" s="172">
        <v>-52.170400000000001</v>
      </c>
      <c r="G1064" s="172">
        <v>-15.293100000000001</v>
      </c>
      <c r="H1064" s="172">
        <v>-13.410600000000001</v>
      </c>
      <c r="I1064" s="172">
        <v>-4.0289000000000001</v>
      </c>
      <c r="J1064" s="172">
        <v>18.6541</v>
      </c>
      <c r="K1064" s="172">
        <v>21.665900000000001</v>
      </c>
      <c r="L1064" s="172">
        <v>17.105799999999999</v>
      </c>
      <c r="M1064" s="172">
        <v>14.5886</v>
      </c>
      <c r="N1064" s="172">
        <v>12.760999999999999</v>
      </c>
      <c r="O1064" s="172">
        <v>7.9038000000000004</v>
      </c>
      <c r="P1064" s="172">
        <v>8.9931999999999999</v>
      </c>
      <c r="Q1064" s="172">
        <v>9.1999999999999993</v>
      </c>
      <c r="R1064" s="172">
        <v>11.258599999999999</v>
      </c>
    </row>
    <row r="1065" spans="1:18" x14ac:dyDescent="0.3">
      <c r="A1065" s="168" t="s">
        <v>1156</v>
      </c>
      <c r="B1065" s="168" t="s">
        <v>1180</v>
      </c>
      <c r="C1065" s="168">
        <v>100418</v>
      </c>
      <c r="D1065" s="171">
        <v>44040</v>
      </c>
      <c r="E1065" s="172">
        <v>63.706600000000002</v>
      </c>
      <c r="F1065" s="172">
        <v>-53.034300000000002</v>
      </c>
      <c r="G1065" s="172">
        <v>-16.185400000000001</v>
      </c>
      <c r="H1065" s="172">
        <v>-14.3005</v>
      </c>
      <c r="I1065" s="172">
        <v>-4.9221000000000004</v>
      </c>
      <c r="J1065" s="172">
        <v>17.7576</v>
      </c>
      <c r="K1065" s="172">
        <v>20.883700000000001</v>
      </c>
      <c r="L1065" s="172">
        <v>16.2424</v>
      </c>
      <c r="M1065" s="172">
        <v>13.656499999999999</v>
      </c>
      <c r="N1065" s="172">
        <v>11.7925</v>
      </c>
      <c r="O1065" s="172">
        <v>6.7537000000000003</v>
      </c>
      <c r="P1065" s="172">
        <v>7.9283999999999999</v>
      </c>
      <c r="Q1065" s="172">
        <v>8.2842000000000002</v>
      </c>
      <c r="R1065" s="172">
        <v>10.2677</v>
      </c>
    </row>
    <row r="1066" spans="1:18" x14ac:dyDescent="0.3">
      <c r="A1066" s="168" t="s">
        <v>1156</v>
      </c>
      <c r="B1066" s="168" t="s">
        <v>1181</v>
      </c>
      <c r="C1066" s="168">
        <v>148086</v>
      </c>
      <c r="D1066" s="171">
        <v>44040</v>
      </c>
      <c r="E1066" s="172">
        <v>2.1189</v>
      </c>
      <c r="F1066" s="172">
        <v>8.6150000000000002</v>
      </c>
      <c r="G1066" s="172">
        <v>8.6211000000000002</v>
      </c>
      <c r="H1066" s="172">
        <v>8.3803000000000001</v>
      </c>
      <c r="I1066" s="172">
        <v>8.5176999999999996</v>
      </c>
      <c r="J1066" s="172">
        <v>8.6237999999999992</v>
      </c>
      <c r="K1066" s="172">
        <v>8.7426999999999992</v>
      </c>
      <c r="L1066" s="172"/>
      <c r="M1066" s="172"/>
      <c r="N1066" s="172"/>
      <c r="O1066" s="172"/>
      <c r="P1066" s="172"/>
      <c r="Q1066" s="172">
        <v>8.8519000000000005</v>
      </c>
      <c r="R1066" s="172"/>
    </row>
    <row r="1067" spans="1:18" x14ac:dyDescent="0.3">
      <c r="A1067" s="168" t="s">
        <v>1156</v>
      </c>
      <c r="B1067" s="168" t="s">
        <v>1182</v>
      </c>
      <c r="C1067" s="168">
        <v>148085</v>
      </c>
      <c r="D1067" s="171">
        <v>44040</v>
      </c>
      <c r="E1067" s="172">
        <v>1.9871000000000001</v>
      </c>
      <c r="F1067" s="172">
        <v>9.1865000000000006</v>
      </c>
      <c r="G1067" s="172">
        <v>8.7333999999999996</v>
      </c>
      <c r="H1067" s="172">
        <v>8.6738</v>
      </c>
      <c r="I1067" s="172">
        <v>8.5562000000000005</v>
      </c>
      <c r="J1067" s="172">
        <v>8.6173999999999999</v>
      </c>
      <c r="K1067" s="172">
        <v>8.7661999999999995</v>
      </c>
      <c r="L1067" s="172"/>
      <c r="M1067" s="172"/>
      <c r="N1067" s="172"/>
      <c r="O1067" s="172"/>
      <c r="P1067" s="172"/>
      <c r="Q1067" s="172">
        <v>8.8497000000000003</v>
      </c>
      <c r="R1067" s="172"/>
    </row>
    <row r="1068" spans="1:18" x14ac:dyDescent="0.3">
      <c r="A1068" s="168" t="s">
        <v>1156</v>
      </c>
      <c r="B1068" s="168" t="s">
        <v>1183</v>
      </c>
      <c r="C1068" s="168">
        <v>120689</v>
      </c>
      <c r="D1068" s="171">
        <v>44040</v>
      </c>
      <c r="E1068" s="172">
        <v>53.485999999999997</v>
      </c>
      <c r="F1068" s="172">
        <v>7.3715999999999999</v>
      </c>
      <c r="G1068" s="172">
        <v>-4.7915000000000001</v>
      </c>
      <c r="H1068" s="172">
        <v>4.2149000000000001</v>
      </c>
      <c r="I1068" s="172">
        <v>-0.1462</v>
      </c>
      <c r="J1068" s="172">
        <v>14.4476</v>
      </c>
      <c r="K1068" s="172">
        <v>19.975999999999999</v>
      </c>
      <c r="L1068" s="172">
        <v>9.1708999999999996</v>
      </c>
      <c r="M1068" s="172">
        <v>0.41870000000000002</v>
      </c>
      <c r="N1068" s="172">
        <v>0.2195</v>
      </c>
      <c r="O1068" s="172">
        <v>-0.38879999999999998</v>
      </c>
      <c r="P1068" s="172">
        <v>4.3224999999999998</v>
      </c>
      <c r="Q1068" s="172">
        <v>6.1002999999999998</v>
      </c>
      <c r="R1068" s="172">
        <v>-1.1043000000000001</v>
      </c>
    </row>
    <row r="1069" spans="1:18" x14ac:dyDescent="0.3">
      <c r="A1069" s="168" t="s">
        <v>1156</v>
      </c>
      <c r="B1069" s="168" t="s">
        <v>1184</v>
      </c>
      <c r="C1069" s="168">
        <v>100741</v>
      </c>
      <c r="D1069" s="171">
        <v>44040</v>
      </c>
      <c r="E1069" s="172">
        <v>50.020600000000002</v>
      </c>
      <c r="F1069" s="172">
        <v>6.7874999999999996</v>
      </c>
      <c r="G1069" s="172">
        <v>-5.3601000000000001</v>
      </c>
      <c r="H1069" s="172">
        <v>3.6511</v>
      </c>
      <c r="I1069" s="172">
        <v>-0.7087</v>
      </c>
      <c r="J1069" s="172">
        <v>13.8643</v>
      </c>
      <c r="K1069" s="172">
        <v>19.348600000000001</v>
      </c>
      <c r="L1069" s="172">
        <v>8.5350999999999999</v>
      </c>
      <c r="M1069" s="172">
        <v>-0.19750000000000001</v>
      </c>
      <c r="N1069" s="172">
        <v>-0.74490000000000001</v>
      </c>
      <c r="O1069" s="172">
        <v>-1.1791</v>
      </c>
      <c r="P1069" s="172">
        <v>3.4826999999999999</v>
      </c>
      <c r="Q1069" s="172">
        <v>7.5461</v>
      </c>
      <c r="R1069" s="172">
        <v>-1.9298999999999999</v>
      </c>
    </row>
    <row r="1070" spans="1:18" x14ac:dyDescent="0.3">
      <c r="A1070" s="173" t="s">
        <v>27</v>
      </c>
      <c r="B1070" s="168"/>
      <c r="C1070" s="168"/>
      <c r="D1070" s="168"/>
      <c r="E1070" s="168"/>
      <c r="F1070" s="174">
        <v>-13.726935714285716</v>
      </c>
      <c r="G1070" s="174">
        <v>-11.76910357142857</v>
      </c>
      <c r="H1070" s="174">
        <v>-3.6224607142857139</v>
      </c>
      <c r="I1070" s="174">
        <v>0.16153571428571448</v>
      </c>
      <c r="J1070" s="174">
        <v>16.225414285714287</v>
      </c>
      <c r="K1070" s="174">
        <v>17.711557142857146</v>
      </c>
      <c r="L1070" s="174">
        <v>15.404884615384615</v>
      </c>
      <c r="M1070" s="174">
        <v>11.568234615384613</v>
      </c>
      <c r="N1070" s="174">
        <v>10.304230769230772</v>
      </c>
      <c r="O1070" s="174">
        <v>6.7622038461538461</v>
      </c>
      <c r="P1070" s="174">
        <v>8.0548692307692313</v>
      </c>
      <c r="Q1070" s="174">
        <v>8.4692785714285712</v>
      </c>
      <c r="R1070" s="174">
        <v>10.04745</v>
      </c>
    </row>
    <row r="1071" spans="1:18" x14ac:dyDescent="0.3">
      <c r="A1071" s="173" t="s">
        <v>409</v>
      </c>
      <c r="B1071" s="168"/>
      <c r="C1071" s="168"/>
      <c r="D1071" s="168"/>
      <c r="E1071" s="168"/>
      <c r="F1071" s="174">
        <v>-11.661950000000001</v>
      </c>
      <c r="G1071" s="174">
        <v>-13.189150000000001</v>
      </c>
      <c r="H1071" s="174">
        <v>-3.9317500000000001</v>
      </c>
      <c r="I1071" s="174">
        <v>-0.57484999999999997</v>
      </c>
      <c r="J1071" s="174">
        <v>15.411799999999999</v>
      </c>
      <c r="K1071" s="174">
        <v>17.938200000000002</v>
      </c>
      <c r="L1071" s="174">
        <v>16.071899999999999</v>
      </c>
      <c r="M1071" s="174">
        <v>13.1311</v>
      </c>
      <c r="N1071" s="174">
        <v>11.50445</v>
      </c>
      <c r="O1071" s="174">
        <v>7.8139000000000003</v>
      </c>
      <c r="P1071" s="174">
        <v>8.5465</v>
      </c>
      <c r="Q1071" s="174">
        <v>8.7860499999999995</v>
      </c>
      <c r="R1071" s="174">
        <v>11.52825</v>
      </c>
    </row>
    <row r="1072" spans="1:18" x14ac:dyDescent="0.3">
      <c r="A1072" s="117"/>
      <c r="B1072" s="117"/>
      <c r="C1072" s="117"/>
      <c r="D1072" s="117"/>
      <c r="E1072" s="117"/>
      <c r="F1072" s="117"/>
      <c r="G1072" s="117"/>
      <c r="H1072" s="117"/>
      <c r="I1072" s="117"/>
      <c r="J1072" s="117"/>
      <c r="K1072" s="117"/>
      <c r="L1072" s="117"/>
      <c r="M1072" s="117"/>
      <c r="N1072" s="117"/>
      <c r="O1072" s="117"/>
      <c r="P1072" s="117"/>
      <c r="Q1072" s="117"/>
      <c r="R1072" s="117"/>
    </row>
    <row r="1073" spans="1:18" x14ac:dyDescent="0.3">
      <c r="A1073" s="170" t="s">
        <v>1185</v>
      </c>
      <c r="B1073" s="170"/>
      <c r="C1073" s="170"/>
      <c r="D1073" s="170"/>
      <c r="E1073" s="170"/>
      <c r="F1073" s="170"/>
      <c r="G1073" s="170"/>
      <c r="H1073" s="170"/>
      <c r="I1073" s="170"/>
      <c r="J1073" s="170"/>
      <c r="K1073" s="170"/>
      <c r="L1073" s="170"/>
      <c r="M1073" s="170"/>
      <c r="N1073" s="170"/>
      <c r="O1073" s="170"/>
      <c r="P1073" s="170"/>
      <c r="Q1073" s="170"/>
      <c r="R1073" s="170"/>
    </row>
    <row r="1074" spans="1:18" x14ac:dyDescent="0.3">
      <c r="A1074" s="168" t="s">
        <v>1186</v>
      </c>
      <c r="B1074" s="168" t="s">
        <v>1187</v>
      </c>
      <c r="C1074" s="168">
        <v>101592</v>
      </c>
      <c r="D1074" s="171">
        <v>44040</v>
      </c>
      <c r="E1074" s="172">
        <v>243.67</v>
      </c>
      <c r="F1074" s="172">
        <v>0.81920000000000004</v>
      </c>
      <c r="G1074" s="172">
        <v>-0.45350000000000001</v>
      </c>
      <c r="H1074" s="172">
        <v>-0.15570000000000001</v>
      </c>
      <c r="I1074" s="172">
        <v>3.0316999999999998</v>
      </c>
      <c r="J1074" s="172">
        <v>3.6320000000000001</v>
      </c>
      <c r="K1074" s="172">
        <v>16.582899999999999</v>
      </c>
      <c r="L1074" s="172">
        <v>-16.574200000000001</v>
      </c>
      <c r="M1074" s="172">
        <v>-7.7252000000000001</v>
      </c>
      <c r="N1074" s="172">
        <v>-8.5838000000000001</v>
      </c>
      <c r="O1074" s="172">
        <v>-7.0155000000000003</v>
      </c>
      <c r="P1074" s="172">
        <v>1.7639</v>
      </c>
      <c r="Q1074" s="172">
        <v>19.613</v>
      </c>
      <c r="R1074" s="172">
        <v>-10.726000000000001</v>
      </c>
    </row>
    <row r="1075" spans="1:18" x14ac:dyDescent="0.3">
      <c r="A1075" s="168" t="s">
        <v>1186</v>
      </c>
      <c r="B1075" s="168" t="s">
        <v>1188</v>
      </c>
      <c r="C1075" s="168">
        <v>119620</v>
      </c>
      <c r="D1075" s="171">
        <v>44040</v>
      </c>
      <c r="E1075" s="172">
        <v>259.88</v>
      </c>
      <c r="F1075" s="172">
        <v>0.82640000000000002</v>
      </c>
      <c r="G1075" s="172">
        <v>-0.44059999999999999</v>
      </c>
      <c r="H1075" s="172">
        <v>-0.13450000000000001</v>
      </c>
      <c r="I1075" s="172">
        <v>3.0737999999999999</v>
      </c>
      <c r="J1075" s="172">
        <v>3.7321</v>
      </c>
      <c r="K1075" s="172">
        <v>16.889299999999999</v>
      </c>
      <c r="L1075" s="172">
        <v>-16.1569</v>
      </c>
      <c r="M1075" s="172">
        <v>-7.0696000000000003</v>
      </c>
      <c r="N1075" s="172">
        <v>-7.7458</v>
      </c>
      <c r="O1075" s="172">
        <v>-6.1604000000000001</v>
      </c>
      <c r="P1075" s="172">
        <v>2.6787999999999998</v>
      </c>
      <c r="Q1075" s="172">
        <v>10.7463</v>
      </c>
      <c r="R1075" s="172">
        <v>-9.9194999999999993</v>
      </c>
    </row>
    <row r="1076" spans="1:18" x14ac:dyDescent="0.3">
      <c r="A1076" s="168" t="s">
        <v>1186</v>
      </c>
      <c r="B1076" s="168" t="s">
        <v>1189</v>
      </c>
      <c r="C1076" s="168">
        <v>120505</v>
      </c>
      <c r="D1076" s="171">
        <v>44040</v>
      </c>
      <c r="E1076" s="172">
        <v>42.28</v>
      </c>
      <c r="F1076" s="172">
        <v>0.37990000000000002</v>
      </c>
      <c r="G1076" s="172">
        <v>-0.75119999999999998</v>
      </c>
      <c r="H1076" s="172">
        <v>-0.377</v>
      </c>
      <c r="I1076" s="172">
        <v>1.5858000000000001</v>
      </c>
      <c r="J1076" s="172">
        <v>1.7814000000000001</v>
      </c>
      <c r="K1076" s="172">
        <v>9.9038000000000004</v>
      </c>
      <c r="L1076" s="172">
        <v>-6.2111999999999998</v>
      </c>
      <c r="M1076" s="172">
        <v>0.88280000000000003</v>
      </c>
      <c r="N1076" s="172">
        <v>12.2379</v>
      </c>
      <c r="O1076" s="172">
        <v>9.6303000000000001</v>
      </c>
      <c r="P1076" s="172">
        <v>8.6437000000000008</v>
      </c>
      <c r="Q1076" s="172">
        <v>16.050799999999999</v>
      </c>
      <c r="R1076" s="172">
        <v>5.2865000000000002</v>
      </c>
    </row>
    <row r="1077" spans="1:18" x14ac:dyDescent="0.3">
      <c r="A1077" s="168" t="s">
        <v>1186</v>
      </c>
      <c r="B1077" s="168" t="s">
        <v>1190</v>
      </c>
      <c r="C1077" s="168">
        <v>114564</v>
      </c>
      <c r="D1077" s="171">
        <v>44040</v>
      </c>
      <c r="E1077" s="172">
        <v>38.58</v>
      </c>
      <c r="F1077" s="172">
        <v>0.36420000000000002</v>
      </c>
      <c r="G1077" s="172">
        <v>-0.77159999999999995</v>
      </c>
      <c r="H1077" s="172">
        <v>-0.41299999999999998</v>
      </c>
      <c r="I1077" s="172">
        <v>1.5263</v>
      </c>
      <c r="J1077" s="172">
        <v>1.6333</v>
      </c>
      <c r="K1077" s="172">
        <v>9.5089000000000006</v>
      </c>
      <c r="L1077" s="172">
        <v>-6.8341000000000003</v>
      </c>
      <c r="M1077" s="172">
        <v>-0.15529999999999999</v>
      </c>
      <c r="N1077" s="172">
        <v>10.702999999999999</v>
      </c>
      <c r="O1077" s="172">
        <v>8.2948000000000004</v>
      </c>
      <c r="P1077" s="172">
        <v>7.3507999999999996</v>
      </c>
      <c r="Q1077" s="172">
        <v>15.3643</v>
      </c>
      <c r="R1077" s="172">
        <v>3.9443999999999999</v>
      </c>
    </row>
    <row r="1078" spans="1:18" x14ac:dyDescent="0.3">
      <c r="A1078" s="168" t="s">
        <v>1186</v>
      </c>
      <c r="B1078" s="168" t="s">
        <v>1191</v>
      </c>
      <c r="C1078" s="168">
        <v>113327</v>
      </c>
      <c r="D1078" s="171">
        <v>44040</v>
      </c>
      <c r="E1078" s="172">
        <v>8.77</v>
      </c>
      <c r="F1078" s="172">
        <v>0.4582</v>
      </c>
      <c r="G1078" s="172">
        <v>-0.45400000000000001</v>
      </c>
      <c r="H1078" s="172">
        <v>0.2286</v>
      </c>
      <c r="I1078" s="172">
        <v>2.3336999999999999</v>
      </c>
      <c r="J1078" s="172">
        <v>3.298</v>
      </c>
      <c r="K1078" s="172">
        <v>14.941000000000001</v>
      </c>
      <c r="L1078" s="172">
        <v>-7.0975000000000001</v>
      </c>
      <c r="M1078" s="172">
        <v>1.5045999999999999</v>
      </c>
      <c r="N1078" s="172">
        <v>3.298</v>
      </c>
      <c r="O1078" s="172">
        <v>-0.89510000000000001</v>
      </c>
      <c r="P1078" s="172">
        <v>0.96109999999999995</v>
      </c>
      <c r="Q1078" s="172">
        <v>-1.3273999999999999</v>
      </c>
      <c r="R1078" s="172">
        <v>-4.6067999999999998</v>
      </c>
    </row>
    <row r="1079" spans="1:18" x14ac:dyDescent="0.3">
      <c r="A1079" s="168" t="s">
        <v>1186</v>
      </c>
      <c r="B1079" s="168" t="s">
        <v>1192</v>
      </c>
      <c r="C1079" s="168">
        <v>119392</v>
      </c>
      <c r="D1079" s="171">
        <v>44040</v>
      </c>
      <c r="E1079" s="172">
        <v>9.33</v>
      </c>
      <c r="F1079" s="172">
        <v>0.43059999999999998</v>
      </c>
      <c r="G1079" s="172">
        <v>-0.4269</v>
      </c>
      <c r="H1079" s="172">
        <v>0.21479999999999999</v>
      </c>
      <c r="I1079" s="172">
        <v>2.3026</v>
      </c>
      <c r="J1079" s="172">
        <v>3.3222999999999998</v>
      </c>
      <c r="K1079" s="172">
        <v>15.1852</v>
      </c>
      <c r="L1079" s="172">
        <v>-6.7</v>
      </c>
      <c r="M1079" s="172">
        <v>2.0788000000000002</v>
      </c>
      <c r="N1079" s="172">
        <v>4.1295000000000002</v>
      </c>
      <c r="O1079" s="172">
        <v>0</v>
      </c>
      <c r="P1079" s="172">
        <v>1.8070999999999999</v>
      </c>
      <c r="Q1079" s="172">
        <v>3.0699000000000001</v>
      </c>
      <c r="R1079" s="172">
        <v>-3.7343000000000002</v>
      </c>
    </row>
    <row r="1080" spans="1:18" x14ac:dyDescent="0.3">
      <c r="A1080" s="168" t="s">
        <v>1186</v>
      </c>
      <c r="B1080" s="168" t="s">
        <v>1193</v>
      </c>
      <c r="C1080" s="168">
        <v>113566</v>
      </c>
      <c r="D1080" s="171">
        <v>44040</v>
      </c>
      <c r="E1080" s="172">
        <v>31.422999999999998</v>
      </c>
      <c r="F1080" s="172">
        <v>0.51180000000000003</v>
      </c>
      <c r="G1080" s="172">
        <v>-0.31409999999999999</v>
      </c>
      <c r="H1080" s="172">
        <v>0.47</v>
      </c>
      <c r="I1080" s="172">
        <v>2.9655</v>
      </c>
      <c r="J1080" s="172">
        <v>3.1480000000000001</v>
      </c>
      <c r="K1080" s="172">
        <v>13.694900000000001</v>
      </c>
      <c r="L1080" s="172">
        <v>-10.9956</v>
      </c>
      <c r="M1080" s="172">
        <v>0.39939999999999998</v>
      </c>
      <c r="N1080" s="172">
        <v>3.8673999999999999</v>
      </c>
      <c r="O1080" s="172">
        <v>-1.6541999999999999</v>
      </c>
      <c r="P1080" s="172">
        <v>3.9893999999999998</v>
      </c>
      <c r="Q1080" s="172">
        <v>8.3667999999999996</v>
      </c>
      <c r="R1080" s="172">
        <v>-1.1187</v>
      </c>
    </row>
    <row r="1081" spans="1:18" x14ac:dyDescent="0.3">
      <c r="A1081" s="168" t="s">
        <v>1186</v>
      </c>
      <c r="B1081" s="168" t="s">
        <v>1194</v>
      </c>
      <c r="C1081" s="168">
        <v>120002</v>
      </c>
      <c r="D1081" s="171">
        <v>44040</v>
      </c>
      <c r="E1081" s="172">
        <v>34.710999999999999</v>
      </c>
      <c r="F1081" s="172">
        <v>0.51839999999999997</v>
      </c>
      <c r="G1081" s="172">
        <v>-0.2959</v>
      </c>
      <c r="H1081" s="172">
        <v>0.50090000000000001</v>
      </c>
      <c r="I1081" s="172">
        <v>3.0245000000000002</v>
      </c>
      <c r="J1081" s="172">
        <v>3.282</v>
      </c>
      <c r="K1081" s="172">
        <v>14.0908</v>
      </c>
      <c r="L1081" s="172">
        <v>-10.388500000000001</v>
      </c>
      <c r="M1081" s="172">
        <v>1.4556</v>
      </c>
      <c r="N1081" s="172">
        <v>5.3445</v>
      </c>
      <c r="O1081" s="172">
        <v>-0.12920000000000001</v>
      </c>
      <c r="P1081" s="172">
        <v>5.5641999999999996</v>
      </c>
      <c r="Q1081" s="172">
        <v>14.478899999999999</v>
      </c>
      <c r="R1081" s="172">
        <v>0.32479999999999998</v>
      </c>
    </row>
    <row r="1082" spans="1:18" x14ac:dyDescent="0.3">
      <c r="A1082" s="168" t="s">
        <v>1186</v>
      </c>
      <c r="B1082" s="168" t="s">
        <v>1195</v>
      </c>
      <c r="C1082" s="168">
        <v>119071</v>
      </c>
      <c r="D1082" s="171">
        <v>44040</v>
      </c>
      <c r="E1082" s="172">
        <v>59.640999999999998</v>
      </c>
      <c r="F1082" s="172">
        <v>0.4768</v>
      </c>
      <c r="G1082" s="172">
        <v>-0.25750000000000001</v>
      </c>
      <c r="H1082" s="172">
        <v>0.1041</v>
      </c>
      <c r="I1082" s="172">
        <v>3.7</v>
      </c>
      <c r="J1082" s="172">
        <v>4.1055000000000001</v>
      </c>
      <c r="K1082" s="172">
        <v>14.3293</v>
      </c>
      <c r="L1082" s="172">
        <v>-7.7050000000000001</v>
      </c>
      <c r="M1082" s="172">
        <v>2.9535999999999998</v>
      </c>
      <c r="N1082" s="172">
        <v>9.2126000000000001</v>
      </c>
      <c r="O1082" s="172">
        <v>3.05</v>
      </c>
      <c r="P1082" s="172">
        <v>9.1173999999999999</v>
      </c>
      <c r="Q1082" s="172">
        <v>15.3773</v>
      </c>
      <c r="R1082" s="172">
        <v>1.7161999999999999</v>
      </c>
    </row>
    <row r="1083" spans="1:18" x14ac:dyDescent="0.3">
      <c r="A1083" s="168" t="s">
        <v>1186</v>
      </c>
      <c r="B1083" s="168" t="s">
        <v>1196</v>
      </c>
      <c r="C1083" s="168">
        <v>104481</v>
      </c>
      <c r="D1083" s="171">
        <v>44040</v>
      </c>
      <c r="E1083" s="172">
        <v>56.267000000000003</v>
      </c>
      <c r="F1083" s="172">
        <v>0.47320000000000001</v>
      </c>
      <c r="G1083" s="172">
        <v>-0.2676</v>
      </c>
      <c r="H1083" s="172">
        <v>8.72E-2</v>
      </c>
      <c r="I1083" s="172">
        <v>3.6606000000000001</v>
      </c>
      <c r="J1083" s="172">
        <v>4.0209000000000001</v>
      </c>
      <c r="K1083" s="172">
        <v>14.0624</v>
      </c>
      <c r="L1083" s="172">
        <v>-8.1144999999999996</v>
      </c>
      <c r="M1083" s="172">
        <v>2.2776000000000001</v>
      </c>
      <c r="N1083" s="172">
        <v>8.2327999999999992</v>
      </c>
      <c r="O1083" s="172">
        <v>2.1469999999999998</v>
      </c>
      <c r="P1083" s="172">
        <v>8.2035999999999998</v>
      </c>
      <c r="Q1083" s="172">
        <v>13.426299999999999</v>
      </c>
      <c r="R1083" s="172">
        <v>0.79179999999999995</v>
      </c>
    </row>
    <row r="1084" spans="1:18" x14ac:dyDescent="0.3">
      <c r="A1084" s="168" t="s">
        <v>1186</v>
      </c>
      <c r="B1084" s="168" t="s">
        <v>1197</v>
      </c>
      <c r="C1084" s="168">
        <v>140228</v>
      </c>
      <c r="D1084" s="171">
        <v>44040</v>
      </c>
      <c r="E1084" s="172">
        <v>27.818999999999999</v>
      </c>
      <c r="F1084" s="172">
        <v>0.71319999999999995</v>
      </c>
      <c r="G1084" s="172">
        <v>1.0800000000000001E-2</v>
      </c>
      <c r="H1084" s="172">
        <v>0.75700000000000001</v>
      </c>
      <c r="I1084" s="172">
        <v>3.8410000000000002</v>
      </c>
      <c r="J1084" s="172">
        <v>5.5189000000000004</v>
      </c>
      <c r="K1084" s="172">
        <v>14.651300000000001</v>
      </c>
      <c r="L1084" s="172">
        <v>-10.281499999999999</v>
      </c>
      <c r="M1084" s="172">
        <v>-0.79520000000000002</v>
      </c>
      <c r="N1084" s="172">
        <v>5.9932999999999996</v>
      </c>
      <c r="O1084" s="172">
        <v>1.5631999999999999</v>
      </c>
      <c r="P1084" s="172">
        <v>6.2435</v>
      </c>
      <c r="Q1084" s="172">
        <v>15.755800000000001</v>
      </c>
      <c r="R1084" s="172">
        <v>-2.8437000000000001</v>
      </c>
    </row>
    <row r="1085" spans="1:18" x14ac:dyDescent="0.3">
      <c r="A1085" s="168" t="s">
        <v>1186</v>
      </c>
      <c r="B1085" s="168" t="s">
        <v>1198</v>
      </c>
      <c r="C1085" s="168">
        <v>140225</v>
      </c>
      <c r="D1085" s="171">
        <v>44040</v>
      </c>
      <c r="E1085" s="172">
        <v>25.603999999999999</v>
      </c>
      <c r="F1085" s="172">
        <v>0.70799999999999996</v>
      </c>
      <c r="G1085" s="172">
        <v>-7.7999999999999996E-3</v>
      </c>
      <c r="H1085" s="172">
        <v>0.7278</v>
      </c>
      <c r="I1085" s="172">
        <v>3.7776000000000001</v>
      </c>
      <c r="J1085" s="172">
        <v>5.3662999999999998</v>
      </c>
      <c r="K1085" s="172">
        <v>14.1761</v>
      </c>
      <c r="L1085" s="172">
        <v>-11.0138</v>
      </c>
      <c r="M1085" s="172">
        <v>-2.028</v>
      </c>
      <c r="N1085" s="172">
        <v>4.2720000000000002</v>
      </c>
      <c r="O1085" s="172">
        <v>0.15659999999999999</v>
      </c>
      <c r="P1085" s="172">
        <v>5.1566000000000001</v>
      </c>
      <c r="Q1085" s="172">
        <v>7.7488000000000001</v>
      </c>
      <c r="R1085" s="172">
        <v>-4.3540000000000001</v>
      </c>
    </row>
    <row r="1086" spans="1:18" x14ac:dyDescent="0.3">
      <c r="A1086" s="168" t="s">
        <v>1186</v>
      </c>
      <c r="B1086" s="168" t="s">
        <v>1199</v>
      </c>
      <c r="C1086" s="168">
        <v>100473</v>
      </c>
      <c r="D1086" s="171">
        <v>44040</v>
      </c>
      <c r="E1086" s="172">
        <v>854.95529999999997</v>
      </c>
      <c r="F1086" s="172">
        <v>0.6079</v>
      </c>
      <c r="G1086" s="172">
        <v>-0.51529999999999998</v>
      </c>
      <c r="H1086" s="172">
        <v>-0.875</v>
      </c>
      <c r="I1086" s="172">
        <v>1.8900999999999999</v>
      </c>
      <c r="J1086" s="172">
        <v>1.7982</v>
      </c>
      <c r="K1086" s="172">
        <v>14.247999999999999</v>
      </c>
      <c r="L1086" s="172">
        <v>-14.566700000000001</v>
      </c>
      <c r="M1086" s="172">
        <v>-8.6572999999999993</v>
      </c>
      <c r="N1086" s="172">
        <v>-5.5450999999999997</v>
      </c>
      <c r="O1086" s="172">
        <v>-2.1574</v>
      </c>
      <c r="P1086" s="172">
        <v>4.8944000000000001</v>
      </c>
      <c r="Q1086" s="172">
        <v>18.148499999999999</v>
      </c>
      <c r="R1086" s="172">
        <v>-5.8997000000000002</v>
      </c>
    </row>
    <row r="1087" spans="1:18" x14ac:dyDescent="0.3">
      <c r="A1087" s="168" t="s">
        <v>1186</v>
      </c>
      <c r="B1087" s="168" t="s">
        <v>1200</v>
      </c>
      <c r="C1087" s="168">
        <v>118533</v>
      </c>
      <c r="D1087" s="171">
        <v>44040</v>
      </c>
      <c r="E1087" s="172">
        <v>922.83789999999999</v>
      </c>
      <c r="F1087" s="172">
        <v>0.61050000000000004</v>
      </c>
      <c r="G1087" s="172">
        <v>-0.50660000000000005</v>
      </c>
      <c r="H1087" s="172">
        <v>-0.86029999999999995</v>
      </c>
      <c r="I1087" s="172">
        <v>1.9206000000000001</v>
      </c>
      <c r="J1087" s="172">
        <v>1.8702000000000001</v>
      </c>
      <c r="K1087" s="172">
        <v>14.483000000000001</v>
      </c>
      <c r="L1087" s="172">
        <v>-14.211</v>
      </c>
      <c r="M1087" s="172">
        <v>-8.0703999999999994</v>
      </c>
      <c r="N1087" s="172">
        <v>-4.7365000000000004</v>
      </c>
      <c r="O1087" s="172">
        <v>-1.2192000000000001</v>
      </c>
      <c r="P1087" s="172">
        <v>5.9372999999999996</v>
      </c>
      <c r="Q1087" s="172">
        <v>14.3949</v>
      </c>
      <c r="R1087" s="172">
        <v>-5.0415000000000001</v>
      </c>
    </row>
    <row r="1088" spans="1:18" x14ac:dyDescent="0.3">
      <c r="A1088" s="168" t="s">
        <v>1186</v>
      </c>
      <c r="B1088" s="168" t="s">
        <v>1201</v>
      </c>
      <c r="C1088" s="168">
        <v>105758</v>
      </c>
      <c r="D1088" s="171">
        <v>44040</v>
      </c>
      <c r="E1088" s="172">
        <v>48.921999999999997</v>
      </c>
      <c r="F1088" s="172">
        <v>0.43319999999999997</v>
      </c>
      <c r="G1088" s="172">
        <v>-0.54679999999999995</v>
      </c>
      <c r="H1088" s="172">
        <v>-0.40710000000000002</v>
      </c>
      <c r="I1088" s="172">
        <v>1.5147999999999999</v>
      </c>
      <c r="J1088" s="172">
        <v>1.0827</v>
      </c>
      <c r="K1088" s="172">
        <v>14.202299999999999</v>
      </c>
      <c r="L1088" s="172">
        <v>-13.1387</v>
      </c>
      <c r="M1088" s="172">
        <v>-5.0095000000000001</v>
      </c>
      <c r="N1088" s="172">
        <v>-2.9691000000000001</v>
      </c>
      <c r="O1088" s="172">
        <v>-3.1821999999999999</v>
      </c>
      <c r="P1088" s="172">
        <v>5.2260999999999997</v>
      </c>
      <c r="Q1088" s="172">
        <v>12.882999999999999</v>
      </c>
      <c r="R1088" s="172">
        <v>-7.3380000000000001</v>
      </c>
    </row>
    <row r="1089" spans="1:18" x14ac:dyDescent="0.3">
      <c r="A1089" s="168" t="s">
        <v>1186</v>
      </c>
      <c r="B1089" s="168" t="s">
        <v>1202</v>
      </c>
      <c r="C1089" s="168">
        <v>118989</v>
      </c>
      <c r="D1089" s="171">
        <v>44040</v>
      </c>
      <c r="E1089" s="172">
        <v>52.097999999999999</v>
      </c>
      <c r="F1089" s="172">
        <v>0.43569999999999998</v>
      </c>
      <c r="G1089" s="172">
        <v>-0.5403</v>
      </c>
      <c r="H1089" s="172">
        <v>-0.39190000000000003</v>
      </c>
      <c r="I1089" s="172">
        <v>1.5437000000000001</v>
      </c>
      <c r="J1089" s="172">
        <v>1.1513</v>
      </c>
      <c r="K1089" s="172">
        <v>14.4056</v>
      </c>
      <c r="L1089" s="172">
        <v>-12.824199999999999</v>
      </c>
      <c r="M1089" s="172">
        <v>-4.5247000000000002</v>
      </c>
      <c r="N1089" s="172">
        <v>-2.3174999999999999</v>
      </c>
      <c r="O1089" s="172">
        <v>-2.3155999999999999</v>
      </c>
      <c r="P1089" s="172">
        <v>6.1905000000000001</v>
      </c>
      <c r="Q1089" s="172">
        <v>14.5258</v>
      </c>
      <c r="R1089" s="172">
        <v>-6.6020000000000003</v>
      </c>
    </row>
    <row r="1090" spans="1:18" x14ac:dyDescent="0.3">
      <c r="A1090" s="168" t="s">
        <v>1186</v>
      </c>
      <c r="B1090" s="168" t="s">
        <v>1203</v>
      </c>
      <c r="C1090" s="168">
        <v>102528</v>
      </c>
      <c r="D1090" s="171">
        <v>44040</v>
      </c>
      <c r="E1090" s="172">
        <v>84.84</v>
      </c>
      <c r="F1090" s="172">
        <v>0.47370000000000001</v>
      </c>
      <c r="G1090" s="172">
        <v>-0.24690000000000001</v>
      </c>
      <c r="H1090" s="172">
        <v>1.0963000000000001</v>
      </c>
      <c r="I1090" s="172">
        <v>3.8687999999999998</v>
      </c>
      <c r="J1090" s="172">
        <v>6.6498999999999997</v>
      </c>
      <c r="K1090" s="172">
        <v>21.634399999999999</v>
      </c>
      <c r="L1090" s="172">
        <v>-14.277100000000001</v>
      </c>
      <c r="M1090" s="172">
        <v>-7.0042999999999997</v>
      </c>
      <c r="N1090" s="172">
        <v>-6.0256999999999996</v>
      </c>
      <c r="O1090" s="172">
        <v>-2.7606000000000002</v>
      </c>
      <c r="P1090" s="172">
        <v>3.0682</v>
      </c>
      <c r="Q1090" s="172">
        <v>14.531599999999999</v>
      </c>
      <c r="R1090" s="172">
        <v>-6.48</v>
      </c>
    </row>
    <row r="1091" spans="1:18" x14ac:dyDescent="0.3">
      <c r="A1091" s="168" t="s">
        <v>1186</v>
      </c>
      <c r="B1091" s="168" t="s">
        <v>1204</v>
      </c>
      <c r="C1091" s="168">
        <v>120381</v>
      </c>
      <c r="D1091" s="171">
        <v>44040</v>
      </c>
      <c r="E1091" s="172">
        <v>90.96</v>
      </c>
      <c r="F1091" s="172">
        <v>0.47499999999999998</v>
      </c>
      <c r="G1091" s="172">
        <v>-0.24129999999999999</v>
      </c>
      <c r="H1091" s="172">
        <v>1.1115999999999999</v>
      </c>
      <c r="I1091" s="172">
        <v>3.9186999999999999</v>
      </c>
      <c r="J1091" s="172">
        <v>6.7355</v>
      </c>
      <c r="K1091" s="172">
        <v>21.930299999999999</v>
      </c>
      <c r="L1091" s="172">
        <v>-13.8718</v>
      </c>
      <c r="M1091" s="172">
        <v>-6.3522999999999996</v>
      </c>
      <c r="N1091" s="172">
        <v>-5.1512000000000002</v>
      </c>
      <c r="O1091" s="172">
        <v>-1.7356</v>
      </c>
      <c r="P1091" s="172">
        <v>4.1132999999999997</v>
      </c>
      <c r="Q1091" s="172">
        <v>13.8232</v>
      </c>
      <c r="R1091" s="172">
        <v>-5.5612000000000004</v>
      </c>
    </row>
    <row r="1092" spans="1:18" x14ac:dyDescent="0.3">
      <c r="A1092" s="168" t="s">
        <v>1186</v>
      </c>
      <c r="B1092" s="168" t="s">
        <v>1205</v>
      </c>
      <c r="C1092" s="168">
        <v>140460</v>
      </c>
      <c r="D1092" s="171">
        <v>44040</v>
      </c>
      <c r="E1092" s="172">
        <v>10.01</v>
      </c>
      <c r="F1092" s="172">
        <v>0.80559999999999998</v>
      </c>
      <c r="G1092" s="172">
        <v>-0.29880000000000001</v>
      </c>
      <c r="H1092" s="172">
        <v>-0.79290000000000005</v>
      </c>
      <c r="I1092" s="172">
        <v>2.9834999999999998</v>
      </c>
      <c r="J1092" s="172">
        <v>3.9460000000000002</v>
      </c>
      <c r="K1092" s="172">
        <v>18.742599999999999</v>
      </c>
      <c r="L1092" s="172">
        <v>-9.4937000000000005</v>
      </c>
      <c r="M1092" s="172">
        <v>-1.4763999999999999</v>
      </c>
      <c r="N1092" s="172">
        <v>2.1429</v>
      </c>
      <c r="O1092" s="172">
        <v>-4.3495999999999997</v>
      </c>
      <c r="P1092" s="172"/>
      <c r="Q1092" s="172">
        <v>2.8500000000000001E-2</v>
      </c>
      <c r="R1092" s="172">
        <v>-7.7587999999999999</v>
      </c>
    </row>
    <row r="1093" spans="1:18" x14ac:dyDescent="0.3">
      <c r="A1093" s="168" t="s">
        <v>1186</v>
      </c>
      <c r="B1093" s="168" t="s">
        <v>1206</v>
      </c>
      <c r="C1093" s="168">
        <v>140461</v>
      </c>
      <c r="D1093" s="171">
        <v>44040</v>
      </c>
      <c r="E1093" s="172">
        <v>10.7</v>
      </c>
      <c r="F1093" s="172">
        <v>0.84830000000000005</v>
      </c>
      <c r="G1093" s="172">
        <v>-0.18659999999999999</v>
      </c>
      <c r="H1093" s="172">
        <v>-0.74209999999999998</v>
      </c>
      <c r="I1093" s="172">
        <v>3.0829</v>
      </c>
      <c r="J1093" s="172">
        <v>4.0856000000000003</v>
      </c>
      <c r="K1093" s="172">
        <v>18.8889</v>
      </c>
      <c r="L1093" s="172">
        <v>-9.1681000000000008</v>
      </c>
      <c r="M1093" s="172">
        <v>-0.83409999999999995</v>
      </c>
      <c r="N1093" s="172">
        <v>3.0829</v>
      </c>
      <c r="O1093" s="172">
        <v>-2.5977999999999999</v>
      </c>
      <c r="P1093" s="172"/>
      <c r="Q1093" s="172">
        <v>1.9480999999999999</v>
      </c>
      <c r="R1093" s="172">
        <v>-6.5231000000000003</v>
      </c>
    </row>
    <row r="1094" spans="1:18" x14ac:dyDescent="0.3">
      <c r="A1094" s="168" t="s">
        <v>1186</v>
      </c>
      <c r="B1094" s="168" t="s">
        <v>1207</v>
      </c>
      <c r="C1094" s="168">
        <v>105503</v>
      </c>
      <c r="D1094" s="171">
        <v>44040</v>
      </c>
      <c r="E1094" s="172">
        <v>48.85</v>
      </c>
      <c r="F1094" s="172">
        <v>-0.22470000000000001</v>
      </c>
      <c r="G1094" s="172">
        <v>-1.353</v>
      </c>
      <c r="H1094" s="172">
        <v>-0.38740000000000002</v>
      </c>
      <c r="I1094" s="172">
        <v>2.8420999999999998</v>
      </c>
      <c r="J1094" s="172">
        <v>4.069</v>
      </c>
      <c r="K1094" s="172">
        <v>14.8331</v>
      </c>
      <c r="L1094" s="172">
        <v>-8.4004999999999992</v>
      </c>
      <c r="M1094" s="172">
        <v>2.3894000000000002</v>
      </c>
      <c r="N1094" s="172">
        <v>9.3086000000000002</v>
      </c>
      <c r="O1094" s="172">
        <v>3.5436999999999999</v>
      </c>
      <c r="P1094" s="172">
        <v>6.6935000000000002</v>
      </c>
      <c r="Q1094" s="172">
        <v>12.6816</v>
      </c>
      <c r="R1094" s="172">
        <v>0.1535</v>
      </c>
    </row>
    <row r="1095" spans="1:18" x14ac:dyDescent="0.3">
      <c r="A1095" s="168" t="s">
        <v>1186</v>
      </c>
      <c r="B1095" s="168" t="s">
        <v>1208</v>
      </c>
      <c r="C1095" s="168">
        <v>120403</v>
      </c>
      <c r="D1095" s="171">
        <v>44040</v>
      </c>
      <c r="E1095" s="172">
        <v>54.88</v>
      </c>
      <c r="F1095" s="172">
        <v>-0.21820000000000001</v>
      </c>
      <c r="G1095" s="172">
        <v>-1.3305</v>
      </c>
      <c r="H1095" s="172">
        <v>-0.36309999999999998</v>
      </c>
      <c r="I1095" s="172">
        <v>2.8871000000000002</v>
      </c>
      <c r="J1095" s="172">
        <v>4.1959</v>
      </c>
      <c r="K1095" s="172">
        <v>15.221500000000001</v>
      </c>
      <c r="L1095" s="172">
        <v>-7.8112000000000004</v>
      </c>
      <c r="M1095" s="172">
        <v>3.4106000000000001</v>
      </c>
      <c r="N1095" s="172">
        <v>10.8239</v>
      </c>
      <c r="O1095" s="172">
        <v>5.2081999999999997</v>
      </c>
      <c r="P1095" s="172">
        <v>8.4948999999999995</v>
      </c>
      <c r="Q1095" s="172">
        <v>16.154499999999999</v>
      </c>
      <c r="R1095" s="172">
        <v>1.6768000000000001</v>
      </c>
    </row>
    <row r="1096" spans="1:18" x14ac:dyDescent="0.3">
      <c r="A1096" s="168" t="s">
        <v>1186</v>
      </c>
      <c r="B1096" s="168" t="s">
        <v>1209</v>
      </c>
      <c r="C1096" s="168">
        <v>104908</v>
      </c>
      <c r="D1096" s="171">
        <v>44040</v>
      </c>
      <c r="E1096" s="172">
        <v>37.298000000000002</v>
      </c>
      <c r="F1096" s="172">
        <v>0.75639999999999996</v>
      </c>
      <c r="G1096" s="172">
        <v>-5.4000000000000003E-3</v>
      </c>
      <c r="H1096" s="172">
        <v>0.37409999999999999</v>
      </c>
      <c r="I1096" s="172">
        <v>2.8371</v>
      </c>
      <c r="J1096" s="172">
        <v>4.1378000000000004</v>
      </c>
      <c r="K1096" s="172">
        <v>14.6502</v>
      </c>
      <c r="L1096" s="172">
        <v>-14.4109</v>
      </c>
      <c r="M1096" s="172">
        <v>-2.3536000000000001</v>
      </c>
      <c r="N1096" s="172">
        <v>1.7403</v>
      </c>
      <c r="O1096" s="172">
        <v>0.14960000000000001</v>
      </c>
      <c r="P1096" s="172">
        <v>6.9945000000000004</v>
      </c>
      <c r="Q1096" s="172">
        <v>10.3712</v>
      </c>
      <c r="R1096" s="172">
        <v>-2.0173999999999999</v>
      </c>
    </row>
    <row r="1097" spans="1:18" x14ac:dyDescent="0.3">
      <c r="A1097" s="168" t="s">
        <v>1186</v>
      </c>
      <c r="B1097" s="168" t="s">
        <v>1210</v>
      </c>
      <c r="C1097" s="168">
        <v>119775</v>
      </c>
      <c r="D1097" s="171">
        <v>44040</v>
      </c>
      <c r="E1097" s="172">
        <v>40.728999999999999</v>
      </c>
      <c r="F1097" s="172">
        <v>0.75949999999999995</v>
      </c>
      <c r="G1097" s="172">
        <v>9.7999999999999997E-3</v>
      </c>
      <c r="H1097" s="172">
        <v>0.39689999999999998</v>
      </c>
      <c r="I1097" s="172">
        <v>2.8874</v>
      </c>
      <c r="J1097" s="172">
        <v>4.2542</v>
      </c>
      <c r="K1097" s="172">
        <v>15.0212</v>
      </c>
      <c r="L1097" s="172">
        <v>-13.832100000000001</v>
      </c>
      <c r="M1097" s="172">
        <v>-1.3993</v>
      </c>
      <c r="N1097" s="172">
        <v>3.0409999999999999</v>
      </c>
      <c r="O1097" s="172">
        <v>1.3894</v>
      </c>
      <c r="P1097" s="172">
        <v>8.4316999999999993</v>
      </c>
      <c r="Q1097" s="172">
        <v>15.2325</v>
      </c>
      <c r="R1097" s="172">
        <v>-0.78280000000000005</v>
      </c>
    </row>
    <row r="1098" spans="1:18" x14ac:dyDescent="0.3">
      <c r="A1098" s="168" t="s">
        <v>1186</v>
      </c>
      <c r="B1098" s="168" t="s">
        <v>1211</v>
      </c>
      <c r="C1098" s="168">
        <v>119807</v>
      </c>
      <c r="D1098" s="171">
        <v>44040</v>
      </c>
      <c r="E1098" s="172">
        <v>133.13999999999999</v>
      </c>
      <c r="F1098" s="172">
        <v>0.98599999999999999</v>
      </c>
      <c r="G1098" s="172">
        <v>0.3997</v>
      </c>
      <c r="H1098" s="172">
        <v>1.2087000000000001</v>
      </c>
      <c r="I1098" s="172">
        <v>3.4579</v>
      </c>
      <c r="J1098" s="172">
        <v>3.4338000000000002</v>
      </c>
      <c r="K1098" s="172">
        <v>13.999499999999999</v>
      </c>
      <c r="L1098" s="172">
        <v>-11.2637</v>
      </c>
      <c r="M1098" s="172">
        <v>-2.4615</v>
      </c>
      <c r="N1098" s="172">
        <v>2.0152000000000001</v>
      </c>
      <c r="O1098" s="172">
        <v>-1.41</v>
      </c>
      <c r="P1098" s="172">
        <v>7.7573999999999996</v>
      </c>
      <c r="Q1098" s="172">
        <v>16.136299999999999</v>
      </c>
      <c r="R1098" s="172">
        <v>-4.5392000000000001</v>
      </c>
    </row>
    <row r="1099" spans="1:18" x14ac:dyDescent="0.3">
      <c r="A1099" s="168" t="s">
        <v>1186</v>
      </c>
      <c r="B1099" s="168" t="s">
        <v>1212</v>
      </c>
      <c r="C1099" s="168">
        <v>112496</v>
      </c>
      <c r="D1099" s="171">
        <v>44040</v>
      </c>
      <c r="E1099" s="172">
        <v>124.4</v>
      </c>
      <c r="F1099" s="172">
        <v>0.98219999999999996</v>
      </c>
      <c r="G1099" s="172">
        <v>0.38729999999999998</v>
      </c>
      <c r="H1099" s="172">
        <v>1.1876</v>
      </c>
      <c r="I1099" s="172">
        <v>3.4081000000000001</v>
      </c>
      <c r="J1099" s="172">
        <v>3.3308</v>
      </c>
      <c r="K1099" s="172">
        <v>13.669600000000001</v>
      </c>
      <c r="L1099" s="172">
        <v>-11.810600000000001</v>
      </c>
      <c r="M1099" s="172">
        <v>-3.3786</v>
      </c>
      <c r="N1099" s="172">
        <v>0.76139999999999997</v>
      </c>
      <c r="O1099" s="172">
        <v>-2.4477000000000002</v>
      </c>
      <c r="P1099" s="172">
        <v>6.7183999999999999</v>
      </c>
      <c r="Q1099" s="172">
        <v>17.0901</v>
      </c>
      <c r="R1099" s="172">
        <v>-5.6265999999999998</v>
      </c>
    </row>
    <row r="1100" spans="1:18" x14ac:dyDescent="0.3">
      <c r="A1100" s="168" t="s">
        <v>1186</v>
      </c>
      <c r="B1100" s="168" t="s">
        <v>1213</v>
      </c>
      <c r="C1100" s="168">
        <v>142110</v>
      </c>
      <c r="D1100" s="171">
        <v>44040</v>
      </c>
      <c r="E1100" s="172">
        <v>9.6951999999999998</v>
      </c>
      <c r="F1100" s="172">
        <v>0.6603</v>
      </c>
      <c r="G1100" s="172">
        <v>5.1999999999999998E-3</v>
      </c>
      <c r="H1100" s="172">
        <v>-0.2213</v>
      </c>
      <c r="I1100" s="172">
        <v>2.2722000000000002</v>
      </c>
      <c r="J1100" s="172">
        <v>1.8403</v>
      </c>
      <c r="K1100" s="172">
        <v>11.8957</v>
      </c>
      <c r="L1100" s="172">
        <v>-8.8617000000000008</v>
      </c>
      <c r="M1100" s="172">
        <v>-2.2612000000000001</v>
      </c>
      <c r="N1100" s="172">
        <v>5.9966999999999997</v>
      </c>
      <c r="O1100" s="172"/>
      <c r="P1100" s="172"/>
      <c r="Q1100" s="172">
        <v>-1.2339</v>
      </c>
      <c r="R1100" s="172">
        <v>-0.41149999999999998</v>
      </c>
    </row>
    <row r="1101" spans="1:18" x14ac:dyDescent="0.3">
      <c r="A1101" s="168" t="s">
        <v>1186</v>
      </c>
      <c r="B1101" s="168" t="s">
        <v>1214</v>
      </c>
      <c r="C1101" s="168">
        <v>142109</v>
      </c>
      <c r="D1101" s="171">
        <v>44040</v>
      </c>
      <c r="E1101" s="172">
        <v>9.2681000000000004</v>
      </c>
      <c r="F1101" s="172">
        <v>0.65600000000000003</v>
      </c>
      <c r="G1101" s="172">
        <v>-1.4E-2</v>
      </c>
      <c r="H1101" s="172">
        <v>-0.254</v>
      </c>
      <c r="I1101" s="172">
        <v>2.2044000000000001</v>
      </c>
      <c r="J1101" s="172">
        <v>1.6875</v>
      </c>
      <c r="K1101" s="172">
        <v>11.4262</v>
      </c>
      <c r="L1101" s="172">
        <v>-9.5785999999999998</v>
      </c>
      <c r="M1101" s="172">
        <v>-3.4281000000000001</v>
      </c>
      <c r="N1101" s="172">
        <v>4.3223000000000003</v>
      </c>
      <c r="O1101" s="172"/>
      <c r="P1101" s="172"/>
      <c r="Q1101" s="172">
        <v>-3.0026000000000002</v>
      </c>
      <c r="R1101" s="172">
        <v>-2.1</v>
      </c>
    </row>
    <row r="1102" spans="1:18" x14ac:dyDescent="0.3">
      <c r="A1102" s="168" t="s">
        <v>1186</v>
      </c>
      <c r="B1102" s="168" t="s">
        <v>1215</v>
      </c>
      <c r="C1102" s="168">
        <v>147445</v>
      </c>
      <c r="D1102" s="171">
        <v>44040</v>
      </c>
      <c r="E1102" s="172">
        <v>10.586</v>
      </c>
      <c r="F1102" s="172">
        <v>0.38879999999999998</v>
      </c>
      <c r="G1102" s="172">
        <v>-0.76870000000000005</v>
      </c>
      <c r="H1102" s="172">
        <v>0.65610000000000002</v>
      </c>
      <c r="I1102" s="172">
        <v>3.0669</v>
      </c>
      <c r="J1102" s="172">
        <v>4.2853000000000003</v>
      </c>
      <c r="K1102" s="172">
        <v>16.521699999999999</v>
      </c>
      <c r="L1102" s="172">
        <v>-10.0824</v>
      </c>
      <c r="M1102" s="172">
        <v>-1.0284</v>
      </c>
      <c r="N1102" s="172"/>
      <c r="O1102" s="172"/>
      <c r="P1102" s="172"/>
      <c r="Q1102" s="172">
        <v>5.86</v>
      </c>
      <c r="R1102" s="172"/>
    </row>
    <row r="1103" spans="1:18" x14ac:dyDescent="0.3">
      <c r="A1103" s="168" t="s">
        <v>1186</v>
      </c>
      <c r="B1103" s="168" t="s">
        <v>1216</v>
      </c>
      <c r="C1103" s="168">
        <v>147479</v>
      </c>
      <c r="D1103" s="171">
        <v>44040</v>
      </c>
      <c r="E1103" s="172">
        <v>10.407999999999999</v>
      </c>
      <c r="F1103" s="172">
        <v>0.38579999999999998</v>
      </c>
      <c r="G1103" s="172">
        <v>-0.79120000000000001</v>
      </c>
      <c r="H1103" s="172">
        <v>0.62839999999999996</v>
      </c>
      <c r="I1103" s="172">
        <v>3.0087000000000002</v>
      </c>
      <c r="J1103" s="172">
        <v>4.1425000000000001</v>
      </c>
      <c r="K1103" s="172">
        <v>16.0442</v>
      </c>
      <c r="L1103" s="172">
        <v>-10.8293</v>
      </c>
      <c r="M1103" s="172">
        <v>-2.2723</v>
      </c>
      <c r="N1103" s="172"/>
      <c r="O1103" s="172"/>
      <c r="P1103" s="172"/>
      <c r="Q1103" s="172">
        <v>4.08</v>
      </c>
      <c r="R1103" s="172"/>
    </row>
    <row r="1104" spans="1:18" x14ac:dyDescent="0.3">
      <c r="A1104" s="168" t="s">
        <v>1186</v>
      </c>
      <c r="B1104" s="168" t="s">
        <v>1217</v>
      </c>
      <c r="C1104" s="168">
        <v>127042</v>
      </c>
      <c r="D1104" s="171">
        <v>44040</v>
      </c>
      <c r="E1104" s="172">
        <v>24.485600000000002</v>
      </c>
      <c r="F1104" s="172">
        <v>0.32040000000000002</v>
      </c>
      <c r="G1104" s="172">
        <v>-0.73819999999999997</v>
      </c>
      <c r="H1104" s="172">
        <v>0.1202</v>
      </c>
      <c r="I1104" s="172">
        <v>2.2722000000000002</v>
      </c>
      <c r="J1104" s="172">
        <v>2.9026999999999998</v>
      </c>
      <c r="K1104" s="172">
        <v>15.2193</v>
      </c>
      <c r="L1104" s="172">
        <v>-19.611000000000001</v>
      </c>
      <c r="M1104" s="172">
        <v>-11.7257</v>
      </c>
      <c r="N1104" s="172">
        <v>-0.7157</v>
      </c>
      <c r="O1104" s="172">
        <v>-2.7444000000000002</v>
      </c>
      <c r="P1104" s="172">
        <v>2.9278</v>
      </c>
      <c r="Q1104" s="172">
        <v>14.9498</v>
      </c>
      <c r="R1104" s="172">
        <v>-6.4922000000000004</v>
      </c>
    </row>
    <row r="1105" spans="1:18" x14ac:dyDescent="0.3">
      <c r="A1105" s="168" t="s">
        <v>1186</v>
      </c>
      <c r="B1105" s="168" t="s">
        <v>1218</v>
      </c>
      <c r="C1105" s="168">
        <v>127039</v>
      </c>
      <c r="D1105" s="171">
        <v>44040</v>
      </c>
      <c r="E1105" s="172">
        <v>22.620699999999999</v>
      </c>
      <c r="F1105" s="172">
        <v>0.31709999999999999</v>
      </c>
      <c r="G1105" s="172">
        <v>-0.75109999999999999</v>
      </c>
      <c r="H1105" s="172">
        <v>9.74E-2</v>
      </c>
      <c r="I1105" s="172">
        <v>2.2246999999999999</v>
      </c>
      <c r="J1105" s="172">
        <v>2.7932999999999999</v>
      </c>
      <c r="K1105" s="172">
        <v>14.877800000000001</v>
      </c>
      <c r="L1105" s="172">
        <v>-20.074999999999999</v>
      </c>
      <c r="M1105" s="172">
        <v>-12.4901</v>
      </c>
      <c r="N1105" s="172">
        <v>-1.8561000000000001</v>
      </c>
      <c r="O1105" s="172">
        <v>-3.9331</v>
      </c>
      <c r="P1105" s="172">
        <v>1.6587000000000001</v>
      </c>
      <c r="Q1105" s="172">
        <v>13.541700000000001</v>
      </c>
      <c r="R1105" s="172">
        <v>-7.5848000000000004</v>
      </c>
    </row>
    <row r="1106" spans="1:18" x14ac:dyDescent="0.3">
      <c r="A1106" s="168" t="s">
        <v>1186</v>
      </c>
      <c r="B1106" s="168" t="s">
        <v>1219</v>
      </c>
      <c r="C1106" s="168">
        <v>100377</v>
      </c>
      <c r="D1106" s="171">
        <v>44040</v>
      </c>
      <c r="E1106" s="172">
        <v>1053.6346000000001</v>
      </c>
      <c r="F1106" s="172">
        <v>0.47739999999999999</v>
      </c>
      <c r="G1106" s="172">
        <v>-0.64900000000000002</v>
      </c>
      <c r="H1106" s="172">
        <v>-2.5499999999999998E-2</v>
      </c>
      <c r="I1106" s="172">
        <v>3.3035000000000001</v>
      </c>
      <c r="J1106" s="172">
        <v>4.5468999999999999</v>
      </c>
      <c r="K1106" s="172">
        <v>15.9358</v>
      </c>
      <c r="L1106" s="172">
        <v>-13.5259</v>
      </c>
      <c r="M1106" s="172">
        <v>-2.1072000000000002</v>
      </c>
      <c r="N1106" s="172">
        <v>-0.99760000000000004</v>
      </c>
      <c r="O1106" s="172">
        <v>-0.56369999999999998</v>
      </c>
      <c r="P1106" s="172">
        <v>4.7568000000000001</v>
      </c>
      <c r="Q1106" s="172">
        <v>20.639099999999999</v>
      </c>
      <c r="R1106" s="172">
        <v>-2.0912999999999999</v>
      </c>
    </row>
    <row r="1107" spans="1:18" x14ac:dyDescent="0.3">
      <c r="A1107" s="168" t="s">
        <v>1186</v>
      </c>
      <c r="B1107" s="168" t="s">
        <v>1220</v>
      </c>
      <c r="C1107" s="168">
        <v>118668</v>
      </c>
      <c r="D1107" s="171">
        <v>44040</v>
      </c>
      <c r="E1107" s="172">
        <v>1110.1709000000001</v>
      </c>
      <c r="F1107" s="172">
        <v>0.47920000000000001</v>
      </c>
      <c r="G1107" s="172">
        <v>-0.64190000000000003</v>
      </c>
      <c r="H1107" s="172">
        <v>-1.12E-2</v>
      </c>
      <c r="I1107" s="172">
        <v>3.3317000000000001</v>
      </c>
      <c r="J1107" s="172">
        <v>4.6055999999999999</v>
      </c>
      <c r="K1107" s="172">
        <v>16.120200000000001</v>
      </c>
      <c r="L1107" s="172">
        <v>-13.233599999999999</v>
      </c>
      <c r="M1107" s="172">
        <v>-1.6147</v>
      </c>
      <c r="N1107" s="172">
        <v>-0.35189999999999999</v>
      </c>
      <c r="O1107" s="172">
        <v>0.11749999999999999</v>
      </c>
      <c r="P1107" s="172">
        <v>5.5035999999999996</v>
      </c>
      <c r="Q1107" s="172">
        <v>10.9473</v>
      </c>
      <c r="R1107" s="172">
        <v>-1.4719</v>
      </c>
    </row>
    <row r="1108" spans="1:18" x14ac:dyDescent="0.3">
      <c r="A1108" s="168" t="s">
        <v>1186</v>
      </c>
      <c r="B1108" s="168" t="s">
        <v>1221</v>
      </c>
      <c r="C1108" s="168">
        <v>125307</v>
      </c>
      <c r="D1108" s="171">
        <v>44040</v>
      </c>
      <c r="E1108" s="172">
        <v>21.41</v>
      </c>
      <c r="F1108" s="172">
        <v>0.7056</v>
      </c>
      <c r="G1108" s="172">
        <v>9.35E-2</v>
      </c>
      <c r="H1108" s="172">
        <v>1.3250999999999999</v>
      </c>
      <c r="I1108" s="172">
        <v>4.8996000000000004</v>
      </c>
      <c r="J1108" s="172">
        <v>8.9566999999999997</v>
      </c>
      <c r="K1108" s="172">
        <v>23.258500000000002</v>
      </c>
      <c r="L1108" s="172">
        <v>2.6366000000000001</v>
      </c>
      <c r="M1108" s="172">
        <v>16.866800000000001</v>
      </c>
      <c r="N1108" s="172">
        <v>22.552900000000001</v>
      </c>
      <c r="O1108" s="172">
        <v>3.2845</v>
      </c>
      <c r="P1108" s="172">
        <v>5.742</v>
      </c>
      <c r="Q1108" s="172">
        <v>12.1142</v>
      </c>
      <c r="R1108" s="172">
        <v>2.8672</v>
      </c>
    </row>
    <row r="1109" spans="1:18" x14ac:dyDescent="0.3">
      <c r="A1109" s="168" t="s">
        <v>1186</v>
      </c>
      <c r="B1109" s="168" t="s">
        <v>1222</v>
      </c>
      <c r="C1109" s="168">
        <v>125305</v>
      </c>
      <c r="D1109" s="171">
        <v>44040</v>
      </c>
      <c r="E1109" s="172">
        <v>19.940000000000001</v>
      </c>
      <c r="F1109" s="172">
        <v>0.70709999999999995</v>
      </c>
      <c r="G1109" s="172">
        <v>0.1004</v>
      </c>
      <c r="H1109" s="172">
        <v>1.3210999999999999</v>
      </c>
      <c r="I1109" s="172">
        <v>4.8369999999999997</v>
      </c>
      <c r="J1109" s="172">
        <v>8.8428000000000004</v>
      </c>
      <c r="K1109" s="172">
        <v>22.783300000000001</v>
      </c>
      <c r="L1109" s="172">
        <v>1.7866</v>
      </c>
      <c r="M1109" s="172">
        <v>15.3935</v>
      </c>
      <c r="N1109" s="172">
        <v>20.629200000000001</v>
      </c>
      <c r="O1109" s="172">
        <v>1.6212</v>
      </c>
      <c r="P1109" s="172">
        <v>4.4050000000000002</v>
      </c>
      <c r="Q1109" s="172">
        <v>10.922700000000001</v>
      </c>
      <c r="R1109" s="172">
        <v>1.2484</v>
      </c>
    </row>
    <row r="1110" spans="1:18" x14ac:dyDescent="0.3">
      <c r="A1110" s="168" t="s">
        <v>1186</v>
      </c>
      <c r="B1110" s="168" t="s">
        <v>1223</v>
      </c>
      <c r="C1110" s="168">
        <v>147778</v>
      </c>
      <c r="D1110" s="171">
        <v>44040</v>
      </c>
      <c r="E1110" s="172">
        <v>9.64</v>
      </c>
      <c r="F1110" s="172">
        <v>0.31219999999999998</v>
      </c>
      <c r="G1110" s="172">
        <v>-0.61860000000000004</v>
      </c>
      <c r="H1110" s="172">
        <v>0.52139999999999997</v>
      </c>
      <c r="I1110" s="172">
        <v>2.8815</v>
      </c>
      <c r="J1110" s="172">
        <v>3.9914000000000001</v>
      </c>
      <c r="K1110" s="172">
        <v>15.865399999999999</v>
      </c>
      <c r="L1110" s="172">
        <v>-8.1029999999999998</v>
      </c>
      <c r="M1110" s="172"/>
      <c r="N1110" s="172"/>
      <c r="O1110" s="172"/>
      <c r="P1110" s="172"/>
      <c r="Q1110" s="172">
        <v>-3.6</v>
      </c>
      <c r="R1110" s="172"/>
    </row>
    <row r="1111" spans="1:18" x14ac:dyDescent="0.3">
      <c r="A1111" s="168" t="s">
        <v>1186</v>
      </c>
      <c r="B1111" s="168" t="s">
        <v>1224</v>
      </c>
      <c r="C1111" s="168">
        <v>147779</v>
      </c>
      <c r="D1111" s="171">
        <v>44040</v>
      </c>
      <c r="E1111" s="172">
        <v>9.5299999999999994</v>
      </c>
      <c r="F1111" s="172">
        <v>0.31580000000000003</v>
      </c>
      <c r="G1111" s="172">
        <v>-0.62570000000000003</v>
      </c>
      <c r="H1111" s="172">
        <v>0.52739999999999998</v>
      </c>
      <c r="I1111" s="172">
        <v>2.8047</v>
      </c>
      <c r="J1111" s="172">
        <v>3.8126000000000002</v>
      </c>
      <c r="K1111" s="172">
        <v>15.235799999999999</v>
      </c>
      <c r="L1111" s="172">
        <v>-8.9779999999999998</v>
      </c>
      <c r="M1111" s="172"/>
      <c r="N1111" s="172"/>
      <c r="O1111" s="172"/>
      <c r="P1111" s="172"/>
      <c r="Q1111" s="172">
        <v>-4.7</v>
      </c>
      <c r="R1111" s="172"/>
    </row>
    <row r="1112" spans="1:18" x14ac:dyDescent="0.3">
      <c r="A1112" s="168" t="s">
        <v>1186</v>
      </c>
      <c r="B1112" s="168" t="s">
        <v>1225</v>
      </c>
      <c r="C1112" s="168">
        <v>101065</v>
      </c>
      <c r="D1112" s="171">
        <v>44040</v>
      </c>
      <c r="E1112" s="172">
        <v>57.453499999999998</v>
      </c>
      <c r="F1112" s="172">
        <v>0.46300000000000002</v>
      </c>
      <c r="G1112" s="172">
        <v>-2.5100000000000001E-2</v>
      </c>
      <c r="H1112" s="172">
        <v>0.92190000000000005</v>
      </c>
      <c r="I1112" s="172">
        <v>2.2412000000000001</v>
      </c>
      <c r="J1112" s="172">
        <v>2.9506999999999999</v>
      </c>
      <c r="K1112" s="172">
        <v>14.1076</v>
      </c>
      <c r="L1112" s="172">
        <v>-2.9079000000000002</v>
      </c>
      <c r="M1112" s="172">
        <v>5.6795</v>
      </c>
      <c r="N1112" s="172">
        <v>11.6408</v>
      </c>
      <c r="O1112" s="172">
        <v>3.7755000000000001</v>
      </c>
      <c r="P1112" s="172">
        <v>4.3197999999999999</v>
      </c>
      <c r="Q1112" s="172">
        <v>9.4155999999999995</v>
      </c>
      <c r="R1112" s="172">
        <v>-0.49840000000000001</v>
      </c>
    </row>
    <row r="1113" spans="1:18" x14ac:dyDescent="0.3">
      <c r="A1113" s="168" t="s">
        <v>1186</v>
      </c>
      <c r="B1113" s="168" t="s">
        <v>1226</v>
      </c>
      <c r="C1113" s="168">
        <v>120841</v>
      </c>
      <c r="D1113" s="171">
        <v>44040</v>
      </c>
      <c r="E1113" s="172">
        <v>59.332299999999996</v>
      </c>
      <c r="F1113" s="172">
        <v>0.46800000000000003</v>
      </c>
      <c r="G1113" s="172">
        <v>-5.8999999999999999E-3</v>
      </c>
      <c r="H1113" s="172">
        <v>0.95569999999999999</v>
      </c>
      <c r="I1113" s="172">
        <v>2.3113999999999999</v>
      </c>
      <c r="J1113" s="172">
        <v>3.1103999999999998</v>
      </c>
      <c r="K1113" s="172">
        <v>14.6104</v>
      </c>
      <c r="L1113" s="172">
        <v>-2.0518000000000001</v>
      </c>
      <c r="M1113" s="172">
        <v>7.0982000000000003</v>
      </c>
      <c r="N1113" s="172">
        <v>13.6332</v>
      </c>
      <c r="O1113" s="172">
        <v>4.7134999999999998</v>
      </c>
      <c r="P1113" s="172">
        <v>4.8803999999999998</v>
      </c>
      <c r="Q1113" s="172">
        <v>9.1515000000000004</v>
      </c>
      <c r="R1113" s="172">
        <v>0.69499999999999995</v>
      </c>
    </row>
    <row r="1114" spans="1:18" x14ac:dyDescent="0.3">
      <c r="A1114" s="168" t="s">
        <v>1186</v>
      </c>
      <c r="B1114" s="168" t="s">
        <v>1227</v>
      </c>
      <c r="C1114" s="168">
        <v>119716</v>
      </c>
      <c r="D1114" s="171">
        <v>44040</v>
      </c>
      <c r="E1114" s="172">
        <v>73.839699999999993</v>
      </c>
      <c r="F1114" s="172">
        <v>0.30769999999999997</v>
      </c>
      <c r="G1114" s="172">
        <v>-1.2887999999999999</v>
      </c>
      <c r="H1114" s="172">
        <v>-0.21390000000000001</v>
      </c>
      <c r="I1114" s="172">
        <v>1.9429000000000001</v>
      </c>
      <c r="J1114" s="172">
        <v>4.5484999999999998</v>
      </c>
      <c r="K1114" s="172">
        <v>20.052800000000001</v>
      </c>
      <c r="L1114" s="172">
        <v>-10.296799999999999</v>
      </c>
      <c r="M1114" s="172">
        <v>1.7822</v>
      </c>
      <c r="N1114" s="172">
        <v>3.3595999999999999</v>
      </c>
      <c r="O1114" s="172">
        <v>-3.1349999999999998</v>
      </c>
      <c r="P1114" s="172">
        <v>3.5114999999999998</v>
      </c>
      <c r="Q1114" s="172">
        <v>13.747400000000001</v>
      </c>
      <c r="R1114" s="172">
        <v>-2.8340000000000001</v>
      </c>
    </row>
    <row r="1115" spans="1:18" x14ac:dyDescent="0.3">
      <c r="A1115" s="168" t="s">
        <v>1186</v>
      </c>
      <c r="B1115" s="168" t="s">
        <v>1228</v>
      </c>
      <c r="C1115" s="168">
        <v>102941</v>
      </c>
      <c r="D1115" s="171">
        <v>44040</v>
      </c>
      <c r="E1115" s="172">
        <v>68.809700000000007</v>
      </c>
      <c r="F1115" s="172">
        <v>0.30580000000000002</v>
      </c>
      <c r="G1115" s="172">
        <v>-1.2976000000000001</v>
      </c>
      <c r="H1115" s="172">
        <v>-0.2303</v>
      </c>
      <c r="I1115" s="172">
        <v>1.9089</v>
      </c>
      <c r="J1115" s="172">
        <v>4.4669999999999996</v>
      </c>
      <c r="K1115" s="172">
        <v>19.7638</v>
      </c>
      <c r="L1115" s="172">
        <v>-10.719200000000001</v>
      </c>
      <c r="M1115" s="172">
        <v>1.0447</v>
      </c>
      <c r="N1115" s="172">
        <v>2.3687</v>
      </c>
      <c r="O1115" s="172">
        <v>-4.0909000000000004</v>
      </c>
      <c r="P1115" s="172">
        <v>2.4236</v>
      </c>
      <c r="Q1115" s="172">
        <v>13.395799999999999</v>
      </c>
      <c r="R1115" s="172">
        <v>-3.7033999999999998</v>
      </c>
    </row>
    <row r="1116" spans="1:18" x14ac:dyDescent="0.3">
      <c r="A1116" s="168" t="s">
        <v>1186</v>
      </c>
      <c r="B1116" s="168" t="s">
        <v>1229</v>
      </c>
      <c r="C1116" s="168">
        <v>101539</v>
      </c>
      <c r="D1116" s="171">
        <v>44040</v>
      </c>
      <c r="E1116" s="172">
        <v>395.88310000000001</v>
      </c>
      <c r="F1116" s="172">
        <v>0.74890000000000001</v>
      </c>
      <c r="G1116" s="172">
        <v>-0.63759999999999994</v>
      </c>
      <c r="H1116" s="172">
        <v>-0.6018</v>
      </c>
      <c r="I1116" s="172">
        <v>0.90390000000000004</v>
      </c>
      <c r="J1116" s="172">
        <v>0.42809999999999998</v>
      </c>
      <c r="K1116" s="172">
        <v>11.900600000000001</v>
      </c>
      <c r="L1116" s="172">
        <v>-19.422999999999998</v>
      </c>
      <c r="M1116" s="172">
        <v>-10.463800000000001</v>
      </c>
      <c r="N1116" s="172">
        <v>-7.9010999999999996</v>
      </c>
      <c r="O1116" s="172">
        <v>-6.3891999999999998</v>
      </c>
      <c r="P1116" s="172">
        <v>2.407</v>
      </c>
      <c r="Q1116" s="172">
        <v>22.620999999999999</v>
      </c>
      <c r="R1116" s="172">
        <v>-10.259</v>
      </c>
    </row>
    <row r="1117" spans="1:18" x14ac:dyDescent="0.3">
      <c r="A1117" s="168" t="s">
        <v>1186</v>
      </c>
      <c r="B1117" s="168" t="s">
        <v>1230</v>
      </c>
      <c r="C1117" s="168">
        <v>119581</v>
      </c>
      <c r="D1117" s="171">
        <v>44040</v>
      </c>
      <c r="E1117" s="172">
        <v>414.46620000000001</v>
      </c>
      <c r="F1117" s="172">
        <v>0.75109999999999999</v>
      </c>
      <c r="G1117" s="172">
        <v>-0.629</v>
      </c>
      <c r="H1117" s="172">
        <v>-0.58650000000000002</v>
      </c>
      <c r="I1117" s="172">
        <v>0.93530000000000002</v>
      </c>
      <c r="J1117" s="172">
        <v>0.499</v>
      </c>
      <c r="K1117" s="172">
        <v>12.127000000000001</v>
      </c>
      <c r="L1117" s="172">
        <v>-19.095600000000001</v>
      </c>
      <c r="M1117" s="172">
        <v>-9.9297000000000004</v>
      </c>
      <c r="N1117" s="172">
        <v>-7.1703999999999999</v>
      </c>
      <c r="O1117" s="172">
        <v>-5.6608999999999998</v>
      </c>
      <c r="P1117" s="172">
        <v>3.0495000000000001</v>
      </c>
      <c r="Q1117" s="172">
        <v>12.1633</v>
      </c>
      <c r="R1117" s="172">
        <v>-9.5478000000000005</v>
      </c>
    </row>
    <row r="1118" spans="1:18" x14ac:dyDescent="0.3">
      <c r="A1118" s="168" t="s">
        <v>1186</v>
      </c>
      <c r="B1118" s="168" t="s">
        <v>1231</v>
      </c>
      <c r="C1118" s="168">
        <v>102328</v>
      </c>
      <c r="D1118" s="171">
        <v>44040</v>
      </c>
      <c r="E1118" s="172">
        <v>132.1095</v>
      </c>
      <c r="F1118" s="172">
        <v>0.1008</v>
      </c>
      <c r="G1118" s="172">
        <v>-1.0564</v>
      </c>
      <c r="H1118" s="172">
        <v>-0.80259999999999998</v>
      </c>
      <c r="I1118" s="172">
        <v>1.4602999999999999</v>
      </c>
      <c r="J1118" s="172">
        <v>0.9143</v>
      </c>
      <c r="K1118" s="172">
        <v>11.1968</v>
      </c>
      <c r="L1118" s="172">
        <v>-12.9003</v>
      </c>
      <c r="M1118" s="172">
        <v>-3.9598</v>
      </c>
      <c r="N1118" s="172">
        <v>1.4928999999999999</v>
      </c>
      <c r="O1118" s="172">
        <v>-0.21529999999999999</v>
      </c>
      <c r="P1118" s="172">
        <v>4.8021000000000003</v>
      </c>
      <c r="Q1118" s="172">
        <v>10.397399999999999</v>
      </c>
      <c r="R1118" s="172">
        <v>-9.1300000000000006E-2</v>
      </c>
    </row>
    <row r="1119" spans="1:18" x14ac:dyDescent="0.3">
      <c r="A1119" s="168" t="s">
        <v>1186</v>
      </c>
      <c r="B1119" s="168" t="s">
        <v>1232</v>
      </c>
      <c r="C1119" s="168">
        <v>119178</v>
      </c>
      <c r="D1119" s="171">
        <v>44040</v>
      </c>
      <c r="E1119" s="172">
        <v>141.35079999999999</v>
      </c>
      <c r="F1119" s="172">
        <v>0.1037</v>
      </c>
      <c r="G1119" s="172">
        <v>-1.0438000000000001</v>
      </c>
      <c r="H1119" s="172">
        <v>-0.78</v>
      </c>
      <c r="I1119" s="172">
        <v>1.5067999999999999</v>
      </c>
      <c r="J1119" s="172">
        <v>1.0208999999999999</v>
      </c>
      <c r="K1119" s="172">
        <v>11.534700000000001</v>
      </c>
      <c r="L1119" s="172">
        <v>-12.322900000000001</v>
      </c>
      <c r="M1119" s="172">
        <v>-3.0160999999999998</v>
      </c>
      <c r="N1119" s="172">
        <v>2.9070999999999998</v>
      </c>
      <c r="O1119" s="172">
        <v>0.91100000000000003</v>
      </c>
      <c r="P1119" s="172">
        <v>5.8109999999999999</v>
      </c>
      <c r="Q1119" s="172">
        <v>14.918200000000001</v>
      </c>
      <c r="R1119" s="172">
        <v>1.1596</v>
      </c>
    </row>
    <row r="1120" spans="1:18" x14ac:dyDescent="0.3">
      <c r="A1120" s="168" t="s">
        <v>1186</v>
      </c>
      <c r="B1120" s="168" t="s">
        <v>1233</v>
      </c>
      <c r="C1120" s="168">
        <v>118872</v>
      </c>
      <c r="D1120" s="171">
        <v>44040</v>
      </c>
      <c r="E1120" s="172">
        <v>44.91</v>
      </c>
      <c r="F1120" s="172">
        <v>0.1115</v>
      </c>
      <c r="G1120" s="172">
        <v>-0.2</v>
      </c>
      <c r="H1120" s="172">
        <v>0.35749999999999998</v>
      </c>
      <c r="I1120" s="172">
        <v>2.6983999999999999</v>
      </c>
      <c r="J1120" s="172">
        <v>2.6749000000000001</v>
      </c>
      <c r="K1120" s="172">
        <v>11.246</v>
      </c>
      <c r="L1120" s="172">
        <v>-5.9870000000000001</v>
      </c>
      <c r="M1120" s="172">
        <v>3.4316</v>
      </c>
      <c r="N1120" s="172">
        <v>10.6976</v>
      </c>
      <c r="O1120" s="172">
        <v>2.0783</v>
      </c>
      <c r="P1120" s="172">
        <v>6.9988999999999999</v>
      </c>
      <c r="Q1120" s="172">
        <v>13.07</v>
      </c>
      <c r="R1120" s="172">
        <v>-1.9926999999999999</v>
      </c>
    </row>
    <row r="1121" spans="1:18" x14ac:dyDescent="0.3">
      <c r="A1121" s="168" t="s">
        <v>1186</v>
      </c>
      <c r="B1121" s="168" t="s">
        <v>1234</v>
      </c>
      <c r="C1121" s="168">
        <v>100477</v>
      </c>
      <c r="D1121" s="171">
        <v>44040</v>
      </c>
      <c r="E1121" s="172">
        <v>43.33</v>
      </c>
      <c r="F1121" s="172">
        <v>0.13869999999999999</v>
      </c>
      <c r="G1121" s="172">
        <v>-0.18429999999999999</v>
      </c>
      <c r="H1121" s="172">
        <v>0.37059999999999998</v>
      </c>
      <c r="I1121" s="172">
        <v>2.7021000000000002</v>
      </c>
      <c r="J1121" s="172">
        <v>2.6534</v>
      </c>
      <c r="K1121" s="172">
        <v>11.1311</v>
      </c>
      <c r="L1121" s="172">
        <v>-6.1715</v>
      </c>
      <c r="M1121" s="172">
        <v>3.093</v>
      </c>
      <c r="N1121" s="172">
        <v>10.2264</v>
      </c>
      <c r="O1121" s="172">
        <v>1.6272</v>
      </c>
      <c r="P1121" s="172">
        <v>6.4695999999999998</v>
      </c>
      <c r="Q1121" s="172">
        <v>5.8216999999999999</v>
      </c>
      <c r="R1121" s="172">
        <v>-2.4712999999999998</v>
      </c>
    </row>
    <row r="1122" spans="1:18" x14ac:dyDescent="0.3">
      <c r="A1122" s="168" t="s">
        <v>1186</v>
      </c>
      <c r="B1122" s="168" t="s">
        <v>1235</v>
      </c>
      <c r="C1122" s="168">
        <v>148073</v>
      </c>
      <c r="D1122" s="171">
        <v>44040</v>
      </c>
      <c r="E1122" s="172">
        <v>13.93</v>
      </c>
      <c r="F1122" s="172">
        <v>0.50509999999999999</v>
      </c>
      <c r="G1122" s="172">
        <v>-7.17E-2</v>
      </c>
      <c r="H1122" s="172">
        <v>1.8274999999999999</v>
      </c>
      <c r="I1122" s="172">
        <v>4.8945999999999996</v>
      </c>
      <c r="J1122" s="172">
        <v>6.2548000000000004</v>
      </c>
      <c r="K1122" s="172">
        <v>19.570799999999998</v>
      </c>
      <c r="L1122" s="172"/>
      <c r="M1122" s="172"/>
      <c r="N1122" s="172"/>
      <c r="O1122" s="172"/>
      <c r="P1122" s="172"/>
      <c r="Q1122" s="172">
        <v>39.299999999999997</v>
      </c>
      <c r="R1122" s="172"/>
    </row>
    <row r="1123" spans="1:18" x14ac:dyDescent="0.3">
      <c r="A1123" s="168" t="s">
        <v>1186</v>
      </c>
      <c r="B1123" s="168" t="s">
        <v>1236</v>
      </c>
      <c r="C1123" s="168">
        <v>148071</v>
      </c>
      <c r="D1123" s="171">
        <v>44040</v>
      </c>
      <c r="E1123" s="172">
        <v>13.88</v>
      </c>
      <c r="F1123" s="172">
        <v>0.57969999999999999</v>
      </c>
      <c r="G1123" s="172">
        <v>-7.1999999999999995E-2</v>
      </c>
      <c r="H1123" s="172">
        <v>1.8342000000000001</v>
      </c>
      <c r="I1123" s="172">
        <v>4.9131</v>
      </c>
      <c r="J1123" s="172">
        <v>6.1974</v>
      </c>
      <c r="K1123" s="172">
        <v>19.244</v>
      </c>
      <c r="L1123" s="172"/>
      <c r="M1123" s="172"/>
      <c r="N1123" s="172"/>
      <c r="O1123" s="172"/>
      <c r="P1123" s="172"/>
      <c r="Q1123" s="172">
        <v>38.799999999999997</v>
      </c>
      <c r="R1123" s="172"/>
    </row>
    <row r="1124" spans="1:18" x14ac:dyDescent="0.3">
      <c r="A1124" s="168" t="s">
        <v>1186</v>
      </c>
      <c r="B1124" s="168" t="s">
        <v>1237</v>
      </c>
      <c r="C1124" s="168">
        <v>120727</v>
      </c>
      <c r="D1124" s="171">
        <v>44040</v>
      </c>
      <c r="E1124" s="172">
        <v>71.480682243570996</v>
      </c>
      <c r="F1124" s="172">
        <v>0.74529999999999996</v>
      </c>
      <c r="G1124" s="172">
        <v>-5.6000000000000001E-2</v>
      </c>
      <c r="H1124" s="172">
        <v>0.87009999999999998</v>
      </c>
      <c r="I1124" s="172">
        <v>3.9624999999999999</v>
      </c>
      <c r="J1124" s="172">
        <v>5.1951000000000001</v>
      </c>
      <c r="K1124" s="172">
        <v>18.7849</v>
      </c>
      <c r="L1124" s="172">
        <v>-7.3346999999999998</v>
      </c>
      <c r="M1124" s="172">
        <v>2.8269000000000002</v>
      </c>
      <c r="N1124" s="172">
        <v>8.2195</v>
      </c>
      <c r="O1124" s="172">
        <v>-9.1300000000000006E-2</v>
      </c>
      <c r="P1124" s="172">
        <v>4.8185000000000002</v>
      </c>
      <c r="Q1124" s="172">
        <v>15.0098</v>
      </c>
      <c r="R1124" s="172">
        <v>-3.0448</v>
      </c>
    </row>
    <row r="1125" spans="1:18" x14ac:dyDescent="0.3">
      <c r="A1125" s="168" t="s">
        <v>1186</v>
      </c>
      <c r="B1125" s="168" t="s">
        <v>1238</v>
      </c>
      <c r="C1125" s="168">
        <v>102393</v>
      </c>
      <c r="D1125" s="171">
        <v>44040</v>
      </c>
      <c r="E1125" s="172">
        <v>108.176265029519</v>
      </c>
      <c r="F1125" s="172">
        <v>0.74429999999999996</v>
      </c>
      <c r="G1125" s="172">
        <v>-6.3799999999999996E-2</v>
      </c>
      <c r="H1125" s="172">
        <v>0.85509999999999997</v>
      </c>
      <c r="I1125" s="172">
        <v>3.9298999999999999</v>
      </c>
      <c r="J1125" s="172">
        <v>5.1188000000000002</v>
      </c>
      <c r="K1125" s="172">
        <v>18.537600000000001</v>
      </c>
      <c r="L1125" s="172">
        <v>-7.7523999999999997</v>
      </c>
      <c r="M1125" s="172">
        <v>2.1585000000000001</v>
      </c>
      <c r="N1125" s="172">
        <v>7.3034999999999997</v>
      </c>
      <c r="O1125" s="172">
        <v>-0.96330000000000005</v>
      </c>
      <c r="P1125" s="172">
        <v>3.8858999999999999</v>
      </c>
      <c r="Q1125" s="172">
        <v>15.710900000000001</v>
      </c>
      <c r="R1125" s="172">
        <v>-3.8641000000000001</v>
      </c>
    </row>
    <row r="1126" spans="1:18" x14ac:dyDescent="0.3">
      <c r="A1126" s="173" t="s">
        <v>27</v>
      </c>
      <c r="B1126" s="168"/>
      <c r="C1126" s="168"/>
      <c r="D1126" s="168"/>
      <c r="E1126" s="168"/>
      <c r="F1126" s="174">
        <v>0.50404423076923066</v>
      </c>
      <c r="G1126" s="174">
        <v>-0.41222884615384614</v>
      </c>
      <c r="H1126" s="174">
        <v>0.23131153846153849</v>
      </c>
      <c r="I1126" s="174">
        <v>2.8323903846153851</v>
      </c>
      <c r="J1126" s="174">
        <v>3.6927403846153846</v>
      </c>
      <c r="K1126" s="174">
        <v>15.441117307692309</v>
      </c>
      <c r="L1126" s="174">
        <v>-10.45143</v>
      </c>
      <c r="M1126" s="174">
        <v>-1.1846895833333331</v>
      </c>
      <c r="N1126" s="174">
        <v>3.5541326086956517</v>
      </c>
      <c r="O1126" s="174">
        <v>-0.33081136363636365</v>
      </c>
      <c r="P1126" s="174">
        <v>5.1040952380952378</v>
      </c>
      <c r="Q1126" s="174">
        <v>12.128105769230768</v>
      </c>
      <c r="R1126" s="174">
        <v>-3.0449478260869571</v>
      </c>
    </row>
    <row r="1127" spans="1:18" x14ac:dyDescent="0.3">
      <c r="A1127" s="173" t="s">
        <v>409</v>
      </c>
      <c r="B1127" s="168"/>
      <c r="C1127" s="168"/>
      <c r="D1127" s="168"/>
      <c r="E1127" s="168"/>
      <c r="F1127" s="174">
        <v>0.47709999999999997</v>
      </c>
      <c r="G1127" s="174">
        <v>-0.3705</v>
      </c>
      <c r="H1127" s="174">
        <v>0.16749999999999998</v>
      </c>
      <c r="I1127" s="174">
        <v>2.8843000000000001</v>
      </c>
      <c r="J1127" s="174">
        <v>3.7723500000000003</v>
      </c>
      <c r="K1127" s="174">
        <v>14.855450000000001</v>
      </c>
      <c r="L1127" s="174">
        <v>-10.342649999999999</v>
      </c>
      <c r="M1127" s="174">
        <v>-1.4378500000000001</v>
      </c>
      <c r="N1127" s="174">
        <v>3.1904500000000002</v>
      </c>
      <c r="O1127" s="174">
        <v>-0.38949999999999996</v>
      </c>
      <c r="P1127" s="174">
        <v>5.0255000000000001</v>
      </c>
      <c r="Q1127" s="174">
        <v>13.411049999999999</v>
      </c>
      <c r="R1127" s="174">
        <v>-2.8388499999999999</v>
      </c>
    </row>
    <row r="1128" spans="1:18" x14ac:dyDescent="0.3">
      <c r="A1128" s="117"/>
      <c r="B1128" s="117"/>
      <c r="C1128" s="117"/>
      <c r="D1128" s="117"/>
      <c r="E1128" s="117"/>
      <c r="F1128" s="117"/>
      <c r="G1128" s="117"/>
      <c r="H1128" s="117"/>
      <c r="I1128" s="117"/>
      <c r="J1128" s="117"/>
      <c r="K1128" s="117"/>
      <c r="L1128" s="117"/>
      <c r="M1128" s="117"/>
      <c r="N1128" s="117"/>
      <c r="O1128" s="117"/>
      <c r="P1128" s="117"/>
      <c r="Q1128" s="117"/>
      <c r="R1128" s="117"/>
    </row>
    <row r="1129" spans="1:18" x14ac:dyDescent="0.3">
      <c r="A1129" s="170" t="s">
        <v>1239</v>
      </c>
      <c r="B1129" s="170"/>
      <c r="C1129" s="170"/>
      <c r="D1129" s="170"/>
      <c r="E1129" s="170"/>
      <c r="F1129" s="170"/>
      <c r="G1129" s="170"/>
      <c r="H1129" s="170"/>
      <c r="I1129" s="170"/>
      <c r="J1129" s="170"/>
      <c r="K1129" s="170"/>
      <c r="L1129" s="170"/>
      <c r="M1129" s="170"/>
      <c r="N1129" s="170"/>
      <c r="O1129" s="170"/>
      <c r="P1129" s="170"/>
      <c r="Q1129" s="170"/>
      <c r="R1129" s="170"/>
    </row>
    <row r="1130" spans="1:18" x14ac:dyDescent="0.3">
      <c r="A1130" s="168" t="s">
        <v>1240</v>
      </c>
      <c r="B1130" s="168" t="s">
        <v>1241</v>
      </c>
      <c r="C1130" s="168">
        <v>101976</v>
      </c>
      <c r="D1130" s="171">
        <v>44040</v>
      </c>
      <c r="E1130" s="172">
        <v>277.25060000000002</v>
      </c>
      <c r="F1130" s="172">
        <v>2.5278999999999998</v>
      </c>
      <c r="G1130" s="172">
        <v>3.6118999999999999</v>
      </c>
      <c r="H1130" s="172">
        <v>3.2593999999999999</v>
      </c>
      <c r="I1130" s="172">
        <v>3.5895999999999999</v>
      </c>
      <c r="J1130" s="172">
        <v>5.9897</v>
      </c>
      <c r="K1130" s="172">
        <v>9.8284000000000002</v>
      </c>
      <c r="L1130" s="172">
        <v>8.4783000000000008</v>
      </c>
      <c r="M1130" s="172">
        <v>7.6835000000000004</v>
      </c>
      <c r="N1130" s="172">
        <v>7.8117999999999999</v>
      </c>
      <c r="O1130" s="172">
        <v>7.8529999999999998</v>
      </c>
      <c r="P1130" s="172">
        <v>7.7083000000000004</v>
      </c>
      <c r="Q1130" s="172">
        <v>7.1321000000000003</v>
      </c>
      <c r="R1130" s="172">
        <v>8.2103000000000002</v>
      </c>
    </row>
    <row r="1131" spans="1:18" x14ac:dyDescent="0.3">
      <c r="A1131" s="168" t="s">
        <v>1240</v>
      </c>
      <c r="B1131" s="168" t="s">
        <v>1242</v>
      </c>
      <c r="C1131" s="168">
        <v>119511</v>
      </c>
      <c r="D1131" s="171">
        <v>44040</v>
      </c>
      <c r="E1131" s="172">
        <v>279.18290000000002</v>
      </c>
      <c r="F1131" s="172">
        <v>2.6673</v>
      </c>
      <c r="G1131" s="172">
        <v>3.7439</v>
      </c>
      <c r="H1131" s="172">
        <v>3.3902000000000001</v>
      </c>
      <c r="I1131" s="172">
        <v>3.7183000000000002</v>
      </c>
      <c r="J1131" s="172">
        <v>6.1189</v>
      </c>
      <c r="K1131" s="172">
        <v>9.9609000000000005</v>
      </c>
      <c r="L1131" s="172">
        <v>8.6046999999999993</v>
      </c>
      <c r="M1131" s="172">
        <v>7.8125</v>
      </c>
      <c r="N1131" s="172">
        <v>7.9432999999999998</v>
      </c>
      <c r="O1131" s="172">
        <v>7.9892000000000003</v>
      </c>
      <c r="P1131" s="172">
        <v>7.8251999999999997</v>
      </c>
      <c r="Q1131" s="172">
        <v>8.2990999999999993</v>
      </c>
      <c r="R1131" s="172">
        <v>8.3497000000000003</v>
      </c>
    </row>
    <row r="1132" spans="1:18" x14ac:dyDescent="0.3">
      <c r="A1132" s="168" t="s">
        <v>1240</v>
      </c>
      <c r="B1132" s="168" t="s">
        <v>1243</v>
      </c>
      <c r="C1132" s="168">
        <v>147567</v>
      </c>
      <c r="D1132" s="171">
        <v>44040</v>
      </c>
      <c r="E1132" s="172">
        <v>1076.6229000000001</v>
      </c>
      <c r="F1132" s="172">
        <v>1.7833000000000001</v>
      </c>
      <c r="G1132" s="172">
        <v>3.3245</v>
      </c>
      <c r="H1132" s="172">
        <v>3.0394000000000001</v>
      </c>
      <c r="I1132" s="172">
        <v>3.4346999999999999</v>
      </c>
      <c r="J1132" s="172">
        <v>5.1951999999999998</v>
      </c>
      <c r="K1132" s="172">
        <v>8.9560999999999993</v>
      </c>
      <c r="L1132" s="172">
        <v>7.9726999999999997</v>
      </c>
      <c r="M1132" s="172">
        <v>7.4558999999999997</v>
      </c>
      <c r="N1132" s="172"/>
      <c r="O1132" s="172"/>
      <c r="P1132" s="172"/>
      <c r="Q1132" s="172">
        <v>7.8339999999999996</v>
      </c>
      <c r="R1132" s="172"/>
    </row>
    <row r="1133" spans="1:18" x14ac:dyDescent="0.3">
      <c r="A1133" s="168" t="s">
        <v>1240</v>
      </c>
      <c r="B1133" s="168" t="s">
        <v>1244</v>
      </c>
      <c r="C1133" s="168">
        <v>147568</v>
      </c>
      <c r="D1133" s="171">
        <v>44040</v>
      </c>
      <c r="E1133" s="172">
        <v>1075.1302000000001</v>
      </c>
      <c r="F1133" s="172">
        <v>1.6397999999999999</v>
      </c>
      <c r="G1133" s="172">
        <v>3.1796000000000002</v>
      </c>
      <c r="H1133" s="172">
        <v>2.8940999999999999</v>
      </c>
      <c r="I1133" s="172">
        <v>3.2892000000000001</v>
      </c>
      <c r="J1133" s="172">
        <v>5.0491999999999999</v>
      </c>
      <c r="K1133" s="172">
        <v>8.8073999999999995</v>
      </c>
      <c r="L1133" s="172">
        <v>7.8239000000000001</v>
      </c>
      <c r="M1133" s="172">
        <v>7.306</v>
      </c>
      <c r="N1133" s="172"/>
      <c r="O1133" s="172"/>
      <c r="P1133" s="172"/>
      <c r="Q1133" s="172">
        <v>7.6814</v>
      </c>
      <c r="R1133" s="172"/>
    </row>
    <row r="1134" spans="1:18" x14ac:dyDescent="0.3">
      <c r="A1134" s="168" t="s">
        <v>1240</v>
      </c>
      <c r="B1134" s="168" t="s">
        <v>1245</v>
      </c>
      <c r="C1134" s="168">
        <v>147377</v>
      </c>
      <c r="D1134" s="171">
        <v>44040</v>
      </c>
      <c r="E1134" s="172">
        <v>1068.0668000000001</v>
      </c>
      <c r="F1134" s="172">
        <v>2.8845000000000001</v>
      </c>
      <c r="G1134" s="172">
        <v>2.8176999999999999</v>
      </c>
      <c r="H1134" s="172">
        <v>3.0392999999999999</v>
      </c>
      <c r="I1134" s="172">
        <v>2.8967999999999998</v>
      </c>
      <c r="J1134" s="172">
        <v>2.7685</v>
      </c>
      <c r="K1134" s="172">
        <v>3.6375000000000002</v>
      </c>
      <c r="L1134" s="172">
        <v>4.8288000000000002</v>
      </c>
      <c r="M1134" s="172">
        <v>5.0971000000000002</v>
      </c>
      <c r="N1134" s="172">
        <v>5.7687999999999997</v>
      </c>
      <c r="O1134" s="172"/>
      <c r="P1134" s="172"/>
      <c r="Q1134" s="172">
        <v>6.1143000000000001</v>
      </c>
      <c r="R1134" s="172"/>
    </row>
    <row r="1135" spans="1:18" x14ac:dyDescent="0.3">
      <c r="A1135" s="168" t="s">
        <v>1240</v>
      </c>
      <c r="B1135" s="168" t="s">
        <v>1246</v>
      </c>
      <c r="C1135" s="168">
        <v>147382</v>
      </c>
      <c r="D1135" s="171">
        <v>44040</v>
      </c>
      <c r="E1135" s="172">
        <v>1064.6643999999999</v>
      </c>
      <c r="F1135" s="172">
        <v>2.5543</v>
      </c>
      <c r="G1135" s="172">
        <v>2.4870999999999999</v>
      </c>
      <c r="H1135" s="172">
        <v>2.7092999999999998</v>
      </c>
      <c r="I1135" s="172">
        <v>2.5663999999999998</v>
      </c>
      <c r="J1135" s="172">
        <v>2.4378000000000002</v>
      </c>
      <c r="K1135" s="172">
        <v>3.3292000000000002</v>
      </c>
      <c r="L1135" s="172">
        <v>4.5345000000000004</v>
      </c>
      <c r="M1135" s="172">
        <v>4.7984</v>
      </c>
      <c r="N1135" s="172">
        <v>5.4671000000000003</v>
      </c>
      <c r="O1135" s="172"/>
      <c r="P1135" s="172"/>
      <c r="Q1135" s="172">
        <v>5.8095999999999997</v>
      </c>
      <c r="R1135" s="172"/>
    </row>
    <row r="1136" spans="1:18" x14ac:dyDescent="0.3">
      <c r="A1136" s="168" t="s">
        <v>1240</v>
      </c>
      <c r="B1136" s="168" t="s">
        <v>1247</v>
      </c>
      <c r="C1136" s="168">
        <v>119106</v>
      </c>
      <c r="D1136" s="171">
        <v>44040</v>
      </c>
      <c r="E1136" s="172">
        <v>41.078499999999998</v>
      </c>
      <c r="F1136" s="172">
        <v>0.2666</v>
      </c>
      <c r="G1136" s="172">
        <v>3.3999000000000001</v>
      </c>
      <c r="H1136" s="172">
        <v>2.6797</v>
      </c>
      <c r="I1136" s="172">
        <v>3.5398999999999998</v>
      </c>
      <c r="J1136" s="172">
        <v>5.6478999999999999</v>
      </c>
      <c r="K1136" s="172">
        <v>9.8643000000000001</v>
      </c>
      <c r="L1136" s="172">
        <v>7.7527999999999997</v>
      </c>
      <c r="M1136" s="172">
        <v>7.0709999999999997</v>
      </c>
      <c r="N1136" s="172">
        <v>7.4359999999999999</v>
      </c>
      <c r="O1136" s="172">
        <v>7.4955999999999996</v>
      </c>
      <c r="P1136" s="172">
        <v>7.2278000000000002</v>
      </c>
      <c r="Q1136" s="172">
        <v>7.8489000000000004</v>
      </c>
      <c r="R1136" s="172">
        <v>7.9588000000000001</v>
      </c>
    </row>
    <row r="1137" spans="1:18" x14ac:dyDescent="0.3">
      <c r="A1137" s="168" t="s">
        <v>1240</v>
      </c>
      <c r="B1137" s="168" t="s">
        <v>1248</v>
      </c>
      <c r="C1137" s="168">
        <v>100087</v>
      </c>
      <c r="D1137" s="171">
        <v>44040</v>
      </c>
      <c r="E1137" s="172">
        <v>40.323900000000002</v>
      </c>
      <c r="F1137" s="172">
        <v>0</v>
      </c>
      <c r="G1137" s="172">
        <v>3.1918000000000002</v>
      </c>
      <c r="H1137" s="172">
        <v>2.4839000000000002</v>
      </c>
      <c r="I1137" s="172">
        <v>3.347</v>
      </c>
      <c r="J1137" s="172">
        <v>5.4484000000000004</v>
      </c>
      <c r="K1137" s="172">
        <v>9.6515000000000004</v>
      </c>
      <c r="L1137" s="172">
        <v>7.5399000000000003</v>
      </c>
      <c r="M1137" s="172">
        <v>6.8390000000000004</v>
      </c>
      <c r="N1137" s="172">
        <v>7.1916000000000002</v>
      </c>
      <c r="O1137" s="172">
        <v>7.2354000000000003</v>
      </c>
      <c r="P1137" s="172">
        <v>6.9650999999999996</v>
      </c>
      <c r="Q1137" s="172">
        <v>6.9192999999999998</v>
      </c>
      <c r="R1137" s="172">
        <v>7.7003000000000004</v>
      </c>
    </row>
    <row r="1138" spans="1:18" x14ac:dyDescent="0.3">
      <c r="A1138" s="168" t="s">
        <v>1240</v>
      </c>
      <c r="B1138" s="168" t="s">
        <v>1249</v>
      </c>
      <c r="C1138" s="168">
        <v>101357</v>
      </c>
      <c r="D1138" s="171">
        <v>44040</v>
      </c>
      <c r="E1138" s="172">
        <v>38.015799999999999</v>
      </c>
      <c r="F1138" s="172">
        <v>1.3442000000000001</v>
      </c>
      <c r="G1138" s="172">
        <v>3.0013999999999998</v>
      </c>
      <c r="H1138" s="172">
        <v>3.1840999999999999</v>
      </c>
      <c r="I1138" s="172">
        <v>3.7155</v>
      </c>
      <c r="J1138" s="172">
        <v>5.9657999999999998</v>
      </c>
      <c r="K1138" s="172">
        <v>8.9437999999999995</v>
      </c>
      <c r="L1138" s="172">
        <v>7.8803000000000001</v>
      </c>
      <c r="M1138" s="172">
        <v>7.2450999999999999</v>
      </c>
      <c r="N1138" s="172">
        <v>7.6773999999999996</v>
      </c>
      <c r="O1138" s="172">
        <v>7.6886999999999999</v>
      </c>
      <c r="P1138" s="172">
        <v>7.8117000000000001</v>
      </c>
      <c r="Q1138" s="172">
        <v>7.4974999999999996</v>
      </c>
      <c r="R1138" s="172">
        <v>8.1594999999999995</v>
      </c>
    </row>
    <row r="1139" spans="1:18" x14ac:dyDescent="0.3">
      <c r="A1139" s="168" t="s">
        <v>1240</v>
      </c>
      <c r="B1139" s="168" t="s">
        <v>1250</v>
      </c>
      <c r="C1139" s="168">
        <v>118506</v>
      </c>
      <c r="D1139" s="171">
        <v>44040</v>
      </c>
      <c r="E1139" s="172">
        <v>38.9726</v>
      </c>
      <c r="F1139" s="172">
        <v>1.5922000000000001</v>
      </c>
      <c r="G1139" s="172">
        <v>3.1619999999999999</v>
      </c>
      <c r="H1139" s="172">
        <v>3.3336000000000001</v>
      </c>
      <c r="I1139" s="172">
        <v>3.8723999999999998</v>
      </c>
      <c r="J1139" s="172">
        <v>6.1203000000000003</v>
      </c>
      <c r="K1139" s="172">
        <v>9.1001999999999992</v>
      </c>
      <c r="L1139" s="172">
        <v>8.0389999999999997</v>
      </c>
      <c r="M1139" s="172">
        <v>7.4109999999999996</v>
      </c>
      <c r="N1139" s="172">
        <v>7.8421000000000003</v>
      </c>
      <c r="O1139" s="172">
        <v>7.8772000000000002</v>
      </c>
      <c r="P1139" s="172">
        <v>8.0828000000000007</v>
      </c>
      <c r="Q1139" s="172">
        <v>8.5292999999999992</v>
      </c>
      <c r="R1139" s="172">
        <v>8.3317999999999994</v>
      </c>
    </row>
    <row r="1140" spans="1:18" x14ac:dyDescent="0.3">
      <c r="A1140" s="168" t="s">
        <v>1240</v>
      </c>
      <c r="B1140" s="168" t="s">
        <v>1251</v>
      </c>
      <c r="C1140" s="168">
        <v>101993</v>
      </c>
      <c r="D1140" s="171">
        <v>44040</v>
      </c>
      <c r="E1140" s="172">
        <v>4303.8770999999997</v>
      </c>
      <c r="F1140" s="172">
        <v>0.92530000000000001</v>
      </c>
      <c r="G1140" s="172">
        <v>3.7057000000000002</v>
      </c>
      <c r="H1140" s="172">
        <v>3.2442000000000002</v>
      </c>
      <c r="I1140" s="172">
        <v>3.8744000000000001</v>
      </c>
      <c r="J1140" s="172">
        <v>6.1060999999999996</v>
      </c>
      <c r="K1140" s="172">
        <v>10.0878</v>
      </c>
      <c r="L1140" s="172">
        <v>8.6130999999999993</v>
      </c>
      <c r="M1140" s="172">
        <v>7.6616999999999997</v>
      </c>
      <c r="N1140" s="172">
        <v>7.8573000000000004</v>
      </c>
      <c r="O1140" s="172">
        <v>7.6481000000000003</v>
      </c>
      <c r="P1140" s="172">
        <v>7.4934000000000003</v>
      </c>
      <c r="Q1140" s="172">
        <v>7.2904</v>
      </c>
      <c r="R1140" s="172">
        <v>8.1118000000000006</v>
      </c>
    </row>
    <row r="1141" spans="1:18" x14ac:dyDescent="0.3">
      <c r="A1141" s="168" t="s">
        <v>1240</v>
      </c>
      <c r="B1141" s="168" t="s">
        <v>1252</v>
      </c>
      <c r="C1141" s="168">
        <v>119092</v>
      </c>
      <c r="D1141" s="171">
        <v>44040</v>
      </c>
      <c r="E1141" s="172">
        <v>4353.6482999999998</v>
      </c>
      <c r="F1141" s="172">
        <v>1.0698000000000001</v>
      </c>
      <c r="G1141" s="172">
        <v>3.8433000000000002</v>
      </c>
      <c r="H1141" s="172">
        <v>3.3828</v>
      </c>
      <c r="I1141" s="172">
        <v>4.0138999999999996</v>
      </c>
      <c r="J1141" s="172">
        <v>6.2469000000000001</v>
      </c>
      <c r="K1141" s="172">
        <v>10.2652</v>
      </c>
      <c r="L1141" s="172">
        <v>8.8071000000000002</v>
      </c>
      <c r="M1141" s="172">
        <v>7.8635999999999999</v>
      </c>
      <c r="N1141" s="172">
        <v>8.0656999999999996</v>
      </c>
      <c r="O1141" s="172">
        <v>7.8612000000000002</v>
      </c>
      <c r="P1141" s="172">
        <v>7.7070999999999996</v>
      </c>
      <c r="Q1141" s="172">
        <v>8.1806000000000001</v>
      </c>
      <c r="R1141" s="172">
        <v>8.3247999999999998</v>
      </c>
    </row>
    <row r="1142" spans="1:18" x14ac:dyDescent="0.3">
      <c r="A1142" s="168" t="s">
        <v>1240</v>
      </c>
      <c r="B1142" s="168" t="s">
        <v>1253</v>
      </c>
      <c r="C1142" s="168">
        <v>103633</v>
      </c>
      <c r="D1142" s="171">
        <v>44040</v>
      </c>
      <c r="E1142" s="172">
        <v>285.5009</v>
      </c>
      <c r="F1142" s="172">
        <v>2.3269000000000002</v>
      </c>
      <c r="G1142" s="172">
        <v>3.6002999999999998</v>
      </c>
      <c r="H1142" s="172">
        <v>3.2071999999999998</v>
      </c>
      <c r="I1142" s="172">
        <v>3.5863999999999998</v>
      </c>
      <c r="J1142" s="172">
        <v>5.6017999999999999</v>
      </c>
      <c r="K1142" s="172">
        <v>9.4981000000000009</v>
      </c>
      <c r="L1142" s="172">
        <v>7.9710000000000001</v>
      </c>
      <c r="M1142" s="172">
        <v>7.2603999999999997</v>
      </c>
      <c r="N1142" s="172">
        <v>7.4768999999999997</v>
      </c>
      <c r="O1142" s="172">
        <v>7.5955000000000004</v>
      </c>
      <c r="P1142" s="172">
        <v>7.5315000000000003</v>
      </c>
      <c r="Q1142" s="172">
        <v>7.5571999999999999</v>
      </c>
      <c r="R1142" s="172">
        <v>7.8891999999999998</v>
      </c>
    </row>
    <row r="1143" spans="1:18" x14ac:dyDescent="0.3">
      <c r="A1143" s="168" t="s">
        <v>1240</v>
      </c>
      <c r="B1143" s="168" t="s">
        <v>1254</v>
      </c>
      <c r="C1143" s="168">
        <v>120211</v>
      </c>
      <c r="D1143" s="171">
        <v>44040</v>
      </c>
      <c r="E1143" s="172">
        <v>287.41809999999998</v>
      </c>
      <c r="F1143" s="172">
        <v>2.4384000000000001</v>
      </c>
      <c r="G1143" s="172">
        <v>3.7191999999999998</v>
      </c>
      <c r="H1143" s="172">
        <v>3.3256999999999999</v>
      </c>
      <c r="I1143" s="172">
        <v>3.7061999999999999</v>
      </c>
      <c r="J1143" s="172">
        <v>5.7218</v>
      </c>
      <c r="K1143" s="172">
        <v>9.6205999999999996</v>
      </c>
      <c r="L1143" s="172">
        <v>8.0916999999999994</v>
      </c>
      <c r="M1143" s="172">
        <v>7.3841999999999999</v>
      </c>
      <c r="N1143" s="172">
        <v>7.6036000000000001</v>
      </c>
      <c r="O1143" s="172">
        <v>7.7213000000000003</v>
      </c>
      <c r="P1143" s="172">
        <v>7.6417999999999999</v>
      </c>
      <c r="Q1143" s="172">
        <v>8.1356000000000002</v>
      </c>
      <c r="R1143" s="172">
        <v>8.0175000000000001</v>
      </c>
    </row>
    <row r="1144" spans="1:18" x14ac:dyDescent="0.3">
      <c r="A1144" s="168" t="s">
        <v>1240</v>
      </c>
      <c r="B1144" s="168" t="s">
        <v>1255</v>
      </c>
      <c r="C1144" s="168">
        <v>118384</v>
      </c>
      <c r="D1144" s="171">
        <v>44040</v>
      </c>
      <c r="E1144" s="172">
        <v>32.836399999999998</v>
      </c>
      <c r="F1144" s="172">
        <v>2.7791000000000001</v>
      </c>
      <c r="G1144" s="172">
        <v>3.4750000000000001</v>
      </c>
      <c r="H1144" s="172">
        <v>3.1301999999999999</v>
      </c>
      <c r="I1144" s="172">
        <v>3.2435</v>
      </c>
      <c r="J1144" s="172">
        <v>4.9260000000000002</v>
      </c>
      <c r="K1144" s="172">
        <v>8.6361000000000008</v>
      </c>
      <c r="L1144" s="172">
        <v>7.5576999999999996</v>
      </c>
      <c r="M1144" s="172">
        <v>7.0072000000000001</v>
      </c>
      <c r="N1144" s="172">
        <v>7.1578999999999997</v>
      </c>
      <c r="O1144" s="172">
        <v>6.9497999999999998</v>
      </c>
      <c r="P1144" s="172">
        <v>7.4618000000000002</v>
      </c>
      <c r="Q1144" s="172">
        <v>8.1121999999999996</v>
      </c>
      <c r="R1144" s="172">
        <v>7.4958999999999998</v>
      </c>
    </row>
    <row r="1145" spans="1:18" x14ac:dyDescent="0.3">
      <c r="A1145" s="168" t="s">
        <v>1240</v>
      </c>
      <c r="B1145" s="168" t="s">
        <v>1256</v>
      </c>
      <c r="C1145" s="168">
        <v>108756</v>
      </c>
      <c r="D1145" s="171">
        <v>44040</v>
      </c>
      <c r="E1145" s="172">
        <v>31.288799999999998</v>
      </c>
      <c r="F1145" s="172">
        <v>1.9832000000000001</v>
      </c>
      <c r="G1145" s="172">
        <v>2.6547000000000001</v>
      </c>
      <c r="H1145" s="172">
        <v>2.3174999999999999</v>
      </c>
      <c r="I1145" s="172">
        <v>2.427</v>
      </c>
      <c r="J1145" s="172">
        <v>4.1048999999999998</v>
      </c>
      <c r="K1145" s="172">
        <v>7.7992999999999997</v>
      </c>
      <c r="L1145" s="172">
        <v>6.7458</v>
      </c>
      <c r="M1145" s="172">
        <v>6.1978999999999997</v>
      </c>
      <c r="N1145" s="172">
        <v>6.3395000000000001</v>
      </c>
      <c r="O1145" s="172">
        <v>6.2346000000000004</v>
      </c>
      <c r="P1145" s="172">
        <v>6.7869999999999999</v>
      </c>
      <c r="Q1145" s="172">
        <v>6.7544000000000004</v>
      </c>
      <c r="R1145" s="172">
        <v>6.7272999999999996</v>
      </c>
    </row>
    <row r="1146" spans="1:18" x14ac:dyDescent="0.3">
      <c r="A1146" s="168" t="s">
        <v>1240</v>
      </c>
      <c r="B1146" s="168" t="s">
        <v>1257</v>
      </c>
      <c r="C1146" s="168">
        <v>144994</v>
      </c>
      <c r="D1146" s="171">
        <v>44040</v>
      </c>
      <c r="E1146" s="172">
        <v>1128.4395999999999</v>
      </c>
      <c r="F1146" s="172">
        <v>2.8271999999999999</v>
      </c>
      <c r="G1146" s="172">
        <v>2.8125</v>
      </c>
      <c r="H1146" s="172">
        <v>2.8045</v>
      </c>
      <c r="I1146" s="172">
        <v>2.7905000000000002</v>
      </c>
      <c r="J1146" s="172">
        <v>2.7119</v>
      </c>
      <c r="K1146" s="172">
        <v>2.7496</v>
      </c>
      <c r="L1146" s="172">
        <v>3.9594999999999998</v>
      </c>
      <c r="M1146" s="172">
        <v>4.7702</v>
      </c>
      <c r="N1146" s="172">
        <v>5.5007000000000001</v>
      </c>
      <c r="O1146" s="172"/>
      <c r="P1146" s="172"/>
      <c r="Q1146" s="172">
        <v>6.7103999999999999</v>
      </c>
      <c r="R1146" s="172"/>
    </row>
    <row r="1147" spans="1:18" x14ac:dyDescent="0.3">
      <c r="A1147" s="168" t="s">
        <v>1240</v>
      </c>
      <c r="B1147" s="168" t="s">
        <v>1258</v>
      </c>
      <c r="C1147" s="168">
        <v>144997</v>
      </c>
      <c r="D1147" s="171">
        <v>44040</v>
      </c>
      <c r="E1147" s="172">
        <v>1126.2816</v>
      </c>
      <c r="F1147" s="172">
        <v>2.6932999999999998</v>
      </c>
      <c r="G1147" s="172">
        <v>2.6825000000000001</v>
      </c>
      <c r="H1147" s="172">
        <v>2.6745000000000001</v>
      </c>
      <c r="I1147" s="172">
        <v>2.6600999999999999</v>
      </c>
      <c r="J1147" s="172">
        <v>2.5762</v>
      </c>
      <c r="K1147" s="172">
        <v>2.6179000000000001</v>
      </c>
      <c r="L1147" s="172">
        <v>3.8323999999999998</v>
      </c>
      <c r="M1147" s="172">
        <v>4.6365999999999996</v>
      </c>
      <c r="N1147" s="172">
        <v>5.3644999999999996</v>
      </c>
      <c r="O1147" s="172"/>
      <c r="P1147" s="172"/>
      <c r="Q1147" s="172">
        <v>6.6006999999999998</v>
      </c>
      <c r="R1147" s="172"/>
    </row>
    <row r="1148" spans="1:18" x14ac:dyDescent="0.3">
      <c r="A1148" s="168" t="s">
        <v>1240</v>
      </c>
      <c r="B1148" s="168" t="s">
        <v>1259</v>
      </c>
      <c r="C1148" s="168">
        <v>112123</v>
      </c>
      <c r="D1148" s="171">
        <v>44040</v>
      </c>
      <c r="E1148" s="172">
        <v>2336.4119000000001</v>
      </c>
      <c r="F1148" s="172">
        <v>0.20930000000000001</v>
      </c>
      <c r="G1148" s="172">
        <v>2.7582</v>
      </c>
      <c r="H1148" s="172">
        <v>2.3386</v>
      </c>
      <c r="I1148" s="172">
        <v>3.1101999999999999</v>
      </c>
      <c r="J1148" s="172">
        <v>4.6253000000000002</v>
      </c>
      <c r="K1148" s="172">
        <v>9.0818999999999992</v>
      </c>
      <c r="L1148" s="172">
        <v>7.5928000000000004</v>
      </c>
      <c r="M1148" s="172">
        <v>7.0049000000000001</v>
      </c>
      <c r="N1148" s="172">
        <v>6.8917000000000002</v>
      </c>
      <c r="O1148" s="172">
        <v>7.2001999999999997</v>
      </c>
      <c r="P1148" s="172">
        <v>7.3491999999999997</v>
      </c>
      <c r="Q1148" s="172">
        <v>8.0785999999999998</v>
      </c>
      <c r="R1148" s="172">
        <v>7.2864000000000004</v>
      </c>
    </row>
    <row r="1149" spans="1:18" x14ac:dyDescent="0.3">
      <c r="A1149" s="168" t="s">
        <v>1240</v>
      </c>
      <c r="B1149" s="168" t="s">
        <v>1260</v>
      </c>
      <c r="C1149" s="168">
        <v>120507</v>
      </c>
      <c r="D1149" s="171">
        <v>44040</v>
      </c>
      <c r="E1149" s="172">
        <v>2382.402</v>
      </c>
      <c r="F1149" s="172">
        <v>0.56069999999999998</v>
      </c>
      <c r="G1149" s="172">
        <v>3.1084999999999998</v>
      </c>
      <c r="H1149" s="172">
        <v>2.6886000000000001</v>
      </c>
      <c r="I1149" s="172">
        <v>3.4605999999999999</v>
      </c>
      <c r="J1149" s="172">
        <v>4.9768999999999997</v>
      </c>
      <c r="K1149" s="172">
        <v>9.4393999999999991</v>
      </c>
      <c r="L1149" s="172">
        <v>7.9367000000000001</v>
      </c>
      <c r="M1149" s="172">
        <v>7.3243</v>
      </c>
      <c r="N1149" s="172">
        <v>7.2019000000000002</v>
      </c>
      <c r="O1149" s="172">
        <v>7.4814999999999996</v>
      </c>
      <c r="P1149" s="172">
        <v>7.6268000000000002</v>
      </c>
      <c r="Q1149" s="172">
        <v>8.6201000000000008</v>
      </c>
      <c r="R1149" s="172">
        <v>7.5743999999999998</v>
      </c>
    </row>
    <row r="1150" spans="1:18" x14ac:dyDescent="0.3">
      <c r="A1150" s="168" t="s">
        <v>1240</v>
      </c>
      <c r="B1150" s="168" t="s">
        <v>1261</v>
      </c>
      <c r="C1150" s="168">
        <v>143598</v>
      </c>
      <c r="D1150" s="171">
        <v>44040</v>
      </c>
      <c r="E1150" s="172">
        <v>28.155799999999999</v>
      </c>
      <c r="F1150" s="172">
        <v>1.9446000000000001</v>
      </c>
      <c r="G1150" s="172">
        <v>2.5286</v>
      </c>
      <c r="H1150" s="172">
        <v>2.6311</v>
      </c>
      <c r="I1150" s="172">
        <v>2.5952999999999999</v>
      </c>
      <c r="J1150" s="172">
        <v>2.6678000000000002</v>
      </c>
      <c r="K1150" s="172">
        <v>3.1269</v>
      </c>
      <c r="L1150" s="172">
        <v>3.9089999999999998</v>
      </c>
      <c r="M1150" s="172">
        <v>4.1520999999999999</v>
      </c>
      <c r="N1150" s="172">
        <v>4.3808999999999996</v>
      </c>
      <c r="O1150" s="172">
        <v>6.0233999999999996</v>
      </c>
      <c r="P1150" s="172">
        <v>6.5449000000000002</v>
      </c>
      <c r="Q1150" s="172">
        <v>7.7641</v>
      </c>
      <c r="R1150" s="172">
        <v>5.7887000000000004</v>
      </c>
    </row>
    <row r="1151" spans="1:18" x14ac:dyDescent="0.3">
      <c r="A1151" s="168" t="s">
        <v>1240</v>
      </c>
      <c r="B1151" s="168" t="s">
        <v>1262</v>
      </c>
      <c r="C1151" s="168">
        <v>143597</v>
      </c>
      <c r="D1151" s="171">
        <v>44040</v>
      </c>
      <c r="E1151" s="172">
        <v>28.613800000000001</v>
      </c>
      <c r="F1151" s="172">
        <v>2.0411000000000001</v>
      </c>
      <c r="G1151" s="172">
        <v>2.7115</v>
      </c>
      <c r="H1151" s="172">
        <v>2.8077999999999999</v>
      </c>
      <c r="I1151" s="172">
        <v>2.7911000000000001</v>
      </c>
      <c r="J1151" s="172">
        <v>2.8693</v>
      </c>
      <c r="K1151" s="172">
        <v>3.3271000000000002</v>
      </c>
      <c r="L1151" s="172">
        <v>4.1120000000000001</v>
      </c>
      <c r="M1151" s="172">
        <v>4.3582999999999998</v>
      </c>
      <c r="N1151" s="172">
        <v>4.5907999999999998</v>
      </c>
      <c r="O1151" s="172">
        <v>6.2370000000000001</v>
      </c>
      <c r="P1151" s="172">
        <v>6.7923999999999998</v>
      </c>
      <c r="Q1151" s="172">
        <v>7.6159999999999997</v>
      </c>
      <c r="R1151" s="172">
        <v>6.0026000000000002</v>
      </c>
    </row>
    <row r="1152" spans="1:18" x14ac:dyDescent="0.3">
      <c r="A1152" s="168" t="s">
        <v>1240</v>
      </c>
      <c r="B1152" s="168" t="s">
        <v>1263</v>
      </c>
      <c r="C1152" s="168">
        <v>101893</v>
      </c>
      <c r="D1152" s="171">
        <v>44040</v>
      </c>
      <c r="E1152" s="172">
        <v>3378.78</v>
      </c>
      <c r="F1152" s="172">
        <v>4.1055000000000001</v>
      </c>
      <c r="G1152" s="172">
        <v>3.6621999999999999</v>
      </c>
      <c r="H1152" s="172">
        <v>2.7761</v>
      </c>
      <c r="I1152" s="172">
        <v>3.1997</v>
      </c>
      <c r="J1152" s="172">
        <v>5.1763000000000003</v>
      </c>
      <c r="K1152" s="172">
        <v>7.1607000000000003</v>
      </c>
      <c r="L1152" s="172">
        <v>6.8510999999999997</v>
      </c>
      <c r="M1152" s="172">
        <v>6.5993000000000004</v>
      </c>
      <c r="N1152" s="172">
        <v>6.9946999999999999</v>
      </c>
      <c r="O1152" s="172">
        <v>7.4793000000000003</v>
      </c>
      <c r="P1152" s="172">
        <v>7.4789000000000003</v>
      </c>
      <c r="Q1152" s="172">
        <v>7.4010999999999996</v>
      </c>
      <c r="R1152" s="172">
        <v>7.7481999999999998</v>
      </c>
    </row>
    <row r="1153" spans="1:18" x14ac:dyDescent="0.3">
      <c r="A1153" s="168" t="s">
        <v>1240</v>
      </c>
      <c r="B1153" s="168" t="s">
        <v>1264</v>
      </c>
      <c r="C1153" s="168">
        <v>119746</v>
      </c>
      <c r="D1153" s="171">
        <v>44040</v>
      </c>
      <c r="E1153" s="172">
        <v>3392.9870000000001</v>
      </c>
      <c r="F1153" s="172">
        <v>4.2271000000000001</v>
      </c>
      <c r="G1153" s="172">
        <v>3.7816999999999998</v>
      </c>
      <c r="H1153" s="172">
        <v>2.8971</v>
      </c>
      <c r="I1153" s="172">
        <v>3.3218000000000001</v>
      </c>
      <c r="J1153" s="172">
        <v>5.2991000000000001</v>
      </c>
      <c r="K1153" s="172">
        <v>7.2683</v>
      </c>
      <c r="L1153" s="172">
        <v>6.9535</v>
      </c>
      <c r="M1153" s="172">
        <v>6.7011000000000003</v>
      </c>
      <c r="N1153" s="172">
        <v>7.0885999999999996</v>
      </c>
      <c r="O1153" s="172">
        <v>7.5488</v>
      </c>
      <c r="P1153" s="172">
        <v>7.5415999999999999</v>
      </c>
      <c r="Q1153" s="172">
        <v>8.0905000000000005</v>
      </c>
      <c r="R1153" s="172">
        <v>7.8258999999999999</v>
      </c>
    </row>
    <row r="1154" spans="1:18" x14ac:dyDescent="0.3">
      <c r="A1154" s="168" t="s">
        <v>1240</v>
      </c>
      <c r="B1154" s="168" t="s">
        <v>1265</v>
      </c>
      <c r="C1154" s="168">
        <v>119431</v>
      </c>
      <c r="D1154" s="171">
        <v>44040</v>
      </c>
      <c r="E1154" s="172">
        <v>31.445627718614102</v>
      </c>
      <c r="F1154" s="172">
        <v>0.52229999999999999</v>
      </c>
      <c r="G1154" s="172">
        <v>2.6558000000000002</v>
      </c>
      <c r="H1154" s="172">
        <v>2.6875</v>
      </c>
      <c r="I1154" s="172">
        <v>3.1375999999999999</v>
      </c>
      <c r="J1154" s="172">
        <v>4.6050000000000004</v>
      </c>
      <c r="K1154" s="172">
        <v>7.915</v>
      </c>
      <c r="L1154" s="172">
        <v>7.5065999999999997</v>
      </c>
      <c r="M1154" s="172">
        <v>7.0339</v>
      </c>
      <c r="N1154" s="172">
        <v>9.3627000000000002</v>
      </c>
      <c r="O1154" s="172">
        <v>7.9535999999999998</v>
      </c>
      <c r="P1154" s="172">
        <v>8.4548000000000005</v>
      </c>
      <c r="Q1154" s="172">
        <v>8.5906000000000002</v>
      </c>
      <c r="R1154" s="172">
        <v>8.2369000000000003</v>
      </c>
    </row>
    <row r="1155" spans="1:18" x14ac:dyDescent="0.3">
      <c r="A1155" s="168" t="s">
        <v>1240</v>
      </c>
      <c r="B1155" s="168" t="s">
        <v>1266</v>
      </c>
      <c r="C1155" s="168">
        <v>114216</v>
      </c>
      <c r="D1155" s="171">
        <v>44040</v>
      </c>
      <c r="E1155" s="172">
        <v>30.537423128843599</v>
      </c>
      <c r="F1155" s="172">
        <v>0.17929999999999999</v>
      </c>
      <c r="G1155" s="172">
        <v>2.2414999999999998</v>
      </c>
      <c r="H1155" s="172">
        <v>2.2290999999999999</v>
      </c>
      <c r="I1155" s="172">
        <v>2.6663000000000001</v>
      </c>
      <c r="J1155" s="172">
        <v>4.1271000000000004</v>
      </c>
      <c r="K1155" s="172">
        <v>7.4283999999999999</v>
      </c>
      <c r="L1155" s="172">
        <v>6.9984000000000002</v>
      </c>
      <c r="M1155" s="172">
        <v>6.5193000000000003</v>
      </c>
      <c r="N1155" s="172">
        <v>8.8396000000000008</v>
      </c>
      <c r="O1155" s="172">
        <v>7.4298999999999999</v>
      </c>
      <c r="P1155" s="172">
        <v>7.9230999999999998</v>
      </c>
      <c r="Q1155" s="172">
        <v>7.7396000000000003</v>
      </c>
      <c r="R1155" s="172">
        <v>7.7249999999999996</v>
      </c>
    </row>
    <row r="1156" spans="1:18" x14ac:dyDescent="0.3">
      <c r="A1156" s="168" t="s">
        <v>1240</v>
      </c>
      <c r="B1156" s="168" t="s">
        <v>1267</v>
      </c>
      <c r="C1156" s="168">
        <v>103048</v>
      </c>
      <c r="D1156" s="171">
        <v>44040</v>
      </c>
      <c r="E1156" s="172">
        <v>3111.0113000000001</v>
      </c>
      <c r="F1156" s="172">
        <v>3.7442000000000002</v>
      </c>
      <c r="G1156" s="172">
        <v>3.7947000000000002</v>
      </c>
      <c r="H1156" s="172">
        <v>3.3182</v>
      </c>
      <c r="I1156" s="172">
        <v>3.6566000000000001</v>
      </c>
      <c r="J1156" s="172">
        <v>5.2215999999999996</v>
      </c>
      <c r="K1156" s="172">
        <v>8.0328999999999997</v>
      </c>
      <c r="L1156" s="172">
        <v>7.3895999999999997</v>
      </c>
      <c r="M1156" s="172">
        <v>6.9515000000000002</v>
      </c>
      <c r="N1156" s="172">
        <v>7.2725999999999997</v>
      </c>
      <c r="O1156" s="172">
        <v>7.6437999999999997</v>
      </c>
      <c r="P1156" s="172">
        <v>7.5366</v>
      </c>
      <c r="Q1156" s="172">
        <v>7.7904999999999998</v>
      </c>
      <c r="R1156" s="172">
        <v>7.9391999999999996</v>
      </c>
    </row>
    <row r="1157" spans="1:18" x14ac:dyDescent="0.3">
      <c r="A1157" s="168" t="s">
        <v>1240</v>
      </c>
      <c r="B1157" s="168" t="s">
        <v>1268</v>
      </c>
      <c r="C1157" s="168">
        <v>118719</v>
      </c>
      <c r="D1157" s="171">
        <v>44040</v>
      </c>
      <c r="E1157" s="172">
        <v>3132.8905</v>
      </c>
      <c r="F1157" s="172">
        <v>3.8428</v>
      </c>
      <c r="G1157" s="172">
        <v>3.8944000000000001</v>
      </c>
      <c r="H1157" s="172">
        <v>3.4182000000000001</v>
      </c>
      <c r="I1157" s="172">
        <v>3.7566999999999999</v>
      </c>
      <c r="J1157" s="172">
        <v>5.3220999999999998</v>
      </c>
      <c r="K1157" s="172">
        <v>8.1350999999999996</v>
      </c>
      <c r="L1157" s="172">
        <v>7.4932999999999996</v>
      </c>
      <c r="M1157" s="172">
        <v>7.0567000000000002</v>
      </c>
      <c r="N1157" s="172">
        <v>7.3796999999999997</v>
      </c>
      <c r="O1157" s="172">
        <v>7.7516999999999996</v>
      </c>
      <c r="P1157" s="172">
        <v>7.6441999999999997</v>
      </c>
      <c r="Q1157" s="172">
        <v>8.1523000000000003</v>
      </c>
      <c r="R1157" s="172">
        <v>8.0471000000000004</v>
      </c>
    </row>
    <row r="1158" spans="1:18" x14ac:dyDescent="0.3">
      <c r="A1158" s="168" t="s">
        <v>1240</v>
      </c>
      <c r="B1158" s="168" t="s">
        <v>1269</v>
      </c>
      <c r="C1158" s="168">
        <v>148161</v>
      </c>
      <c r="D1158" s="171">
        <v>44040</v>
      </c>
      <c r="E1158" s="172">
        <v>1026.6631</v>
      </c>
      <c r="F1158" s="172">
        <v>2.3252999999999999</v>
      </c>
      <c r="G1158" s="172">
        <v>2.7818999999999998</v>
      </c>
      <c r="H1158" s="172">
        <v>2.9554999999999998</v>
      </c>
      <c r="I1158" s="172">
        <v>3.5425</v>
      </c>
      <c r="J1158" s="172">
        <v>5.3146000000000004</v>
      </c>
      <c r="K1158" s="172">
        <v>7.2473999999999998</v>
      </c>
      <c r="L1158" s="172"/>
      <c r="M1158" s="172"/>
      <c r="N1158" s="172"/>
      <c r="O1158" s="172"/>
      <c r="P1158" s="172"/>
      <c r="Q1158" s="172">
        <v>6.7584</v>
      </c>
      <c r="R1158" s="172"/>
    </row>
    <row r="1159" spans="1:18" x14ac:dyDescent="0.3">
      <c r="A1159" s="168" t="s">
        <v>1240</v>
      </c>
      <c r="B1159" s="168" t="s">
        <v>1270</v>
      </c>
      <c r="C1159" s="168">
        <v>148159</v>
      </c>
      <c r="D1159" s="171">
        <v>44040</v>
      </c>
      <c r="E1159" s="172">
        <v>1023.3971</v>
      </c>
      <c r="F1159" s="172">
        <v>1.4231</v>
      </c>
      <c r="G1159" s="172">
        <v>1.8809</v>
      </c>
      <c r="H1159" s="172">
        <v>2.0541</v>
      </c>
      <c r="I1159" s="172">
        <v>2.6408999999999998</v>
      </c>
      <c r="J1159" s="172">
        <v>4.4076000000000004</v>
      </c>
      <c r="K1159" s="172">
        <v>6.3247999999999998</v>
      </c>
      <c r="L1159" s="172"/>
      <c r="M1159" s="172"/>
      <c r="N1159" s="172"/>
      <c r="O1159" s="172"/>
      <c r="P1159" s="172"/>
      <c r="Q1159" s="172">
        <v>5.9305000000000003</v>
      </c>
      <c r="R1159" s="172"/>
    </row>
    <row r="1160" spans="1:18" x14ac:dyDescent="0.3">
      <c r="A1160" s="168" t="s">
        <v>1240</v>
      </c>
      <c r="B1160" s="168" t="s">
        <v>1271</v>
      </c>
      <c r="C1160" s="168">
        <v>103464</v>
      </c>
      <c r="D1160" s="171">
        <v>44040</v>
      </c>
      <c r="E1160" s="172">
        <v>31.597100000000001</v>
      </c>
      <c r="F1160" s="172">
        <v>3.4658000000000002</v>
      </c>
      <c r="G1160" s="172">
        <v>3.8426</v>
      </c>
      <c r="H1160" s="172">
        <v>3.9140000000000001</v>
      </c>
      <c r="I1160" s="172">
        <v>3.9169</v>
      </c>
      <c r="J1160" s="172">
        <v>3.9192999999999998</v>
      </c>
      <c r="K1160" s="172">
        <v>4.6433999999999997</v>
      </c>
      <c r="L1160" s="172">
        <v>5.024</v>
      </c>
      <c r="M1160" s="172">
        <v>5.6163999999999996</v>
      </c>
      <c r="N1160" s="172">
        <v>6.0746000000000002</v>
      </c>
      <c r="O1160" s="172">
        <v>6.8676000000000004</v>
      </c>
      <c r="P1160" s="172">
        <v>7.2892000000000001</v>
      </c>
      <c r="Q1160" s="172">
        <v>8.2486999999999995</v>
      </c>
      <c r="R1160" s="172">
        <v>7.0335000000000001</v>
      </c>
    </row>
    <row r="1161" spans="1:18" x14ac:dyDescent="0.3">
      <c r="A1161" s="168" t="s">
        <v>1240</v>
      </c>
      <c r="B1161" s="168" t="s">
        <v>1272</v>
      </c>
      <c r="C1161" s="168">
        <v>120845</v>
      </c>
      <c r="D1161" s="171">
        <v>44040</v>
      </c>
      <c r="E1161" s="172">
        <v>31.880700000000001</v>
      </c>
      <c r="F1161" s="172">
        <v>3.6640000000000001</v>
      </c>
      <c r="G1161" s="172">
        <v>3.8942999999999999</v>
      </c>
      <c r="H1161" s="172">
        <v>3.9937999999999998</v>
      </c>
      <c r="I1161" s="172">
        <v>4.0050999999999997</v>
      </c>
      <c r="J1161" s="172">
        <v>4.0031999999999996</v>
      </c>
      <c r="K1161" s="172">
        <v>4.7070999999999996</v>
      </c>
      <c r="L1161" s="172">
        <v>5.0991999999999997</v>
      </c>
      <c r="M1161" s="172">
        <v>5.7107999999999999</v>
      </c>
      <c r="N1161" s="172">
        <v>6.1620999999999997</v>
      </c>
      <c r="O1161" s="172">
        <v>6.9907000000000004</v>
      </c>
      <c r="P1161" s="172">
        <v>7.3678999999999997</v>
      </c>
      <c r="Q1161" s="172">
        <v>8.3856999999999999</v>
      </c>
      <c r="R1161" s="172">
        <v>7.1387</v>
      </c>
    </row>
    <row r="1162" spans="1:18" x14ac:dyDescent="0.3">
      <c r="A1162" s="168" t="s">
        <v>1240</v>
      </c>
      <c r="B1162" s="168" t="s">
        <v>1273</v>
      </c>
      <c r="C1162" s="168">
        <v>119821</v>
      </c>
      <c r="D1162" s="171">
        <v>44040</v>
      </c>
      <c r="E1162" s="172">
        <v>33.248100000000001</v>
      </c>
      <c r="F1162" s="172">
        <v>2.1957</v>
      </c>
      <c r="G1162" s="172">
        <v>3.8439000000000001</v>
      </c>
      <c r="H1162" s="172">
        <v>3.8294999999999999</v>
      </c>
      <c r="I1162" s="172">
        <v>4.32</v>
      </c>
      <c r="J1162" s="172">
        <v>5.9382999999999999</v>
      </c>
      <c r="K1162" s="172">
        <v>8.8908000000000005</v>
      </c>
      <c r="L1162" s="172">
        <v>7.6372999999999998</v>
      </c>
      <c r="M1162" s="172">
        <v>7.2640000000000002</v>
      </c>
      <c r="N1162" s="172">
        <v>7.6661000000000001</v>
      </c>
      <c r="O1162" s="172">
        <v>7.6969000000000003</v>
      </c>
      <c r="P1162" s="172">
        <v>8.0586000000000002</v>
      </c>
      <c r="Q1162" s="172">
        <v>8.5451999999999995</v>
      </c>
      <c r="R1162" s="172">
        <v>8.1517999999999997</v>
      </c>
    </row>
    <row r="1163" spans="1:18" x14ac:dyDescent="0.3">
      <c r="A1163" s="168" t="s">
        <v>1240</v>
      </c>
      <c r="B1163" s="168" t="s">
        <v>1274</v>
      </c>
      <c r="C1163" s="168">
        <v>102503</v>
      </c>
      <c r="D1163" s="171">
        <v>44040</v>
      </c>
      <c r="E1163" s="172">
        <v>31.778700000000001</v>
      </c>
      <c r="F1163" s="172">
        <v>1.6081000000000001</v>
      </c>
      <c r="G1163" s="172">
        <v>3.2458999999999998</v>
      </c>
      <c r="H1163" s="172">
        <v>3.2343999999999999</v>
      </c>
      <c r="I1163" s="172">
        <v>3.7216999999999998</v>
      </c>
      <c r="J1163" s="172">
        <v>5.3406000000000002</v>
      </c>
      <c r="K1163" s="172">
        <v>8.2780000000000005</v>
      </c>
      <c r="L1163" s="172">
        <v>7.0548000000000002</v>
      </c>
      <c r="M1163" s="172">
        <v>6.6595000000000004</v>
      </c>
      <c r="N1163" s="172">
        <v>7.0449000000000002</v>
      </c>
      <c r="O1163" s="172">
        <v>7.0058999999999996</v>
      </c>
      <c r="P1163" s="172">
        <v>7.3407</v>
      </c>
      <c r="Q1163" s="172">
        <v>7.47</v>
      </c>
      <c r="R1163" s="172">
        <v>7.4943999999999997</v>
      </c>
    </row>
    <row r="1164" spans="1:18" x14ac:dyDescent="0.3">
      <c r="A1164" s="168" t="s">
        <v>1240</v>
      </c>
      <c r="B1164" s="168" t="s">
        <v>1275</v>
      </c>
      <c r="C1164" s="168">
        <v>145050</v>
      </c>
      <c r="D1164" s="171">
        <v>44040</v>
      </c>
      <c r="E1164" s="172">
        <v>11.4351</v>
      </c>
      <c r="F1164" s="172">
        <v>2.8730000000000002</v>
      </c>
      <c r="G1164" s="172">
        <v>3.4325999999999999</v>
      </c>
      <c r="H1164" s="172">
        <v>3.4222000000000001</v>
      </c>
      <c r="I1164" s="172">
        <v>3.8588</v>
      </c>
      <c r="J1164" s="172">
        <v>4.2751999999999999</v>
      </c>
      <c r="K1164" s="172">
        <v>6.2663000000000002</v>
      </c>
      <c r="L1164" s="172">
        <v>6.3471000000000002</v>
      </c>
      <c r="M1164" s="172">
        <v>6.1864999999999997</v>
      </c>
      <c r="N1164" s="172">
        <v>6.7290000000000001</v>
      </c>
      <c r="O1164" s="172"/>
      <c r="P1164" s="172"/>
      <c r="Q1164" s="172">
        <v>7.5673000000000004</v>
      </c>
      <c r="R1164" s="172"/>
    </row>
    <row r="1165" spans="1:18" x14ac:dyDescent="0.3">
      <c r="A1165" s="168" t="s">
        <v>1240</v>
      </c>
      <c r="B1165" s="168" t="s">
        <v>1276</v>
      </c>
      <c r="C1165" s="168">
        <v>145042</v>
      </c>
      <c r="D1165" s="171">
        <v>44040</v>
      </c>
      <c r="E1165" s="172">
        <v>11.413</v>
      </c>
      <c r="F1165" s="172">
        <v>2.5587</v>
      </c>
      <c r="G1165" s="172">
        <v>3.3592</v>
      </c>
      <c r="H1165" s="172">
        <v>3.2915999999999999</v>
      </c>
      <c r="I1165" s="172">
        <v>3.7517</v>
      </c>
      <c r="J1165" s="172">
        <v>4.1726999999999999</v>
      </c>
      <c r="K1165" s="172">
        <v>6.1734999999999998</v>
      </c>
      <c r="L1165" s="172">
        <v>6.3261000000000003</v>
      </c>
      <c r="M1165" s="172">
        <v>6.1281999999999996</v>
      </c>
      <c r="N1165" s="172">
        <v>6.6497999999999999</v>
      </c>
      <c r="O1165" s="172"/>
      <c r="P1165" s="172"/>
      <c r="Q1165" s="172">
        <v>7.4542000000000002</v>
      </c>
      <c r="R1165" s="172"/>
    </row>
    <row r="1166" spans="1:18" x14ac:dyDescent="0.3">
      <c r="A1166" s="168" t="s">
        <v>1240</v>
      </c>
      <c r="B1166" s="168" t="s">
        <v>1277</v>
      </c>
      <c r="C1166" s="168">
        <v>119424</v>
      </c>
      <c r="D1166" s="171">
        <v>44040</v>
      </c>
      <c r="E1166" s="172">
        <v>3564.1972000000001</v>
      </c>
      <c r="F1166" s="172">
        <v>1.8515999999999999</v>
      </c>
      <c r="G1166" s="172">
        <v>3.6341000000000001</v>
      </c>
      <c r="H1166" s="172">
        <v>3.5144000000000002</v>
      </c>
      <c r="I1166" s="172">
        <v>3.9056999999999999</v>
      </c>
      <c r="J1166" s="172">
        <v>5.8537999999999997</v>
      </c>
      <c r="K1166" s="172">
        <v>9.5124999999999993</v>
      </c>
      <c r="L1166" s="172">
        <v>8.1870999999999992</v>
      </c>
      <c r="M1166" s="172">
        <v>7.4279999999999999</v>
      </c>
      <c r="N1166" s="172">
        <v>7.5968999999999998</v>
      </c>
      <c r="O1166" s="172">
        <v>5.1642999999999999</v>
      </c>
      <c r="P1166" s="172">
        <v>6.0721999999999996</v>
      </c>
      <c r="Q1166" s="172">
        <v>7.0911</v>
      </c>
      <c r="R1166" s="172">
        <v>4.1683000000000003</v>
      </c>
    </row>
    <row r="1167" spans="1:18" x14ac:dyDescent="0.3">
      <c r="A1167" s="168" t="s">
        <v>1240</v>
      </c>
      <c r="B1167" s="168" t="s">
        <v>1278</v>
      </c>
      <c r="C1167" s="168">
        <v>101847</v>
      </c>
      <c r="D1167" s="171">
        <v>44040</v>
      </c>
      <c r="E1167" s="172">
        <v>3540.0488</v>
      </c>
      <c r="F1167" s="172">
        <v>1.6322000000000001</v>
      </c>
      <c r="G1167" s="172">
        <v>3.4813999999999998</v>
      </c>
      <c r="H1167" s="172">
        <v>3.3327</v>
      </c>
      <c r="I1167" s="172">
        <v>3.7061999999999999</v>
      </c>
      <c r="J1167" s="172">
        <v>5.6763000000000003</v>
      </c>
      <c r="K1167" s="172">
        <v>9.3254000000000001</v>
      </c>
      <c r="L1167" s="172">
        <v>8.0900999999999996</v>
      </c>
      <c r="M1167" s="172">
        <v>7.2941000000000003</v>
      </c>
      <c r="N1167" s="172">
        <v>7.4444999999999997</v>
      </c>
      <c r="O1167" s="172">
        <v>5.0452000000000004</v>
      </c>
      <c r="P1167" s="172">
        <v>5.9741</v>
      </c>
      <c r="Q1167" s="172">
        <v>6.97</v>
      </c>
      <c r="R1167" s="172">
        <v>4.0228999999999999</v>
      </c>
    </row>
    <row r="1168" spans="1:18" x14ac:dyDescent="0.3">
      <c r="A1168" s="168" t="s">
        <v>1240</v>
      </c>
      <c r="B1168" s="168" t="s">
        <v>1279</v>
      </c>
      <c r="C1168" s="168">
        <v>120299</v>
      </c>
      <c r="D1168" s="171">
        <v>44040</v>
      </c>
      <c r="E1168" s="172">
        <v>2330.3649999999998</v>
      </c>
      <c r="F1168" s="172">
        <v>2.843</v>
      </c>
      <c r="G1168" s="172">
        <v>4.1992000000000003</v>
      </c>
      <c r="H1168" s="172">
        <v>3.8515999999999999</v>
      </c>
      <c r="I1168" s="172">
        <v>4.2228000000000003</v>
      </c>
      <c r="J1168" s="172">
        <v>6.1593999999999998</v>
      </c>
      <c r="K1168" s="172">
        <v>8.8605</v>
      </c>
      <c r="L1168" s="172">
        <v>7.6115000000000004</v>
      </c>
      <c r="M1168" s="172">
        <v>7.0655999999999999</v>
      </c>
      <c r="N1168" s="172">
        <v>7.3479999999999999</v>
      </c>
      <c r="O1168" s="172">
        <v>7.7215999999999996</v>
      </c>
      <c r="P1168" s="172">
        <v>7.6539000000000001</v>
      </c>
      <c r="Q1168" s="172">
        <v>8.157</v>
      </c>
      <c r="R1168" s="172">
        <v>8.0015999999999998</v>
      </c>
    </row>
    <row r="1169" spans="1:18" x14ac:dyDescent="0.3">
      <c r="A1169" s="168" t="s">
        <v>1240</v>
      </c>
      <c r="B1169" s="168" t="s">
        <v>1280</v>
      </c>
      <c r="C1169" s="168">
        <v>112077</v>
      </c>
      <c r="D1169" s="171">
        <v>44040</v>
      </c>
      <c r="E1169" s="172">
        <v>2311.9877000000001</v>
      </c>
      <c r="F1169" s="172">
        <v>2.7425000000000002</v>
      </c>
      <c r="G1169" s="172">
        <v>4.0986000000000002</v>
      </c>
      <c r="H1169" s="172">
        <v>3.7513000000000001</v>
      </c>
      <c r="I1169" s="172">
        <v>4.1224999999999996</v>
      </c>
      <c r="J1169" s="172">
        <v>6.0589000000000004</v>
      </c>
      <c r="K1169" s="172">
        <v>8.7583000000000002</v>
      </c>
      <c r="L1169" s="172">
        <v>7.5077999999999996</v>
      </c>
      <c r="M1169" s="172">
        <v>6.9603000000000002</v>
      </c>
      <c r="N1169" s="172">
        <v>7.2431000000000001</v>
      </c>
      <c r="O1169" s="172">
        <v>7.5953999999999997</v>
      </c>
      <c r="P1169" s="172">
        <v>7.5353000000000003</v>
      </c>
      <c r="Q1169" s="172">
        <v>7.8720999999999997</v>
      </c>
      <c r="R1169" s="172">
        <v>7.8792999999999997</v>
      </c>
    </row>
    <row r="1170" spans="1:18" x14ac:dyDescent="0.3">
      <c r="A1170" s="173" t="s">
        <v>27</v>
      </c>
      <c r="B1170" s="168"/>
      <c r="C1170" s="168"/>
      <c r="D1170" s="168"/>
      <c r="E1170" s="168"/>
      <c r="F1170" s="174">
        <v>2.1215800000000002</v>
      </c>
      <c r="G1170" s="174">
        <v>3.2811175000000006</v>
      </c>
      <c r="H1170" s="174">
        <v>3.0759250000000002</v>
      </c>
      <c r="I1170" s="174">
        <v>3.4420625</v>
      </c>
      <c r="J1170" s="174">
        <v>4.8686924999999999</v>
      </c>
      <c r="K1170" s="174">
        <v>7.5814399999999988</v>
      </c>
      <c r="L1170" s="174">
        <v>6.9647684210526322</v>
      </c>
      <c r="M1170" s="174">
        <v>6.6188447368421039</v>
      </c>
      <c r="N1170" s="174">
        <v>7.0129555555555578</v>
      </c>
      <c r="O1170" s="174">
        <v>7.2328799999999989</v>
      </c>
      <c r="P1170" s="174">
        <v>7.4142633333333334</v>
      </c>
      <c r="Q1170" s="174">
        <v>7.5825149999999981</v>
      </c>
      <c r="R1170" s="174">
        <v>7.4447266666666669</v>
      </c>
    </row>
    <row r="1171" spans="1:18" x14ac:dyDescent="0.3">
      <c r="A1171" s="173" t="s">
        <v>409</v>
      </c>
      <c r="B1171" s="168"/>
      <c r="C1171" s="168"/>
      <c r="D1171" s="168"/>
      <c r="E1171" s="168"/>
      <c r="F1171" s="174">
        <v>2.2605</v>
      </c>
      <c r="G1171" s="174">
        <v>3.3795500000000001</v>
      </c>
      <c r="H1171" s="174">
        <v>3.1571499999999997</v>
      </c>
      <c r="I1171" s="174">
        <v>3.5644499999999999</v>
      </c>
      <c r="J1171" s="174">
        <v>5.2083999999999993</v>
      </c>
      <c r="K1171" s="174">
        <v>8.4570500000000006</v>
      </c>
      <c r="L1171" s="174">
        <v>7.5238499999999995</v>
      </c>
      <c r="M1171" s="174">
        <v>7.0060500000000001</v>
      </c>
      <c r="N1171" s="174">
        <v>7.2225000000000001</v>
      </c>
      <c r="O1171" s="174">
        <v>7.5221999999999998</v>
      </c>
      <c r="P1171" s="174">
        <v>7.5334000000000003</v>
      </c>
      <c r="Q1171" s="174">
        <v>7.7104999999999997</v>
      </c>
      <c r="R1171" s="174">
        <v>7.8525999999999998</v>
      </c>
    </row>
    <row r="1172" spans="1:18" x14ac:dyDescent="0.3">
      <c r="A1172" s="117"/>
      <c r="B1172" s="117"/>
      <c r="C1172" s="117"/>
      <c r="D1172" s="117"/>
      <c r="E1172" s="117"/>
      <c r="F1172" s="117"/>
      <c r="G1172" s="117"/>
      <c r="H1172" s="117"/>
      <c r="I1172" s="117"/>
      <c r="J1172" s="117"/>
      <c r="K1172" s="117"/>
      <c r="L1172" s="117"/>
      <c r="M1172" s="117"/>
      <c r="N1172" s="117"/>
      <c r="O1172" s="117"/>
      <c r="P1172" s="117"/>
      <c r="Q1172" s="117"/>
      <c r="R1172" s="117"/>
    </row>
    <row r="1173" spans="1:18" x14ac:dyDescent="0.3">
      <c r="A1173" s="170" t="s">
        <v>1281</v>
      </c>
      <c r="B1173" s="170"/>
      <c r="C1173" s="170"/>
      <c r="D1173" s="170"/>
      <c r="E1173" s="170"/>
      <c r="F1173" s="170"/>
      <c r="G1173" s="170"/>
      <c r="H1173" s="170"/>
      <c r="I1173" s="170"/>
      <c r="J1173" s="170"/>
      <c r="K1173" s="170"/>
      <c r="L1173" s="170"/>
      <c r="M1173" s="170"/>
      <c r="N1173" s="170"/>
      <c r="O1173" s="170"/>
      <c r="P1173" s="170"/>
      <c r="Q1173" s="170"/>
      <c r="R1173" s="170"/>
    </row>
    <row r="1174" spans="1:18" x14ac:dyDescent="0.3">
      <c r="A1174" s="168" t="s">
        <v>1282</v>
      </c>
      <c r="B1174" s="168" t="s">
        <v>1283</v>
      </c>
      <c r="C1174" s="168">
        <v>120524</v>
      </c>
      <c r="D1174" s="171">
        <v>44040</v>
      </c>
      <c r="E1174" s="172">
        <v>23.002700000000001</v>
      </c>
      <c r="F1174" s="172">
        <v>0.92710000000000004</v>
      </c>
      <c r="G1174" s="172">
        <v>0.89739999999999998</v>
      </c>
      <c r="H1174" s="172">
        <v>1.2715000000000001</v>
      </c>
      <c r="I1174" s="172">
        <v>3.6385999999999998</v>
      </c>
      <c r="J1174" s="172">
        <v>5.5712000000000002</v>
      </c>
      <c r="K1174" s="172">
        <v>12.6777</v>
      </c>
      <c r="L1174" s="172">
        <v>-1.8169999999999999</v>
      </c>
      <c r="M1174" s="172">
        <v>1.9858</v>
      </c>
      <c r="N1174" s="172">
        <v>10.424300000000001</v>
      </c>
      <c r="O1174" s="172">
        <v>7.6304999999999996</v>
      </c>
      <c r="P1174" s="172">
        <v>8.1022999999999996</v>
      </c>
      <c r="Q1174" s="172">
        <v>8.1709999999999994</v>
      </c>
      <c r="R1174" s="172">
        <v>5.9522000000000004</v>
      </c>
    </row>
    <row r="1175" spans="1:18" x14ac:dyDescent="0.3">
      <c r="A1175" s="168" t="s">
        <v>1282</v>
      </c>
      <c r="B1175" s="168" t="s">
        <v>1284</v>
      </c>
      <c r="C1175" s="168">
        <v>113064</v>
      </c>
      <c r="D1175" s="171">
        <v>44040</v>
      </c>
      <c r="E1175" s="172">
        <v>21.179500000000001</v>
      </c>
      <c r="F1175" s="172">
        <v>0.92300000000000004</v>
      </c>
      <c r="G1175" s="172">
        <v>0.88119999999999998</v>
      </c>
      <c r="H1175" s="172">
        <v>1.2428999999999999</v>
      </c>
      <c r="I1175" s="172">
        <v>3.5804</v>
      </c>
      <c r="J1175" s="172">
        <v>5.4356999999999998</v>
      </c>
      <c r="K1175" s="172">
        <v>12.2735</v>
      </c>
      <c r="L1175" s="172">
        <v>-2.4678</v>
      </c>
      <c r="M1175" s="172">
        <v>0.97740000000000005</v>
      </c>
      <c r="N1175" s="172">
        <v>9.0013000000000005</v>
      </c>
      <c r="O1175" s="172">
        <v>6.4417999999999997</v>
      </c>
      <c r="P1175" s="172">
        <v>6.9055</v>
      </c>
      <c r="Q1175" s="172">
        <v>7.8445999999999998</v>
      </c>
      <c r="R1175" s="172">
        <v>4.6967999999999996</v>
      </c>
    </row>
    <row r="1176" spans="1:18" x14ac:dyDescent="0.3">
      <c r="A1176" s="168" t="s">
        <v>1282</v>
      </c>
      <c r="B1176" s="168" t="s">
        <v>1285</v>
      </c>
      <c r="C1176" s="168">
        <v>114855</v>
      </c>
      <c r="D1176" s="171">
        <v>44040</v>
      </c>
      <c r="E1176" s="172">
        <v>18.6434</v>
      </c>
      <c r="F1176" s="172">
        <v>0.62990000000000002</v>
      </c>
      <c r="G1176" s="172">
        <v>0.75829999999999997</v>
      </c>
      <c r="H1176" s="172">
        <v>1.7952999999999999</v>
      </c>
      <c r="I1176" s="172">
        <v>4.5620000000000003</v>
      </c>
      <c r="J1176" s="172">
        <v>6.3963000000000001</v>
      </c>
      <c r="K1176" s="172">
        <v>13.9161</v>
      </c>
      <c r="L1176" s="172">
        <v>-3.4986000000000002</v>
      </c>
      <c r="M1176" s="172">
        <v>1.792</v>
      </c>
      <c r="N1176" s="172">
        <v>5.5266999999999999</v>
      </c>
      <c r="O1176" s="172">
        <v>3.8504</v>
      </c>
      <c r="P1176" s="172">
        <v>5.4683999999999999</v>
      </c>
      <c r="Q1176" s="172">
        <v>6.9115000000000002</v>
      </c>
      <c r="R1176" s="172">
        <v>3.8007</v>
      </c>
    </row>
    <row r="1177" spans="1:18" x14ac:dyDescent="0.3">
      <c r="A1177" s="168" t="s">
        <v>1282</v>
      </c>
      <c r="B1177" s="168" t="s">
        <v>1286</v>
      </c>
      <c r="C1177" s="168">
        <v>119176</v>
      </c>
      <c r="D1177" s="171">
        <v>44040</v>
      </c>
      <c r="E1177" s="172">
        <v>20.404900000000001</v>
      </c>
      <c r="F1177" s="172">
        <v>0.63419999999999999</v>
      </c>
      <c r="G1177" s="172">
        <v>0.77539999999999998</v>
      </c>
      <c r="H1177" s="172">
        <v>1.8249</v>
      </c>
      <c r="I1177" s="172">
        <v>4.6200999999999999</v>
      </c>
      <c r="J1177" s="172">
        <v>6.5346000000000002</v>
      </c>
      <c r="K1177" s="172">
        <v>14.315099999999999</v>
      </c>
      <c r="L1177" s="172">
        <v>-2.8851</v>
      </c>
      <c r="M1177" s="172">
        <v>2.7654000000000001</v>
      </c>
      <c r="N1177" s="172">
        <v>6.9187000000000003</v>
      </c>
      <c r="O1177" s="172">
        <v>5.0406000000000004</v>
      </c>
      <c r="P1177" s="172">
        <v>6.8875999999999999</v>
      </c>
      <c r="Q1177" s="172">
        <v>7.2552000000000003</v>
      </c>
      <c r="R1177" s="172">
        <v>5.1816000000000004</v>
      </c>
    </row>
    <row r="1178" spans="1:18" x14ac:dyDescent="0.3">
      <c r="A1178" s="168" t="s">
        <v>1282</v>
      </c>
      <c r="B1178" s="168" t="s">
        <v>1287</v>
      </c>
      <c r="C1178" s="168">
        <v>103131</v>
      </c>
      <c r="D1178" s="171">
        <v>44040</v>
      </c>
      <c r="E1178" s="172">
        <v>34.997</v>
      </c>
      <c r="F1178" s="172">
        <v>0.32390000000000002</v>
      </c>
      <c r="G1178" s="172">
        <v>0.32969999999999999</v>
      </c>
      <c r="H1178" s="172">
        <v>2.0529000000000002</v>
      </c>
      <c r="I1178" s="172">
        <v>5.6928000000000001</v>
      </c>
      <c r="J1178" s="172">
        <v>8.4237000000000002</v>
      </c>
      <c r="K1178" s="172">
        <v>17.082100000000001</v>
      </c>
      <c r="L1178" s="172">
        <v>2.0648</v>
      </c>
      <c r="M1178" s="172">
        <v>8.0555000000000003</v>
      </c>
      <c r="N1178" s="172">
        <v>11.2464</v>
      </c>
      <c r="O1178" s="172">
        <v>5.3455000000000004</v>
      </c>
      <c r="P1178" s="172">
        <v>6.9040999999999997</v>
      </c>
      <c r="Q1178" s="172">
        <v>8.7363999999999997</v>
      </c>
      <c r="R1178" s="172">
        <v>4.7777000000000003</v>
      </c>
    </row>
    <row r="1179" spans="1:18" x14ac:dyDescent="0.3">
      <c r="A1179" s="168" t="s">
        <v>1282</v>
      </c>
      <c r="B1179" s="168" t="s">
        <v>1288</v>
      </c>
      <c r="C1179" s="168">
        <v>119131</v>
      </c>
      <c r="D1179" s="171">
        <v>44040</v>
      </c>
      <c r="E1179" s="172">
        <v>36.674999999999997</v>
      </c>
      <c r="F1179" s="172">
        <v>0.32550000000000001</v>
      </c>
      <c r="G1179" s="172">
        <v>0.33929999999999999</v>
      </c>
      <c r="H1179" s="172">
        <v>2.0706000000000002</v>
      </c>
      <c r="I1179" s="172">
        <v>5.7282000000000002</v>
      </c>
      <c r="J1179" s="172">
        <v>8.5059000000000005</v>
      </c>
      <c r="K1179" s="172">
        <v>17.3337</v>
      </c>
      <c r="L1179" s="172">
        <v>2.5472999999999999</v>
      </c>
      <c r="M1179" s="172">
        <v>8.8181999999999992</v>
      </c>
      <c r="N1179" s="172">
        <v>12.2315</v>
      </c>
      <c r="O1179" s="172">
        <v>6.0563000000000002</v>
      </c>
      <c r="P1179" s="172">
        <v>7.5818000000000003</v>
      </c>
      <c r="Q1179" s="172">
        <v>8.9570000000000007</v>
      </c>
      <c r="R1179" s="172">
        <v>5.5320999999999998</v>
      </c>
    </row>
    <row r="1180" spans="1:18" x14ac:dyDescent="0.3">
      <c r="A1180" s="168" t="s">
        <v>1282</v>
      </c>
      <c r="B1180" s="168" t="s">
        <v>1289</v>
      </c>
      <c r="C1180" s="168">
        <v>101144</v>
      </c>
      <c r="D1180" s="171">
        <v>44040</v>
      </c>
      <c r="E1180" s="172">
        <v>260.84219999999999</v>
      </c>
      <c r="F1180" s="172">
        <v>0.40689999999999998</v>
      </c>
      <c r="G1180" s="172">
        <v>-0.14430000000000001</v>
      </c>
      <c r="H1180" s="172">
        <v>0.19570000000000001</v>
      </c>
      <c r="I1180" s="172">
        <v>2.5304000000000002</v>
      </c>
      <c r="J1180" s="172">
        <v>2.8942999999999999</v>
      </c>
      <c r="K1180" s="172">
        <v>14.1534</v>
      </c>
      <c r="L1180" s="172">
        <v>-5.6181000000000001</v>
      </c>
      <c r="M1180" s="172">
        <v>-1.5043</v>
      </c>
      <c r="N1180" s="172">
        <v>-1.8284</v>
      </c>
      <c r="O1180" s="172">
        <v>2.6318000000000001</v>
      </c>
      <c r="P1180" s="172">
        <v>7.3144</v>
      </c>
      <c r="Q1180" s="172">
        <v>20.165700000000001</v>
      </c>
      <c r="R1180" s="172">
        <v>1.5147999999999999</v>
      </c>
    </row>
    <row r="1181" spans="1:18" x14ac:dyDescent="0.3">
      <c r="A1181" s="168" t="s">
        <v>1282</v>
      </c>
      <c r="B1181" s="168" t="s">
        <v>1290</v>
      </c>
      <c r="C1181" s="168">
        <v>120334</v>
      </c>
      <c r="D1181" s="171">
        <v>44040</v>
      </c>
      <c r="E1181" s="172">
        <v>277.46890000000002</v>
      </c>
      <c r="F1181" s="172">
        <v>0.4088</v>
      </c>
      <c r="G1181" s="172">
        <v>-0.13650000000000001</v>
      </c>
      <c r="H1181" s="172">
        <v>0.20949999999999999</v>
      </c>
      <c r="I1181" s="172">
        <v>2.5592999999999999</v>
      </c>
      <c r="J1181" s="172">
        <v>2.9611000000000001</v>
      </c>
      <c r="K1181" s="172">
        <v>14.3551</v>
      </c>
      <c r="L1181" s="172">
        <v>-5.2995999999999999</v>
      </c>
      <c r="M1181" s="172">
        <v>-1.0095000000000001</v>
      </c>
      <c r="N1181" s="172">
        <v>-1.1873</v>
      </c>
      <c r="O1181" s="172">
        <v>3.5468999999999999</v>
      </c>
      <c r="P1181" s="172">
        <v>8.2444000000000006</v>
      </c>
      <c r="Q1181" s="172">
        <v>12.0648</v>
      </c>
      <c r="R1181" s="172">
        <v>2.2818000000000001</v>
      </c>
    </row>
    <row r="1182" spans="1:18" x14ac:dyDescent="0.3">
      <c r="A1182" s="168" t="s">
        <v>1282</v>
      </c>
      <c r="B1182" s="168" t="s">
        <v>1291</v>
      </c>
      <c r="C1182" s="168">
        <v>101072</v>
      </c>
      <c r="D1182" s="171">
        <v>44040</v>
      </c>
      <c r="E1182" s="172">
        <v>41.699599999999997</v>
      </c>
      <c r="F1182" s="172">
        <v>0.70109999999999995</v>
      </c>
      <c r="G1182" s="172">
        <v>2.5973999999999999</v>
      </c>
      <c r="H1182" s="172">
        <v>6.0717999999999996</v>
      </c>
      <c r="I1182" s="172">
        <v>8.3477999999999994</v>
      </c>
      <c r="J1182" s="172">
        <v>14.342599999999999</v>
      </c>
      <c r="K1182" s="172">
        <v>21.683900000000001</v>
      </c>
      <c r="L1182" s="172">
        <v>2.4095</v>
      </c>
      <c r="M1182" s="172">
        <v>3.9037999999999999</v>
      </c>
      <c r="N1182" s="172">
        <v>10.969900000000001</v>
      </c>
      <c r="O1182" s="172">
        <v>6.0189000000000004</v>
      </c>
      <c r="P1182" s="172">
        <v>7.4641000000000002</v>
      </c>
      <c r="Q1182" s="172">
        <v>7.6502999999999997</v>
      </c>
      <c r="R1182" s="172">
        <v>9.6478000000000002</v>
      </c>
    </row>
    <row r="1183" spans="1:18" x14ac:dyDescent="0.3">
      <c r="A1183" s="168" t="s">
        <v>1282</v>
      </c>
      <c r="B1183" s="168" t="s">
        <v>1292</v>
      </c>
      <c r="C1183" s="168">
        <v>120821</v>
      </c>
      <c r="D1183" s="171">
        <v>44040</v>
      </c>
      <c r="E1183" s="172">
        <v>41.594999999999999</v>
      </c>
      <c r="F1183" s="172">
        <v>0.70140000000000002</v>
      </c>
      <c r="G1183" s="172">
        <v>2.5996000000000001</v>
      </c>
      <c r="H1183" s="172">
        <v>6.0747999999999998</v>
      </c>
      <c r="I1183" s="172">
        <v>8.3528000000000002</v>
      </c>
      <c r="J1183" s="172">
        <v>14.3537</v>
      </c>
      <c r="K1183" s="172">
        <v>21.715299999999999</v>
      </c>
      <c r="L1183" s="172">
        <v>2.4615999999999998</v>
      </c>
      <c r="M1183" s="172">
        <v>3.9702999999999999</v>
      </c>
      <c r="N1183" s="172">
        <v>11.062799999999999</v>
      </c>
      <c r="O1183" s="172">
        <v>5.9302000000000001</v>
      </c>
      <c r="P1183" s="172">
        <v>7.4101999999999997</v>
      </c>
      <c r="Q1183" s="172">
        <v>7.2920999999999996</v>
      </c>
      <c r="R1183" s="172">
        <v>9.5106000000000002</v>
      </c>
    </row>
    <row r="1184" spans="1:18" x14ac:dyDescent="0.3">
      <c r="A1184" s="168" t="s">
        <v>1282</v>
      </c>
      <c r="B1184" s="168" t="s">
        <v>1293</v>
      </c>
      <c r="C1184" s="168">
        <v>119843</v>
      </c>
      <c r="D1184" s="171">
        <v>44040</v>
      </c>
      <c r="E1184" s="172">
        <v>32.147399999999998</v>
      </c>
      <c r="F1184" s="172">
        <v>0.28139999999999998</v>
      </c>
      <c r="G1184" s="172">
        <v>0.44490000000000002</v>
      </c>
      <c r="H1184" s="172">
        <v>0.78439999999999999</v>
      </c>
      <c r="I1184" s="172">
        <v>1.9157999999999999</v>
      </c>
      <c r="J1184" s="172">
        <v>2.8256000000000001</v>
      </c>
      <c r="K1184" s="172">
        <v>8.5374999999999996</v>
      </c>
      <c r="L1184" s="172">
        <v>3.585</v>
      </c>
      <c r="M1184" s="172">
        <v>6.8324999999999996</v>
      </c>
      <c r="N1184" s="172">
        <v>11.805</v>
      </c>
      <c r="O1184" s="172">
        <v>7.9390000000000001</v>
      </c>
      <c r="P1184" s="172">
        <v>8.7821999999999996</v>
      </c>
      <c r="Q1184" s="172">
        <v>10.378299999999999</v>
      </c>
      <c r="R1184" s="172">
        <v>8.9873999999999992</v>
      </c>
    </row>
    <row r="1185" spans="1:18" x14ac:dyDescent="0.3">
      <c r="A1185" s="168" t="s">
        <v>1282</v>
      </c>
      <c r="B1185" s="168" t="s">
        <v>1294</v>
      </c>
      <c r="C1185" s="168">
        <v>103408</v>
      </c>
      <c r="D1185" s="171">
        <v>44040</v>
      </c>
      <c r="E1185" s="172">
        <v>30.2746</v>
      </c>
      <c r="F1185" s="172">
        <v>0.27960000000000002</v>
      </c>
      <c r="G1185" s="172">
        <v>0.43759999999999999</v>
      </c>
      <c r="H1185" s="172">
        <v>0.77159999999999995</v>
      </c>
      <c r="I1185" s="172">
        <v>1.8900999999999999</v>
      </c>
      <c r="J1185" s="172">
        <v>2.7721</v>
      </c>
      <c r="K1185" s="172">
        <v>8.3724000000000007</v>
      </c>
      <c r="L1185" s="172">
        <v>3.2719999999999998</v>
      </c>
      <c r="M1185" s="172">
        <v>6.3360000000000003</v>
      </c>
      <c r="N1185" s="172">
        <v>11.119400000000001</v>
      </c>
      <c r="O1185" s="172">
        <v>6.9763999999999999</v>
      </c>
      <c r="P1185" s="172">
        <v>7.7473000000000001</v>
      </c>
      <c r="Q1185" s="172">
        <v>7.8441999999999998</v>
      </c>
      <c r="R1185" s="172">
        <v>8.1944999999999997</v>
      </c>
    </row>
    <row r="1186" spans="1:18" x14ac:dyDescent="0.3">
      <c r="A1186" s="168" t="s">
        <v>1282</v>
      </c>
      <c r="B1186" s="168" t="s">
        <v>1295</v>
      </c>
      <c r="C1186" s="168">
        <v>148053</v>
      </c>
      <c r="D1186" s="171">
        <v>44040</v>
      </c>
      <c r="E1186" s="172">
        <v>10.829000000000001</v>
      </c>
      <c r="F1186" s="172">
        <v>0.75549999999999995</v>
      </c>
      <c r="G1186" s="172">
        <v>0.54220000000000002</v>
      </c>
      <c r="H1186" s="172">
        <v>1.1375999999999999</v>
      </c>
      <c r="I1186" s="172">
        <v>4.2342000000000004</v>
      </c>
      <c r="J1186" s="172">
        <v>5.4737999999999998</v>
      </c>
      <c r="K1186" s="172">
        <v>12.919700000000001</v>
      </c>
      <c r="L1186" s="172"/>
      <c r="M1186" s="172"/>
      <c r="N1186" s="172"/>
      <c r="O1186" s="172"/>
      <c r="P1186" s="172"/>
      <c r="Q1186" s="172">
        <v>8.2899999999999991</v>
      </c>
      <c r="R1186" s="172"/>
    </row>
    <row r="1187" spans="1:18" x14ac:dyDescent="0.3">
      <c r="A1187" s="168" t="s">
        <v>1282</v>
      </c>
      <c r="B1187" s="168" t="s">
        <v>1296</v>
      </c>
      <c r="C1187" s="168">
        <v>148050</v>
      </c>
      <c r="D1187" s="171">
        <v>44040</v>
      </c>
      <c r="E1187" s="172">
        <v>10.741400000000001</v>
      </c>
      <c r="F1187" s="172">
        <v>0.75039999999999996</v>
      </c>
      <c r="G1187" s="172">
        <v>0.51939999999999997</v>
      </c>
      <c r="H1187" s="172">
        <v>1.0984</v>
      </c>
      <c r="I1187" s="172">
        <v>4.1539999999999999</v>
      </c>
      <c r="J1187" s="172">
        <v>5.3068</v>
      </c>
      <c r="K1187" s="172">
        <v>12.421200000000001</v>
      </c>
      <c r="L1187" s="172"/>
      <c r="M1187" s="172"/>
      <c r="N1187" s="172"/>
      <c r="O1187" s="172"/>
      <c r="P1187" s="172"/>
      <c r="Q1187" s="172">
        <v>7.4139999999999997</v>
      </c>
      <c r="R1187" s="172"/>
    </row>
    <row r="1188" spans="1:18" x14ac:dyDescent="0.3">
      <c r="A1188" s="168" t="s">
        <v>1282</v>
      </c>
      <c r="B1188" s="168" t="s">
        <v>1297</v>
      </c>
      <c r="C1188" s="168">
        <v>120760</v>
      </c>
      <c r="D1188" s="171">
        <v>44040</v>
      </c>
      <c r="E1188" s="172">
        <v>37.870899999999999</v>
      </c>
      <c r="F1188" s="172">
        <v>0.83609999999999995</v>
      </c>
      <c r="G1188" s="172">
        <v>0.57979999999999998</v>
      </c>
      <c r="H1188" s="172">
        <v>1.1912</v>
      </c>
      <c r="I1188" s="172">
        <v>4.4086999999999996</v>
      </c>
      <c r="J1188" s="172">
        <v>6.3577000000000004</v>
      </c>
      <c r="K1188" s="172">
        <v>14.2517</v>
      </c>
      <c r="L1188" s="172">
        <v>1.6426000000000001</v>
      </c>
      <c r="M1188" s="172">
        <v>5.3350999999999997</v>
      </c>
      <c r="N1188" s="172">
        <v>8.3794000000000004</v>
      </c>
      <c r="O1188" s="172">
        <v>4.5580999999999996</v>
      </c>
      <c r="P1188" s="172">
        <v>6.0016999999999996</v>
      </c>
      <c r="Q1188" s="172">
        <v>6.4302000000000001</v>
      </c>
      <c r="R1188" s="172">
        <v>3.8809999999999998</v>
      </c>
    </row>
    <row r="1189" spans="1:18" x14ac:dyDescent="0.3">
      <c r="A1189" s="168" t="s">
        <v>1282</v>
      </c>
      <c r="B1189" s="168" t="s">
        <v>1298</v>
      </c>
      <c r="C1189" s="168">
        <v>111599</v>
      </c>
      <c r="D1189" s="171">
        <v>44040</v>
      </c>
      <c r="E1189" s="172">
        <v>35.728400000000001</v>
      </c>
      <c r="F1189" s="172">
        <v>0.83430000000000004</v>
      </c>
      <c r="G1189" s="172">
        <v>0.57169999999999999</v>
      </c>
      <c r="H1189" s="172">
        <v>1.1769000000000001</v>
      </c>
      <c r="I1189" s="172">
        <v>4.3784000000000001</v>
      </c>
      <c r="J1189" s="172">
        <v>6.2870999999999997</v>
      </c>
      <c r="K1189" s="172">
        <v>14.040800000000001</v>
      </c>
      <c r="L1189" s="172">
        <v>1.2595000000000001</v>
      </c>
      <c r="M1189" s="172">
        <v>4.7313999999999998</v>
      </c>
      <c r="N1189" s="172">
        <v>7.5434000000000001</v>
      </c>
      <c r="O1189" s="172">
        <v>3.5788000000000002</v>
      </c>
      <c r="P1189" s="172">
        <v>5.1184000000000003</v>
      </c>
      <c r="Q1189" s="172">
        <v>11.5822</v>
      </c>
      <c r="R1189" s="172">
        <v>3.0021</v>
      </c>
    </row>
    <row r="1190" spans="1:18" x14ac:dyDescent="0.3">
      <c r="A1190" s="173" t="s">
        <v>27</v>
      </c>
      <c r="B1190" s="168"/>
      <c r="C1190" s="168"/>
      <c r="D1190" s="168"/>
      <c r="E1190" s="168"/>
      <c r="F1190" s="174">
        <v>0.60744375000000006</v>
      </c>
      <c r="G1190" s="174">
        <v>0.74956875000000001</v>
      </c>
      <c r="H1190" s="174">
        <v>1.8106250000000002</v>
      </c>
      <c r="I1190" s="174">
        <v>4.4120999999999997</v>
      </c>
      <c r="J1190" s="174">
        <v>6.5276374999999982</v>
      </c>
      <c r="K1190" s="174">
        <v>14.378074999999999</v>
      </c>
      <c r="L1190" s="174">
        <v>-0.16742142857142861</v>
      </c>
      <c r="M1190" s="174">
        <v>3.7849714285714287</v>
      </c>
      <c r="N1190" s="174">
        <v>8.0866500000000006</v>
      </c>
      <c r="O1190" s="174">
        <v>5.3960857142857135</v>
      </c>
      <c r="P1190" s="174">
        <v>7.1380285714285705</v>
      </c>
      <c r="Q1190" s="174">
        <v>9.1867187500000007</v>
      </c>
      <c r="R1190" s="174">
        <v>5.4972214285714278</v>
      </c>
    </row>
    <row r="1191" spans="1:18" x14ac:dyDescent="0.3">
      <c r="A1191" s="173" t="s">
        <v>409</v>
      </c>
      <c r="B1191" s="168"/>
      <c r="C1191" s="168"/>
      <c r="D1191" s="168"/>
      <c r="E1191" s="168"/>
      <c r="F1191" s="174">
        <v>0.66764999999999997</v>
      </c>
      <c r="G1191" s="174">
        <v>0.55695000000000006</v>
      </c>
      <c r="H1191" s="174">
        <v>1.21705</v>
      </c>
      <c r="I1191" s="174">
        <v>4.3063000000000002</v>
      </c>
      <c r="J1191" s="174">
        <v>5.9291499999999999</v>
      </c>
      <c r="K1191" s="174">
        <v>14.097100000000001</v>
      </c>
      <c r="L1191" s="174">
        <v>1.45105</v>
      </c>
      <c r="M1191" s="174">
        <v>3.9370500000000002</v>
      </c>
      <c r="N1191" s="174">
        <v>9.7128000000000014</v>
      </c>
      <c r="O1191" s="174">
        <v>5.6378500000000003</v>
      </c>
      <c r="P1191" s="174">
        <v>7.3622999999999994</v>
      </c>
      <c r="Q1191" s="174">
        <v>8.0077999999999996</v>
      </c>
      <c r="R1191" s="174">
        <v>4.9796500000000004</v>
      </c>
    </row>
    <row r="1192" spans="1:18" x14ac:dyDescent="0.3">
      <c r="A1192" s="117"/>
      <c r="B1192" s="117"/>
      <c r="C1192" s="117"/>
      <c r="D1192" s="117"/>
      <c r="E1192" s="117"/>
      <c r="F1192" s="117"/>
      <c r="G1192" s="117"/>
      <c r="H1192" s="117"/>
      <c r="I1192" s="117"/>
      <c r="J1192" s="117"/>
      <c r="K1192" s="117"/>
      <c r="L1192" s="117"/>
      <c r="M1192" s="117"/>
      <c r="N1192" s="117"/>
      <c r="O1192" s="117"/>
      <c r="P1192" s="117"/>
      <c r="Q1192" s="117"/>
      <c r="R1192" s="117"/>
    </row>
    <row r="1193" spans="1:18" x14ac:dyDescent="0.3">
      <c r="A1193" s="170" t="s">
        <v>1299</v>
      </c>
      <c r="B1193" s="170"/>
      <c r="C1193" s="170"/>
      <c r="D1193" s="170"/>
      <c r="E1193" s="170"/>
      <c r="F1193" s="170"/>
      <c r="G1193" s="170"/>
      <c r="H1193" s="170"/>
      <c r="I1193" s="170"/>
      <c r="J1193" s="170"/>
      <c r="K1193" s="170"/>
      <c r="L1193" s="170"/>
      <c r="M1193" s="170"/>
      <c r="N1193" s="170"/>
      <c r="O1193" s="170"/>
      <c r="P1193" s="170"/>
      <c r="Q1193" s="170"/>
      <c r="R1193" s="170"/>
    </row>
    <row r="1194" spans="1:18" x14ac:dyDescent="0.3">
      <c r="A1194" s="168" t="s">
        <v>1300</v>
      </c>
      <c r="B1194" s="168" t="s">
        <v>1301</v>
      </c>
      <c r="C1194" s="168">
        <v>103166</v>
      </c>
      <c r="D1194" s="171">
        <v>44040</v>
      </c>
      <c r="E1194" s="172">
        <v>685.01</v>
      </c>
      <c r="F1194" s="172">
        <v>1.2310000000000001</v>
      </c>
      <c r="G1194" s="172">
        <v>0.2165</v>
      </c>
      <c r="H1194" s="172">
        <v>0.3251</v>
      </c>
      <c r="I1194" s="172">
        <v>4.0526999999999997</v>
      </c>
      <c r="J1194" s="172">
        <v>6.0568</v>
      </c>
      <c r="K1194" s="172">
        <v>15.6233</v>
      </c>
      <c r="L1194" s="172">
        <v>-12.338900000000001</v>
      </c>
      <c r="M1194" s="172">
        <v>-4.9297000000000004</v>
      </c>
      <c r="N1194" s="172">
        <v>-1.9186000000000001</v>
      </c>
      <c r="O1194" s="172">
        <v>4.9200000000000001E-2</v>
      </c>
      <c r="P1194" s="172">
        <v>6.9440999999999997</v>
      </c>
      <c r="Q1194" s="172">
        <v>21.252600000000001</v>
      </c>
      <c r="R1194" s="172">
        <v>-2.0701999999999998</v>
      </c>
    </row>
    <row r="1195" spans="1:18" x14ac:dyDescent="0.3">
      <c r="A1195" s="168" t="s">
        <v>1300</v>
      </c>
      <c r="B1195" s="168" t="s">
        <v>1302</v>
      </c>
      <c r="C1195" s="168">
        <v>120564</v>
      </c>
      <c r="D1195" s="171">
        <v>44040</v>
      </c>
      <c r="E1195" s="172">
        <v>734.52</v>
      </c>
      <c r="F1195" s="172">
        <v>1.2321</v>
      </c>
      <c r="G1195" s="172">
        <v>0.22650000000000001</v>
      </c>
      <c r="H1195" s="172">
        <v>0.34289999999999998</v>
      </c>
      <c r="I1195" s="172">
        <v>4.0913000000000004</v>
      </c>
      <c r="J1195" s="172">
        <v>6.1505999999999998</v>
      </c>
      <c r="K1195" s="172">
        <v>15.909700000000001</v>
      </c>
      <c r="L1195" s="172">
        <v>-11.952299999999999</v>
      </c>
      <c r="M1195" s="172">
        <v>-4.2882999999999996</v>
      </c>
      <c r="N1195" s="172">
        <v>-1.0561</v>
      </c>
      <c r="O1195" s="172">
        <v>1.0699000000000001</v>
      </c>
      <c r="P1195" s="172">
        <v>8.0069999999999997</v>
      </c>
      <c r="Q1195" s="172">
        <v>13.6539</v>
      </c>
      <c r="R1195" s="172">
        <v>-1.1757</v>
      </c>
    </row>
    <row r="1196" spans="1:18" x14ac:dyDescent="0.3">
      <c r="A1196" s="168" t="s">
        <v>1300</v>
      </c>
      <c r="B1196" s="168" t="s">
        <v>1303</v>
      </c>
      <c r="C1196" s="168">
        <v>141925</v>
      </c>
      <c r="D1196" s="171">
        <v>44040</v>
      </c>
      <c r="E1196" s="172">
        <v>12.5</v>
      </c>
      <c r="F1196" s="172">
        <v>1.2145999999999999</v>
      </c>
      <c r="G1196" s="172">
        <v>0.72519999999999996</v>
      </c>
      <c r="H1196" s="172">
        <v>8.0100000000000005E-2</v>
      </c>
      <c r="I1196" s="172">
        <v>3.6484000000000001</v>
      </c>
      <c r="J1196" s="172">
        <v>4.7778999999999998</v>
      </c>
      <c r="K1196" s="172">
        <v>10.132199999999999</v>
      </c>
      <c r="L1196" s="172">
        <v>-5.3029999999999999</v>
      </c>
      <c r="M1196" s="172">
        <v>-2.4961000000000002</v>
      </c>
      <c r="N1196" s="172">
        <v>5.6635999999999997</v>
      </c>
      <c r="O1196" s="172"/>
      <c r="P1196" s="172"/>
      <c r="Q1196" s="172">
        <v>8.6294000000000004</v>
      </c>
      <c r="R1196" s="172">
        <v>4.0650000000000004</v>
      </c>
    </row>
    <row r="1197" spans="1:18" x14ac:dyDescent="0.3">
      <c r="A1197" s="168" t="s">
        <v>1300</v>
      </c>
      <c r="B1197" s="168" t="s">
        <v>1304</v>
      </c>
      <c r="C1197" s="168">
        <v>141927</v>
      </c>
      <c r="D1197" s="171">
        <v>44040</v>
      </c>
      <c r="E1197" s="172">
        <v>11.98</v>
      </c>
      <c r="F1197" s="172">
        <v>1.1823999999999999</v>
      </c>
      <c r="G1197" s="172">
        <v>0.67230000000000001</v>
      </c>
      <c r="H1197" s="172">
        <v>8.3500000000000005E-2</v>
      </c>
      <c r="I1197" s="172">
        <v>3.5436000000000001</v>
      </c>
      <c r="J1197" s="172">
        <v>4.6288</v>
      </c>
      <c r="K1197" s="172">
        <v>9.7070000000000007</v>
      </c>
      <c r="L1197" s="172">
        <v>-5.9654999999999996</v>
      </c>
      <c r="M1197" s="172">
        <v>-3.5427</v>
      </c>
      <c r="N1197" s="172">
        <v>4.1738999999999997</v>
      </c>
      <c r="O1197" s="172"/>
      <c r="P1197" s="172"/>
      <c r="Q1197" s="172">
        <v>6.9306999999999999</v>
      </c>
      <c r="R1197" s="172">
        <v>2.4605000000000001</v>
      </c>
    </row>
    <row r="1198" spans="1:18" x14ac:dyDescent="0.3">
      <c r="A1198" s="168" t="s">
        <v>1300</v>
      </c>
      <c r="B1198" s="168" t="s">
        <v>1305</v>
      </c>
      <c r="C1198" s="168">
        <v>102020</v>
      </c>
      <c r="D1198" s="171">
        <v>44040</v>
      </c>
      <c r="E1198" s="172">
        <v>95.36</v>
      </c>
      <c r="F1198" s="172">
        <v>0.96350000000000002</v>
      </c>
      <c r="G1198" s="172">
        <v>0.45300000000000001</v>
      </c>
      <c r="H1198" s="172">
        <v>0.79269999999999996</v>
      </c>
      <c r="I1198" s="172">
        <v>5.3935000000000004</v>
      </c>
      <c r="J1198" s="172">
        <v>7.9832000000000001</v>
      </c>
      <c r="K1198" s="172">
        <v>15.5459</v>
      </c>
      <c r="L1198" s="172">
        <v>-7.0384000000000002</v>
      </c>
      <c r="M1198" s="172">
        <v>-2.5247999999999999</v>
      </c>
      <c r="N1198" s="172">
        <v>0.878</v>
      </c>
      <c r="O1198" s="172">
        <v>-0.1636</v>
      </c>
      <c r="P1198" s="172">
        <v>3.8212000000000002</v>
      </c>
      <c r="Q1198" s="172">
        <v>14.286</v>
      </c>
      <c r="R1198" s="172">
        <v>-2.2730000000000001</v>
      </c>
    </row>
    <row r="1199" spans="1:18" x14ac:dyDescent="0.3">
      <c r="A1199" s="168" t="s">
        <v>1300</v>
      </c>
      <c r="B1199" s="168" t="s">
        <v>1306</v>
      </c>
      <c r="C1199" s="168">
        <v>119354</v>
      </c>
      <c r="D1199" s="171">
        <v>44040</v>
      </c>
      <c r="E1199" s="172">
        <v>101.96</v>
      </c>
      <c r="F1199" s="172">
        <v>0.97050000000000003</v>
      </c>
      <c r="G1199" s="172">
        <v>0.46310000000000001</v>
      </c>
      <c r="H1199" s="172">
        <v>0.81079999999999997</v>
      </c>
      <c r="I1199" s="172">
        <v>5.4286000000000003</v>
      </c>
      <c r="J1199" s="172">
        <v>8.0542999999999996</v>
      </c>
      <c r="K1199" s="172">
        <v>15.7453</v>
      </c>
      <c r="L1199" s="172">
        <v>-6.6898999999999997</v>
      </c>
      <c r="M1199" s="172">
        <v>-1.9427000000000001</v>
      </c>
      <c r="N1199" s="172">
        <v>1.6854</v>
      </c>
      <c r="O1199" s="172">
        <v>0.73919999999999997</v>
      </c>
      <c r="P1199" s="172">
        <v>4.7023000000000001</v>
      </c>
      <c r="Q1199" s="172">
        <v>9.6986000000000008</v>
      </c>
      <c r="R1199" s="172">
        <v>-1.4309000000000001</v>
      </c>
    </row>
    <row r="1200" spans="1:18" x14ac:dyDescent="0.3">
      <c r="A1200" s="168" t="s">
        <v>1300</v>
      </c>
      <c r="B1200" s="168" t="s">
        <v>1307</v>
      </c>
      <c r="C1200" s="168">
        <v>113460</v>
      </c>
      <c r="D1200" s="171">
        <v>44040</v>
      </c>
      <c r="E1200" s="172">
        <v>45.473999999999997</v>
      </c>
      <c r="F1200" s="172">
        <v>1.371</v>
      </c>
      <c r="G1200" s="172">
        <v>0.78459999999999996</v>
      </c>
      <c r="H1200" s="172">
        <v>0.47499999999999998</v>
      </c>
      <c r="I1200" s="172">
        <v>4.0857000000000001</v>
      </c>
      <c r="J1200" s="172">
        <v>4.6486000000000001</v>
      </c>
      <c r="K1200" s="172">
        <v>13.356299999999999</v>
      </c>
      <c r="L1200" s="172">
        <v>-12.288600000000001</v>
      </c>
      <c r="M1200" s="172">
        <v>-5.2724000000000002</v>
      </c>
      <c r="N1200" s="172">
        <v>-0.29820000000000002</v>
      </c>
      <c r="O1200" s="172">
        <v>-0.21659999999999999</v>
      </c>
      <c r="P1200" s="172">
        <v>4.6794000000000002</v>
      </c>
      <c r="Q1200" s="172">
        <v>10.717000000000001</v>
      </c>
      <c r="R1200" s="172">
        <v>-0.93089999999999995</v>
      </c>
    </row>
    <row r="1201" spans="1:18" x14ac:dyDescent="0.3">
      <c r="A1201" s="168" t="s">
        <v>1300</v>
      </c>
      <c r="B1201" s="168" t="s">
        <v>1308</v>
      </c>
      <c r="C1201" s="168">
        <v>119988</v>
      </c>
      <c r="D1201" s="171">
        <v>44040</v>
      </c>
      <c r="E1201" s="172">
        <v>50.723999999999997</v>
      </c>
      <c r="F1201" s="172">
        <v>1.375</v>
      </c>
      <c r="G1201" s="172">
        <v>0.80089999999999995</v>
      </c>
      <c r="H1201" s="172">
        <v>0.50129999999999997</v>
      </c>
      <c r="I1201" s="172">
        <v>4.1432000000000002</v>
      </c>
      <c r="J1201" s="172">
        <v>4.7778</v>
      </c>
      <c r="K1201" s="172">
        <v>13.741099999999999</v>
      </c>
      <c r="L1201" s="172">
        <v>-11.729100000000001</v>
      </c>
      <c r="M1201" s="172">
        <v>-4.3430999999999997</v>
      </c>
      <c r="N1201" s="172">
        <v>1.0358000000000001</v>
      </c>
      <c r="O1201" s="172">
        <v>1.3092999999999999</v>
      </c>
      <c r="P1201" s="172">
        <v>6.3174000000000001</v>
      </c>
      <c r="Q1201" s="172">
        <v>12.464399999999999</v>
      </c>
      <c r="R1201" s="172">
        <v>0.47020000000000001</v>
      </c>
    </row>
    <row r="1202" spans="1:18" x14ac:dyDescent="0.3">
      <c r="A1202" s="168" t="s">
        <v>1300</v>
      </c>
      <c r="B1202" s="168" t="s">
        <v>1309</v>
      </c>
      <c r="C1202" s="168">
        <v>148405</v>
      </c>
      <c r="D1202" s="171">
        <v>44040</v>
      </c>
      <c r="E1202" s="172">
        <v>10.68</v>
      </c>
      <c r="F1202" s="172">
        <v>0.56499999999999995</v>
      </c>
      <c r="G1202" s="172">
        <v>-0.37309999999999999</v>
      </c>
      <c r="H1202" s="172">
        <v>1.3283</v>
      </c>
      <c r="I1202" s="172">
        <v>4.8086000000000002</v>
      </c>
      <c r="J1202" s="172"/>
      <c r="K1202" s="172"/>
      <c r="L1202" s="172"/>
      <c r="M1202" s="172"/>
      <c r="N1202" s="172"/>
      <c r="O1202" s="172"/>
      <c r="P1202" s="172"/>
      <c r="Q1202" s="172">
        <v>6.8</v>
      </c>
      <c r="R1202" s="172"/>
    </row>
    <row r="1203" spans="1:18" x14ac:dyDescent="0.3">
      <c r="A1203" s="168" t="s">
        <v>1300</v>
      </c>
      <c r="B1203" s="168" t="s">
        <v>1310</v>
      </c>
      <c r="C1203" s="168">
        <v>118275</v>
      </c>
      <c r="D1203" s="171">
        <v>44040</v>
      </c>
      <c r="E1203" s="172">
        <v>147.30000000000001</v>
      </c>
      <c r="F1203" s="172">
        <v>1.0565</v>
      </c>
      <c r="G1203" s="172">
        <v>0.62160000000000004</v>
      </c>
      <c r="H1203" s="172">
        <v>0.3543</v>
      </c>
      <c r="I1203" s="172">
        <v>4.7801999999999998</v>
      </c>
      <c r="J1203" s="172">
        <v>6.9794</v>
      </c>
      <c r="K1203" s="172">
        <v>15.0512</v>
      </c>
      <c r="L1203" s="172">
        <v>-3.0028000000000001</v>
      </c>
      <c r="M1203" s="172">
        <v>3.1223999999999998</v>
      </c>
      <c r="N1203" s="172">
        <v>8.5322999999999993</v>
      </c>
      <c r="O1203" s="172">
        <v>7.3876999999999997</v>
      </c>
      <c r="P1203" s="172">
        <v>8.1682000000000006</v>
      </c>
      <c r="Q1203" s="172">
        <v>11.648400000000001</v>
      </c>
      <c r="R1203" s="172">
        <v>4.2859999999999996</v>
      </c>
    </row>
    <row r="1204" spans="1:18" x14ac:dyDescent="0.3">
      <c r="A1204" s="168" t="s">
        <v>1300</v>
      </c>
      <c r="B1204" s="168" t="s">
        <v>1311</v>
      </c>
      <c r="C1204" s="168">
        <v>101922</v>
      </c>
      <c r="D1204" s="171">
        <v>44040</v>
      </c>
      <c r="E1204" s="172">
        <v>139.72</v>
      </c>
      <c r="F1204" s="172">
        <v>1.056</v>
      </c>
      <c r="G1204" s="172">
        <v>0.6048</v>
      </c>
      <c r="H1204" s="172">
        <v>0.33029999999999998</v>
      </c>
      <c r="I1204" s="172">
        <v>4.7298</v>
      </c>
      <c r="J1204" s="172">
        <v>6.8358999999999996</v>
      </c>
      <c r="K1204" s="172">
        <v>14.618499999999999</v>
      </c>
      <c r="L1204" s="172">
        <v>-3.6812</v>
      </c>
      <c r="M1204" s="172">
        <v>2.0674000000000001</v>
      </c>
      <c r="N1204" s="172">
        <v>7.0898000000000003</v>
      </c>
      <c r="O1204" s="172">
        <v>6.4073000000000002</v>
      </c>
      <c r="P1204" s="172">
        <v>7.3056000000000001</v>
      </c>
      <c r="Q1204" s="172">
        <v>16.912299999999998</v>
      </c>
      <c r="R1204" s="172">
        <v>3.2183999999999999</v>
      </c>
    </row>
    <row r="1205" spans="1:18" x14ac:dyDescent="0.3">
      <c r="A1205" s="168" t="s">
        <v>1300</v>
      </c>
      <c r="B1205" s="168" t="s">
        <v>1312</v>
      </c>
      <c r="C1205" s="168">
        <v>119077</v>
      </c>
      <c r="D1205" s="171">
        <v>44040</v>
      </c>
      <c r="E1205" s="172">
        <v>115.707625213158</v>
      </c>
      <c r="F1205" s="172">
        <v>0.8851</v>
      </c>
      <c r="G1205" s="172">
        <v>-6.5600000000000006E-2</v>
      </c>
      <c r="H1205" s="172">
        <v>-0.50919999999999999</v>
      </c>
      <c r="I1205" s="172">
        <v>2.5333999999999999</v>
      </c>
      <c r="J1205" s="172">
        <v>3.7418</v>
      </c>
      <c r="K1205" s="172">
        <v>13.182700000000001</v>
      </c>
      <c r="L1205" s="172">
        <v>-10.7264</v>
      </c>
      <c r="M1205" s="172">
        <v>-5.7030000000000003</v>
      </c>
      <c r="N1205" s="172">
        <v>3.2303000000000002</v>
      </c>
      <c r="O1205" s="172">
        <v>3.4950999999999999</v>
      </c>
      <c r="P1205" s="172">
        <v>7.2853000000000003</v>
      </c>
      <c r="Q1205" s="172">
        <v>11.520300000000001</v>
      </c>
      <c r="R1205" s="172">
        <v>0.85170000000000001</v>
      </c>
    </row>
    <row r="1206" spans="1:18" x14ac:dyDescent="0.3">
      <c r="A1206" s="168" t="s">
        <v>1300</v>
      </c>
      <c r="B1206" s="168" t="s">
        <v>1313</v>
      </c>
      <c r="C1206" s="168">
        <v>100080</v>
      </c>
      <c r="D1206" s="171">
        <v>44040</v>
      </c>
      <c r="E1206" s="172">
        <v>495.08697357552302</v>
      </c>
      <c r="F1206" s="172">
        <v>0.88090000000000002</v>
      </c>
      <c r="G1206" s="172">
        <v>-7.6999999999999999E-2</v>
      </c>
      <c r="H1206" s="172">
        <v>-0.52629999999999999</v>
      </c>
      <c r="I1206" s="172">
        <v>2.4954999999999998</v>
      </c>
      <c r="J1206" s="172">
        <v>3.6551</v>
      </c>
      <c r="K1206" s="172">
        <v>12.91</v>
      </c>
      <c r="L1206" s="172">
        <v>-11.2112</v>
      </c>
      <c r="M1206" s="172">
        <v>-6.4389000000000003</v>
      </c>
      <c r="N1206" s="172">
        <v>2.2187000000000001</v>
      </c>
      <c r="O1206" s="172">
        <v>2.6221000000000001</v>
      </c>
      <c r="P1206" s="172">
        <v>6.4489999999999998</v>
      </c>
      <c r="Q1206" s="172">
        <v>18.263000000000002</v>
      </c>
      <c r="R1206" s="172">
        <v>-3.8300000000000001E-2</v>
      </c>
    </row>
    <row r="1207" spans="1:18" x14ac:dyDescent="0.3">
      <c r="A1207" s="168" t="s">
        <v>1300</v>
      </c>
      <c r="B1207" s="168" t="s">
        <v>1314</v>
      </c>
      <c r="C1207" s="168">
        <v>140353</v>
      </c>
      <c r="D1207" s="171">
        <v>44040</v>
      </c>
      <c r="E1207" s="172">
        <v>14.705</v>
      </c>
      <c r="F1207" s="172">
        <v>1.0236000000000001</v>
      </c>
      <c r="G1207" s="172">
        <v>0.307</v>
      </c>
      <c r="H1207" s="172">
        <v>0.54700000000000004</v>
      </c>
      <c r="I1207" s="172">
        <v>5.4122000000000003</v>
      </c>
      <c r="J1207" s="172">
        <v>8.0931999999999995</v>
      </c>
      <c r="K1207" s="172">
        <v>15.3062</v>
      </c>
      <c r="L1207" s="172">
        <v>-8.8740000000000006</v>
      </c>
      <c r="M1207" s="172">
        <v>-4.5316000000000001</v>
      </c>
      <c r="N1207" s="172">
        <v>-4.0800000000000003E-2</v>
      </c>
      <c r="O1207" s="172">
        <v>3.9981</v>
      </c>
      <c r="P1207" s="172">
        <v>7.4367999999999999</v>
      </c>
      <c r="Q1207" s="172">
        <v>7.2831999999999999</v>
      </c>
      <c r="R1207" s="172">
        <v>-1.4074</v>
      </c>
    </row>
    <row r="1208" spans="1:18" x14ac:dyDescent="0.3">
      <c r="A1208" s="168" t="s">
        <v>1300</v>
      </c>
      <c r="B1208" s="168" t="s">
        <v>1315</v>
      </c>
      <c r="C1208" s="168">
        <v>140355</v>
      </c>
      <c r="D1208" s="171">
        <v>44040</v>
      </c>
      <c r="E1208" s="172">
        <v>13.802</v>
      </c>
      <c r="F1208" s="172">
        <v>1.01</v>
      </c>
      <c r="G1208" s="172">
        <v>0.28339999999999999</v>
      </c>
      <c r="H1208" s="172">
        <v>0.50239999999999996</v>
      </c>
      <c r="I1208" s="172">
        <v>5.3346999999999998</v>
      </c>
      <c r="J1208" s="172">
        <v>7.9208999999999996</v>
      </c>
      <c r="K1208" s="172">
        <v>14.7966</v>
      </c>
      <c r="L1208" s="172">
        <v>-9.6845999999999997</v>
      </c>
      <c r="M1208" s="172">
        <v>-5.827</v>
      </c>
      <c r="N1208" s="172">
        <v>-1.835</v>
      </c>
      <c r="O1208" s="172">
        <v>2.4883999999999999</v>
      </c>
      <c r="P1208" s="172">
        <v>6.2218999999999998</v>
      </c>
      <c r="Q1208" s="172">
        <v>6.0507999999999997</v>
      </c>
      <c r="R1208" s="172">
        <v>-3.0909</v>
      </c>
    </row>
    <row r="1209" spans="1:18" x14ac:dyDescent="0.3">
      <c r="A1209" s="168" t="s">
        <v>1300</v>
      </c>
      <c r="B1209" s="168" t="s">
        <v>1316</v>
      </c>
      <c r="C1209" s="168">
        <v>143793</v>
      </c>
      <c r="D1209" s="171">
        <v>44040</v>
      </c>
      <c r="E1209" s="172">
        <v>10.3362</v>
      </c>
      <c r="F1209" s="172">
        <v>1.0648</v>
      </c>
      <c r="G1209" s="172">
        <v>0.23080000000000001</v>
      </c>
      <c r="H1209" s="172">
        <v>0.30080000000000001</v>
      </c>
      <c r="I1209" s="172">
        <v>3.3744000000000001</v>
      </c>
      <c r="J1209" s="172">
        <v>4.7903000000000002</v>
      </c>
      <c r="K1209" s="172">
        <v>15.001300000000001</v>
      </c>
      <c r="L1209" s="172">
        <v>-11.0099</v>
      </c>
      <c r="M1209" s="172">
        <v>-6.1479999999999997</v>
      </c>
      <c r="N1209" s="172">
        <v>-1.9466000000000001</v>
      </c>
      <c r="O1209" s="172"/>
      <c r="P1209" s="172"/>
      <c r="Q1209" s="172">
        <v>1.6223000000000001</v>
      </c>
      <c r="R1209" s="172">
        <v>6.5699999999999995E-2</v>
      </c>
    </row>
    <row r="1210" spans="1:18" x14ac:dyDescent="0.3">
      <c r="A1210" s="168" t="s">
        <v>1300</v>
      </c>
      <c r="B1210" s="168" t="s">
        <v>1317</v>
      </c>
      <c r="C1210" s="168">
        <v>143787</v>
      </c>
      <c r="D1210" s="171">
        <v>44040</v>
      </c>
      <c r="E1210" s="172">
        <v>9.8983000000000008</v>
      </c>
      <c r="F1210" s="172">
        <v>1.0587</v>
      </c>
      <c r="G1210" s="172">
        <v>0.20549999999999999</v>
      </c>
      <c r="H1210" s="172">
        <v>0.25829999999999997</v>
      </c>
      <c r="I1210" s="172">
        <v>3.2924000000000002</v>
      </c>
      <c r="J1210" s="172">
        <v>4.5967000000000002</v>
      </c>
      <c r="K1210" s="172">
        <v>14.4101</v>
      </c>
      <c r="L1210" s="172">
        <v>-11.7956</v>
      </c>
      <c r="M1210" s="172">
        <v>-7.4448999999999996</v>
      </c>
      <c r="N1210" s="172">
        <v>-3.8132000000000001</v>
      </c>
      <c r="O1210" s="172"/>
      <c r="P1210" s="172"/>
      <c r="Q1210" s="172">
        <v>-0.49619999999999997</v>
      </c>
      <c r="R1210" s="172">
        <v>-2.0105</v>
      </c>
    </row>
    <row r="1211" spans="1:18" x14ac:dyDescent="0.3">
      <c r="A1211" s="168" t="s">
        <v>1300</v>
      </c>
      <c r="B1211" s="168" t="s">
        <v>1318</v>
      </c>
      <c r="C1211" s="168">
        <v>100520</v>
      </c>
      <c r="D1211" s="171">
        <v>44040</v>
      </c>
      <c r="E1211" s="172">
        <v>534.90419999999995</v>
      </c>
      <c r="F1211" s="172">
        <v>1.1498999999999999</v>
      </c>
      <c r="G1211" s="172">
        <v>0.187</v>
      </c>
      <c r="H1211" s="172">
        <v>-0.18970000000000001</v>
      </c>
      <c r="I1211" s="172">
        <v>4.0408999999999997</v>
      </c>
      <c r="J1211" s="172">
        <v>4.0941000000000001</v>
      </c>
      <c r="K1211" s="172">
        <v>19.0566</v>
      </c>
      <c r="L1211" s="172">
        <v>-11.1639</v>
      </c>
      <c r="M1211" s="172">
        <v>-5.2106000000000003</v>
      </c>
      <c r="N1211" s="172">
        <v>-5.0542999999999996</v>
      </c>
      <c r="O1211" s="172">
        <v>-1.6322000000000001</v>
      </c>
      <c r="P1211" s="172">
        <v>3.5710999999999999</v>
      </c>
      <c r="Q1211" s="172">
        <v>16.645199999999999</v>
      </c>
      <c r="R1211" s="172">
        <v>-4.7164999999999999</v>
      </c>
    </row>
    <row r="1212" spans="1:18" x14ac:dyDescent="0.3">
      <c r="A1212" s="168" t="s">
        <v>1300</v>
      </c>
      <c r="B1212" s="168" t="s">
        <v>1319</v>
      </c>
      <c r="C1212" s="168">
        <v>118535</v>
      </c>
      <c r="D1212" s="171">
        <v>44040</v>
      </c>
      <c r="E1212" s="172">
        <v>573.55529999999999</v>
      </c>
      <c r="F1212" s="172">
        <v>1.1523000000000001</v>
      </c>
      <c r="G1212" s="172">
        <v>0.19539999999999999</v>
      </c>
      <c r="H1212" s="172">
        <v>-0.17549999999999999</v>
      </c>
      <c r="I1212" s="172">
        <v>4.0707000000000004</v>
      </c>
      <c r="J1212" s="172">
        <v>4.1616999999999997</v>
      </c>
      <c r="K1212" s="172">
        <v>19.279199999999999</v>
      </c>
      <c r="L1212" s="172">
        <v>-10.8256</v>
      </c>
      <c r="M1212" s="172">
        <v>-4.6479999999999997</v>
      </c>
      <c r="N1212" s="172">
        <v>-4.3068</v>
      </c>
      <c r="O1212" s="172">
        <v>-0.73029999999999995</v>
      </c>
      <c r="P1212" s="172">
        <v>4.6123000000000003</v>
      </c>
      <c r="Q1212" s="172">
        <v>11.3695</v>
      </c>
      <c r="R1212" s="172">
        <v>-3.9127999999999998</v>
      </c>
    </row>
    <row r="1213" spans="1:18" x14ac:dyDescent="0.3">
      <c r="A1213" s="168" t="s">
        <v>1300</v>
      </c>
      <c r="B1213" s="168" t="s">
        <v>1320</v>
      </c>
      <c r="C1213" s="168">
        <v>101762</v>
      </c>
      <c r="D1213" s="171">
        <v>44040</v>
      </c>
      <c r="E1213" s="172">
        <v>561.32600000000002</v>
      </c>
      <c r="F1213" s="172">
        <v>0.65110000000000001</v>
      </c>
      <c r="G1213" s="172">
        <v>-0.83909999999999996</v>
      </c>
      <c r="H1213" s="172">
        <v>-0.89019999999999999</v>
      </c>
      <c r="I1213" s="172">
        <v>4.2282000000000002</v>
      </c>
      <c r="J1213" s="172">
        <v>3.0204</v>
      </c>
      <c r="K1213" s="172">
        <v>12.885199999999999</v>
      </c>
      <c r="L1213" s="172">
        <v>-15.6981</v>
      </c>
      <c r="M1213" s="172">
        <v>-12.9032</v>
      </c>
      <c r="N1213" s="172">
        <v>-14.2249</v>
      </c>
      <c r="O1213" s="172">
        <v>-2.1276999999999999</v>
      </c>
      <c r="P1213" s="172">
        <v>3.7696000000000001</v>
      </c>
      <c r="Q1213" s="172">
        <v>17.046399999999998</v>
      </c>
      <c r="R1213" s="172">
        <v>-5.2252999999999998</v>
      </c>
    </row>
    <row r="1214" spans="1:18" x14ac:dyDescent="0.3">
      <c r="A1214" s="168" t="s">
        <v>1300</v>
      </c>
      <c r="B1214" s="168" t="s">
        <v>1321</v>
      </c>
      <c r="C1214" s="168">
        <v>118955</v>
      </c>
      <c r="D1214" s="171">
        <v>44040</v>
      </c>
      <c r="E1214" s="172">
        <v>594.39800000000002</v>
      </c>
      <c r="F1214" s="172">
        <v>0.65300000000000002</v>
      </c>
      <c r="G1214" s="172">
        <v>-0.83199999999999996</v>
      </c>
      <c r="H1214" s="172">
        <v>-0.87780000000000002</v>
      </c>
      <c r="I1214" s="172">
        <v>4.2538</v>
      </c>
      <c r="J1214" s="172">
        <v>3.0750999999999999</v>
      </c>
      <c r="K1214" s="172">
        <v>13.053900000000001</v>
      </c>
      <c r="L1214" s="172">
        <v>-15.4491</v>
      </c>
      <c r="M1214" s="172">
        <v>-12.5297</v>
      </c>
      <c r="N1214" s="172">
        <v>-13.741099999999999</v>
      </c>
      <c r="O1214" s="172">
        <v>-1.4044000000000001</v>
      </c>
      <c r="P1214" s="172">
        <v>4.5803000000000003</v>
      </c>
      <c r="Q1214" s="172">
        <v>9.7632999999999992</v>
      </c>
      <c r="R1214" s="172">
        <v>-4.6208999999999998</v>
      </c>
    </row>
    <row r="1215" spans="1:18" x14ac:dyDescent="0.3">
      <c r="A1215" s="168" t="s">
        <v>1300</v>
      </c>
      <c r="B1215" s="168" t="s">
        <v>1322</v>
      </c>
      <c r="C1215" s="168">
        <v>102252</v>
      </c>
      <c r="D1215" s="171">
        <v>44040</v>
      </c>
      <c r="E1215" s="172">
        <v>80.369399999999999</v>
      </c>
      <c r="F1215" s="172">
        <v>1.2987</v>
      </c>
      <c r="G1215" s="172">
        <v>-4.07E-2</v>
      </c>
      <c r="H1215" s="172">
        <v>0.18659999999999999</v>
      </c>
      <c r="I1215" s="172">
        <v>4.1272000000000002</v>
      </c>
      <c r="J1215" s="172">
        <v>6.0537999999999998</v>
      </c>
      <c r="K1215" s="172">
        <v>16.2774</v>
      </c>
      <c r="L1215" s="172">
        <v>-10.298</v>
      </c>
      <c r="M1215" s="172">
        <v>-3.7099000000000002</v>
      </c>
      <c r="N1215" s="172">
        <v>-0.88019999999999998</v>
      </c>
      <c r="O1215" s="172">
        <v>-1.641</v>
      </c>
      <c r="P1215" s="172">
        <v>4.3747999999999996</v>
      </c>
      <c r="Q1215" s="172">
        <v>13.5191</v>
      </c>
      <c r="R1215" s="172">
        <v>-5.3121999999999998</v>
      </c>
    </row>
    <row r="1216" spans="1:18" x14ac:dyDescent="0.3">
      <c r="A1216" s="168" t="s">
        <v>1300</v>
      </c>
      <c r="B1216" s="168" t="s">
        <v>1323</v>
      </c>
      <c r="C1216" s="168">
        <v>120046</v>
      </c>
      <c r="D1216" s="171">
        <v>44040</v>
      </c>
      <c r="E1216" s="172">
        <v>85.437399999999997</v>
      </c>
      <c r="F1216" s="172">
        <v>1.3021</v>
      </c>
      <c r="G1216" s="172">
        <v>-2.75E-2</v>
      </c>
      <c r="H1216" s="172">
        <v>0.20979999999999999</v>
      </c>
      <c r="I1216" s="172">
        <v>4.1753999999999998</v>
      </c>
      <c r="J1216" s="172">
        <v>6.1619000000000002</v>
      </c>
      <c r="K1216" s="172">
        <v>16.608000000000001</v>
      </c>
      <c r="L1216" s="172">
        <v>-9.7781000000000002</v>
      </c>
      <c r="M1216" s="172">
        <v>-2.8624999999999998</v>
      </c>
      <c r="N1216" s="172">
        <v>0.27979999999999999</v>
      </c>
      <c r="O1216" s="172">
        <v>-0.73740000000000006</v>
      </c>
      <c r="P1216" s="172">
        <v>5.2530999999999999</v>
      </c>
      <c r="Q1216" s="172">
        <v>11.185700000000001</v>
      </c>
      <c r="R1216" s="172">
        <v>-4.3685</v>
      </c>
    </row>
    <row r="1217" spans="1:18" x14ac:dyDescent="0.3">
      <c r="A1217" s="168" t="s">
        <v>1300</v>
      </c>
      <c r="B1217" s="168" t="s">
        <v>1324</v>
      </c>
      <c r="C1217" s="168">
        <v>101228</v>
      </c>
      <c r="D1217" s="171">
        <v>44040</v>
      </c>
      <c r="E1217" s="172">
        <v>258.36</v>
      </c>
      <c r="F1217" s="172">
        <v>0.89429999999999998</v>
      </c>
      <c r="G1217" s="172">
        <v>-0.32019999999999998</v>
      </c>
      <c r="H1217" s="172">
        <v>-0.41239999999999999</v>
      </c>
      <c r="I1217" s="172">
        <v>4.0724999999999998</v>
      </c>
      <c r="J1217" s="172">
        <v>3.7256999999999998</v>
      </c>
      <c r="K1217" s="172">
        <v>15.6853</v>
      </c>
      <c r="L1217" s="172">
        <v>-14.2658</v>
      </c>
      <c r="M1217" s="172">
        <v>-9.5790000000000006</v>
      </c>
      <c r="N1217" s="172">
        <v>-9.8472000000000008</v>
      </c>
      <c r="O1217" s="172">
        <v>-0.2833</v>
      </c>
      <c r="P1217" s="172">
        <v>4.8202999999999996</v>
      </c>
      <c r="Q1217" s="172">
        <v>13.409700000000001</v>
      </c>
      <c r="R1217" s="172">
        <v>-5.2041000000000004</v>
      </c>
    </row>
    <row r="1218" spans="1:18" x14ac:dyDescent="0.3">
      <c r="A1218" s="168" t="s">
        <v>1300</v>
      </c>
      <c r="B1218" s="168" t="s">
        <v>1325</v>
      </c>
      <c r="C1218" s="168">
        <v>120599</v>
      </c>
      <c r="D1218" s="171">
        <v>44040</v>
      </c>
      <c r="E1218" s="172">
        <v>276.16000000000003</v>
      </c>
      <c r="F1218" s="172">
        <v>0.89139999999999997</v>
      </c>
      <c r="G1218" s="172">
        <v>-0.31040000000000001</v>
      </c>
      <c r="H1218" s="172">
        <v>-0.3931</v>
      </c>
      <c r="I1218" s="172">
        <v>4.1092000000000004</v>
      </c>
      <c r="J1218" s="172">
        <v>3.8155999999999999</v>
      </c>
      <c r="K1218" s="172">
        <v>15.989800000000001</v>
      </c>
      <c r="L1218" s="172">
        <v>-13.8508</v>
      </c>
      <c r="M1218" s="172">
        <v>-8.9122000000000003</v>
      </c>
      <c r="N1218" s="172">
        <v>-8.9632000000000005</v>
      </c>
      <c r="O1218" s="172">
        <v>0.72799999999999998</v>
      </c>
      <c r="P1218" s="172">
        <v>5.8952999999999998</v>
      </c>
      <c r="Q1218" s="172">
        <v>11.2866</v>
      </c>
      <c r="R1218" s="172">
        <v>-4.2893999999999997</v>
      </c>
    </row>
    <row r="1219" spans="1:18" x14ac:dyDescent="0.3">
      <c r="A1219" s="168" t="s">
        <v>1300</v>
      </c>
      <c r="B1219" s="168" t="s">
        <v>1326</v>
      </c>
      <c r="C1219" s="168">
        <v>128235</v>
      </c>
      <c r="D1219" s="171">
        <v>44040</v>
      </c>
      <c r="E1219" s="172">
        <v>20.55</v>
      </c>
      <c r="F1219" s="172">
        <v>1.1318999999999999</v>
      </c>
      <c r="G1219" s="172">
        <v>0.19500000000000001</v>
      </c>
      <c r="H1219" s="172">
        <v>-0.48430000000000001</v>
      </c>
      <c r="I1219" s="172">
        <v>2.6474000000000002</v>
      </c>
      <c r="J1219" s="172">
        <v>4.5801999999999996</v>
      </c>
      <c r="K1219" s="172">
        <v>13.285600000000001</v>
      </c>
      <c r="L1219" s="172">
        <v>-9.1110000000000007</v>
      </c>
      <c r="M1219" s="172">
        <v>-6.2072000000000003</v>
      </c>
      <c r="N1219" s="172">
        <v>2.9043999999999999</v>
      </c>
      <c r="O1219" s="172">
        <v>1.2799</v>
      </c>
      <c r="P1219" s="172">
        <v>3.9963000000000002</v>
      </c>
      <c r="Q1219" s="172">
        <v>12.0319</v>
      </c>
      <c r="R1219" s="172">
        <v>-2.2961999999999998</v>
      </c>
    </row>
    <row r="1220" spans="1:18" x14ac:dyDescent="0.3">
      <c r="A1220" s="168" t="s">
        <v>1300</v>
      </c>
      <c r="B1220" s="168" t="s">
        <v>1327</v>
      </c>
      <c r="C1220" s="168">
        <v>128236</v>
      </c>
      <c r="D1220" s="171">
        <v>44040</v>
      </c>
      <c r="E1220" s="172">
        <v>22.32</v>
      </c>
      <c r="F1220" s="172">
        <v>1.1328</v>
      </c>
      <c r="G1220" s="172">
        <v>0.22450000000000001</v>
      </c>
      <c r="H1220" s="172">
        <v>-0.44600000000000001</v>
      </c>
      <c r="I1220" s="172">
        <v>2.7151000000000001</v>
      </c>
      <c r="J1220" s="172">
        <v>4.7396000000000003</v>
      </c>
      <c r="K1220" s="172">
        <v>13.6456</v>
      </c>
      <c r="L1220" s="172">
        <v>-8.4870999999999999</v>
      </c>
      <c r="M1220" s="172">
        <v>-5.2632000000000003</v>
      </c>
      <c r="N1220" s="172">
        <v>4.2991000000000001</v>
      </c>
      <c r="O1220" s="172">
        <v>3.0577000000000001</v>
      </c>
      <c r="P1220" s="172">
        <v>5.5777000000000001</v>
      </c>
      <c r="Q1220" s="172">
        <v>13.5015</v>
      </c>
      <c r="R1220" s="172">
        <v>-0.77280000000000004</v>
      </c>
    </row>
    <row r="1221" spans="1:18" x14ac:dyDescent="0.3">
      <c r="A1221" s="168" t="s">
        <v>1300</v>
      </c>
      <c r="B1221" s="168" t="s">
        <v>1328</v>
      </c>
      <c r="C1221" s="168">
        <v>118424</v>
      </c>
      <c r="D1221" s="171">
        <v>44040</v>
      </c>
      <c r="E1221" s="172">
        <v>89.12</v>
      </c>
      <c r="F1221" s="172">
        <v>0.88300000000000001</v>
      </c>
      <c r="G1221" s="172">
        <v>6.7400000000000002E-2</v>
      </c>
      <c r="H1221" s="172">
        <v>-0.33550000000000002</v>
      </c>
      <c r="I1221" s="172">
        <v>3.7364999999999999</v>
      </c>
      <c r="J1221" s="172">
        <v>4.9458000000000002</v>
      </c>
      <c r="K1221" s="172">
        <v>9.9297000000000004</v>
      </c>
      <c r="L1221" s="172">
        <v>-14.7422</v>
      </c>
      <c r="M1221" s="172">
        <v>-9.8796999999999997</v>
      </c>
      <c r="N1221" s="172">
        <v>-3.9862000000000002</v>
      </c>
      <c r="O1221" s="172">
        <v>-0.7923</v>
      </c>
      <c r="P1221" s="172">
        <v>3.3834</v>
      </c>
      <c r="Q1221" s="172">
        <v>10.9939</v>
      </c>
      <c r="R1221" s="172">
        <v>-5.4260000000000002</v>
      </c>
    </row>
    <row r="1222" spans="1:18" x14ac:dyDescent="0.3">
      <c r="A1222" s="168" t="s">
        <v>1300</v>
      </c>
      <c r="B1222" s="168" t="s">
        <v>1329</v>
      </c>
      <c r="C1222" s="168">
        <v>108594</v>
      </c>
      <c r="D1222" s="171">
        <v>44040</v>
      </c>
      <c r="E1222" s="172">
        <v>84.45</v>
      </c>
      <c r="F1222" s="172">
        <v>0.88400000000000001</v>
      </c>
      <c r="G1222" s="172">
        <v>7.1099999999999997E-2</v>
      </c>
      <c r="H1222" s="172">
        <v>-0.3422</v>
      </c>
      <c r="I1222" s="172">
        <v>3.7086999999999999</v>
      </c>
      <c r="J1222" s="172">
        <v>4.8807999999999998</v>
      </c>
      <c r="K1222" s="172">
        <v>9.7466000000000008</v>
      </c>
      <c r="L1222" s="172">
        <v>-15.031700000000001</v>
      </c>
      <c r="M1222" s="172">
        <v>-10.331300000000001</v>
      </c>
      <c r="N1222" s="172">
        <v>-4.6302000000000003</v>
      </c>
      <c r="O1222" s="172">
        <v>-1.4919</v>
      </c>
      <c r="P1222" s="172">
        <v>2.6389999999999998</v>
      </c>
      <c r="Q1222" s="172">
        <v>15.460800000000001</v>
      </c>
      <c r="R1222" s="172">
        <v>-6.0747999999999998</v>
      </c>
    </row>
    <row r="1223" spans="1:18" x14ac:dyDescent="0.3">
      <c r="A1223" s="168" t="s">
        <v>1300</v>
      </c>
      <c r="B1223" s="168" t="s">
        <v>1330</v>
      </c>
      <c r="C1223" s="168"/>
      <c r="D1223" s="171"/>
      <c r="E1223" s="172"/>
      <c r="F1223" s="172"/>
      <c r="G1223" s="172"/>
      <c r="H1223" s="172"/>
      <c r="I1223" s="172"/>
      <c r="J1223" s="172"/>
      <c r="K1223" s="172"/>
      <c r="L1223" s="172"/>
      <c r="M1223" s="172"/>
      <c r="N1223" s="172"/>
      <c r="O1223" s="172"/>
      <c r="P1223" s="172"/>
      <c r="Q1223" s="172"/>
      <c r="R1223" s="172"/>
    </row>
    <row r="1224" spans="1:18" x14ac:dyDescent="0.3">
      <c r="A1224" s="168" t="s">
        <v>1300</v>
      </c>
      <c r="B1224" s="168" t="s">
        <v>1331</v>
      </c>
      <c r="C1224" s="168">
        <v>107353</v>
      </c>
      <c r="D1224" s="171">
        <v>44040</v>
      </c>
      <c r="E1224" s="172">
        <v>44.97</v>
      </c>
      <c r="F1224" s="172">
        <v>0.46920000000000001</v>
      </c>
      <c r="G1224" s="172">
        <v>-0.5968</v>
      </c>
      <c r="H1224" s="172">
        <v>-0.57479999999999998</v>
      </c>
      <c r="I1224" s="172">
        <v>2.3673999999999999</v>
      </c>
      <c r="J1224" s="172">
        <v>3.9769000000000001</v>
      </c>
      <c r="K1224" s="172">
        <v>12.5375</v>
      </c>
      <c r="L1224" s="172">
        <v>-11.528600000000001</v>
      </c>
      <c r="M1224" s="172">
        <v>-3.5598999999999998</v>
      </c>
      <c r="N1224" s="172">
        <v>2.1116999999999999</v>
      </c>
      <c r="O1224" s="172">
        <v>-0.33839999999999998</v>
      </c>
      <c r="P1224" s="172">
        <v>4.3487999999999998</v>
      </c>
      <c r="Q1224" s="172">
        <v>12.920199999999999</v>
      </c>
      <c r="R1224" s="172">
        <v>-4.5190000000000001</v>
      </c>
    </row>
    <row r="1225" spans="1:18" x14ac:dyDescent="0.3">
      <c r="A1225" s="168" t="s">
        <v>1300</v>
      </c>
      <c r="B1225" s="168" t="s">
        <v>1332</v>
      </c>
      <c r="C1225" s="168">
        <v>120413</v>
      </c>
      <c r="D1225" s="171">
        <v>44040</v>
      </c>
      <c r="E1225" s="172">
        <v>50.14</v>
      </c>
      <c r="F1225" s="172">
        <v>0.48099999999999998</v>
      </c>
      <c r="G1225" s="172">
        <v>-0.57509999999999994</v>
      </c>
      <c r="H1225" s="172">
        <v>-0.53559999999999997</v>
      </c>
      <c r="I1225" s="172">
        <v>2.4310999999999998</v>
      </c>
      <c r="J1225" s="172">
        <v>4.1113</v>
      </c>
      <c r="K1225" s="172">
        <v>12.9025</v>
      </c>
      <c r="L1225" s="172">
        <v>-10.9414</v>
      </c>
      <c r="M1225" s="172">
        <v>-2.6030000000000002</v>
      </c>
      <c r="N1225" s="172">
        <v>3.4453999999999998</v>
      </c>
      <c r="O1225" s="172">
        <v>1.1553</v>
      </c>
      <c r="P1225" s="172">
        <v>6.0030999999999999</v>
      </c>
      <c r="Q1225" s="172">
        <v>14.6495</v>
      </c>
      <c r="R1225" s="172">
        <v>-3.1735000000000002</v>
      </c>
    </row>
    <row r="1226" spans="1:18" x14ac:dyDescent="0.3">
      <c r="A1226" s="168" t="s">
        <v>1300</v>
      </c>
      <c r="B1226" s="168" t="s">
        <v>1333</v>
      </c>
      <c r="C1226" s="168">
        <v>147183</v>
      </c>
      <c r="D1226" s="171">
        <v>44040</v>
      </c>
      <c r="E1226" s="172">
        <v>9.8134999999999994</v>
      </c>
      <c r="F1226" s="172">
        <v>1.0545</v>
      </c>
      <c r="G1226" s="172">
        <v>1.2703</v>
      </c>
      <c r="H1226" s="172">
        <v>0.2462</v>
      </c>
      <c r="I1226" s="172">
        <v>3.2141999999999999</v>
      </c>
      <c r="J1226" s="172">
        <v>4.8864999999999998</v>
      </c>
      <c r="K1226" s="172">
        <v>10.079800000000001</v>
      </c>
      <c r="L1226" s="172">
        <v>-16.072299999999998</v>
      </c>
      <c r="M1226" s="172">
        <v>-10.0817</v>
      </c>
      <c r="N1226" s="172">
        <v>-3.1711999999999998</v>
      </c>
      <c r="O1226" s="172"/>
      <c r="P1226" s="172"/>
      <c r="Q1226" s="172">
        <v>-1.5496000000000001</v>
      </c>
      <c r="R1226" s="172"/>
    </row>
    <row r="1227" spans="1:18" x14ac:dyDescent="0.3">
      <c r="A1227" s="168" t="s">
        <v>1300</v>
      </c>
      <c r="B1227" s="168" t="s">
        <v>1334</v>
      </c>
      <c r="C1227" s="168">
        <v>147184</v>
      </c>
      <c r="D1227" s="171">
        <v>44040</v>
      </c>
      <c r="E1227" s="172">
        <v>9.5635999999999992</v>
      </c>
      <c r="F1227" s="172">
        <v>1.0491999999999999</v>
      </c>
      <c r="G1227" s="172">
        <v>1.2471000000000001</v>
      </c>
      <c r="H1227" s="172">
        <v>0.20430000000000001</v>
      </c>
      <c r="I1227" s="172">
        <v>3.1294</v>
      </c>
      <c r="J1227" s="172">
        <v>4.6896000000000004</v>
      </c>
      <c r="K1227" s="172">
        <v>9.4545999999999992</v>
      </c>
      <c r="L1227" s="172">
        <v>-16.9985</v>
      </c>
      <c r="M1227" s="172">
        <v>-11.5603</v>
      </c>
      <c r="N1227" s="172">
        <v>-5.2648999999999999</v>
      </c>
      <c r="O1227" s="172"/>
      <c r="P1227" s="172"/>
      <c r="Q1227" s="172">
        <v>-3.6337999999999999</v>
      </c>
      <c r="R1227" s="172"/>
    </row>
    <row r="1228" spans="1:18" x14ac:dyDescent="0.3">
      <c r="A1228" s="168" t="s">
        <v>1300</v>
      </c>
      <c r="B1228" s="168" t="s">
        <v>1335</v>
      </c>
      <c r="C1228" s="168">
        <v>109522</v>
      </c>
      <c r="D1228" s="171">
        <v>44040</v>
      </c>
      <c r="E1228" s="172">
        <v>31.330100000000002</v>
      </c>
      <c r="F1228" s="172">
        <v>1.7079</v>
      </c>
      <c r="G1228" s="172">
        <v>0.9385</v>
      </c>
      <c r="H1228" s="172">
        <v>-0.71519999999999995</v>
      </c>
      <c r="I1228" s="172">
        <v>2.8828999999999998</v>
      </c>
      <c r="J1228" s="172">
        <v>4.9443999999999999</v>
      </c>
      <c r="K1228" s="172">
        <v>13.106299999999999</v>
      </c>
      <c r="L1228" s="172">
        <v>-10.5511</v>
      </c>
      <c r="M1228" s="172">
        <v>-8.8188999999999993</v>
      </c>
      <c r="N1228" s="172">
        <v>0.37230000000000002</v>
      </c>
      <c r="O1228" s="172">
        <v>1.5518000000000001</v>
      </c>
      <c r="P1228" s="172">
        <v>6.8238000000000003</v>
      </c>
      <c r="Q1228" s="172">
        <v>10.1149</v>
      </c>
      <c r="R1228" s="172">
        <v>-1.7463</v>
      </c>
    </row>
    <row r="1229" spans="1:18" x14ac:dyDescent="0.3">
      <c r="A1229" s="168" t="s">
        <v>1300</v>
      </c>
      <c r="B1229" s="168" t="s">
        <v>1336</v>
      </c>
      <c r="C1229" s="168">
        <v>120492</v>
      </c>
      <c r="D1229" s="171">
        <v>44040</v>
      </c>
      <c r="E1229" s="172">
        <v>33.843699999999998</v>
      </c>
      <c r="F1229" s="172">
        <v>1.7102999999999999</v>
      </c>
      <c r="G1229" s="172">
        <v>0.94699999999999995</v>
      </c>
      <c r="H1229" s="172">
        <v>-0.70009999999999994</v>
      </c>
      <c r="I1229" s="172">
        <v>2.9137</v>
      </c>
      <c r="J1229" s="172">
        <v>5.0159000000000002</v>
      </c>
      <c r="K1229" s="172">
        <v>13.326499999999999</v>
      </c>
      <c r="L1229" s="172">
        <v>-10.203200000000001</v>
      </c>
      <c r="M1229" s="172">
        <v>-8.2787000000000006</v>
      </c>
      <c r="N1229" s="172">
        <v>1.1625000000000001</v>
      </c>
      <c r="O1229" s="172">
        <v>2.3460999999999999</v>
      </c>
      <c r="P1229" s="172">
        <v>8.0754999999999999</v>
      </c>
      <c r="Q1229" s="172">
        <v>12.643700000000001</v>
      </c>
      <c r="R1229" s="172">
        <v>-0.97819999999999996</v>
      </c>
    </row>
    <row r="1230" spans="1:18" x14ac:dyDescent="0.3">
      <c r="A1230" s="168" t="s">
        <v>1300</v>
      </c>
      <c r="B1230" s="168" t="s">
        <v>1337</v>
      </c>
      <c r="C1230" s="168">
        <v>112090</v>
      </c>
      <c r="D1230" s="171">
        <v>44040</v>
      </c>
      <c r="E1230" s="172">
        <v>34.412999999999997</v>
      </c>
      <c r="F1230" s="172">
        <v>1.2444999999999999</v>
      </c>
      <c r="G1230" s="172">
        <v>0.4466</v>
      </c>
      <c r="H1230" s="172">
        <v>3.2000000000000001E-2</v>
      </c>
      <c r="I1230" s="172">
        <v>4.5289000000000001</v>
      </c>
      <c r="J1230" s="172">
        <v>5.9349999999999996</v>
      </c>
      <c r="K1230" s="172">
        <v>17.342400000000001</v>
      </c>
      <c r="L1230" s="172">
        <v>-10.0619</v>
      </c>
      <c r="M1230" s="172">
        <v>-3.7964000000000002</v>
      </c>
      <c r="N1230" s="172">
        <v>-0.52900000000000003</v>
      </c>
      <c r="O1230" s="172">
        <v>2.8622999999999998</v>
      </c>
      <c r="P1230" s="172">
        <v>8.0175999999999998</v>
      </c>
      <c r="Q1230" s="172">
        <v>12.023400000000001</v>
      </c>
      <c r="R1230" s="172">
        <v>-0.27560000000000001</v>
      </c>
    </row>
    <row r="1231" spans="1:18" x14ac:dyDescent="0.3">
      <c r="A1231" s="168" t="s">
        <v>1300</v>
      </c>
      <c r="B1231" s="168" t="s">
        <v>1338</v>
      </c>
      <c r="C1231" s="168">
        <v>120166</v>
      </c>
      <c r="D1231" s="171">
        <v>44040</v>
      </c>
      <c r="E1231" s="172">
        <v>37.058999999999997</v>
      </c>
      <c r="F1231" s="172">
        <v>1.2485999999999999</v>
      </c>
      <c r="G1231" s="172">
        <v>0.45810000000000001</v>
      </c>
      <c r="H1231" s="172">
        <v>5.1299999999999998E-2</v>
      </c>
      <c r="I1231" s="172">
        <v>4.5682999999999998</v>
      </c>
      <c r="J1231" s="172">
        <v>6.0221999999999998</v>
      </c>
      <c r="K1231" s="172">
        <v>17.6252</v>
      </c>
      <c r="L1231" s="172">
        <v>-9.5878999999999994</v>
      </c>
      <c r="M1231" s="172">
        <v>-3.0783</v>
      </c>
      <c r="N1231" s="172">
        <v>0.43359999999999999</v>
      </c>
      <c r="O1231" s="172">
        <v>3.9241999999999999</v>
      </c>
      <c r="P1231" s="172">
        <v>9.1767000000000003</v>
      </c>
      <c r="Q1231" s="172">
        <v>14.3933</v>
      </c>
      <c r="R1231" s="172">
        <v>0.71399999999999997</v>
      </c>
    </row>
    <row r="1232" spans="1:18" x14ac:dyDescent="0.3">
      <c r="A1232" s="168" t="s">
        <v>1300</v>
      </c>
      <c r="B1232" s="168" t="s">
        <v>1339</v>
      </c>
      <c r="C1232" s="168">
        <v>119291</v>
      </c>
      <c r="D1232" s="171">
        <v>44040</v>
      </c>
      <c r="E1232" s="172">
        <v>82.522000000000006</v>
      </c>
      <c r="F1232" s="172">
        <v>1.3460000000000001</v>
      </c>
      <c r="G1232" s="172">
        <v>1.0903</v>
      </c>
      <c r="H1232" s="172">
        <v>0.93200000000000005</v>
      </c>
      <c r="I1232" s="172">
        <v>4.7485999999999997</v>
      </c>
      <c r="J1232" s="172">
        <v>6.7251000000000003</v>
      </c>
      <c r="K1232" s="172">
        <v>18.133299999999998</v>
      </c>
      <c r="L1232" s="172">
        <v>-7.0331999999999999</v>
      </c>
      <c r="M1232" s="172">
        <v>-2.8283999999999998</v>
      </c>
      <c r="N1232" s="172">
        <v>-0.56869999999999998</v>
      </c>
      <c r="O1232" s="172">
        <v>1.3688</v>
      </c>
      <c r="P1232" s="172">
        <v>5.2701000000000002</v>
      </c>
      <c r="Q1232" s="172">
        <v>10.7653</v>
      </c>
      <c r="R1232" s="172">
        <v>-2.7997999999999998</v>
      </c>
    </row>
    <row r="1233" spans="1:18" x14ac:dyDescent="0.3">
      <c r="A1233" s="168" t="s">
        <v>1300</v>
      </c>
      <c r="B1233" s="168" t="s">
        <v>1340</v>
      </c>
      <c r="C1233" s="168">
        <v>118043</v>
      </c>
      <c r="D1233" s="171">
        <v>44040</v>
      </c>
      <c r="E1233" s="172">
        <v>78.334999999999994</v>
      </c>
      <c r="F1233" s="172">
        <v>1.3454999999999999</v>
      </c>
      <c r="G1233" s="172">
        <v>1.0839000000000001</v>
      </c>
      <c r="H1233" s="172">
        <v>0.91859999999999997</v>
      </c>
      <c r="I1233" s="172">
        <v>4.7188999999999997</v>
      </c>
      <c r="J1233" s="172">
        <v>6.6551</v>
      </c>
      <c r="K1233" s="172">
        <v>17.912199999999999</v>
      </c>
      <c r="L1233" s="172">
        <v>-7.3385999999999996</v>
      </c>
      <c r="M1233" s="172">
        <v>-3.3079999999999998</v>
      </c>
      <c r="N1233" s="172">
        <v>-1.2343</v>
      </c>
      <c r="O1233" s="172">
        <v>0.64419999999999999</v>
      </c>
      <c r="P1233" s="172">
        <v>4.5175999999999998</v>
      </c>
      <c r="Q1233" s="172">
        <v>14.4908</v>
      </c>
      <c r="R1233" s="172">
        <v>-3.4841000000000002</v>
      </c>
    </row>
    <row r="1234" spans="1:18" x14ac:dyDescent="0.3">
      <c r="A1234" s="168" t="s">
        <v>1300</v>
      </c>
      <c r="B1234" s="168" t="s">
        <v>1341</v>
      </c>
      <c r="C1234" s="168">
        <v>100313</v>
      </c>
      <c r="D1234" s="171">
        <v>44040</v>
      </c>
      <c r="E1234" s="172">
        <v>45.915199999999999</v>
      </c>
      <c r="F1234" s="172">
        <v>0.71199999999999997</v>
      </c>
      <c r="G1234" s="172">
        <v>-2.35E-2</v>
      </c>
      <c r="H1234" s="172">
        <v>-1.3295999999999999</v>
      </c>
      <c r="I1234" s="172">
        <v>3.3346</v>
      </c>
      <c r="J1234" s="172">
        <v>3.7174999999999998</v>
      </c>
      <c r="K1234" s="172">
        <v>10.9465</v>
      </c>
      <c r="L1234" s="172">
        <v>-11.4879</v>
      </c>
      <c r="M1234" s="172">
        <v>-5.8874000000000004</v>
      </c>
      <c r="N1234" s="172">
        <v>9.8799999999999999E-2</v>
      </c>
      <c r="O1234" s="172">
        <v>1.869</v>
      </c>
      <c r="P1234" s="172">
        <v>3.0026999999999999</v>
      </c>
      <c r="Q1234" s="172">
        <v>8.0626999999999995</v>
      </c>
      <c r="R1234" s="172">
        <v>1.0356000000000001</v>
      </c>
    </row>
    <row r="1235" spans="1:18" x14ac:dyDescent="0.3">
      <c r="A1235" s="168" t="s">
        <v>1300</v>
      </c>
      <c r="B1235" s="168" t="s">
        <v>1342</v>
      </c>
      <c r="C1235" s="168">
        <v>120264</v>
      </c>
      <c r="D1235" s="171">
        <v>44040</v>
      </c>
      <c r="E1235" s="172">
        <v>48.389899999999997</v>
      </c>
      <c r="F1235" s="172">
        <v>0.71430000000000005</v>
      </c>
      <c r="G1235" s="172">
        <v>-1.3599999999999999E-2</v>
      </c>
      <c r="H1235" s="172">
        <v>-1.3126</v>
      </c>
      <c r="I1235" s="172">
        <v>3.3704999999999998</v>
      </c>
      <c r="J1235" s="172">
        <v>3.8003999999999998</v>
      </c>
      <c r="K1235" s="172">
        <v>11.2171</v>
      </c>
      <c r="L1235" s="172">
        <v>-11.0535</v>
      </c>
      <c r="M1235" s="172">
        <v>-5.4687000000000001</v>
      </c>
      <c r="N1235" s="172">
        <v>0.78</v>
      </c>
      <c r="O1235" s="172">
        <v>2.7109000000000001</v>
      </c>
      <c r="P1235" s="172">
        <v>3.7999000000000001</v>
      </c>
      <c r="Q1235" s="172">
        <v>7.7584999999999997</v>
      </c>
      <c r="R1235" s="172">
        <v>1.8333999999999999</v>
      </c>
    </row>
    <row r="1236" spans="1:18" x14ac:dyDescent="0.3">
      <c r="A1236" s="168" t="s">
        <v>1300</v>
      </c>
      <c r="B1236" s="168" t="s">
        <v>1343</v>
      </c>
      <c r="C1236" s="168">
        <v>141226</v>
      </c>
      <c r="D1236" s="171">
        <v>44040</v>
      </c>
      <c r="E1236" s="172">
        <v>11.904199999999999</v>
      </c>
      <c r="F1236" s="172">
        <v>0.79679999999999995</v>
      </c>
      <c r="G1236" s="172">
        <v>-6.2100000000000002E-2</v>
      </c>
      <c r="H1236" s="172">
        <v>-0.20039999999999999</v>
      </c>
      <c r="I1236" s="172">
        <v>4.1424000000000003</v>
      </c>
      <c r="J1236" s="172">
        <v>5.6292</v>
      </c>
      <c r="K1236" s="172">
        <v>15.108700000000001</v>
      </c>
      <c r="L1236" s="172">
        <v>-5.9581</v>
      </c>
      <c r="M1236" s="172">
        <v>0.9113</v>
      </c>
      <c r="N1236" s="172">
        <v>7.0213999999999999</v>
      </c>
      <c r="O1236" s="172">
        <v>4.0972</v>
      </c>
      <c r="P1236" s="172"/>
      <c r="Q1236" s="172">
        <v>5.5688000000000004</v>
      </c>
      <c r="R1236" s="172">
        <v>2.8380000000000001</v>
      </c>
    </row>
    <row r="1237" spans="1:18" x14ac:dyDescent="0.3">
      <c r="A1237" s="168" t="s">
        <v>1300</v>
      </c>
      <c r="B1237" s="168" t="s">
        <v>1344</v>
      </c>
      <c r="C1237" s="168">
        <v>141224</v>
      </c>
      <c r="D1237" s="171">
        <v>44040</v>
      </c>
      <c r="E1237" s="172">
        <v>11.1335</v>
      </c>
      <c r="F1237" s="172">
        <v>0.79210000000000003</v>
      </c>
      <c r="G1237" s="172">
        <v>-8.1699999999999995E-2</v>
      </c>
      <c r="H1237" s="172">
        <v>-0.23480000000000001</v>
      </c>
      <c r="I1237" s="172">
        <v>4.0709</v>
      </c>
      <c r="J1237" s="172">
        <v>5.4638</v>
      </c>
      <c r="K1237" s="172">
        <v>14.6082</v>
      </c>
      <c r="L1237" s="172">
        <v>-6.7663000000000002</v>
      </c>
      <c r="M1237" s="172">
        <v>-0.37759999999999999</v>
      </c>
      <c r="N1237" s="172">
        <v>5.2266000000000004</v>
      </c>
      <c r="O1237" s="172">
        <v>1.9993000000000001</v>
      </c>
      <c r="P1237" s="172"/>
      <c r="Q1237" s="172">
        <v>3.3946000000000001</v>
      </c>
      <c r="R1237" s="172">
        <v>1.0185999999999999</v>
      </c>
    </row>
    <row r="1238" spans="1:18" x14ac:dyDescent="0.3">
      <c r="A1238" s="168" t="s">
        <v>1300</v>
      </c>
      <c r="B1238" s="168" t="s">
        <v>1345</v>
      </c>
      <c r="C1238" s="168">
        <v>129046</v>
      </c>
      <c r="D1238" s="171">
        <v>44040</v>
      </c>
      <c r="E1238" s="172">
        <v>26.9925</v>
      </c>
      <c r="F1238" s="172">
        <v>1.2795000000000001</v>
      </c>
      <c r="G1238" s="172">
        <v>0.99109999999999998</v>
      </c>
      <c r="H1238" s="172">
        <v>1.2837000000000001</v>
      </c>
      <c r="I1238" s="172">
        <v>5.9805000000000001</v>
      </c>
      <c r="J1238" s="172">
        <v>10.215299999999999</v>
      </c>
      <c r="K1238" s="172">
        <v>21.0947</v>
      </c>
      <c r="L1238" s="172">
        <v>-6.4539999999999997</v>
      </c>
      <c r="M1238" s="172">
        <v>-3.3527999999999998</v>
      </c>
      <c r="N1238" s="172">
        <v>2.6587999999999998</v>
      </c>
      <c r="O1238" s="172">
        <v>1.1751</v>
      </c>
      <c r="P1238" s="172">
        <v>7.9161000000000001</v>
      </c>
      <c r="Q1238" s="172">
        <v>17.204999999999998</v>
      </c>
      <c r="R1238" s="172">
        <v>-2.5371000000000001</v>
      </c>
    </row>
    <row r="1239" spans="1:18" x14ac:dyDescent="0.3">
      <c r="A1239" s="168" t="s">
        <v>1300</v>
      </c>
      <c r="B1239" s="168" t="s">
        <v>1346</v>
      </c>
      <c r="C1239" s="168">
        <v>129048</v>
      </c>
      <c r="D1239" s="171">
        <v>44040</v>
      </c>
      <c r="E1239" s="172">
        <v>25.430700000000002</v>
      </c>
      <c r="F1239" s="172">
        <v>1.2764</v>
      </c>
      <c r="G1239" s="172">
        <v>0.97919999999999996</v>
      </c>
      <c r="H1239" s="172">
        <v>1.2635000000000001</v>
      </c>
      <c r="I1239" s="172">
        <v>5.9379</v>
      </c>
      <c r="J1239" s="172">
        <v>10.1144</v>
      </c>
      <c r="K1239" s="172">
        <v>20.786300000000001</v>
      </c>
      <c r="L1239" s="172">
        <v>-6.9249999999999998</v>
      </c>
      <c r="M1239" s="172">
        <v>-4.0503</v>
      </c>
      <c r="N1239" s="172">
        <v>1.7179</v>
      </c>
      <c r="O1239" s="172">
        <v>0.24460000000000001</v>
      </c>
      <c r="P1239" s="172">
        <v>6.9489999999999998</v>
      </c>
      <c r="Q1239" s="172">
        <v>16.093399999999999</v>
      </c>
      <c r="R1239" s="172">
        <v>-3.4333</v>
      </c>
    </row>
    <row r="1240" spans="1:18" x14ac:dyDescent="0.3">
      <c r="A1240" s="168" t="s">
        <v>1300</v>
      </c>
      <c r="B1240" s="168" t="s">
        <v>1347</v>
      </c>
      <c r="C1240" s="168">
        <v>101161</v>
      </c>
      <c r="D1240" s="171">
        <v>44040</v>
      </c>
      <c r="E1240" s="172">
        <v>76.111900000000006</v>
      </c>
      <c r="F1240" s="172">
        <v>0.69430000000000003</v>
      </c>
      <c r="G1240" s="172">
        <v>-0.67230000000000001</v>
      </c>
      <c r="H1240" s="172">
        <v>-0.95440000000000003</v>
      </c>
      <c r="I1240" s="172">
        <v>2.3509000000000002</v>
      </c>
      <c r="J1240" s="172">
        <v>2.3275999999999999</v>
      </c>
      <c r="K1240" s="172">
        <v>11.2895</v>
      </c>
      <c r="L1240" s="172">
        <v>-22.853400000000001</v>
      </c>
      <c r="M1240" s="172">
        <v>-17.953299999999999</v>
      </c>
      <c r="N1240" s="172">
        <v>-18.850899999999999</v>
      </c>
      <c r="O1240" s="172">
        <v>-4.1932999999999998</v>
      </c>
      <c r="P1240" s="172">
        <v>0.39710000000000001</v>
      </c>
      <c r="Q1240" s="172">
        <v>14.141</v>
      </c>
      <c r="R1240" s="172">
        <v>-8.6428999999999991</v>
      </c>
    </row>
    <row r="1241" spans="1:18" x14ac:dyDescent="0.3">
      <c r="A1241" s="168" t="s">
        <v>1300</v>
      </c>
      <c r="B1241" s="168" t="s">
        <v>1348</v>
      </c>
      <c r="C1241" s="168">
        <v>118650</v>
      </c>
      <c r="D1241" s="171">
        <v>44040</v>
      </c>
      <c r="E1241" s="172">
        <v>80.516900000000007</v>
      </c>
      <c r="F1241" s="172">
        <v>0.69610000000000005</v>
      </c>
      <c r="G1241" s="172">
        <v>-0.66500000000000004</v>
      </c>
      <c r="H1241" s="172">
        <v>-0.94</v>
      </c>
      <c r="I1241" s="172">
        <v>2.3797999999999999</v>
      </c>
      <c r="J1241" s="172">
        <v>2.3877000000000002</v>
      </c>
      <c r="K1241" s="172">
        <v>11.4777</v>
      </c>
      <c r="L1241" s="172">
        <v>-22.552800000000001</v>
      </c>
      <c r="M1241" s="172">
        <v>-17.500399999999999</v>
      </c>
      <c r="N1241" s="172">
        <v>-18.277899999999999</v>
      </c>
      <c r="O1241" s="172">
        <v>-3.5038</v>
      </c>
      <c r="P1241" s="172">
        <v>1.1475</v>
      </c>
      <c r="Q1241" s="172">
        <v>8.0831</v>
      </c>
      <c r="R1241" s="172">
        <v>-8.0236000000000001</v>
      </c>
    </row>
    <row r="1242" spans="1:18" x14ac:dyDescent="0.3">
      <c r="A1242" s="168" t="s">
        <v>1300</v>
      </c>
      <c r="B1242" s="168" t="s">
        <v>1349</v>
      </c>
      <c r="C1242" s="168">
        <v>122639</v>
      </c>
      <c r="D1242" s="171">
        <v>44040</v>
      </c>
      <c r="E1242" s="172">
        <v>30.4984</v>
      </c>
      <c r="F1242" s="172">
        <v>1.2906</v>
      </c>
      <c r="G1242" s="172">
        <v>1.2657</v>
      </c>
      <c r="H1242" s="172">
        <v>0.77780000000000005</v>
      </c>
      <c r="I1242" s="172">
        <v>4.4386999999999999</v>
      </c>
      <c r="J1242" s="172">
        <v>8.0533999999999999</v>
      </c>
      <c r="K1242" s="172">
        <v>25.194600000000001</v>
      </c>
      <c r="L1242" s="172">
        <v>7.8326000000000002</v>
      </c>
      <c r="M1242" s="172">
        <v>13.2448</v>
      </c>
      <c r="N1242" s="172">
        <v>19.1739</v>
      </c>
      <c r="O1242" s="172">
        <v>12.1927</v>
      </c>
      <c r="P1242" s="172">
        <v>12.4276</v>
      </c>
      <c r="Q1242" s="172">
        <v>16.821400000000001</v>
      </c>
      <c r="R1242" s="172">
        <v>9.0879999999999992</v>
      </c>
    </row>
    <row r="1243" spans="1:18" x14ac:dyDescent="0.3">
      <c r="A1243" s="168" t="s">
        <v>1300</v>
      </c>
      <c r="B1243" s="168" t="s">
        <v>1350</v>
      </c>
      <c r="C1243" s="168">
        <v>122640</v>
      </c>
      <c r="D1243" s="171">
        <v>44040</v>
      </c>
      <c r="E1243" s="172">
        <v>29.216799999999999</v>
      </c>
      <c r="F1243" s="172">
        <v>1.2883</v>
      </c>
      <c r="G1243" s="172">
        <v>1.2556</v>
      </c>
      <c r="H1243" s="172">
        <v>0.76080000000000003</v>
      </c>
      <c r="I1243" s="172">
        <v>4.4031000000000002</v>
      </c>
      <c r="J1243" s="172">
        <v>7.9687999999999999</v>
      </c>
      <c r="K1243" s="172">
        <v>24.898199999999999</v>
      </c>
      <c r="L1243" s="172">
        <v>7.3539000000000003</v>
      </c>
      <c r="M1243" s="172">
        <v>12.4857</v>
      </c>
      <c r="N1243" s="172">
        <v>18.151299999999999</v>
      </c>
      <c r="O1243" s="172">
        <v>11.397399999999999</v>
      </c>
      <c r="P1243" s="172">
        <v>11.6998</v>
      </c>
      <c r="Q1243" s="172">
        <v>16.124500000000001</v>
      </c>
      <c r="R1243" s="172">
        <v>8.2338000000000005</v>
      </c>
    </row>
    <row r="1244" spans="1:18" x14ac:dyDescent="0.3">
      <c r="A1244" s="168" t="s">
        <v>1300</v>
      </c>
      <c r="B1244" s="168" t="s">
        <v>1351</v>
      </c>
      <c r="C1244" s="168">
        <v>133839</v>
      </c>
      <c r="D1244" s="171">
        <v>44040</v>
      </c>
      <c r="E1244" s="172">
        <v>15.89</v>
      </c>
      <c r="F1244" s="172">
        <v>0.95299999999999996</v>
      </c>
      <c r="G1244" s="172">
        <v>0.5696</v>
      </c>
      <c r="H1244" s="172">
        <v>1.4039999999999999</v>
      </c>
      <c r="I1244" s="172">
        <v>5.7218999999999998</v>
      </c>
      <c r="J1244" s="172">
        <v>10.8089</v>
      </c>
      <c r="K1244" s="172">
        <v>24.921399999999998</v>
      </c>
      <c r="L1244" s="172">
        <v>3.5853999999999999</v>
      </c>
      <c r="M1244" s="172">
        <v>10.963699999999999</v>
      </c>
      <c r="N1244" s="172">
        <v>16.410299999999999</v>
      </c>
      <c r="O1244" s="172">
        <v>6.5061</v>
      </c>
      <c r="P1244" s="172">
        <v>8.7746999999999993</v>
      </c>
      <c r="Q1244" s="172">
        <v>8.9450000000000003</v>
      </c>
      <c r="R1244" s="172">
        <v>7.0530999999999997</v>
      </c>
    </row>
    <row r="1245" spans="1:18" x14ac:dyDescent="0.3">
      <c r="A1245" s="168" t="s">
        <v>1300</v>
      </c>
      <c r="B1245" s="168" t="s">
        <v>1352</v>
      </c>
      <c r="C1245" s="168">
        <v>133836</v>
      </c>
      <c r="D1245" s="171">
        <v>44040</v>
      </c>
      <c r="E1245" s="172">
        <v>14.73</v>
      </c>
      <c r="F1245" s="172">
        <v>0.95960000000000001</v>
      </c>
      <c r="G1245" s="172">
        <v>0.54610000000000003</v>
      </c>
      <c r="H1245" s="172">
        <v>1.3765000000000001</v>
      </c>
      <c r="I1245" s="172">
        <v>5.5914000000000001</v>
      </c>
      <c r="J1245" s="172">
        <v>10.668699999999999</v>
      </c>
      <c r="K1245" s="172">
        <v>24.303799999999999</v>
      </c>
      <c r="L1245" s="172">
        <v>2.5766</v>
      </c>
      <c r="M1245" s="172">
        <v>9.4353999999999996</v>
      </c>
      <c r="N1245" s="172">
        <v>14.2746</v>
      </c>
      <c r="O1245" s="172">
        <v>4.4630999999999998</v>
      </c>
      <c r="P1245" s="172">
        <v>7.1809000000000003</v>
      </c>
      <c r="Q1245" s="172">
        <v>7.4279000000000002</v>
      </c>
      <c r="R1245" s="172">
        <v>5.0273000000000003</v>
      </c>
    </row>
    <row r="1246" spans="1:18" x14ac:dyDescent="0.3">
      <c r="A1246" s="168" t="s">
        <v>1300</v>
      </c>
      <c r="B1246" s="168" t="s">
        <v>1353</v>
      </c>
      <c r="C1246" s="168">
        <v>100967</v>
      </c>
      <c r="D1246" s="171">
        <v>44040</v>
      </c>
      <c r="E1246" s="172">
        <v>133.6</v>
      </c>
      <c r="F1246" s="172">
        <v>0.92920000000000003</v>
      </c>
      <c r="G1246" s="172">
        <v>0.35299999999999998</v>
      </c>
      <c r="H1246" s="172">
        <v>0.8226</v>
      </c>
      <c r="I1246" s="172">
        <v>5.1969000000000003</v>
      </c>
      <c r="J1246" s="172">
        <v>6.9484000000000004</v>
      </c>
      <c r="K1246" s="172">
        <v>16.620100000000001</v>
      </c>
      <c r="L1246" s="172">
        <v>-7.9256000000000002</v>
      </c>
      <c r="M1246" s="172">
        <v>-2.8645999999999998</v>
      </c>
      <c r="N1246" s="172">
        <v>-1.5475000000000001</v>
      </c>
      <c r="O1246" s="172">
        <v>-7.7200000000000005E-2</v>
      </c>
      <c r="P1246" s="172">
        <v>6.7281000000000004</v>
      </c>
      <c r="Q1246" s="172">
        <v>14.0107</v>
      </c>
      <c r="R1246" s="172">
        <v>-3.3875000000000002</v>
      </c>
    </row>
    <row r="1247" spans="1:18" x14ac:dyDescent="0.3">
      <c r="A1247" s="168" t="s">
        <v>1300</v>
      </c>
      <c r="B1247" s="168" t="s">
        <v>1354</v>
      </c>
      <c r="C1247" s="168">
        <v>119452</v>
      </c>
      <c r="D1247" s="171">
        <v>44040</v>
      </c>
      <c r="E1247" s="172">
        <v>141.4</v>
      </c>
      <c r="F1247" s="172">
        <v>0.94230000000000003</v>
      </c>
      <c r="G1247" s="172">
        <v>0.36909999999999998</v>
      </c>
      <c r="H1247" s="172">
        <v>0.84870000000000001</v>
      </c>
      <c r="I1247" s="172">
        <v>5.2397</v>
      </c>
      <c r="J1247" s="172">
        <v>7.032</v>
      </c>
      <c r="K1247" s="172">
        <v>16.869199999999999</v>
      </c>
      <c r="L1247" s="172">
        <v>-7.5453999999999999</v>
      </c>
      <c r="M1247" s="172">
        <v>-2.2536</v>
      </c>
      <c r="N1247" s="172">
        <v>-0.70220000000000005</v>
      </c>
      <c r="O1247" s="172">
        <v>0.83819999999999995</v>
      </c>
      <c r="P1247" s="172">
        <v>7.6147999999999998</v>
      </c>
      <c r="Q1247" s="172">
        <v>12.430099999999999</v>
      </c>
      <c r="R1247" s="172">
        <v>-2.5049000000000001</v>
      </c>
    </row>
    <row r="1248" spans="1:18" x14ac:dyDescent="0.3">
      <c r="A1248" s="168" t="s">
        <v>1300</v>
      </c>
      <c r="B1248" s="168" t="s">
        <v>1355</v>
      </c>
      <c r="C1248" s="168">
        <v>100631</v>
      </c>
      <c r="D1248" s="171">
        <v>44040</v>
      </c>
      <c r="E1248" s="172">
        <v>197.38509999999999</v>
      </c>
      <c r="F1248" s="172">
        <v>0.45140000000000002</v>
      </c>
      <c r="G1248" s="172">
        <v>0.71319999999999995</v>
      </c>
      <c r="H1248" s="172">
        <v>2.3155000000000001</v>
      </c>
      <c r="I1248" s="172">
        <v>3.8330000000000002</v>
      </c>
      <c r="J1248" s="172">
        <v>7.0224000000000002</v>
      </c>
      <c r="K1248" s="172">
        <v>25.343499999999999</v>
      </c>
      <c r="L1248" s="172">
        <v>3.0320999999999998</v>
      </c>
      <c r="M1248" s="172">
        <v>5.0075000000000003</v>
      </c>
      <c r="N1248" s="172">
        <v>10.7211</v>
      </c>
      <c r="O1248" s="172">
        <v>7.5807000000000002</v>
      </c>
      <c r="P1248" s="172">
        <v>9.2786000000000008</v>
      </c>
      <c r="Q1248" s="172">
        <v>16.646799999999999</v>
      </c>
      <c r="R1248" s="172">
        <v>4.2373000000000003</v>
      </c>
    </row>
    <row r="1249" spans="1:18" x14ac:dyDescent="0.3">
      <c r="A1249" s="168" t="s">
        <v>1300</v>
      </c>
      <c r="B1249" s="168" t="s">
        <v>1356</v>
      </c>
      <c r="C1249" s="168">
        <v>120823</v>
      </c>
      <c r="D1249" s="171">
        <v>44040</v>
      </c>
      <c r="E1249" s="172">
        <v>200.2749</v>
      </c>
      <c r="F1249" s="172">
        <v>0.45610000000000001</v>
      </c>
      <c r="G1249" s="172">
        <v>0.73219999999999996</v>
      </c>
      <c r="H1249" s="172">
        <v>2.3795000000000002</v>
      </c>
      <c r="I1249" s="172">
        <v>3.8997000000000002</v>
      </c>
      <c r="J1249" s="172">
        <v>7.0839999999999996</v>
      </c>
      <c r="K1249" s="172">
        <v>25.432300000000001</v>
      </c>
      <c r="L1249" s="172">
        <v>3.0670000000000002</v>
      </c>
      <c r="M1249" s="172">
        <v>5.0810000000000004</v>
      </c>
      <c r="N1249" s="172">
        <v>10.8225</v>
      </c>
      <c r="O1249" s="172">
        <v>7.9419000000000004</v>
      </c>
      <c r="P1249" s="172">
        <v>9.5016999999999996</v>
      </c>
      <c r="Q1249" s="172">
        <v>14.099299999999999</v>
      </c>
      <c r="R1249" s="172">
        <v>4.5778999999999996</v>
      </c>
    </row>
    <row r="1250" spans="1:18" x14ac:dyDescent="0.3">
      <c r="A1250" s="168" t="s">
        <v>1300</v>
      </c>
      <c r="B1250" s="168" t="s">
        <v>1357</v>
      </c>
      <c r="C1250" s="168">
        <v>119718</v>
      </c>
      <c r="D1250" s="171">
        <v>44040</v>
      </c>
      <c r="E1250" s="172">
        <v>48.804200000000002</v>
      </c>
      <c r="F1250" s="172">
        <v>1.1375</v>
      </c>
      <c r="G1250" s="172">
        <v>0.30459999999999998</v>
      </c>
      <c r="H1250" s="172">
        <v>0.43809999999999999</v>
      </c>
      <c r="I1250" s="172">
        <v>4.3677000000000001</v>
      </c>
      <c r="J1250" s="172">
        <v>4.9568000000000003</v>
      </c>
      <c r="K1250" s="172">
        <v>14.1846</v>
      </c>
      <c r="L1250" s="172">
        <v>-12.099299999999999</v>
      </c>
      <c r="M1250" s="172">
        <v>-7.7560000000000002</v>
      </c>
      <c r="N1250" s="172">
        <v>-3.9962</v>
      </c>
      <c r="O1250" s="172">
        <v>2.2563</v>
      </c>
      <c r="P1250" s="172">
        <v>7.5976999999999997</v>
      </c>
      <c r="Q1250" s="172">
        <v>13.2615</v>
      </c>
      <c r="R1250" s="172">
        <v>-1.5513999999999999</v>
      </c>
    </row>
    <row r="1251" spans="1:18" x14ac:dyDescent="0.3">
      <c r="A1251" s="168" t="s">
        <v>1300</v>
      </c>
      <c r="B1251" s="168" t="s">
        <v>1358</v>
      </c>
      <c r="C1251" s="168">
        <v>103215</v>
      </c>
      <c r="D1251" s="171">
        <v>44040</v>
      </c>
      <c r="E1251" s="172">
        <v>45.667299999999997</v>
      </c>
      <c r="F1251" s="172">
        <v>1.1352</v>
      </c>
      <c r="G1251" s="172">
        <v>0.29470000000000002</v>
      </c>
      <c r="H1251" s="172">
        <v>0.41959999999999997</v>
      </c>
      <c r="I1251" s="172">
        <v>4.3276000000000003</v>
      </c>
      <c r="J1251" s="172">
        <v>4.8620000000000001</v>
      </c>
      <c r="K1251" s="172">
        <v>13.892899999999999</v>
      </c>
      <c r="L1251" s="172">
        <v>-12.532500000000001</v>
      </c>
      <c r="M1251" s="172">
        <v>-8.4452999999999996</v>
      </c>
      <c r="N1251" s="172">
        <v>-4.9405999999999999</v>
      </c>
      <c r="O1251" s="172">
        <v>1.21</v>
      </c>
      <c r="P1251" s="172">
        <v>6.4893000000000001</v>
      </c>
      <c r="Q1251" s="172">
        <v>10.7506</v>
      </c>
      <c r="R1251" s="172">
        <v>-2.4868000000000001</v>
      </c>
    </row>
    <row r="1252" spans="1:18" x14ac:dyDescent="0.3">
      <c r="A1252" s="168" t="s">
        <v>1300</v>
      </c>
      <c r="B1252" s="168" t="s">
        <v>1359</v>
      </c>
      <c r="C1252" s="168">
        <v>144905</v>
      </c>
      <c r="D1252" s="171">
        <v>44040</v>
      </c>
      <c r="E1252" s="172">
        <v>10.515499999999999</v>
      </c>
      <c r="F1252" s="172">
        <v>0.91749999999999998</v>
      </c>
      <c r="G1252" s="172">
        <v>0.1019</v>
      </c>
      <c r="H1252" s="172">
        <v>0.1019</v>
      </c>
      <c r="I1252" s="172">
        <v>4.4759000000000002</v>
      </c>
      <c r="J1252" s="172">
        <v>6.5335000000000001</v>
      </c>
      <c r="K1252" s="172">
        <v>15.957599999999999</v>
      </c>
      <c r="L1252" s="172">
        <v>-5.55</v>
      </c>
      <c r="M1252" s="172">
        <v>-3.3289</v>
      </c>
      <c r="N1252" s="172">
        <v>2.2919</v>
      </c>
      <c r="O1252" s="172"/>
      <c r="P1252" s="172"/>
      <c r="Q1252" s="172">
        <v>2.7804000000000002</v>
      </c>
      <c r="R1252" s="172"/>
    </row>
    <row r="1253" spans="1:18" x14ac:dyDescent="0.3">
      <c r="A1253" s="168" t="s">
        <v>1300</v>
      </c>
      <c r="B1253" s="168" t="s">
        <v>1360</v>
      </c>
      <c r="C1253" s="168">
        <v>144902</v>
      </c>
      <c r="D1253" s="171">
        <v>44040</v>
      </c>
      <c r="E1253" s="172">
        <v>10.171900000000001</v>
      </c>
      <c r="F1253" s="172">
        <v>0.91169999999999995</v>
      </c>
      <c r="G1253" s="172">
        <v>8.1699999999999995E-2</v>
      </c>
      <c r="H1253" s="172">
        <v>8.2600000000000007E-2</v>
      </c>
      <c r="I1253" s="172">
        <v>4.4203999999999999</v>
      </c>
      <c r="J1253" s="172">
        <v>6.3795000000000002</v>
      </c>
      <c r="K1253" s="172">
        <v>15.452</v>
      </c>
      <c r="L1253" s="172">
        <v>-6.3929999999999998</v>
      </c>
      <c r="M1253" s="172">
        <v>-4.6539000000000001</v>
      </c>
      <c r="N1253" s="172">
        <v>0.42649999999999999</v>
      </c>
      <c r="O1253" s="172"/>
      <c r="P1253" s="172"/>
      <c r="Q1253" s="172">
        <v>0.93420000000000003</v>
      </c>
      <c r="R1253" s="172"/>
    </row>
    <row r="1254" spans="1:18" x14ac:dyDescent="0.3">
      <c r="A1254" s="168" t="s">
        <v>1300</v>
      </c>
      <c r="B1254" s="168" t="s">
        <v>1361</v>
      </c>
      <c r="C1254" s="168">
        <v>147587</v>
      </c>
      <c r="D1254" s="171">
        <v>44040</v>
      </c>
      <c r="E1254" s="172">
        <v>10.085800000000001</v>
      </c>
      <c r="F1254" s="172">
        <v>1.3068</v>
      </c>
      <c r="G1254" s="172">
        <v>0.68679999999999997</v>
      </c>
      <c r="H1254" s="172">
        <v>0.82469999999999999</v>
      </c>
      <c r="I1254" s="172">
        <v>4.9664000000000001</v>
      </c>
      <c r="J1254" s="172">
        <v>7.2637999999999998</v>
      </c>
      <c r="K1254" s="172">
        <v>17.933599999999998</v>
      </c>
      <c r="L1254" s="172">
        <v>-9.2726000000000006</v>
      </c>
      <c r="M1254" s="172">
        <v>-4.0936000000000003</v>
      </c>
      <c r="N1254" s="172"/>
      <c r="O1254" s="172"/>
      <c r="P1254" s="172"/>
      <c r="Q1254" s="172">
        <v>0.85799999999999998</v>
      </c>
      <c r="R1254" s="172"/>
    </row>
    <row r="1255" spans="1:18" x14ac:dyDescent="0.3">
      <c r="A1255" s="168" t="s">
        <v>1300</v>
      </c>
      <c r="B1255" s="168" t="s">
        <v>1362</v>
      </c>
      <c r="C1255" s="168">
        <v>147584</v>
      </c>
      <c r="D1255" s="171">
        <v>44040</v>
      </c>
      <c r="E1255" s="172">
        <v>9.9021000000000008</v>
      </c>
      <c r="F1255" s="172">
        <v>1.3012999999999999</v>
      </c>
      <c r="G1255" s="172">
        <v>0.66590000000000005</v>
      </c>
      <c r="H1255" s="172">
        <v>0.78779999999999994</v>
      </c>
      <c r="I1255" s="172">
        <v>4.8861999999999997</v>
      </c>
      <c r="J1255" s="172">
        <v>7.0763999999999996</v>
      </c>
      <c r="K1255" s="172">
        <v>17.3415</v>
      </c>
      <c r="L1255" s="172">
        <v>-10.1655</v>
      </c>
      <c r="M1255" s="172">
        <v>-5.5980999999999996</v>
      </c>
      <c r="N1255" s="172"/>
      <c r="O1255" s="172"/>
      <c r="P1255" s="172"/>
      <c r="Q1255" s="172">
        <v>-0.97899999999999998</v>
      </c>
      <c r="R1255" s="172"/>
    </row>
    <row r="1256" spans="1:18" x14ac:dyDescent="0.3">
      <c r="A1256" s="168" t="s">
        <v>1300</v>
      </c>
      <c r="B1256" s="168" t="s">
        <v>1363</v>
      </c>
      <c r="C1256" s="168">
        <v>144546</v>
      </c>
      <c r="D1256" s="171">
        <v>44040</v>
      </c>
      <c r="E1256" s="172">
        <v>10.905799999999999</v>
      </c>
      <c r="F1256" s="172">
        <v>0.37830000000000003</v>
      </c>
      <c r="G1256" s="172">
        <v>-0.49819999999999998</v>
      </c>
      <c r="H1256" s="172">
        <v>0.29709999999999998</v>
      </c>
      <c r="I1256" s="172">
        <v>3.3431000000000002</v>
      </c>
      <c r="J1256" s="172">
        <v>5.2887000000000004</v>
      </c>
      <c r="K1256" s="172">
        <v>12.8965</v>
      </c>
      <c r="L1256" s="172">
        <v>-6.6315999999999997</v>
      </c>
      <c r="M1256" s="172">
        <v>-3.3311000000000002</v>
      </c>
      <c r="N1256" s="172">
        <v>5.1172000000000004</v>
      </c>
      <c r="O1256" s="172"/>
      <c r="P1256" s="172"/>
      <c r="Q1256" s="172">
        <v>4.6867000000000001</v>
      </c>
      <c r="R1256" s="172"/>
    </row>
    <row r="1257" spans="1:18" x14ac:dyDescent="0.3">
      <c r="A1257" s="168" t="s">
        <v>1300</v>
      </c>
      <c r="B1257" s="168" t="s">
        <v>1364</v>
      </c>
      <c r="C1257" s="168">
        <v>144548</v>
      </c>
      <c r="D1257" s="171">
        <v>44040</v>
      </c>
      <c r="E1257" s="172">
        <v>10.512600000000001</v>
      </c>
      <c r="F1257" s="172">
        <v>0.37040000000000001</v>
      </c>
      <c r="G1257" s="172">
        <v>-0.52610000000000001</v>
      </c>
      <c r="H1257" s="172">
        <v>0.246</v>
      </c>
      <c r="I1257" s="172">
        <v>3.2458999999999998</v>
      </c>
      <c r="J1257" s="172">
        <v>5.1071</v>
      </c>
      <c r="K1257" s="172">
        <v>12.3513</v>
      </c>
      <c r="L1257" s="172">
        <v>-7.5507</v>
      </c>
      <c r="M1257" s="172">
        <v>-4.7038000000000002</v>
      </c>
      <c r="N1257" s="172">
        <v>3.1415999999999999</v>
      </c>
      <c r="O1257" s="172"/>
      <c r="P1257" s="172"/>
      <c r="Q1257" s="172">
        <v>2.6757</v>
      </c>
      <c r="R1257" s="172"/>
    </row>
    <row r="1258" spans="1:18" x14ac:dyDescent="0.3">
      <c r="A1258" s="168" t="s">
        <v>1300</v>
      </c>
      <c r="B1258" s="168" t="s">
        <v>1365</v>
      </c>
      <c r="C1258" s="168">
        <v>118883</v>
      </c>
      <c r="D1258" s="171">
        <v>44040</v>
      </c>
      <c r="E1258" s="172">
        <v>103.62</v>
      </c>
      <c r="F1258" s="172">
        <v>0.94499999999999995</v>
      </c>
      <c r="G1258" s="172">
        <v>0.61170000000000002</v>
      </c>
      <c r="H1258" s="172">
        <v>0.50439999999999996</v>
      </c>
      <c r="I1258" s="172">
        <v>4.2769000000000004</v>
      </c>
      <c r="J1258" s="172">
        <v>6.4516</v>
      </c>
      <c r="K1258" s="172">
        <v>14.4214</v>
      </c>
      <c r="L1258" s="172">
        <v>-11.2539</v>
      </c>
      <c r="M1258" s="172">
        <v>-7.7622</v>
      </c>
      <c r="N1258" s="172">
        <v>-5.8342000000000001</v>
      </c>
      <c r="O1258" s="172">
        <v>-3.4832999999999998</v>
      </c>
      <c r="P1258" s="172">
        <v>1.5356000000000001</v>
      </c>
      <c r="Q1258" s="172">
        <v>6.5629999999999997</v>
      </c>
      <c r="R1258" s="172">
        <v>-6.7733999999999996</v>
      </c>
    </row>
    <row r="1259" spans="1:18" x14ac:dyDescent="0.3">
      <c r="A1259" s="168" t="s">
        <v>1300</v>
      </c>
      <c r="B1259" s="168" t="s">
        <v>1366</v>
      </c>
      <c r="C1259" s="168">
        <v>100476</v>
      </c>
      <c r="D1259" s="171">
        <v>44040</v>
      </c>
      <c r="E1259" s="172">
        <v>99.86</v>
      </c>
      <c r="F1259" s="172">
        <v>0.95030000000000003</v>
      </c>
      <c r="G1259" s="172">
        <v>0.62470000000000003</v>
      </c>
      <c r="H1259" s="172">
        <v>0.51329999999999998</v>
      </c>
      <c r="I1259" s="172">
        <v>4.2815000000000003</v>
      </c>
      <c r="J1259" s="172">
        <v>6.4379</v>
      </c>
      <c r="K1259" s="172">
        <v>14.347899999999999</v>
      </c>
      <c r="L1259" s="172">
        <v>-11.3459</v>
      </c>
      <c r="M1259" s="172">
        <v>-7.8781999999999996</v>
      </c>
      <c r="N1259" s="172">
        <v>-5.9610000000000003</v>
      </c>
      <c r="O1259" s="172">
        <v>-3.6139000000000001</v>
      </c>
      <c r="P1259" s="172">
        <v>0.98050000000000004</v>
      </c>
      <c r="Q1259" s="172">
        <v>9.0675000000000008</v>
      </c>
      <c r="R1259" s="172">
        <v>-6.9016999999999999</v>
      </c>
    </row>
    <row r="1260" spans="1:18" x14ac:dyDescent="0.3">
      <c r="A1260" s="168" t="s">
        <v>1300</v>
      </c>
      <c r="B1260" s="168" t="s">
        <v>1367</v>
      </c>
      <c r="C1260" s="168">
        <v>119292</v>
      </c>
      <c r="D1260" s="171">
        <v>44040</v>
      </c>
      <c r="E1260" s="172">
        <v>21.2</v>
      </c>
      <c r="F1260" s="172">
        <v>1.0486</v>
      </c>
      <c r="G1260" s="172">
        <v>0.56930000000000003</v>
      </c>
      <c r="H1260" s="172">
        <v>1.1933</v>
      </c>
      <c r="I1260" s="172">
        <v>5.3154000000000003</v>
      </c>
      <c r="J1260" s="172">
        <v>7.8331999999999997</v>
      </c>
      <c r="K1260" s="172">
        <v>18.040099999999999</v>
      </c>
      <c r="L1260" s="172">
        <v>-4.5045000000000002</v>
      </c>
      <c r="M1260" s="172">
        <v>1.1933</v>
      </c>
      <c r="N1260" s="172">
        <v>7.0167000000000002</v>
      </c>
      <c r="O1260" s="172">
        <v>4.1561000000000003</v>
      </c>
      <c r="P1260" s="172">
        <v>5.5991999999999997</v>
      </c>
      <c r="Q1260" s="172">
        <v>9.1920000000000002</v>
      </c>
      <c r="R1260" s="172">
        <v>1.8122</v>
      </c>
    </row>
    <row r="1261" spans="1:18" x14ac:dyDescent="0.3">
      <c r="A1261" s="168" t="s">
        <v>1300</v>
      </c>
      <c r="B1261" s="168" t="s">
        <v>1368</v>
      </c>
      <c r="C1261" s="168">
        <v>115270</v>
      </c>
      <c r="D1261" s="171">
        <v>44040</v>
      </c>
      <c r="E1261" s="172">
        <v>20.079999999999998</v>
      </c>
      <c r="F1261" s="172">
        <v>1.0569</v>
      </c>
      <c r="G1261" s="172">
        <v>0.55079999999999996</v>
      </c>
      <c r="H1261" s="172">
        <v>1.2097</v>
      </c>
      <c r="I1261" s="172">
        <v>5.2962999999999996</v>
      </c>
      <c r="J1261" s="172">
        <v>7.7831000000000001</v>
      </c>
      <c r="K1261" s="172">
        <v>17.840399999999999</v>
      </c>
      <c r="L1261" s="172">
        <v>-4.8341000000000003</v>
      </c>
      <c r="M1261" s="172">
        <v>0.60119999999999996</v>
      </c>
      <c r="N1261" s="172">
        <v>6.2434000000000003</v>
      </c>
      <c r="O1261" s="172">
        <v>3.5367999999999999</v>
      </c>
      <c r="P1261" s="172">
        <v>4.8394000000000004</v>
      </c>
      <c r="Q1261" s="172">
        <v>7.9260000000000002</v>
      </c>
      <c r="R1261" s="172">
        <v>1.1879999999999999</v>
      </c>
    </row>
    <row r="1262" spans="1:18" x14ac:dyDescent="0.3">
      <c r="A1262" s="168" t="s">
        <v>1300</v>
      </c>
      <c r="B1262" s="168" t="s">
        <v>1369</v>
      </c>
      <c r="C1262" s="168">
        <v>120663</v>
      </c>
      <c r="D1262" s="171">
        <v>44040</v>
      </c>
      <c r="E1262" s="172">
        <v>132.70671688826499</v>
      </c>
      <c r="F1262" s="172">
        <v>1.1396999999999999</v>
      </c>
      <c r="G1262" s="172">
        <v>0.54410000000000003</v>
      </c>
      <c r="H1262" s="172">
        <v>0.37990000000000002</v>
      </c>
      <c r="I1262" s="172">
        <v>3.8875999999999999</v>
      </c>
      <c r="J1262" s="172">
        <v>6.2872000000000003</v>
      </c>
      <c r="K1262" s="172">
        <v>16.717300000000002</v>
      </c>
      <c r="L1262" s="172">
        <v>-6.6985000000000001</v>
      </c>
      <c r="M1262" s="172">
        <v>2.2505999999999999</v>
      </c>
      <c r="N1262" s="172">
        <v>8.7731999999999992</v>
      </c>
      <c r="O1262" s="172">
        <v>6.1234000000000002</v>
      </c>
      <c r="P1262" s="172">
        <v>7.6929999999999996</v>
      </c>
      <c r="Q1262" s="172">
        <v>12.057399999999999</v>
      </c>
      <c r="R1262" s="172">
        <v>0.55449999999999999</v>
      </c>
    </row>
    <row r="1263" spans="1:18" x14ac:dyDescent="0.3">
      <c r="A1263" s="168" t="s">
        <v>1300</v>
      </c>
      <c r="B1263" s="168" t="s">
        <v>1370</v>
      </c>
      <c r="C1263" s="168">
        <v>100668</v>
      </c>
      <c r="D1263" s="171">
        <v>44040</v>
      </c>
      <c r="E1263" s="172">
        <v>234.257158378768</v>
      </c>
      <c r="F1263" s="172">
        <v>1.1386000000000001</v>
      </c>
      <c r="G1263" s="172">
        <v>0.53759999999999997</v>
      </c>
      <c r="H1263" s="172">
        <v>0.3674</v>
      </c>
      <c r="I1263" s="172">
        <v>3.8612000000000002</v>
      </c>
      <c r="J1263" s="172">
        <v>6.2279</v>
      </c>
      <c r="K1263" s="172">
        <v>16.5426</v>
      </c>
      <c r="L1263" s="172">
        <v>-6.9878999999999998</v>
      </c>
      <c r="M1263" s="172">
        <v>1.7938000000000001</v>
      </c>
      <c r="N1263" s="172">
        <v>8.1092999999999993</v>
      </c>
      <c r="O1263" s="172">
        <v>5.5625</v>
      </c>
      <c r="P1263" s="172">
        <v>7.1554000000000002</v>
      </c>
      <c r="Q1263" s="172">
        <v>11.8271</v>
      </c>
      <c r="R1263" s="172">
        <v>-5.0000000000000001E-3</v>
      </c>
    </row>
    <row r="1264" spans="1:18" x14ac:dyDescent="0.3">
      <c r="A1264" s="173" t="s">
        <v>27</v>
      </c>
      <c r="B1264" s="168"/>
      <c r="C1264" s="168"/>
      <c r="D1264" s="168"/>
      <c r="E1264" s="168"/>
      <c r="F1264" s="174">
        <v>1.0114739130434782</v>
      </c>
      <c r="G1264" s="174">
        <v>0.31544927536231893</v>
      </c>
      <c r="H1264" s="174">
        <v>0.25119275362318844</v>
      </c>
      <c r="I1264" s="174">
        <v>4.1069739130434781</v>
      </c>
      <c r="J1264" s="174">
        <v>5.8476352941176453</v>
      </c>
      <c r="K1264" s="174">
        <v>15.60194264705882</v>
      </c>
      <c r="L1264" s="174">
        <v>-8.8265279411764705</v>
      </c>
      <c r="M1264" s="174">
        <v>-3.8894852941176481</v>
      </c>
      <c r="N1264" s="174">
        <v>0.76170303030303044</v>
      </c>
      <c r="O1264" s="174">
        <v>1.9270589285714286</v>
      </c>
      <c r="P1264" s="174">
        <v>5.9324666666666666</v>
      </c>
      <c r="Q1264" s="174">
        <v>10.270752173913044</v>
      </c>
      <c r="R1264" s="174">
        <v>-1.0873699999999997</v>
      </c>
    </row>
    <row r="1265" spans="1:18" x14ac:dyDescent="0.3">
      <c r="A1265" s="173" t="s">
        <v>409</v>
      </c>
      <c r="B1265" s="168"/>
      <c r="C1265" s="168"/>
      <c r="D1265" s="168"/>
      <c r="E1265" s="168"/>
      <c r="F1265" s="174">
        <v>1.0491999999999999</v>
      </c>
      <c r="G1265" s="174">
        <v>0.307</v>
      </c>
      <c r="H1265" s="174">
        <v>0.29709999999999998</v>
      </c>
      <c r="I1265" s="174">
        <v>4.1272000000000002</v>
      </c>
      <c r="J1265" s="174">
        <v>5.7820999999999998</v>
      </c>
      <c r="K1265" s="174">
        <v>15.07995</v>
      </c>
      <c r="L1265" s="174">
        <v>-9.7313499999999991</v>
      </c>
      <c r="M1265" s="174">
        <v>-4.3156999999999996</v>
      </c>
      <c r="N1265" s="174">
        <v>0.43004999999999999</v>
      </c>
      <c r="O1265" s="174">
        <v>1.2946</v>
      </c>
      <c r="P1265" s="174">
        <v>6.1124999999999998</v>
      </c>
      <c r="Q1265" s="174">
        <v>11.2866</v>
      </c>
      <c r="R1265" s="174">
        <v>-1.49115</v>
      </c>
    </row>
    <row r="1266" spans="1:18" x14ac:dyDescent="0.3">
      <c r="A1266" s="117"/>
      <c r="B1266" s="117"/>
      <c r="C1266" s="117"/>
      <c r="D1266" s="117"/>
      <c r="E1266" s="117"/>
      <c r="F1266" s="117"/>
      <c r="G1266" s="117"/>
      <c r="H1266" s="117"/>
      <c r="I1266" s="117"/>
      <c r="J1266" s="117"/>
      <c r="K1266" s="117"/>
      <c r="L1266" s="117"/>
      <c r="M1266" s="117"/>
      <c r="N1266" s="117"/>
      <c r="O1266" s="117"/>
      <c r="P1266" s="117"/>
      <c r="Q1266" s="117"/>
      <c r="R1266" s="117"/>
    </row>
    <row r="1267" spans="1:18" x14ac:dyDescent="0.3">
      <c r="A1267" s="170" t="s">
        <v>1371</v>
      </c>
      <c r="B1267" s="170"/>
      <c r="C1267" s="170"/>
      <c r="D1267" s="170"/>
      <c r="E1267" s="170"/>
      <c r="F1267" s="170"/>
      <c r="G1267" s="170"/>
      <c r="H1267" s="170"/>
      <c r="I1267" s="170"/>
      <c r="J1267" s="170"/>
      <c r="K1267" s="170"/>
      <c r="L1267" s="170"/>
      <c r="M1267" s="170"/>
      <c r="N1267" s="170"/>
      <c r="O1267" s="170"/>
      <c r="P1267" s="170"/>
      <c r="Q1267" s="170"/>
      <c r="R1267" s="170"/>
    </row>
    <row r="1268" spans="1:18" x14ac:dyDescent="0.3">
      <c r="A1268" s="168" t="s">
        <v>1372</v>
      </c>
      <c r="B1268" s="168" t="s">
        <v>1373</v>
      </c>
      <c r="C1268" s="168">
        <v>145486</v>
      </c>
      <c r="D1268" s="171">
        <v>44040</v>
      </c>
      <c r="E1268" s="172">
        <v>1090.5614</v>
      </c>
      <c r="F1268" s="172">
        <v>3.0459000000000001</v>
      </c>
      <c r="G1268" s="172">
        <v>3.0665</v>
      </c>
      <c r="H1268" s="172">
        <v>3.0790999999999999</v>
      </c>
      <c r="I1268" s="172">
        <v>3.0571000000000002</v>
      </c>
      <c r="J1268" s="172">
        <v>3.0531000000000001</v>
      </c>
      <c r="K1268" s="172">
        <v>3.0030000000000001</v>
      </c>
      <c r="L1268" s="172">
        <v>3.4457</v>
      </c>
      <c r="M1268" s="172">
        <v>3.9207000000000001</v>
      </c>
      <c r="N1268" s="172">
        <v>4.274</v>
      </c>
      <c r="O1268" s="172"/>
      <c r="P1268" s="172"/>
      <c r="Q1268" s="172">
        <v>5.1093999999999999</v>
      </c>
      <c r="R1268" s="172"/>
    </row>
    <row r="1269" spans="1:18" x14ac:dyDescent="0.3">
      <c r="A1269" s="168" t="s">
        <v>1372</v>
      </c>
      <c r="B1269" s="168" t="s">
        <v>1374</v>
      </c>
      <c r="C1269" s="168">
        <v>145481</v>
      </c>
      <c r="D1269" s="171">
        <v>44040</v>
      </c>
      <c r="E1269" s="172">
        <v>1088.0989999999999</v>
      </c>
      <c r="F1269" s="172">
        <v>2.9287000000000001</v>
      </c>
      <c r="G1269" s="172">
        <v>2.9470999999999998</v>
      </c>
      <c r="H1269" s="172">
        <v>2.9594</v>
      </c>
      <c r="I1269" s="172">
        <v>2.9384999999999999</v>
      </c>
      <c r="J1269" s="172">
        <v>2.9361999999999999</v>
      </c>
      <c r="K1269" s="172">
        <v>2.8826000000000001</v>
      </c>
      <c r="L1269" s="172">
        <v>3.3235999999999999</v>
      </c>
      <c r="M1269" s="172">
        <v>3.7934999999999999</v>
      </c>
      <c r="N1269" s="172">
        <v>4.1436000000000002</v>
      </c>
      <c r="O1269" s="172"/>
      <c r="P1269" s="172"/>
      <c r="Q1269" s="172">
        <v>4.9729000000000001</v>
      </c>
      <c r="R1269" s="172"/>
    </row>
    <row r="1270" spans="1:18" x14ac:dyDescent="0.3">
      <c r="A1270" s="168" t="s">
        <v>1372</v>
      </c>
      <c r="B1270" s="168" t="s">
        <v>1375</v>
      </c>
      <c r="C1270" s="168">
        <v>146675</v>
      </c>
      <c r="D1270" s="171">
        <v>44040</v>
      </c>
      <c r="E1270" s="172">
        <v>1065.9060999999999</v>
      </c>
      <c r="F1270" s="172">
        <v>3.0787</v>
      </c>
      <c r="G1270" s="172">
        <v>3.0941000000000001</v>
      </c>
      <c r="H1270" s="172">
        <v>3.1032999999999999</v>
      </c>
      <c r="I1270" s="172">
        <v>3.1055999999999999</v>
      </c>
      <c r="J1270" s="172">
        <v>3.0762</v>
      </c>
      <c r="K1270" s="172">
        <v>3.097</v>
      </c>
      <c r="L1270" s="172">
        <v>3.4733999999999998</v>
      </c>
      <c r="M1270" s="172">
        <v>3.9443999999999999</v>
      </c>
      <c r="N1270" s="172">
        <v>4.2839999999999998</v>
      </c>
      <c r="O1270" s="172"/>
      <c r="P1270" s="172"/>
      <c r="Q1270" s="172">
        <v>4.7596999999999996</v>
      </c>
      <c r="R1270" s="172"/>
    </row>
    <row r="1271" spans="1:18" x14ac:dyDescent="0.3">
      <c r="A1271" s="168" t="s">
        <v>1372</v>
      </c>
      <c r="B1271" s="168" t="s">
        <v>1376</v>
      </c>
      <c r="C1271" s="168">
        <v>146678</v>
      </c>
      <c r="D1271" s="171">
        <v>44040</v>
      </c>
      <c r="E1271" s="172">
        <v>1064.9883</v>
      </c>
      <c r="F1271" s="172">
        <v>3.0265</v>
      </c>
      <c r="G1271" s="172">
        <v>3.0442</v>
      </c>
      <c r="H1271" s="172">
        <v>3.0529999999999999</v>
      </c>
      <c r="I1271" s="172">
        <v>3.0552999999999999</v>
      </c>
      <c r="J1271" s="172">
        <v>3.0259999999999998</v>
      </c>
      <c r="K1271" s="172">
        <v>3.0466000000000002</v>
      </c>
      <c r="L1271" s="172">
        <v>3.4226999999999999</v>
      </c>
      <c r="M1271" s="172">
        <v>3.8929</v>
      </c>
      <c r="N1271" s="172">
        <v>4.2319000000000004</v>
      </c>
      <c r="O1271" s="172"/>
      <c r="P1271" s="172"/>
      <c r="Q1271" s="172">
        <v>4.694</v>
      </c>
      <c r="R1271" s="172"/>
    </row>
    <row r="1272" spans="1:18" x14ac:dyDescent="0.3">
      <c r="A1272" s="168" t="s">
        <v>1372</v>
      </c>
      <c r="B1272" s="168" t="s">
        <v>1377</v>
      </c>
      <c r="C1272" s="168">
        <v>147196</v>
      </c>
      <c r="D1272" s="171">
        <v>44040</v>
      </c>
      <c r="E1272" s="172">
        <v>1058.9295</v>
      </c>
      <c r="F1272" s="172">
        <v>3.1025</v>
      </c>
      <c r="G1272" s="172">
        <v>3.1110000000000002</v>
      </c>
      <c r="H1272" s="172">
        <v>3.1021000000000001</v>
      </c>
      <c r="I1272" s="172">
        <v>3.0543</v>
      </c>
      <c r="J1272" s="172">
        <v>3.02</v>
      </c>
      <c r="K1272" s="172">
        <v>3.0449000000000002</v>
      </c>
      <c r="L1272" s="172">
        <v>3.5270000000000001</v>
      </c>
      <c r="M1272" s="172">
        <v>3.9939</v>
      </c>
      <c r="N1272" s="172">
        <v>4.3185000000000002</v>
      </c>
      <c r="O1272" s="172"/>
      <c r="P1272" s="172"/>
      <c r="Q1272" s="172">
        <v>4.6338999999999997</v>
      </c>
      <c r="R1272" s="172"/>
    </row>
    <row r="1273" spans="1:18" x14ac:dyDescent="0.3">
      <c r="A1273" s="168" t="s">
        <v>1372</v>
      </c>
      <c r="B1273" s="168" t="s">
        <v>1378</v>
      </c>
      <c r="C1273" s="168">
        <v>147193</v>
      </c>
      <c r="D1273" s="171">
        <v>44040</v>
      </c>
      <c r="E1273" s="172">
        <v>1058.2601999999999</v>
      </c>
      <c r="F1273" s="172">
        <v>3.0215999999999998</v>
      </c>
      <c r="G1273" s="172">
        <v>3.0301999999999998</v>
      </c>
      <c r="H1273" s="172">
        <v>3.0305</v>
      </c>
      <c r="I1273" s="172">
        <v>2.9933000000000001</v>
      </c>
      <c r="J1273" s="172">
        <v>2.9649999999999999</v>
      </c>
      <c r="K1273" s="172">
        <v>2.9929000000000001</v>
      </c>
      <c r="L1273" s="172">
        <v>3.4756</v>
      </c>
      <c r="M1273" s="172">
        <v>3.9422000000000001</v>
      </c>
      <c r="N1273" s="172">
        <v>4.2662000000000004</v>
      </c>
      <c r="O1273" s="172"/>
      <c r="P1273" s="172"/>
      <c r="Q1273" s="172">
        <v>4.5815999999999999</v>
      </c>
      <c r="R1273" s="172"/>
    </row>
    <row r="1274" spans="1:18" x14ac:dyDescent="0.3">
      <c r="A1274" s="168" t="s">
        <v>1372</v>
      </c>
      <c r="B1274" s="168" t="s">
        <v>1379</v>
      </c>
      <c r="C1274" s="168">
        <v>147125</v>
      </c>
      <c r="D1274" s="171">
        <v>44040</v>
      </c>
      <c r="E1274" s="172">
        <v>1061.3226999999999</v>
      </c>
      <c r="F1274" s="172">
        <v>3.0575999999999999</v>
      </c>
      <c r="G1274" s="172">
        <v>3.0825</v>
      </c>
      <c r="H1274" s="172">
        <v>3.0798000000000001</v>
      </c>
      <c r="I1274" s="172">
        <v>3.0695999999999999</v>
      </c>
      <c r="J1274" s="172">
        <v>3.0453999999999999</v>
      </c>
      <c r="K1274" s="172">
        <v>3.0533000000000001</v>
      </c>
      <c r="L1274" s="172">
        <v>3.5188000000000001</v>
      </c>
      <c r="M1274" s="172">
        <v>3.9759000000000002</v>
      </c>
      <c r="N1274" s="172">
        <v>4.3133999999999997</v>
      </c>
      <c r="O1274" s="172"/>
      <c r="P1274" s="172"/>
      <c r="Q1274" s="172">
        <v>4.6821000000000002</v>
      </c>
      <c r="R1274" s="172"/>
    </row>
    <row r="1275" spans="1:18" x14ac:dyDescent="0.3">
      <c r="A1275" s="168" t="s">
        <v>1372</v>
      </c>
      <c r="B1275" s="168" t="s">
        <v>1380</v>
      </c>
      <c r="C1275" s="168">
        <v>147124</v>
      </c>
      <c r="D1275" s="171">
        <v>44040</v>
      </c>
      <c r="E1275" s="172">
        <v>1059.7503999999999</v>
      </c>
      <c r="F1275" s="172">
        <v>2.9554</v>
      </c>
      <c r="G1275" s="172">
        <v>2.9819</v>
      </c>
      <c r="H1275" s="172">
        <v>2.98</v>
      </c>
      <c r="I1275" s="172">
        <v>2.9693000000000001</v>
      </c>
      <c r="J1275" s="172">
        <v>2.9447000000000001</v>
      </c>
      <c r="K1275" s="172">
        <v>2.9523999999999999</v>
      </c>
      <c r="L1275" s="172">
        <v>3.4161999999999999</v>
      </c>
      <c r="M1275" s="172">
        <v>3.8649</v>
      </c>
      <c r="N1275" s="172">
        <v>4.1971999999999996</v>
      </c>
      <c r="O1275" s="172"/>
      <c r="P1275" s="172"/>
      <c r="Q1275" s="172">
        <v>4.5627000000000004</v>
      </c>
      <c r="R1275" s="172"/>
    </row>
    <row r="1276" spans="1:18" x14ac:dyDescent="0.3">
      <c r="A1276" s="168" t="s">
        <v>1372</v>
      </c>
      <c r="B1276" s="168" t="s">
        <v>1381</v>
      </c>
      <c r="C1276" s="168">
        <v>147951</v>
      </c>
      <c r="D1276" s="171">
        <v>44040</v>
      </c>
      <c r="E1276" s="172">
        <v>1019.2314</v>
      </c>
      <c r="F1276" s="172">
        <v>3.1587999999999998</v>
      </c>
      <c r="G1276" s="172">
        <v>3.2442000000000002</v>
      </c>
      <c r="H1276" s="172">
        <v>3.2532000000000001</v>
      </c>
      <c r="I1276" s="172">
        <v>3.2374999999999998</v>
      </c>
      <c r="J1276" s="172">
        <v>3.2157</v>
      </c>
      <c r="K1276" s="172">
        <v>3.2646000000000002</v>
      </c>
      <c r="L1276" s="172">
        <v>3.8307000000000002</v>
      </c>
      <c r="M1276" s="172"/>
      <c r="N1276" s="172"/>
      <c r="O1276" s="172"/>
      <c r="P1276" s="172"/>
      <c r="Q1276" s="172">
        <v>3.8307000000000002</v>
      </c>
      <c r="R1276" s="172"/>
    </row>
    <row r="1277" spans="1:18" x14ac:dyDescent="0.3">
      <c r="A1277" s="168" t="s">
        <v>1372</v>
      </c>
      <c r="B1277" s="168" t="s">
        <v>1382</v>
      </c>
      <c r="C1277" s="168">
        <v>147936</v>
      </c>
      <c r="D1277" s="171">
        <v>44040</v>
      </c>
      <c r="E1277" s="172">
        <v>1018.7406999999999</v>
      </c>
      <c r="F1277" s="172">
        <v>3.0672000000000001</v>
      </c>
      <c r="G1277" s="172">
        <v>3.1537000000000002</v>
      </c>
      <c r="H1277" s="172">
        <v>3.1615000000000002</v>
      </c>
      <c r="I1277" s="172">
        <v>3.1452</v>
      </c>
      <c r="J1277" s="172">
        <v>3.1227999999999998</v>
      </c>
      <c r="K1277" s="172">
        <v>3.1678000000000002</v>
      </c>
      <c r="L1277" s="172">
        <v>3.7328999999999999</v>
      </c>
      <c r="M1277" s="172"/>
      <c r="N1277" s="172"/>
      <c r="O1277" s="172"/>
      <c r="P1277" s="172"/>
      <c r="Q1277" s="172">
        <v>3.7328999999999999</v>
      </c>
      <c r="R1277" s="172"/>
    </row>
    <row r="1278" spans="1:18" x14ac:dyDescent="0.3">
      <c r="A1278" s="168" t="s">
        <v>1372</v>
      </c>
      <c r="B1278" s="168" t="s">
        <v>1383</v>
      </c>
      <c r="C1278" s="168">
        <v>147531</v>
      </c>
      <c r="D1278" s="171">
        <v>44040</v>
      </c>
      <c r="E1278" s="172">
        <v>1044.3859</v>
      </c>
      <c r="F1278" s="172">
        <v>3.0653000000000001</v>
      </c>
      <c r="G1278" s="172">
        <v>3.0750999999999999</v>
      </c>
      <c r="H1278" s="172">
        <v>3.0792999999999999</v>
      </c>
      <c r="I1278" s="172">
        <v>3.0749</v>
      </c>
      <c r="J1278" s="172">
        <v>3.0842999999999998</v>
      </c>
      <c r="K1278" s="172">
        <v>3.1025</v>
      </c>
      <c r="L1278" s="172">
        <v>3.5764</v>
      </c>
      <c r="M1278" s="172">
        <v>4.0134999999999996</v>
      </c>
      <c r="N1278" s="172">
        <v>4.3422999999999998</v>
      </c>
      <c r="O1278" s="172"/>
      <c r="P1278" s="172"/>
      <c r="Q1278" s="172">
        <v>4.3653000000000004</v>
      </c>
      <c r="R1278" s="172"/>
    </row>
    <row r="1279" spans="1:18" x14ac:dyDescent="0.3">
      <c r="A1279" s="168" t="s">
        <v>1372</v>
      </c>
      <c r="B1279" s="168" t="s">
        <v>1384</v>
      </c>
      <c r="C1279" s="168">
        <v>147534</v>
      </c>
      <c r="D1279" s="171">
        <v>44040</v>
      </c>
      <c r="E1279" s="172">
        <v>1044.0042000000001</v>
      </c>
      <c r="F1279" s="172">
        <v>3.0419</v>
      </c>
      <c r="G1279" s="172">
        <v>3.0552000000000001</v>
      </c>
      <c r="H1279" s="172">
        <v>3.0594000000000001</v>
      </c>
      <c r="I1279" s="172">
        <v>3.0550000000000002</v>
      </c>
      <c r="J1279" s="172">
        <v>3.0642</v>
      </c>
      <c r="K1279" s="172">
        <v>3.0821000000000001</v>
      </c>
      <c r="L1279" s="172">
        <v>3.5581999999999998</v>
      </c>
      <c r="M1279" s="172">
        <v>3.9876</v>
      </c>
      <c r="N1279" s="172">
        <v>4.3049999999999997</v>
      </c>
      <c r="O1279" s="172"/>
      <c r="P1279" s="172"/>
      <c r="Q1279" s="172">
        <v>4.3277000000000001</v>
      </c>
      <c r="R1279" s="172"/>
    </row>
    <row r="1280" spans="1:18" x14ac:dyDescent="0.3">
      <c r="A1280" s="168" t="s">
        <v>1372</v>
      </c>
      <c r="B1280" s="168" t="s">
        <v>1385</v>
      </c>
      <c r="C1280" s="168">
        <v>146062</v>
      </c>
      <c r="D1280" s="171">
        <v>44040</v>
      </c>
      <c r="E1280" s="172">
        <v>1079.9085</v>
      </c>
      <c r="F1280" s="172">
        <v>3.0556999999999999</v>
      </c>
      <c r="G1280" s="172">
        <v>3.1436000000000002</v>
      </c>
      <c r="H1280" s="172">
        <v>3.1263999999999998</v>
      </c>
      <c r="I1280" s="172">
        <v>3.1139999999999999</v>
      </c>
      <c r="J1280" s="172">
        <v>3.0988000000000002</v>
      </c>
      <c r="K1280" s="172">
        <v>3.1392000000000002</v>
      </c>
      <c r="L1280" s="172">
        <v>3.6932</v>
      </c>
      <c r="M1280" s="172">
        <v>4.1115000000000004</v>
      </c>
      <c r="N1280" s="172">
        <v>4.4336000000000002</v>
      </c>
      <c r="O1280" s="172"/>
      <c r="P1280" s="172"/>
      <c r="Q1280" s="172">
        <v>5.0705</v>
      </c>
      <c r="R1280" s="172"/>
    </row>
    <row r="1281" spans="1:18" x14ac:dyDescent="0.3">
      <c r="A1281" s="168" t="s">
        <v>1372</v>
      </c>
      <c r="B1281" s="168" t="s">
        <v>1386</v>
      </c>
      <c r="C1281" s="168">
        <v>146061</v>
      </c>
      <c r="D1281" s="171">
        <v>44040</v>
      </c>
      <c r="E1281" s="172">
        <v>1078.3434</v>
      </c>
      <c r="F1281" s="172">
        <v>2.9857</v>
      </c>
      <c r="G1281" s="172">
        <v>3.0735999999999999</v>
      </c>
      <c r="H1281" s="172">
        <v>3.0568</v>
      </c>
      <c r="I1281" s="172">
        <v>3.0440999999999998</v>
      </c>
      <c r="J1281" s="172">
        <v>3.0287000000000002</v>
      </c>
      <c r="K1281" s="172">
        <v>3.0686</v>
      </c>
      <c r="L1281" s="172">
        <v>3.6122000000000001</v>
      </c>
      <c r="M1281" s="172">
        <v>4.0225</v>
      </c>
      <c r="N1281" s="172">
        <v>4.34</v>
      </c>
      <c r="O1281" s="172"/>
      <c r="P1281" s="172"/>
      <c r="Q1281" s="172">
        <v>4.9724000000000004</v>
      </c>
      <c r="R1281" s="172"/>
    </row>
    <row r="1282" spans="1:18" x14ac:dyDescent="0.3">
      <c r="A1282" s="168" t="s">
        <v>1372</v>
      </c>
      <c r="B1282" s="168" t="s">
        <v>1387</v>
      </c>
      <c r="C1282" s="168">
        <v>147570</v>
      </c>
      <c r="D1282" s="171">
        <v>44040</v>
      </c>
      <c r="E1282" s="172">
        <v>1045.6858999999999</v>
      </c>
      <c r="F1282" s="172">
        <v>3.0230999999999999</v>
      </c>
      <c r="G1282" s="172">
        <v>3.0270000000000001</v>
      </c>
      <c r="H1282" s="172">
        <v>3.0550000000000002</v>
      </c>
      <c r="I1282" s="172">
        <v>3.0983000000000001</v>
      </c>
      <c r="J1282" s="172">
        <v>3.1187</v>
      </c>
      <c r="K1282" s="172">
        <v>3.1762999999999999</v>
      </c>
      <c r="L1282" s="172">
        <v>3.7202000000000002</v>
      </c>
      <c r="M1282" s="172">
        <v>4.1673999999999998</v>
      </c>
      <c r="N1282" s="172">
        <v>4.4774000000000003</v>
      </c>
      <c r="O1282" s="172"/>
      <c r="P1282" s="172"/>
      <c r="Q1282" s="172">
        <v>4.4931000000000001</v>
      </c>
      <c r="R1282" s="172"/>
    </row>
    <row r="1283" spans="1:18" x14ac:dyDescent="0.3">
      <c r="A1283" s="168" t="s">
        <v>1372</v>
      </c>
      <c r="B1283" s="168" t="s">
        <v>1388</v>
      </c>
      <c r="C1283" s="168">
        <v>147569</v>
      </c>
      <c r="D1283" s="171">
        <v>44040</v>
      </c>
      <c r="E1283" s="172">
        <v>1044.8529000000001</v>
      </c>
      <c r="F1283" s="172">
        <v>2.9731000000000001</v>
      </c>
      <c r="G1283" s="172">
        <v>2.9769999999999999</v>
      </c>
      <c r="H1283" s="172">
        <v>3.0049999999999999</v>
      </c>
      <c r="I1283" s="172">
        <v>3.048</v>
      </c>
      <c r="J1283" s="172">
        <v>3.0686</v>
      </c>
      <c r="K1283" s="172">
        <v>3.1259000000000001</v>
      </c>
      <c r="L1283" s="172">
        <v>3.6520000000000001</v>
      </c>
      <c r="M1283" s="172">
        <v>4.0902000000000003</v>
      </c>
      <c r="N1283" s="172">
        <v>4.3956</v>
      </c>
      <c r="O1283" s="172"/>
      <c r="P1283" s="172"/>
      <c r="Q1283" s="172">
        <v>4.4112</v>
      </c>
      <c r="R1283" s="172"/>
    </row>
    <row r="1284" spans="1:18" x14ac:dyDescent="0.3">
      <c r="A1284" s="168" t="s">
        <v>1372</v>
      </c>
      <c r="B1284" s="168" t="s">
        <v>1389</v>
      </c>
      <c r="C1284" s="168">
        <v>147213</v>
      </c>
      <c r="D1284" s="171">
        <v>44040</v>
      </c>
      <c r="E1284" s="172">
        <v>1053.4946</v>
      </c>
      <c r="F1284" s="172">
        <v>2.9417</v>
      </c>
      <c r="G1284" s="172">
        <v>2.9710000000000001</v>
      </c>
      <c r="H1284" s="172">
        <v>2.9782999999999999</v>
      </c>
      <c r="I1284" s="172">
        <v>2.9828000000000001</v>
      </c>
      <c r="J1284" s="172">
        <v>2.9874000000000001</v>
      </c>
      <c r="K1284" s="172">
        <v>2.8147000000000002</v>
      </c>
      <c r="L1284" s="172">
        <v>3.1732</v>
      </c>
      <c r="M1284" s="172">
        <v>3.6882999999999999</v>
      </c>
      <c r="N1284" s="172">
        <v>4.0522</v>
      </c>
      <c r="O1284" s="172"/>
      <c r="P1284" s="172"/>
      <c r="Q1284" s="172">
        <v>4.3471000000000002</v>
      </c>
      <c r="R1284" s="172"/>
    </row>
    <row r="1285" spans="1:18" x14ac:dyDescent="0.3">
      <c r="A1285" s="168" t="s">
        <v>1372</v>
      </c>
      <c r="B1285" s="168" t="s">
        <v>1390</v>
      </c>
      <c r="C1285" s="168">
        <v>147214</v>
      </c>
      <c r="D1285" s="171">
        <v>44040</v>
      </c>
      <c r="E1285" s="172">
        <v>1054.2952</v>
      </c>
      <c r="F1285" s="172">
        <v>2.9948999999999999</v>
      </c>
      <c r="G1285" s="172">
        <v>3.0215999999999998</v>
      </c>
      <c r="H1285" s="172">
        <v>3.0286</v>
      </c>
      <c r="I1285" s="172">
        <v>3.0333000000000001</v>
      </c>
      <c r="J1285" s="172">
        <v>3.0379</v>
      </c>
      <c r="K1285" s="172">
        <v>2.8896999999999999</v>
      </c>
      <c r="L1285" s="172">
        <v>3.2496</v>
      </c>
      <c r="M1285" s="172">
        <v>3.7572000000000001</v>
      </c>
      <c r="N1285" s="172">
        <v>4.1178999999999997</v>
      </c>
      <c r="O1285" s="172"/>
      <c r="P1285" s="172"/>
      <c r="Q1285" s="172">
        <v>4.4119000000000002</v>
      </c>
      <c r="R1285" s="172"/>
    </row>
    <row r="1286" spans="1:18" x14ac:dyDescent="0.3">
      <c r="A1286" s="168" t="s">
        <v>1372</v>
      </c>
      <c r="B1286" s="168" t="s">
        <v>1391</v>
      </c>
      <c r="C1286" s="168">
        <v>101996</v>
      </c>
      <c r="D1286" s="171">
        <v>44040</v>
      </c>
      <c r="E1286" s="172">
        <v>2981.7606999999998</v>
      </c>
      <c r="F1286" s="172">
        <v>2.9638</v>
      </c>
      <c r="G1286" s="172">
        <v>2.9914999999999998</v>
      </c>
      <c r="H1286" s="172">
        <v>2.9714</v>
      </c>
      <c r="I1286" s="172">
        <v>2.9666000000000001</v>
      </c>
      <c r="J1286" s="172">
        <v>2.9386000000000001</v>
      </c>
      <c r="K1286" s="172">
        <v>2.8693</v>
      </c>
      <c r="L1286" s="172">
        <v>3.2763</v>
      </c>
      <c r="M1286" s="172">
        <v>3.7612999999999999</v>
      </c>
      <c r="N1286" s="172">
        <v>4.1150000000000002</v>
      </c>
      <c r="O1286" s="172">
        <v>5.3803000000000001</v>
      </c>
      <c r="P1286" s="172">
        <v>5.7763</v>
      </c>
      <c r="Q1286" s="172">
        <v>6.0884</v>
      </c>
      <c r="R1286" s="172">
        <v>5.1106999999999996</v>
      </c>
    </row>
    <row r="1287" spans="1:18" x14ac:dyDescent="0.3">
      <c r="A1287" s="168" t="s">
        <v>1372</v>
      </c>
      <c r="B1287" s="168" t="s">
        <v>1392</v>
      </c>
      <c r="C1287" s="168">
        <v>119110</v>
      </c>
      <c r="D1287" s="171">
        <v>44040</v>
      </c>
      <c r="E1287" s="172">
        <v>2997.1453000000001</v>
      </c>
      <c r="F1287" s="172">
        <v>3.0642999999999998</v>
      </c>
      <c r="G1287" s="172">
        <v>3.0924999999999998</v>
      </c>
      <c r="H1287" s="172">
        <v>3.0716000000000001</v>
      </c>
      <c r="I1287" s="172">
        <v>3.0680000000000001</v>
      </c>
      <c r="J1287" s="172">
        <v>3.0394000000000001</v>
      </c>
      <c r="K1287" s="172">
        <v>2.9704000000000002</v>
      </c>
      <c r="L1287" s="172">
        <v>3.3784000000000001</v>
      </c>
      <c r="M1287" s="172">
        <v>3.8656000000000001</v>
      </c>
      <c r="N1287" s="172">
        <v>4.2202000000000002</v>
      </c>
      <c r="O1287" s="172">
        <v>5.4668999999999999</v>
      </c>
      <c r="P1287" s="172">
        <v>5.8574999999999999</v>
      </c>
      <c r="Q1287" s="172">
        <v>6.6158999999999999</v>
      </c>
      <c r="R1287" s="172">
        <v>5.2145999999999999</v>
      </c>
    </row>
    <row r="1288" spans="1:18" x14ac:dyDescent="0.3">
      <c r="A1288" s="168" t="s">
        <v>1372</v>
      </c>
      <c r="B1288" s="168" t="s">
        <v>1393</v>
      </c>
      <c r="C1288" s="168">
        <v>147287</v>
      </c>
      <c r="D1288" s="171">
        <v>44040</v>
      </c>
      <c r="E1288" s="172">
        <v>1054.0666000000001</v>
      </c>
      <c r="F1288" s="172">
        <v>3.0960000000000001</v>
      </c>
      <c r="G1288" s="172">
        <v>3.1617000000000002</v>
      </c>
      <c r="H1288" s="172">
        <v>3.1688999999999998</v>
      </c>
      <c r="I1288" s="172">
        <v>3.1463000000000001</v>
      </c>
      <c r="J1288" s="172">
        <v>3.1105999999999998</v>
      </c>
      <c r="K1288" s="172">
        <v>3.085</v>
      </c>
      <c r="L1288" s="172">
        <v>3.4994999999999998</v>
      </c>
      <c r="M1288" s="172">
        <v>3.9661</v>
      </c>
      <c r="N1288" s="172">
        <v>4.2994000000000003</v>
      </c>
      <c r="O1288" s="172"/>
      <c r="P1288" s="172"/>
      <c r="Q1288" s="172">
        <v>4.5244999999999997</v>
      </c>
      <c r="R1288" s="172"/>
    </row>
    <row r="1289" spans="1:18" x14ac:dyDescent="0.3">
      <c r="A1289" s="168" t="s">
        <v>1372</v>
      </c>
      <c r="B1289" s="168" t="s">
        <v>1394</v>
      </c>
      <c r="C1289" s="168">
        <v>147290</v>
      </c>
      <c r="D1289" s="171">
        <v>44040</v>
      </c>
      <c r="E1289" s="172">
        <v>1052.1806999999999</v>
      </c>
      <c r="F1289" s="172">
        <v>2.9453999999999998</v>
      </c>
      <c r="G1289" s="172">
        <v>3.0112000000000001</v>
      </c>
      <c r="H1289" s="172">
        <v>3.0188000000000001</v>
      </c>
      <c r="I1289" s="172">
        <v>2.9958999999999998</v>
      </c>
      <c r="J1289" s="172">
        <v>2.9601000000000002</v>
      </c>
      <c r="K1289" s="172">
        <v>2.9337</v>
      </c>
      <c r="L1289" s="172">
        <v>3.3464999999999998</v>
      </c>
      <c r="M1289" s="172">
        <v>3.8109000000000002</v>
      </c>
      <c r="N1289" s="172">
        <v>4.1421999999999999</v>
      </c>
      <c r="O1289" s="172"/>
      <c r="P1289" s="172"/>
      <c r="Q1289" s="172">
        <v>4.3672000000000004</v>
      </c>
      <c r="R1289" s="172"/>
    </row>
    <row r="1290" spans="1:18" x14ac:dyDescent="0.3">
      <c r="A1290" s="168" t="s">
        <v>1372</v>
      </c>
      <c r="B1290" s="168" t="s">
        <v>1395</v>
      </c>
      <c r="C1290" s="168">
        <v>145535</v>
      </c>
      <c r="D1290" s="171">
        <v>44040</v>
      </c>
      <c r="E1290" s="172">
        <v>108.5761</v>
      </c>
      <c r="F1290" s="172">
        <v>2.8913000000000002</v>
      </c>
      <c r="G1290" s="172">
        <v>2.9592999999999998</v>
      </c>
      <c r="H1290" s="172">
        <v>2.96</v>
      </c>
      <c r="I1290" s="172">
        <v>2.9544000000000001</v>
      </c>
      <c r="J1290" s="172">
        <v>2.9283000000000001</v>
      </c>
      <c r="K1290" s="172">
        <v>2.8761000000000001</v>
      </c>
      <c r="L1290" s="172">
        <v>3.2924000000000002</v>
      </c>
      <c r="M1290" s="172">
        <v>3.7728000000000002</v>
      </c>
      <c r="N1290" s="172">
        <v>4.1288999999999998</v>
      </c>
      <c r="O1290" s="172"/>
      <c r="P1290" s="172"/>
      <c r="Q1290" s="172">
        <v>4.9454000000000002</v>
      </c>
      <c r="R1290" s="172"/>
    </row>
    <row r="1291" spans="1:18" x14ac:dyDescent="0.3">
      <c r="A1291" s="168" t="s">
        <v>1372</v>
      </c>
      <c r="B1291" s="168" t="s">
        <v>1396</v>
      </c>
      <c r="C1291" s="168">
        <v>145536</v>
      </c>
      <c r="D1291" s="171">
        <v>44040</v>
      </c>
      <c r="E1291" s="172">
        <v>108.7611</v>
      </c>
      <c r="F1291" s="172">
        <v>2.9870999999999999</v>
      </c>
      <c r="G1291" s="172">
        <v>3.0550000000000002</v>
      </c>
      <c r="H1291" s="172">
        <v>3.0556999999999999</v>
      </c>
      <c r="I1291" s="172">
        <v>3.0527000000000002</v>
      </c>
      <c r="J1291" s="172">
        <v>3.0278999999999998</v>
      </c>
      <c r="K1291" s="172">
        <v>2.9767000000000001</v>
      </c>
      <c r="L1291" s="172">
        <v>3.3940000000000001</v>
      </c>
      <c r="M1291" s="172">
        <v>3.8755999999999999</v>
      </c>
      <c r="N1291" s="172">
        <v>4.2329999999999997</v>
      </c>
      <c r="O1291" s="172"/>
      <c r="P1291" s="172"/>
      <c r="Q1291" s="172">
        <v>5.0503</v>
      </c>
      <c r="R1291" s="172"/>
    </row>
    <row r="1292" spans="1:18" x14ac:dyDescent="0.3">
      <c r="A1292" s="168" t="s">
        <v>1372</v>
      </c>
      <c r="B1292" s="168" t="s">
        <v>1397</v>
      </c>
      <c r="C1292" s="168">
        <v>146191</v>
      </c>
      <c r="D1292" s="171">
        <v>44040</v>
      </c>
      <c r="E1292" s="172">
        <v>1075.8779</v>
      </c>
      <c r="F1292" s="172">
        <v>3.0943000000000001</v>
      </c>
      <c r="G1292" s="172">
        <v>3.0869</v>
      </c>
      <c r="H1292" s="172">
        <v>3.1012</v>
      </c>
      <c r="I1292" s="172">
        <v>3.1021000000000001</v>
      </c>
      <c r="J1292" s="172">
        <v>3.0379</v>
      </c>
      <c r="K1292" s="172">
        <v>3.0002</v>
      </c>
      <c r="L1292" s="172">
        <v>3.3774999999999999</v>
      </c>
      <c r="M1292" s="172">
        <v>3.8843999999999999</v>
      </c>
      <c r="N1292" s="172">
        <v>4.2507000000000001</v>
      </c>
      <c r="O1292" s="172"/>
      <c r="P1292" s="172"/>
      <c r="Q1292" s="172">
        <v>4.9093</v>
      </c>
      <c r="R1292" s="172"/>
    </row>
    <row r="1293" spans="1:18" x14ac:dyDescent="0.3">
      <c r="A1293" s="168" t="s">
        <v>1372</v>
      </c>
      <c r="B1293" s="168" t="s">
        <v>1398</v>
      </c>
      <c r="C1293" s="168">
        <v>146187</v>
      </c>
      <c r="D1293" s="171">
        <v>44040</v>
      </c>
      <c r="E1293" s="172">
        <v>1073.8306</v>
      </c>
      <c r="F1293" s="172">
        <v>2.9676</v>
      </c>
      <c r="G1293" s="172">
        <v>2.9579</v>
      </c>
      <c r="H1293" s="172">
        <v>2.9714999999999998</v>
      </c>
      <c r="I1293" s="172">
        <v>2.972</v>
      </c>
      <c r="J1293" s="172">
        <v>2.9076</v>
      </c>
      <c r="K1293" s="172">
        <v>2.8690000000000002</v>
      </c>
      <c r="L1293" s="172">
        <v>3.2431999999999999</v>
      </c>
      <c r="M1293" s="172">
        <v>3.7477999999999998</v>
      </c>
      <c r="N1293" s="172">
        <v>4.1120000000000001</v>
      </c>
      <c r="O1293" s="172"/>
      <c r="P1293" s="172"/>
      <c r="Q1293" s="172">
        <v>4.7785000000000002</v>
      </c>
      <c r="R1293" s="172"/>
    </row>
    <row r="1294" spans="1:18" x14ac:dyDescent="0.3">
      <c r="A1294" s="168" t="s">
        <v>1372</v>
      </c>
      <c r="B1294" s="168" t="s">
        <v>1399</v>
      </c>
      <c r="C1294" s="168">
        <v>147450</v>
      </c>
      <c r="D1294" s="171">
        <v>44040</v>
      </c>
      <c r="E1294" s="172">
        <v>1046.1792</v>
      </c>
      <c r="F1294" s="172">
        <v>2.9798</v>
      </c>
      <c r="G1294" s="172">
        <v>3.0105</v>
      </c>
      <c r="H1294" s="172">
        <v>3.0226000000000002</v>
      </c>
      <c r="I1294" s="172">
        <v>3.0146000000000002</v>
      </c>
      <c r="J1294" s="172">
        <v>2.9798</v>
      </c>
      <c r="K1294" s="172">
        <v>2.9548999999999999</v>
      </c>
      <c r="L1294" s="172">
        <v>3.3681000000000001</v>
      </c>
      <c r="M1294" s="172">
        <v>3.8534000000000002</v>
      </c>
      <c r="N1294" s="172">
        <v>4.2134999999999998</v>
      </c>
      <c r="O1294" s="172"/>
      <c r="P1294" s="172"/>
      <c r="Q1294" s="172">
        <v>4.3613</v>
      </c>
      <c r="R1294" s="172"/>
    </row>
    <row r="1295" spans="1:18" x14ac:dyDescent="0.3">
      <c r="A1295" s="168" t="s">
        <v>1372</v>
      </c>
      <c r="B1295" s="168" t="s">
        <v>1400</v>
      </c>
      <c r="C1295" s="168">
        <v>147454</v>
      </c>
      <c r="D1295" s="171">
        <v>44040</v>
      </c>
      <c r="E1295" s="172">
        <v>1045.0627999999999</v>
      </c>
      <c r="F1295" s="172">
        <v>2.8780999999999999</v>
      </c>
      <c r="G1295" s="172">
        <v>2.9112</v>
      </c>
      <c r="H1295" s="172">
        <v>2.9224999999999999</v>
      </c>
      <c r="I1295" s="172">
        <v>2.9127999999999998</v>
      </c>
      <c r="J1295" s="172">
        <v>2.8786999999999998</v>
      </c>
      <c r="K1295" s="172">
        <v>2.8538999999999999</v>
      </c>
      <c r="L1295" s="172">
        <v>3.2654000000000001</v>
      </c>
      <c r="M1295" s="172">
        <v>3.7498</v>
      </c>
      <c r="N1295" s="172">
        <v>4.1083999999999996</v>
      </c>
      <c r="O1295" s="172"/>
      <c r="P1295" s="172"/>
      <c r="Q1295" s="172">
        <v>4.2560000000000002</v>
      </c>
      <c r="R1295" s="172"/>
    </row>
    <row r="1296" spans="1:18" x14ac:dyDescent="0.3">
      <c r="A1296" s="168" t="s">
        <v>1372</v>
      </c>
      <c r="B1296" s="168" t="s">
        <v>1401</v>
      </c>
      <c r="C1296" s="168">
        <v>147883</v>
      </c>
      <c r="D1296" s="171">
        <v>44040</v>
      </c>
      <c r="E1296" s="172">
        <v>1019.6660000000001</v>
      </c>
      <c r="F1296" s="172">
        <v>2.9927999999999999</v>
      </c>
      <c r="G1296" s="172">
        <v>3.0398000000000001</v>
      </c>
      <c r="H1296" s="172">
        <v>3.0602999999999998</v>
      </c>
      <c r="I1296" s="172">
        <v>3.0571999999999999</v>
      </c>
      <c r="J1296" s="172">
        <v>3.0305</v>
      </c>
      <c r="K1296" s="172">
        <v>2.9893999999999998</v>
      </c>
      <c r="L1296" s="172">
        <v>3.3765999999999998</v>
      </c>
      <c r="M1296" s="172"/>
      <c r="N1296" s="172"/>
      <c r="O1296" s="172"/>
      <c r="P1296" s="172"/>
      <c r="Q1296" s="172">
        <v>3.5535000000000001</v>
      </c>
      <c r="R1296" s="172"/>
    </row>
    <row r="1297" spans="1:18" x14ac:dyDescent="0.3">
      <c r="A1297" s="168" t="s">
        <v>1372</v>
      </c>
      <c r="B1297" s="168" t="s">
        <v>1402</v>
      </c>
      <c r="C1297" s="168">
        <v>147878</v>
      </c>
      <c r="D1297" s="171">
        <v>44040</v>
      </c>
      <c r="E1297" s="172">
        <v>1019.3244999999999</v>
      </c>
      <c r="F1297" s="172">
        <v>2.9293</v>
      </c>
      <c r="G1297" s="172">
        <v>2.98</v>
      </c>
      <c r="H1297" s="172">
        <v>3.0004</v>
      </c>
      <c r="I1297" s="172">
        <v>2.9969999999999999</v>
      </c>
      <c r="J1297" s="172">
        <v>2.9702000000000002</v>
      </c>
      <c r="K1297" s="172">
        <v>2.9289000000000001</v>
      </c>
      <c r="L1297" s="172">
        <v>3.3153999999999999</v>
      </c>
      <c r="M1297" s="172"/>
      <c r="N1297" s="172"/>
      <c r="O1297" s="172"/>
      <c r="P1297" s="172"/>
      <c r="Q1297" s="172">
        <v>3.4918</v>
      </c>
      <c r="R1297" s="172"/>
    </row>
    <row r="1298" spans="1:18" x14ac:dyDescent="0.3">
      <c r="A1298" s="168" t="s">
        <v>1372</v>
      </c>
      <c r="B1298" s="168" t="s">
        <v>1403</v>
      </c>
      <c r="C1298" s="168">
        <v>147713</v>
      </c>
      <c r="D1298" s="171">
        <v>44040</v>
      </c>
      <c r="E1298" s="172">
        <v>1029.9136000000001</v>
      </c>
      <c r="F1298" s="172">
        <v>2.8849999999999998</v>
      </c>
      <c r="G1298" s="172">
        <v>2.9942000000000002</v>
      </c>
      <c r="H1298" s="172">
        <v>3.0272999999999999</v>
      </c>
      <c r="I1298" s="172">
        <v>3.0293000000000001</v>
      </c>
      <c r="J1298" s="172">
        <v>3.0169000000000001</v>
      </c>
      <c r="K1298" s="172">
        <v>2.9971999999999999</v>
      </c>
      <c r="L1298" s="172">
        <v>3.399</v>
      </c>
      <c r="M1298" s="172">
        <v>3.8769999999999998</v>
      </c>
      <c r="N1298" s="172"/>
      <c r="O1298" s="172"/>
      <c r="P1298" s="172"/>
      <c r="Q1298" s="172">
        <v>3.9275000000000002</v>
      </c>
      <c r="R1298" s="172"/>
    </row>
    <row r="1299" spans="1:18" x14ac:dyDescent="0.3">
      <c r="A1299" s="168" t="s">
        <v>1372</v>
      </c>
      <c r="B1299" s="168" t="s">
        <v>1404</v>
      </c>
      <c r="C1299" s="168">
        <v>147714</v>
      </c>
      <c r="D1299" s="171">
        <v>44040</v>
      </c>
      <c r="E1299" s="172">
        <v>1029.1331</v>
      </c>
      <c r="F1299" s="172">
        <v>2.7844000000000002</v>
      </c>
      <c r="G1299" s="172">
        <v>2.8936000000000002</v>
      </c>
      <c r="H1299" s="172">
        <v>2.9270999999999998</v>
      </c>
      <c r="I1299" s="172">
        <v>2.9289999999999998</v>
      </c>
      <c r="J1299" s="172">
        <v>2.9171</v>
      </c>
      <c r="K1299" s="172">
        <v>2.8982999999999999</v>
      </c>
      <c r="L1299" s="172">
        <v>3.2982999999999998</v>
      </c>
      <c r="M1299" s="172">
        <v>3.7746</v>
      </c>
      <c r="N1299" s="172"/>
      <c r="O1299" s="172"/>
      <c r="P1299" s="172"/>
      <c r="Q1299" s="172">
        <v>3.8250000000000002</v>
      </c>
      <c r="R1299" s="172"/>
    </row>
    <row r="1300" spans="1:18" x14ac:dyDescent="0.3">
      <c r="A1300" s="168" t="s">
        <v>1372</v>
      </c>
      <c r="B1300" s="168" t="s">
        <v>1405</v>
      </c>
      <c r="C1300" s="168">
        <v>147837</v>
      </c>
      <c r="D1300" s="171">
        <v>44040</v>
      </c>
      <c r="E1300" s="172">
        <v>1024.7621999999999</v>
      </c>
      <c r="F1300" s="172">
        <v>3.1097000000000001</v>
      </c>
      <c r="G1300" s="172">
        <v>3.0817000000000001</v>
      </c>
      <c r="H1300" s="172">
        <v>3.0874000000000001</v>
      </c>
      <c r="I1300" s="172">
        <v>3.0815000000000001</v>
      </c>
      <c r="J1300" s="172">
        <v>3.0522999999999998</v>
      </c>
      <c r="K1300" s="172">
        <v>3.0358999999999998</v>
      </c>
      <c r="L1300" s="172">
        <v>3.4855999999999998</v>
      </c>
      <c r="M1300" s="172"/>
      <c r="N1300" s="172"/>
      <c r="O1300" s="172"/>
      <c r="P1300" s="172"/>
      <c r="Q1300" s="172">
        <v>3.7976000000000001</v>
      </c>
      <c r="R1300" s="172"/>
    </row>
    <row r="1301" spans="1:18" x14ac:dyDescent="0.3">
      <c r="A1301" s="168" t="s">
        <v>1372</v>
      </c>
      <c r="B1301" s="168" t="s">
        <v>1406</v>
      </c>
      <c r="C1301" s="168">
        <v>147836</v>
      </c>
      <c r="D1301" s="171">
        <v>44040</v>
      </c>
      <c r="E1301" s="172">
        <v>1024.3045999999999</v>
      </c>
      <c r="F1301" s="172">
        <v>3.0434000000000001</v>
      </c>
      <c r="G1301" s="172">
        <v>3.0118</v>
      </c>
      <c r="H1301" s="172">
        <v>3.0179</v>
      </c>
      <c r="I1301" s="172">
        <v>3.0123000000000002</v>
      </c>
      <c r="J1301" s="172">
        <v>2.9824999999999999</v>
      </c>
      <c r="K1301" s="172">
        <v>2.9653999999999998</v>
      </c>
      <c r="L1301" s="172">
        <v>3.4144000000000001</v>
      </c>
      <c r="M1301" s="172"/>
      <c r="N1301" s="172"/>
      <c r="O1301" s="172"/>
      <c r="P1301" s="172"/>
      <c r="Q1301" s="172">
        <v>3.7273999999999998</v>
      </c>
      <c r="R1301" s="172"/>
    </row>
    <row r="1302" spans="1:18" x14ac:dyDescent="0.3">
      <c r="A1302" s="168" t="s">
        <v>1372</v>
      </c>
      <c r="B1302" s="168" t="s">
        <v>1407</v>
      </c>
      <c r="C1302" s="168">
        <v>146141</v>
      </c>
      <c r="D1302" s="171">
        <v>44040</v>
      </c>
      <c r="E1302" s="172">
        <v>1075.9177999999999</v>
      </c>
      <c r="F1302" s="172">
        <v>2.9788000000000001</v>
      </c>
      <c r="G1302" s="172">
        <v>3.0466000000000002</v>
      </c>
      <c r="H1302" s="172">
        <v>3.0550000000000002</v>
      </c>
      <c r="I1302" s="172">
        <v>3.0451000000000001</v>
      </c>
      <c r="J1302" s="172">
        <v>3.0190999999999999</v>
      </c>
      <c r="K1302" s="172">
        <v>2.9839000000000002</v>
      </c>
      <c r="L1302" s="172">
        <v>3.3917999999999999</v>
      </c>
      <c r="M1302" s="172">
        <v>3.8914</v>
      </c>
      <c r="N1302" s="172">
        <v>4.2431000000000001</v>
      </c>
      <c r="O1302" s="172"/>
      <c r="P1302" s="172"/>
      <c r="Q1302" s="172">
        <v>4.8849</v>
      </c>
      <c r="R1302" s="172"/>
    </row>
    <row r="1303" spans="1:18" x14ac:dyDescent="0.3">
      <c r="A1303" s="168" t="s">
        <v>1372</v>
      </c>
      <c r="B1303" s="168" t="s">
        <v>1408</v>
      </c>
      <c r="C1303" s="168">
        <v>146142</v>
      </c>
      <c r="D1303" s="171">
        <v>44040</v>
      </c>
      <c r="E1303" s="172">
        <v>1074.9259</v>
      </c>
      <c r="F1303" s="172">
        <v>2.8797000000000001</v>
      </c>
      <c r="G1303" s="172">
        <v>2.9458000000000002</v>
      </c>
      <c r="H1303" s="172">
        <v>2.9544000000000001</v>
      </c>
      <c r="I1303" s="172">
        <v>2.9445999999999999</v>
      </c>
      <c r="J1303" s="172">
        <v>2.9184999999999999</v>
      </c>
      <c r="K1303" s="172">
        <v>2.8828</v>
      </c>
      <c r="L1303" s="172">
        <v>3.3115999999999999</v>
      </c>
      <c r="M1303" s="172">
        <v>3.8201000000000001</v>
      </c>
      <c r="N1303" s="172">
        <v>4.1755000000000004</v>
      </c>
      <c r="O1303" s="172"/>
      <c r="P1303" s="172"/>
      <c r="Q1303" s="172">
        <v>4.8219000000000003</v>
      </c>
      <c r="R1303" s="172"/>
    </row>
    <row r="1304" spans="1:18" x14ac:dyDescent="0.3">
      <c r="A1304" s="168" t="s">
        <v>1372</v>
      </c>
      <c r="B1304" s="168" t="s">
        <v>1409</v>
      </c>
      <c r="C1304" s="168">
        <v>119283</v>
      </c>
      <c r="D1304" s="171">
        <v>44040</v>
      </c>
      <c r="E1304" s="172">
        <v>2622.3339999999998</v>
      </c>
      <c r="F1304" s="172">
        <v>3.0253000000000001</v>
      </c>
      <c r="G1304" s="172">
        <v>3.0482</v>
      </c>
      <c r="H1304" s="172">
        <v>3.0577000000000001</v>
      </c>
      <c r="I1304" s="172">
        <v>3.0510999999999999</v>
      </c>
      <c r="J1304" s="172">
        <v>3.0396999999999998</v>
      </c>
      <c r="K1304" s="172">
        <v>3.0057</v>
      </c>
      <c r="L1304" s="172">
        <v>3.4649000000000001</v>
      </c>
      <c r="M1304" s="172">
        <v>3.9466000000000001</v>
      </c>
      <c r="N1304" s="172">
        <v>4.2881999999999998</v>
      </c>
      <c r="O1304" s="172">
        <v>5.6018999999999997</v>
      </c>
      <c r="P1304" s="172">
        <v>6.2007000000000003</v>
      </c>
      <c r="Q1304" s="172">
        <v>7.0739999999999998</v>
      </c>
      <c r="R1304" s="172">
        <v>5.2662000000000004</v>
      </c>
    </row>
    <row r="1305" spans="1:18" x14ac:dyDescent="0.3">
      <c r="A1305" s="168" t="s">
        <v>1372</v>
      </c>
      <c r="B1305" s="168" t="s">
        <v>1410</v>
      </c>
      <c r="C1305" s="168">
        <v>118058</v>
      </c>
      <c r="D1305" s="171">
        <v>44040</v>
      </c>
      <c r="E1305" s="172">
        <v>2499.1025</v>
      </c>
      <c r="F1305" s="172">
        <v>2.9262000000000001</v>
      </c>
      <c r="G1305" s="172">
        <v>2.9485000000000001</v>
      </c>
      <c r="H1305" s="172">
        <v>2.9575</v>
      </c>
      <c r="I1305" s="172">
        <v>2.9510000000000001</v>
      </c>
      <c r="J1305" s="172">
        <v>2.9397000000000002</v>
      </c>
      <c r="K1305" s="172">
        <v>2.9049999999999998</v>
      </c>
      <c r="L1305" s="172">
        <v>3.1185999999999998</v>
      </c>
      <c r="M1305" s="172">
        <v>3.4622000000000002</v>
      </c>
      <c r="N1305" s="172">
        <v>3.7305999999999999</v>
      </c>
      <c r="O1305" s="172">
        <v>4.8711000000000002</v>
      </c>
      <c r="P1305" s="172">
        <v>5.4198000000000004</v>
      </c>
      <c r="Q1305" s="172">
        <v>6.9264000000000001</v>
      </c>
      <c r="R1305" s="172">
        <v>4.5960999999999999</v>
      </c>
    </row>
    <row r="1306" spans="1:18" x14ac:dyDescent="0.3">
      <c r="A1306" s="168" t="s">
        <v>1372</v>
      </c>
      <c r="B1306" s="168" t="s">
        <v>1411</v>
      </c>
      <c r="C1306" s="168">
        <v>147515</v>
      </c>
      <c r="D1306" s="171">
        <v>44040</v>
      </c>
      <c r="E1306" s="172">
        <v>1045.2026000000001</v>
      </c>
      <c r="F1306" s="172">
        <v>3.0524</v>
      </c>
      <c r="G1306" s="172">
        <v>3.0295999999999998</v>
      </c>
      <c r="H1306" s="172">
        <v>3.0684</v>
      </c>
      <c r="I1306" s="172">
        <v>3.0697000000000001</v>
      </c>
      <c r="J1306" s="172">
        <v>3.0230999999999999</v>
      </c>
      <c r="K1306" s="172">
        <v>2.9891999999999999</v>
      </c>
      <c r="L1306" s="172">
        <v>3.4544000000000001</v>
      </c>
      <c r="M1306" s="172">
        <v>3.9554</v>
      </c>
      <c r="N1306" s="172">
        <v>4.2927</v>
      </c>
      <c r="O1306" s="172"/>
      <c r="P1306" s="172"/>
      <c r="Q1306" s="172">
        <v>4.3292000000000002</v>
      </c>
      <c r="R1306" s="172"/>
    </row>
    <row r="1307" spans="1:18" x14ac:dyDescent="0.3">
      <c r="A1307" s="168" t="s">
        <v>1372</v>
      </c>
      <c r="B1307" s="168" t="s">
        <v>1412</v>
      </c>
      <c r="C1307" s="168">
        <v>147519</v>
      </c>
      <c r="D1307" s="171">
        <v>44040</v>
      </c>
      <c r="E1307" s="172">
        <v>1043.8012000000001</v>
      </c>
      <c r="F1307" s="172">
        <v>2.9236</v>
      </c>
      <c r="G1307" s="172">
        <v>2.8996</v>
      </c>
      <c r="H1307" s="172">
        <v>2.9380000000000002</v>
      </c>
      <c r="I1307" s="172">
        <v>2.9397000000000002</v>
      </c>
      <c r="J1307" s="172">
        <v>2.8923999999999999</v>
      </c>
      <c r="K1307" s="172">
        <v>2.8580999999999999</v>
      </c>
      <c r="L1307" s="172">
        <v>3.3220999999999998</v>
      </c>
      <c r="M1307" s="172">
        <v>3.8216999999999999</v>
      </c>
      <c r="N1307" s="172">
        <v>4.1573000000000002</v>
      </c>
      <c r="O1307" s="172"/>
      <c r="P1307" s="172"/>
      <c r="Q1307" s="172">
        <v>4.1936999999999998</v>
      </c>
      <c r="R1307" s="172"/>
    </row>
    <row r="1308" spans="1:18" x14ac:dyDescent="0.3">
      <c r="A1308" s="168" t="s">
        <v>1372</v>
      </c>
      <c r="B1308" s="168" t="s">
        <v>1413</v>
      </c>
      <c r="C1308" s="168">
        <v>147564</v>
      </c>
      <c r="D1308" s="171">
        <v>44040</v>
      </c>
      <c r="E1308" s="172">
        <v>1043.2460000000001</v>
      </c>
      <c r="F1308" s="172">
        <v>3.1351</v>
      </c>
      <c r="G1308" s="172">
        <v>3.1695000000000002</v>
      </c>
      <c r="H1308" s="172">
        <v>3.1903000000000001</v>
      </c>
      <c r="I1308" s="172">
        <v>3.1915</v>
      </c>
      <c r="J1308" s="172">
        <v>3.1551</v>
      </c>
      <c r="K1308" s="172">
        <v>3.0642</v>
      </c>
      <c r="L1308" s="172">
        <v>3.4331</v>
      </c>
      <c r="M1308" s="172">
        <v>3.8765999999999998</v>
      </c>
      <c r="N1308" s="172">
        <v>4.2203999999999997</v>
      </c>
      <c r="O1308" s="172"/>
      <c r="P1308" s="172"/>
      <c r="Q1308" s="172">
        <v>4.2531999999999996</v>
      </c>
      <c r="R1308" s="172"/>
    </row>
    <row r="1309" spans="1:18" x14ac:dyDescent="0.3">
      <c r="A1309" s="168" t="s">
        <v>1372</v>
      </c>
      <c r="B1309" s="168" t="s">
        <v>1414</v>
      </c>
      <c r="C1309" s="168">
        <v>147565</v>
      </c>
      <c r="D1309" s="171">
        <v>44040</v>
      </c>
      <c r="E1309" s="172">
        <v>1042.1619000000001</v>
      </c>
      <c r="F1309" s="172">
        <v>3.0367999999999999</v>
      </c>
      <c r="G1309" s="172">
        <v>3.07</v>
      </c>
      <c r="H1309" s="172">
        <v>3.0903999999999998</v>
      </c>
      <c r="I1309" s="172">
        <v>3.0914999999999999</v>
      </c>
      <c r="J1309" s="172">
        <v>3.0550000000000002</v>
      </c>
      <c r="K1309" s="172">
        <v>2.9634999999999998</v>
      </c>
      <c r="L1309" s="172">
        <v>3.3260000000000001</v>
      </c>
      <c r="M1309" s="172">
        <v>3.7707000000000002</v>
      </c>
      <c r="N1309" s="172">
        <v>4.1140999999999996</v>
      </c>
      <c r="O1309" s="172"/>
      <c r="P1309" s="172"/>
      <c r="Q1309" s="172">
        <v>4.1466000000000003</v>
      </c>
      <c r="R1309" s="172"/>
    </row>
    <row r="1310" spans="1:18" x14ac:dyDescent="0.3">
      <c r="A1310" s="168" t="s">
        <v>1372</v>
      </c>
      <c r="B1310" s="168" t="s">
        <v>1415</v>
      </c>
      <c r="C1310" s="168">
        <v>147736</v>
      </c>
      <c r="D1310" s="171">
        <v>44040</v>
      </c>
      <c r="E1310" s="172">
        <v>1032.5391999999999</v>
      </c>
      <c r="F1310" s="172">
        <v>3.0969000000000002</v>
      </c>
      <c r="G1310" s="172">
        <v>3.1720000000000002</v>
      </c>
      <c r="H1310" s="172">
        <v>3.1833999999999998</v>
      </c>
      <c r="I1310" s="172">
        <v>3.1644000000000001</v>
      </c>
      <c r="J1310" s="172">
        <v>3.1432000000000002</v>
      </c>
      <c r="K1310" s="172">
        <v>3.1419999999999999</v>
      </c>
      <c r="L1310" s="172">
        <v>3.6459000000000001</v>
      </c>
      <c r="M1310" s="172">
        <v>4.1013000000000002</v>
      </c>
      <c r="N1310" s="172"/>
      <c r="O1310" s="172"/>
      <c r="P1310" s="172"/>
      <c r="Q1310" s="172">
        <v>4.1383000000000001</v>
      </c>
      <c r="R1310" s="172"/>
    </row>
    <row r="1311" spans="1:18" x14ac:dyDescent="0.3">
      <c r="A1311" s="168" t="s">
        <v>1372</v>
      </c>
      <c r="B1311" s="168" t="s">
        <v>1416</v>
      </c>
      <c r="C1311" s="168">
        <v>147739</v>
      </c>
      <c r="D1311" s="171">
        <v>44040</v>
      </c>
      <c r="E1311" s="172">
        <v>1031.6964</v>
      </c>
      <c r="F1311" s="172">
        <v>2.9967999999999999</v>
      </c>
      <c r="G1311" s="172">
        <v>3.0718999999999999</v>
      </c>
      <c r="H1311" s="172">
        <v>3.0832999999999999</v>
      </c>
      <c r="I1311" s="172">
        <v>3.0640999999999998</v>
      </c>
      <c r="J1311" s="172">
        <v>3.0455999999999999</v>
      </c>
      <c r="K1311" s="172">
        <v>3.0476000000000001</v>
      </c>
      <c r="L1311" s="172">
        <v>3.5438000000000001</v>
      </c>
      <c r="M1311" s="172">
        <v>3.9950000000000001</v>
      </c>
      <c r="N1311" s="172"/>
      <c r="O1311" s="172"/>
      <c r="P1311" s="172"/>
      <c r="Q1311" s="172">
        <v>4.0311000000000003</v>
      </c>
      <c r="R1311" s="172"/>
    </row>
    <row r="1312" spans="1:18" x14ac:dyDescent="0.3">
      <c r="A1312" s="168" t="s">
        <v>1372</v>
      </c>
      <c r="B1312" s="168" t="s">
        <v>1417</v>
      </c>
      <c r="C1312" s="168">
        <v>145810</v>
      </c>
      <c r="D1312" s="171">
        <v>44040</v>
      </c>
      <c r="E1312" s="172">
        <v>108.2543</v>
      </c>
      <c r="F1312" s="172">
        <v>3.0684999999999998</v>
      </c>
      <c r="G1312" s="172">
        <v>3.1114000000000002</v>
      </c>
      <c r="H1312" s="172">
        <v>3.1133999999999999</v>
      </c>
      <c r="I1312" s="172">
        <v>3.1080999999999999</v>
      </c>
      <c r="J1312" s="172">
        <v>3.0941000000000001</v>
      </c>
      <c r="K1312" s="172">
        <v>3.0579999999999998</v>
      </c>
      <c r="L1312" s="172">
        <v>3.5148999999999999</v>
      </c>
      <c r="M1312" s="172">
        <v>3.9876999999999998</v>
      </c>
      <c r="N1312" s="172">
        <v>4.3272000000000004</v>
      </c>
      <c r="O1312" s="172"/>
      <c r="P1312" s="172"/>
      <c r="Q1312" s="172">
        <v>5.0465</v>
      </c>
      <c r="R1312" s="172"/>
    </row>
    <row r="1313" spans="1:18" x14ac:dyDescent="0.3">
      <c r="A1313" s="168" t="s">
        <v>1372</v>
      </c>
      <c r="B1313" s="168" t="s">
        <v>1418</v>
      </c>
      <c r="C1313" s="168">
        <v>145811</v>
      </c>
      <c r="D1313" s="171">
        <v>44040</v>
      </c>
      <c r="E1313" s="172">
        <v>108.07989999999999</v>
      </c>
      <c r="F1313" s="172">
        <v>2.9721000000000002</v>
      </c>
      <c r="G1313" s="172">
        <v>3.0150999999999999</v>
      </c>
      <c r="H1313" s="172">
        <v>3.0169999999999999</v>
      </c>
      <c r="I1313" s="172">
        <v>3.0091000000000001</v>
      </c>
      <c r="J1313" s="172">
        <v>2.9939</v>
      </c>
      <c r="K1313" s="172">
        <v>2.9575</v>
      </c>
      <c r="L1313" s="172">
        <v>3.4135</v>
      </c>
      <c r="M1313" s="172">
        <v>3.8849999999999998</v>
      </c>
      <c r="N1313" s="172">
        <v>4.2233999999999998</v>
      </c>
      <c r="O1313" s="172"/>
      <c r="P1313" s="172"/>
      <c r="Q1313" s="172">
        <v>4.9414999999999996</v>
      </c>
      <c r="R1313" s="172"/>
    </row>
    <row r="1314" spans="1:18" x14ac:dyDescent="0.3">
      <c r="A1314" s="168" t="s">
        <v>1372</v>
      </c>
      <c r="B1314" s="168" t="s">
        <v>1419</v>
      </c>
      <c r="C1314" s="168">
        <v>147606</v>
      </c>
      <c r="D1314" s="171">
        <v>44040</v>
      </c>
      <c r="E1314" s="172">
        <v>1040.2946999999999</v>
      </c>
      <c r="F1314" s="172">
        <v>3.137</v>
      </c>
      <c r="G1314" s="172">
        <v>3.1316999999999999</v>
      </c>
      <c r="H1314" s="172">
        <v>3.1291000000000002</v>
      </c>
      <c r="I1314" s="172">
        <v>3.1215999999999999</v>
      </c>
      <c r="J1314" s="172">
        <v>3.0863999999999998</v>
      </c>
      <c r="K1314" s="172">
        <v>3.1797</v>
      </c>
      <c r="L1314" s="172">
        <v>3.7250999999999999</v>
      </c>
      <c r="M1314" s="172">
        <v>4.1452999999999998</v>
      </c>
      <c r="N1314" s="172"/>
      <c r="O1314" s="172"/>
      <c r="P1314" s="172"/>
      <c r="Q1314" s="172">
        <v>4.3773</v>
      </c>
      <c r="R1314" s="172"/>
    </row>
    <row r="1315" spans="1:18" x14ac:dyDescent="0.3">
      <c r="A1315" s="168" t="s">
        <v>1372</v>
      </c>
      <c r="B1315" s="168" t="s">
        <v>1420</v>
      </c>
      <c r="C1315" s="168">
        <v>147600</v>
      </c>
      <c r="D1315" s="171">
        <v>44040</v>
      </c>
      <c r="E1315" s="172">
        <v>1039.2298000000001</v>
      </c>
      <c r="F1315" s="172">
        <v>3.0348000000000002</v>
      </c>
      <c r="G1315" s="172">
        <v>3.0306000000000002</v>
      </c>
      <c r="H1315" s="172">
        <v>3.0283000000000002</v>
      </c>
      <c r="I1315" s="172">
        <v>3.0209999999999999</v>
      </c>
      <c r="J1315" s="172">
        <v>2.9851000000000001</v>
      </c>
      <c r="K1315" s="172">
        <v>3.0718999999999999</v>
      </c>
      <c r="L1315" s="172">
        <v>3.6147</v>
      </c>
      <c r="M1315" s="172">
        <v>4.0324999999999998</v>
      </c>
      <c r="N1315" s="172"/>
      <c r="O1315" s="172"/>
      <c r="P1315" s="172"/>
      <c r="Q1315" s="172">
        <v>4.2615999999999996</v>
      </c>
      <c r="R1315" s="172"/>
    </row>
    <row r="1316" spans="1:18" x14ac:dyDescent="0.3">
      <c r="A1316" s="168" t="s">
        <v>1372</v>
      </c>
      <c r="B1316" s="168" t="s">
        <v>1421</v>
      </c>
      <c r="C1316" s="168">
        <v>119833</v>
      </c>
      <c r="D1316" s="171">
        <v>44040</v>
      </c>
      <c r="E1316" s="172">
        <v>3284.8355000000001</v>
      </c>
      <c r="F1316" s="172">
        <v>2.9925999999999999</v>
      </c>
      <c r="G1316" s="172">
        <v>3.0472000000000001</v>
      </c>
      <c r="H1316" s="172">
        <v>3.0649999999999999</v>
      </c>
      <c r="I1316" s="172">
        <v>3.0657000000000001</v>
      </c>
      <c r="J1316" s="172">
        <v>3.0541999999999998</v>
      </c>
      <c r="K1316" s="172">
        <v>3.0200999999999998</v>
      </c>
      <c r="L1316" s="172">
        <v>3.4289999999999998</v>
      </c>
      <c r="M1316" s="172">
        <v>3.9047999999999998</v>
      </c>
      <c r="N1316" s="172">
        <v>4.2500999999999998</v>
      </c>
      <c r="O1316" s="172">
        <v>5.5016999999999996</v>
      </c>
      <c r="P1316" s="172">
        <v>5.9836</v>
      </c>
      <c r="Q1316" s="172">
        <v>6.9516999999999998</v>
      </c>
      <c r="R1316" s="172">
        <v>5.2436999999999996</v>
      </c>
    </row>
    <row r="1317" spans="1:18" x14ac:dyDescent="0.3">
      <c r="A1317" s="168" t="s">
        <v>1372</v>
      </c>
      <c r="B1317" s="168" t="s">
        <v>1422</v>
      </c>
      <c r="C1317" s="168">
        <v>101206</v>
      </c>
      <c r="D1317" s="171">
        <v>44040</v>
      </c>
      <c r="E1317" s="172">
        <v>3254.6133</v>
      </c>
      <c r="F1317" s="172">
        <v>2.9217</v>
      </c>
      <c r="G1317" s="172">
        <v>2.9767999999999999</v>
      </c>
      <c r="H1317" s="172">
        <v>2.9948000000000001</v>
      </c>
      <c r="I1317" s="172">
        <v>2.9956</v>
      </c>
      <c r="J1317" s="172">
        <v>2.984</v>
      </c>
      <c r="K1317" s="172">
        <v>2.9496000000000002</v>
      </c>
      <c r="L1317" s="172">
        <v>3.3576000000000001</v>
      </c>
      <c r="M1317" s="172">
        <v>3.8325999999999998</v>
      </c>
      <c r="N1317" s="172">
        <v>4.1769999999999996</v>
      </c>
      <c r="O1317" s="172">
        <v>5.4256000000000002</v>
      </c>
      <c r="P1317" s="172">
        <v>5.8768000000000002</v>
      </c>
      <c r="Q1317" s="172">
        <v>6.8326000000000002</v>
      </c>
      <c r="R1317" s="172">
        <v>5.1749999999999998</v>
      </c>
    </row>
    <row r="1318" spans="1:18" x14ac:dyDescent="0.3">
      <c r="A1318" s="168" t="s">
        <v>1372</v>
      </c>
      <c r="B1318" s="168" t="s">
        <v>1423</v>
      </c>
      <c r="C1318" s="168">
        <v>146963</v>
      </c>
      <c r="D1318" s="171">
        <v>44040</v>
      </c>
      <c r="E1318" s="172">
        <v>1072.694</v>
      </c>
      <c r="F1318" s="172">
        <v>3.0116000000000001</v>
      </c>
      <c r="G1318" s="172">
        <v>3.02</v>
      </c>
      <c r="H1318" s="172">
        <v>3.0266999999999999</v>
      </c>
      <c r="I1318" s="172">
        <v>3.0108999999999999</v>
      </c>
      <c r="J1318" s="172">
        <v>3.0103</v>
      </c>
      <c r="K1318" s="172">
        <v>3.0116000000000001</v>
      </c>
      <c r="L1318" s="172">
        <v>3.5206</v>
      </c>
      <c r="M1318" s="172">
        <v>4.0045999999999999</v>
      </c>
      <c r="N1318" s="172">
        <v>4.3794000000000004</v>
      </c>
      <c r="O1318" s="172"/>
      <c r="P1318" s="172"/>
      <c r="Q1318" s="172">
        <v>5.2995999999999999</v>
      </c>
      <c r="R1318" s="172"/>
    </row>
    <row r="1319" spans="1:18" x14ac:dyDescent="0.3">
      <c r="A1319" s="168" t="s">
        <v>1372</v>
      </c>
      <c r="B1319" s="168" t="s">
        <v>1424</v>
      </c>
      <c r="C1319" s="168">
        <v>146959</v>
      </c>
      <c r="D1319" s="171">
        <v>44040</v>
      </c>
      <c r="E1319" s="172">
        <v>1071.1883</v>
      </c>
      <c r="F1319" s="172">
        <v>2.9136000000000002</v>
      </c>
      <c r="G1319" s="172">
        <v>2.9209000000000001</v>
      </c>
      <c r="H1319" s="172">
        <v>2.9272</v>
      </c>
      <c r="I1319" s="172">
        <v>2.911</v>
      </c>
      <c r="J1319" s="172">
        <v>2.9098000000000002</v>
      </c>
      <c r="K1319" s="172">
        <v>2.9068000000000001</v>
      </c>
      <c r="L1319" s="172">
        <v>3.4144999999999999</v>
      </c>
      <c r="M1319" s="172">
        <v>3.8967999999999998</v>
      </c>
      <c r="N1319" s="172">
        <v>4.2701000000000002</v>
      </c>
      <c r="O1319" s="172"/>
      <c r="P1319" s="172"/>
      <c r="Q1319" s="172">
        <v>5.1908000000000003</v>
      </c>
      <c r="R1319" s="172"/>
    </row>
    <row r="1320" spans="1:18" x14ac:dyDescent="0.3">
      <c r="A1320" s="168" t="s">
        <v>1372</v>
      </c>
      <c r="B1320" s="168" t="s">
        <v>1425</v>
      </c>
      <c r="C1320" s="168">
        <v>146980</v>
      </c>
      <c r="D1320" s="171">
        <v>44040</v>
      </c>
      <c r="E1320" s="172">
        <v>1063.8648000000001</v>
      </c>
      <c r="F1320" s="172">
        <v>3.0571999999999999</v>
      </c>
      <c r="G1320" s="172">
        <v>3.0989</v>
      </c>
      <c r="H1320" s="172">
        <v>3.1156000000000001</v>
      </c>
      <c r="I1320" s="172">
        <v>3.1137999999999999</v>
      </c>
      <c r="J1320" s="172">
        <v>3.0783</v>
      </c>
      <c r="K1320" s="172">
        <v>3.0299</v>
      </c>
      <c r="L1320" s="172">
        <v>3.4430999999999998</v>
      </c>
      <c r="M1320" s="172">
        <v>3.9274</v>
      </c>
      <c r="N1320" s="172">
        <v>4.2805</v>
      </c>
      <c r="O1320" s="172"/>
      <c r="P1320" s="172"/>
      <c r="Q1320" s="172">
        <v>4.7031999999999998</v>
      </c>
      <c r="R1320" s="172"/>
    </row>
    <row r="1321" spans="1:18" x14ac:dyDescent="0.3">
      <c r="A1321" s="168" t="s">
        <v>1372</v>
      </c>
      <c r="B1321" s="168" t="s">
        <v>1426</v>
      </c>
      <c r="C1321" s="168">
        <v>146977</v>
      </c>
      <c r="D1321" s="171">
        <v>44040</v>
      </c>
      <c r="E1321" s="172">
        <v>1062.4021</v>
      </c>
      <c r="F1321" s="172">
        <v>2.9548999999999999</v>
      </c>
      <c r="G1321" s="172">
        <v>2.9931999999999999</v>
      </c>
      <c r="H1321" s="172">
        <v>3.0099</v>
      </c>
      <c r="I1321" s="172">
        <v>3.0085999999999999</v>
      </c>
      <c r="J1321" s="172">
        <v>2.9756</v>
      </c>
      <c r="K1321" s="172">
        <v>2.9281000000000001</v>
      </c>
      <c r="L1321" s="172">
        <v>3.3376000000000001</v>
      </c>
      <c r="M1321" s="172">
        <v>3.8224999999999998</v>
      </c>
      <c r="N1321" s="172">
        <v>4.1738999999999997</v>
      </c>
      <c r="O1321" s="172"/>
      <c r="P1321" s="172"/>
      <c r="Q1321" s="172">
        <v>4.5960000000000001</v>
      </c>
      <c r="R1321" s="172"/>
    </row>
    <row r="1322" spans="1:18" x14ac:dyDescent="0.3">
      <c r="A1322" s="168" t="s">
        <v>1372</v>
      </c>
      <c r="B1322" s="168" t="s">
        <v>1427</v>
      </c>
      <c r="C1322" s="168">
        <v>147003</v>
      </c>
      <c r="D1322" s="171">
        <v>44040</v>
      </c>
      <c r="E1322" s="172">
        <v>1062.0744999999999</v>
      </c>
      <c r="F1322" s="172">
        <v>3.0038999999999998</v>
      </c>
      <c r="G1322" s="172">
        <v>3.0445000000000002</v>
      </c>
      <c r="H1322" s="172">
        <v>3.0569999999999999</v>
      </c>
      <c r="I1322" s="172">
        <v>3.0838999999999999</v>
      </c>
      <c r="J1322" s="172">
        <v>3.0608</v>
      </c>
      <c r="K1322" s="172">
        <v>2.9632000000000001</v>
      </c>
      <c r="L1322" s="172">
        <v>3.3365999999999998</v>
      </c>
      <c r="M1322" s="172">
        <v>3.8447</v>
      </c>
      <c r="N1322" s="172">
        <v>4.1635999999999997</v>
      </c>
      <c r="O1322" s="172"/>
      <c r="P1322" s="172"/>
      <c r="Q1322" s="172">
        <v>4.5850999999999997</v>
      </c>
      <c r="R1322" s="172"/>
    </row>
    <row r="1323" spans="1:18" x14ac:dyDescent="0.3">
      <c r="A1323" s="168" t="s">
        <v>1372</v>
      </c>
      <c r="B1323" s="168" t="s">
        <v>1428</v>
      </c>
      <c r="C1323" s="168">
        <v>146997</v>
      </c>
      <c r="D1323" s="171">
        <v>44040</v>
      </c>
      <c r="E1323" s="172">
        <v>1060.6513</v>
      </c>
      <c r="F1323" s="172">
        <v>2.9047000000000001</v>
      </c>
      <c r="G1323" s="172">
        <v>2.9441999999999999</v>
      </c>
      <c r="H1323" s="172">
        <v>2.9567999999999999</v>
      </c>
      <c r="I1323" s="172">
        <v>2.9836</v>
      </c>
      <c r="J1323" s="172">
        <v>2.9603999999999999</v>
      </c>
      <c r="K1323" s="172">
        <v>2.8607999999999998</v>
      </c>
      <c r="L1323" s="172">
        <v>3.2342</v>
      </c>
      <c r="M1323" s="172">
        <v>3.7414000000000001</v>
      </c>
      <c r="N1323" s="172">
        <v>4.0591999999999997</v>
      </c>
      <c r="O1323" s="172"/>
      <c r="P1323" s="172"/>
      <c r="Q1323" s="172">
        <v>4.4806999999999997</v>
      </c>
      <c r="R1323" s="172"/>
    </row>
    <row r="1324" spans="1:18" x14ac:dyDescent="0.3">
      <c r="A1324" s="168" t="s">
        <v>1372</v>
      </c>
      <c r="B1324" s="168" t="s">
        <v>1429</v>
      </c>
      <c r="C1324" s="168">
        <v>120785</v>
      </c>
      <c r="D1324" s="171">
        <v>44040</v>
      </c>
      <c r="E1324" s="172">
        <v>2760.9069</v>
      </c>
      <c r="F1324" s="172">
        <v>3.0449000000000002</v>
      </c>
      <c r="G1324" s="172">
        <v>3.089</v>
      </c>
      <c r="H1324" s="172">
        <v>3.1042999999999998</v>
      </c>
      <c r="I1324" s="172">
        <v>3.1025</v>
      </c>
      <c r="J1324" s="172">
        <v>3.0680000000000001</v>
      </c>
      <c r="K1324" s="172">
        <v>3.0415000000000001</v>
      </c>
      <c r="L1324" s="172">
        <v>3.4931999999999999</v>
      </c>
      <c r="M1324" s="172">
        <v>3.9596</v>
      </c>
      <c r="N1324" s="172">
        <v>4.3101000000000003</v>
      </c>
      <c r="O1324" s="172">
        <v>5.1715999999999998</v>
      </c>
      <c r="P1324" s="172">
        <v>6.2862999999999998</v>
      </c>
      <c r="Q1324" s="172">
        <v>7.0651999999999999</v>
      </c>
      <c r="R1324" s="172">
        <v>5.2948000000000004</v>
      </c>
    </row>
    <row r="1325" spans="1:18" x14ac:dyDescent="0.3">
      <c r="A1325" s="168" t="s">
        <v>1372</v>
      </c>
      <c r="B1325" s="168" t="s">
        <v>1430</v>
      </c>
      <c r="C1325" s="168">
        <v>100814</v>
      </c>
      <c r="D1325" s="171">
        <v>44040</v>
      </c>
      <c r="E1325" s="172">
        <v>2738.4735000000001</v>
      </c>
      <c r="F1325" s="172">
        <v>2.9977999999999998</v>
      </c>
      <c r="G1325" s="172">
        <v>3.0400999999999998</v>
      </c>
      <c r="H1325" s="172">
        <v>3.0548000000000002</v>
      </c>
      <c r="I1325" s="172">
        <v>3.0529000000000002</v>
      </c>
      <c r="J1325" s="172">
        <v>3.0127000000000002</v>
      </c>
      <c r="K1325" s="172">
        <v>2.9759000000000002</v>
      </c>
      <c r="L1325" s="172">
        <v>3.4201000000000001</v>
      </c>
      <c r="M1325" s="172">
        <v>3.8858000000000001</v>
      </c>
      <c r="N1325" s="172">
        <v>4.2225999999999999</v>
      </c>
      <c r="O1325" s="172">
        <v>5.0773999999999999</v>
      </c>
      <c r="P1325" s="172">
        <v>6.16</v>
      </c>
      <c r="Q1325" s="172">
        <v>6.2385999999999999</v>
      </c>
      <c r="R1325" s="172">
        <v>5.2203999999999997</v>
      </c>
    </row>
    <row r="1326" spans="1:18" x14ac:dyDescent="0.3">
      <c r="A1326" s="168" t="s">
        <v>1372</v>
      </c>
      <c r="B1326" s="168" t="s">
        <v>1431</v>
      </c>
      <c r="C1326" s="168">
        <v>147593</v>
      </c>
      <c r="D1326" s="171">
        <v>44040</v>
      </c>
      <c r="E1326" s="172">
        <v>1038.5853999999999</v>
      </c>
      <c r="F1326" s="172">
        <v>2.9453</v>
      </c>
      <c r="G1326" s="172">
        <v>2.9723999999999999</v>
      </c>
      <c r="H1326" s="172">
        <v>2.9754</v>
      </c>
      <c r="I1326" s="172">
        <v>2.9750999999999999</v>
      </c>
      <c r="J1326" s="172">
        <v>2.9102000000000001</v>
      </c>
      <c r="K1326" s="172">
        <v>2.8334000000000001</v>
      </c>
      <c r="L1326" s="172">
        <v>3.2948</v>
      </c>
      <c r="M1326" s="172">
        <v>3.7679</v>
      </c>
      <c r="N1326" s="172"/>
      <c r="O1326" s="172"/>
      <c r="P1326" s="172"/>
      <c r="Q1326" s="172">
        <v>4.1422999999999996</v>
      </c>
      <c r="R1326" s="172"/>
    </row>
    <row r="1327" spans="1:18" x14ac:dyDescent="0.3">
      <c r="A1327" s="168" t="s">
        <v>1372</v>
      </c>
      <c r="B1327" s="168" t="s">
        <v>1432</v>
      </c>
      <c r="C1327" s="168">
        <v>147590</v>
      </c>
      <c r="D1327" s="171">
        <v>44040</v>
      </c>
      <c r="E1327" s="172">
        <v>1038.0033000000001</v>
      </c>
      <c r="F1327" s="172">
        <v>2.8872</v>
      </c>
      <c r="G1327" s="172">
        <v>2.9150999999999998</v>
      </c>
      <c r="H1327" s="172">
        <v>2.9197000000000002</v>
      </c>
      <c r="I1327" s="172">
        <v>2.9123000000000001</v>
      </c>
      <c r="J1327" s="172">
        <v>2.8355999999999999</v>
      </c>
      <c r="K1327" s="172">
        <v>2.7682000000000002</v>
      </c>
      <c r="L1327" s="172">
        <v>3.2294</v>
      </c>
      <c r="M1327" s="172">
        <v>3.7052999999999998</v>
      </c>
      <c r="N1327" s="172"/>
      <c r="O1327" s="172"/>
      <c r="P1327" s="172"/>
      <c r="Q1327" s="172">
        <v>4.0797999999999996</v>
      </c>
      <c r="R1327" s="172"/>
    </row>
    <row r="1328" spans="1:18" x14ac:dyDescent="0.3">
      <c r="A1328" s="173" t="s">
        <v>27</v>
      </c>
      <c r="B1328" s="168"/>
      <c r="C1328" s="168"/>
      <c r="D1328" s="168"/>
      <c r="E1328" s="168"/>
      <c r="F1328" s="174">
        <v>3.0006000000000008</v>
      </c>
      <c r="G1328" s="174">
        <v>3.0348516666666661</v>
      </c>
      <c r="H1328" s="174">
        <v>3.0441449999999994</v>
      </c>
      <c r="I1328" s="174">
        <v>3.0392699999999988</v>
      </c>
      <c r="J1328" s="174">
        <v>3.0153816666666668</v>
      </c>
      <c r="K1328" s="174">
        <v>2.9917766666666674</v>
      </c>
      <c r="L1328" s="174">
        <v>3.4320549999999996</v>
      </c>
      <c r="M1328" s="174">
        <v>3.8905703703703698</v>
      </c>
      <c r="N1328" s="174">
        <v>4.2255456521739143</v>
      </c>
      <c r="O1328" s="174">
        <v>5.3120624999999997</v>
      </c>
      <c r="P1328" s="174">
        <v>5.9451249999999991</v>
      </c>
      <c r="Q1328" s="174">
        <v>4.7628416666666649</v>
      </c>
      <c r="R1328" s="174">
        <v>5.1401874999999997</v>
      </c>
    </row>
    <row r="1329" spans="1:18" x14ac:dyDescent="0.3">
      <c r="A1329" s="173" t="s">
        <v>409</v>
      </c>
      <c r="B1329" s="168"/>
      <c r="C1329" s="168"/>
      <c r="D1329" s="168"/>
      <c r="E1329" s="168"/>
      <c r="F1329" s="174">
        <v>2.9973000000000001</v>
      </c>
      <c r="G1329" s="174">
        <v>3.0352000000000001</v>
      </c>
      <c r="H1329" s="174">
        <v>3.0548999999999999</v>
      </c>
      <c r="I1329" s="174">
        <v>3.04955</v>
      </c>
      <c r="J1329" s="174">
        <v>3.0245499999999996</v>
      </c>
      <c r="K1329" s="174">
        <v>2.9893000000000001</v>
      </c>
      <c r="L1329" s="174">
        <v>3.4153500000000001</v>
      </c>
      <c r="M1329" s="174">
        <v>3.8853999999999997</v>
      </c>
      <c r="N1329" s="174">
        <v>4.23245</v>
      </c>
      <c r="O1329" s="174">
        <v>5.4029500000000006</v>
      </c>
      <c r="P1329" s="174">
        <v>5.9302000000000001</v>
      </c>
      <c r="Q1329" s="174">
        <v>4.5721500000000006</v>
      </c>
      <c r="R1329" s="174">
        <v>5.2174999999999994</v>
      </c>
    </row>
    <row r="1330" spans="1:18" x14ac:dyDescent="0.3">
      <c r="A1330" s="117"/>
      <c r="B1330" s="117"/>
      <c r="C1330" s="117"/>
      <c r="D1330" s="117"/>
      <c r="E1330" s="117"/>
      <c r="F1330" s="117"/>
      <c r="G1330" s="117"/>
      <c r="H1330" s="117"/>
      <c r="I1330" s="117"/>
      <c r="J1330" s="117"/>
      <c r="K1330" s="117"/>
      <c r="L1330" s="117"/>
      <c r="M1330" s="117"/>
      <c r="N1330" s="117"/>
      <c r="O1330" s="117"/>
      <c r="P1330" s="117"/>
      <c r="Q1330" s="117"/>
      <c r="R1330" s="117"/>
    </row>
    <row r="1331" spans="1:18" x14ac:dyDescent="0.3">
      <c r="A1331" s="170" t="s">
        <v>1433</v>
      </c>
      <c r="B1331" s="170"/>
      <c r="C1331" s="170"/>
      <c r="D1331" s="170"/>
      <c r="E1331" s="170"/>
      <c r="F1331" s="170"/>
      <c r="G1331" s="170"/>
      <c r="H1331" s="170"/>
      <c r="I1331" s="170"/>
      <c r="J1331" s="170"/>
      <c r="K1331" s="170"/>
      <c r="L1331" s="170"/>
      <c r="M1331" s="170"/>
      <c r="N1331" s="170"/>
      <c r="O1331" s="170"/>
      <c r="P1331" s="170"/>
      <c r="Q1331" s="170"/>
      <c r="R1331" s="170"/>
    </row>
    <row r="1332" spans="1:18" x14ac:dyDescent="0.3">
      <c r="A1332" s="168" t="s">
        <v>1434</v>
      </c>
      <c r="B1332" s="168" t="s">
        <v>1435</v>
      </c>
      <c r="C1332" s="168">
        <v>100058</v>
      </c>
      <c r="D1332" s="171">
        <v>44040</v>
      </c>
      <c r="E1332" s="172">
        <v>62.317900000000002</v>
      </c>
      <c r="F1332" s="172">
        <v>-10.4811</v>
      </c>
      <c r="G1332" s="172">
        <v>-17.668700000000001</v>
      </c>
      <c r="H1332" s="172">
        <v>-4.3056000000000001</v>
      </c>
      <c r="I1332" s="172">
        <v>0.34310000000000002</v>
      </c>
      <c r="J1332" s="172">
        <v>13.038399999999999</v>
      </c>
      <c r="K1332" s="172">
        <v>13.5924</v>
      </c>
      <c r="L1332" s="172">
        <v>18.123999999999999</v>
      </c>
      <c r="M1332" s="172">
        <v>13.7271</v>
      </c>
      <c r="N1332" s="172">
        <v>11.372400000000001</v>
      </c>
      <c r="O1332" s="172">
        <v>8.4402000000000008</v>
      </c>
      <c r="P1332" s="172">
        <v>10.313700000000001</v>
      </c>
      <c r="Q1332" s="172">
        <v>9.1898999999999997</v>
      </c>
      <c r="R1332" s="172">
        <v>13.2279</v>
      </c>
    </row>
    <row r="1333" spans="1:18" x14ac:dyDescent="0.3">
      <c r="A1333" s="168" t="s">
        <v>1434</v>
      </c>
      <c r="B1333" s="168" t="s">
        <v>1436</v>
      </c>
      <c r="C1333" s="168"/>
      <c r="D1333" s="171">
        <v>44040</v>
      </c>
      <c r="E1333" s="172">
        <v>64.860699999999994</v>
      </c>
      <c r="F1333" s="172">
        <v>-9.8453999999999997</v>
      </c>
      <c r="G1333" s="172">
        <v>-17.075399999999998</v>
      </c>
      <c r="H1333" s="172">
        <v>-3.7115</v>
      </c>
      <c r="I1333" s="172">
        <v>0.94489999999999996</v>
      </c>
      <c r="J1333" s="172">
        <v>13.646100000000001</v>
      </c>
      <c r="K1333" s="172">
        <v>14.208399999999999</v>
      </c>
      <c r="L1333" s="172">
        <v>18.775300000000001</v>
      </c>
      <c r="M1333" s="172">
        <v>14.3879</v>
      </c>
      <c r="N1333" s="172">
        <v>12.0403</v>
      </c>
      <c r="O1333" s="172">
        <v>9.0702999999999996</v>
      </c>
      <c r="P1333" s="172">
        <v>10.9215</v>
      </c>
      <c r="Q1333" s="172">
        <v>10.6328</v>
      </c>
      <c r="R1333" s="172">
        <v>13.9069</v>
      </c>
    </row>
    <row r="1334" spans="1:18" x14ac:dyDescent="0.3">
      <c r="A1334" s="168" t="s">
        <v>1434</v>
      </c>
      <c r="B1334" s="168" t="s">
        <v>1437</v>
      </c>
      <c r="C1334" s="168">
        <v>120447</v>
      </c>
      <c r="D1334" s="171">
        <v>44040</v>
      </c>
      <c r="E1334" s="172">
        <v>20.0349</v>
      </c>
      <c r="F1334" s="172">
        <v>-10.563499999999999</v>
      </c>
      <c r="G1334" s="172">
        <v>-10.7361</v>
      </c>
      <c r="H1334" s="172">
        <v>2.63</v>
      </c>
      <c r="I1334" s="172">
        <v>7.5564</v>
      </c>
      <c r="J1334" s="172">
        <v>17.022400000000001</v>
      </c>
      <c r="K1334" s="172">
        <v>11.1441</v>
      </c>
      <c r="L1334" s="172">
        <v>18.962399999999999</v>
      </c>
      <c r="M1334" s="172">
        <v>14.469099999999999</v>
      </c>
      <c r="N1334" s="172">
        <v>12.8972</v>
      </c>
      <c r="O1334" s="172">
        <v>8.8545999999999996</v>
      </c>
      <c r="P1334" s="172">
        <v>9.5739000000000001</v>
      </c>
      <c r="Q1334" s="172">
        <v>8.6513000000000009</v>
      </c>
      <c r="R1334" s="172">
        <v>14.004899999999999</v>
      </c>
    </row>
    <row r="1335" spans="1:18" x14ac:dyDescent="0.3">
      <c r="A1335" s="168" t="s">
        <v>1434</v>
      </c>
      <c r="B1335" s="168" t="s">
        <v>1438</v>
      </c>
      <c r="C1335" s="168">
        <v>116471</v>
      </c>
      <c r="D1335" s="171">
        <v>44040</v>
      </c>
      <c r="E1335" s="172">
        <v>19.284500000000001</v>
      </c>
      <c r="F1335" s="172">
        <v>-11.163600000000001</v>
      </c>
      <c r="G1335" s="172">
        <v>-11.2478</v>
      </c>
      <c r="H1335" s="172">
        <v>2.1640000000000001</v>
      </c>
      <c r="I1335" s="172">
        <v>7.0899000000000001</v>
      </c>
      <c r="J1335" s="172">
        <v>16.555599999999998</v>
      </c>
      <c r="K1335" s="172">
        <v>10.671900000000001</v>
      </c>
      <c r="L1335" s="172">
        <v>18.465399999999999</v>
      </c>
      <c r="M1335" s="172">
        <v>13.9655</v>
      </c>
      <c r="N1335" s="172">
        <v>12.3856</v>
      </c>
      <c r="O1335" s="172">
        <v>8.3255999999999997</v>
      </c>
      <c r="P1335" s="172">
        <v>9.0297000000000001</v>
      </c>
      <c r="Q1335" s="172">
        <v>8.0149000000000008</v>
      </c>
      <c r="R1335" s="172">
        <v>13.477499999999999</v>
      </c>
    </row>
    <row r="1336" spans="1:18" x14ac:dyDescent="0.3">
      <c r="A1336" s="168" t="s">
        <v>1434</v>
      </c>
      <c r="B1336" s="168" t="s">
        <v>1439</v>
      </c>
      <c r="C1336" s="168">
        <v>101187</v>
      </c>
      <c r="D1336" s="171">
        <v>44040</v>
      </c>
      <c r="E1336" s="172">
        <v>32.882300000000001</v>
      </c>
      <c r="F1336" s="172">
        <v>-22.963000000000001</v>
      </c>
      <c r="G1336" s="172">
        <v>-17.9193</v>
      </c>
      <c r="H1336" s="172">
        <v>-6.1454000000000004</v>
      </c>
      <c r="I1336" s="172">
        <v>0.94389999999999996</v>
      </c>
      <c r="J1336" s="172">
        <v>13.1617</v>
      </c>
      <c r="K1336" s="172">
        <v>13.3293</v>
      </c>
      <c r="L1336" s="172">
        <v>14.7385</v>
      </c>
      <c r="M1336" s="172">
        <v>11.2026</v>
      </c>
      <c r="N1336" s="172">
        <v>9.4555000000000007</v>
      </c>
      <c r="O1336" s="172">
        <v>7.2397999999999998</v>
      </c>
      <c r="P1336" s="172">
        <v>8.1319999999999997</v>
      </c>
      <c r="Q1336" s="172">
        <v>6.6955</v>
      </c>
      <c r="R1336" s="172">
        <v>11.3575</v>
      </c>
    </row>
    <row r="1337" spans="1:18" x14ac:dyDescent="0.3">
      <c r="A1337" s="168" t="s">
        <v>1434</v>
      </c>
      <c r="B1337" s="168" t="s">
        <v>1440</v>
      </c>
      <c r="C1337" s="168">
        <v>119341</v>
      </c>
      <c r="D1337" s="171">
        <v>44040</v>
      </c>
      <c r="E1337" s="172">
        <v>35.121499999999997</v>
      </c>
      <c r="F1337" s="172">
        <v>-22.226400000000002</v>
      </c>
      <c r="G1337" s="172">
        <v>-17.141300000000001</v>
      </c>
      <c r="H1337" s="172">
        <v>-5.3689</v>
      </c>
      <c r="I1337" s="172">
        <v>1.7159</v>
      </c>
      <c r="J1337" s="172">
        <v>13.941700000000001</v>
      </c>
      <c r="K1337" s="172">
        <v>14.135300000000001</v>
      </c>
      <c r="L1337" s="172">
        <v>15.593400000000001</v>
      </c>
      <c r="M1337" s="172">
        <v>12.0769</v>
      </c>
      <c r="N1337" s="172">
        <v>10.3271</v>
      </c>
      <c r="O1337" s="172">
        <v>8.0924999999999994</v>
      </c>
      <c r="P1337" s="172">
        <v>8.9766999999999992</v>
      </c>
      <c r="Q1337" s="172">
        <v>9.2172000000000001</v>
      </c>
      <c r="R1337" s="172">
        <v>12.2225</v>
      </c>
    </row>
    <row r="1338" spans="1:18" x14ac:dyDescent="0.3">
      <c r="A1338" s="168" t="s">
        <v>1434</v>
      </c>
      <c r="B1338" s="168" t="s">
        <v>1441</v>
      </c>
      <c r="C1338" s="168">
        <v>118299</v>
      </c>
      <c r="D1338" s="171">
        <v>44040</v>
      </c>
      <c r="E1338" s="172">
        <v>61.683500000000002</v>
      </c>
      <c r="F1338" s="172">
        <v>-4.3783000000000003</v>
      </c>
      <c r="G1338" s="172">
        <v>-14.032</v>
      </c>
      <c r="H1338" s="172">
        <v>-1.1747000000000001</v>
      </c>
      <c r="I1338" s="172">
        <v>2.6061999999999999</v>
      </c>
      <c r="J1338" s="172">
        <v>13.193</v>
      </c>
      <c r="K1338" s="172">
        <v>14.5992</v>
      </c>
      <c r="L1338" s="172">
        <v>16.417999999999999</v>
      </c>
      <c r="M1338" s="172">
        <v>12.497</v>
      </c>
      <c r="N1338" s="172">
        <v>10.565300000000001</v>
      </c>
      <c r="O1338" s="172">
        <v>7.7477</v>
      </c>
      <c r="P1338" s="172">
        <v>9.8808000000000007</v>
      </c>
      <c r="Q1338" s="172">
        <v>9.7634000000000007</v>
      </c>
      <c r="R1338" s="172">
        <v>11.927899999999999</v>
      </c>
    </row>
    <row r="1339" spans="1:18" x14ac:dyDescent="0.3">
      <c r="A1339" s="168" t="s">
        <v>1434</v>
      </c>
      <c r="B1339" s="168" t="s">
        <v>1442</v>
      </c>
      <c r="C1339" s="168">
        <v>100597</v>
      </c>
      <c r="D1339" s="171">
        <v>44040</v>
      </c>
      <c r="E1339" s="172">
        <v>59.320900000000002</v>
      </c>
      <c r="F1339" s="172">
        <v>-5.1063000000000001</v>
      </c>
      <c r="G1339" s="172">
        <v>-14.7433</v>
      </c>
      <c r="H1339" s="172">
        <v>-1.8892</v>
      </c>
      <c r="I1339" s="172">
        <v>1.9</v>
      </c>
      <c r="J1339" s="172">
        <v>12.508900000000001</v>
      </c>
      <c r="K1339" s="172">
        <v>13.9087</v>
      </c>
      <c r="L1339" s="172">
        <v>15.7394</v>
      </c>
      <c r="M1339" s="172">
        <v>11.7997</v>
      </c>
      <c r="N1339" s="172">
        <v>9.8542000000000005</v>
      </c>
      <c r="O1339" s="172">
        <v>7.0667</v>
      </c>
      <c r="P1339" s="172">
        <v>9.2091999999999992</v>
      </c>
      <c r="Q1339" s="172">
        <v>9.0296000000000003</v>
      </c>
      <c r="R1339" s="172">
        <v>11.2088</v>
      </c>
    </row>
    <row r="1340" spans="1:18" x14ac:dyDescent="0.3">
      <c r="A1340" s="168" t="s">
        <v>1434</v>
      </c>
      <c r="B1340" s="168" t="s">
        <v>1443</v>
      </c>
      <c r="C1340" s="168">
        <v>119099</v>
      </c>
      <c r="D1340" s="171">
        <v>44040</v>
      </c>
      <c r="E1340" s="172">
        <v>74.751199999999997</v>
      </c>
      <c r="F1340" s="172">
        <v>1.0254000000000001</v>
      </c>
      <c r="G1340" s="172">
        <v>-13.481199999999999</v>
      </c>
      <c r="H1340" s="172">
        <v>0.1535</v>
      </c>
      <c r="I1340" s="172">
        <v>2.4611999999999998</v>
      </c>
      <c r="J1340" s="172">
        <v>13.4832</v>
      </c>
      <c r="K1340" s="172">
        <v>15.6876</v>
      </c>
      <c r="L1340" s="172">
        <v>20.3004</v>
      </c>
      <c r="M1340" s="172">
        <v>15.4693</v>
      </c>
      <c r="N1340" s="172">
        <v>13.9534</v>
      </c>
      <c r="O1340" s="172">
        <v>10.0076</v>
      </c>
      <c r="P1340" s="172">
        <v>10.5961</v>
      </c>
      <c r="Q1340" s="172">
        <v>9.5759000000000007</v>
      </c>
      <c r="R1340" s="172">
        <v>15.0166</v>
      </c>
    </row>
    <row r="1341" spans="1:18" x14ac:dyDescent="0.3">
      <c r="A1341" s="168" t="s">
        <v>1434</v>
      </c>
      <c r="B1341" s="168" t="s">
        <v>1444</v>
      </c>
      <c r="C1341" s="168">
        <v>100084</v>
      </c>
      <c r="D1341" s="171">
        <v>44040</v>
      </c>
      <c r="E1341" s="172">
        <v>72.098100000000002</v>
      </c>
      <c r="F1341" s="172">
        <v>0.50629999999999997</v>
      </c>
      <c r="G1341" s="172">
        <v>-14.0144</v>
      </c>
      <c r="H1341" s="172">
        <v>-0.376</v>
      </c>
      <c r="I1341" s="172">
        <v>1.9323999999999999</v>
      </c>
      <c r="J1341" s="172">
        <v>12.9472</v>
      </c>
      <c r="K1341" s="172">
        <v>15.1373</v>
      </c>
      <c r="L1341" s="172">
        <v>19.653199999999998</v>
      </c>
      <c r="M1341" s="172">
        <v>14.801299999999999</v>
      </c>
      <c r="N1341" s="172">
        <v>13.2974</v>
      </c>
      <c r="O1341" s="172">
        <v>9.2355999999999998</v>
      </c>
      <c r="P1341" s="172">
        <v>9.9444999999999997</v>
      </c>
      <c r="Q1341" s="172">
        <v>9.9422999999999995</v>
      </c>
      <c r="R1341" s="172">
        <v>14.2706</v>
      </c>
    </row>
    <row r="1342" spans="1:18" x14ac:dyDescent="0.3">
      <c r="A1342" s="168" t="s">
        <v>1434</v>
      </c>
      <c r="B1342" s="168" t="s">
        <v>1445</v>
      </c>
      <c r="C1342" s="168">
        <v>140298</v>
      </c>
      <c r="D1342" s="171">
        <v>44040</v>
      </c>
      <c r="E1342" s="172">
        <v>18.843900000000001</v>
      </c>
      <c r="F1342" s="172">
        <v>14.145300000000001</v>
      </c>
      <c r="G1342" s="172">
        <v>-8.8047000000000004</v>
      </c>
      <c r="H1342" s="172">
        <v>-1.1066</v>
      </c>
      <c r="I1342" s="172">
        <v>1.0795999999999999</v>
      </c>
      <c r="J1342" s="172">
        <v>11.661099999999999</v>
      </c>
      <c r="K1342" s="172">
        <v>15.0846</v>
      </c>
      <c r="L1342" s="172">
        <v>18.473600000000001</v>
      </c>
      <c r="M1342" s="172">
        <v>13.163500000000001</v>
      </c>
      <c r="N1342" s="172">
        <v>10.882999999999999</v>
      </c>
      <c r="O1342" s="172">
        <v>9.9579000000000004</v>
      </c>
      <c r="P1342" s="172">
        <v>9.7142999999999997</v>
      </c>
      <c r="Q1342" s="172">
        <v>10.3094</v>
      </c>
      <c r="R1342" s="172">
        <v>12.9903</v>
      </c>
    </row>
    <row r="1343" spans="1:18" x14ac:dyDescent="0.3">
      <c r="A1343" s="168" t="s">
        <v>1434</v>
      </c>
      <c r="B1343" s="168" t="s">
        <v>1446</v>
      </c>
      <c r="C1343" s="168">
        <v>140297</v>
      </c>
      <c r="D1343" s="171">
        <v>44040</v>
      </c>
      <c r="E1343" s="172">
        <v>18.289100000000001</v>
      </c>
      <c r="F1343" s="172">
        <v>13.775700000000001</v>
      </c>
      <c r="G1343" s="172">
        <v>-9.2706999999999997</v>
      </c>
      <c r="H1343" s="172">
        <v>-1.5676000000000001</v>
      </c>
      <c r="I1343" s="172">
        <v>0.59889999999999999</v>
      </c>
      <c r="J1343" s="172">
        <v>11.1594</v>
      </c>
      <c r="K1343" s="172">
        <v>14.5684</v>
      </c>
      <c r="L1343" s="172">
        <v>18.049299999999999</v>
      </c>
      <c r="M1343" s="172">
        <v>12.6943</v>
      </c>
      <c r="N1343" s="172">
        <v>10.391400000000001</v>
      </c>
      <c r="O1343" s="172">
        <v>9.4452999999999996</v>
      </c>
      <c r="P1343" s="172">
        <v>9.1890999999999998</v>
      </c>
      <c r="Q1343" s="172">
        <v>9.8001000000000005</v>
      </c>
      <c r="R1343" s="172">
        <v>12.4811</v>
      </c>
    </row>
    <row r="1344" spans="1:18" x14ac:dyDescent="0.3">
      <c r="A1344" s="168" t="s">
        <v>1434</v>
      </c>
      <c r="B1344" s="168" t="s">
        <v>1447</v>
      </c>
      <c r="C1344" s="168">
        <v>100493</v>
      </c>
      <c r="D1344" s="171">
        <v>44040</v>
      </c>
      <c r="E1344" s="172">
        <v>47.055399999999999</v>
      </c>
      <c r="F1344" s="172">
        <v>6.5945</v>
      </c>
      <c r="G1344" s="172">
        <v>-9.5309000000000008</v>
      </c>
      <c r="H1344" s="172">
        <v>-2.5806</v>
      </c>
      <c r="I1344" s="172">
        <v>0.94220000000000004</v>
      </c>
      <c r="J1344" s="172">
        <v>6.3079999999999998</v>
      </c>
      <c r="K1344" s="172">
        <v>8.4192</v>
      </c>
      <c r="L1344" s="172">
        <v>13.636699999999999</v>
      </c>
      <c r="M1344" s="172">
        <v>10.4697</v>
      </c>
      <c r="N1344" s="172">
        <v>8.1911000000000005</v>
      </c>
      <c r="O1344" s="172">
        <v>5.1962000000000002</v>
      </c>
      <c r="P1344" s="172">
        <v>7.4283999999999999</v>
      </c>
      <c r="Q1344" s="172">
        <v>8.6577999999999999</v>
      </c>
      <c r="R1344" s="172">
        <v>10.7112</v>
      </c>
    </row>
    <row r="1345" spans="1:18" x14ac:dyDescent="0.3">
      <c r="A1345" s="168" t="s">
        <v>1434</v>
      </c>
      <c r="B1345" s="168" t="s">
        <v>1448</v>
      </c>
      <c r="C1345" s="168">
        <v>118498</v>
      </c>
      <c r="D1345" s="171">
        <v>44040</v>
      </c>
      <c r="E1345" s="172">
        <v>50.360599999999998</v>
      </c>
      <c r="F1345" s="172">
        <v>7.0316999999999998</v>
      </c>
      <c r="G1345" s="172">
        <v>-9.0687999999999995</v>
      </c>
      <c r="H1345" s="172">
        <v>-2.1113</v>
      </c>
      <c r="I1345" s="172">
        <v>1.4036999999999999</v>
      </c>
      <c r="J1345" s="172">
        <v>6.7713000000000001</v>
      </c>
      <c r="K1345" s="172">
        <v>8.9582999999999995</v>
      </c>
      <c r="L1345" s="172">
        <v>14.2241</v>
      </c>
      <c r="M1345" s="172">
        <v>11.0471</v>
      </c>
      <c r="N1345" s="172">
        <v>8.7373999999999992</v>
      </c>
      <c r="O1345" s="172">
        <v>6.0077999999999996</v>
      </c>
      <c r="P1345" s="172">
        <v>8.3696000000000002</v>
      </c>
      <c r="Q1345" s="172">
        <v>8.6702999999999992</v>
      </c>
      <c r="R1345" s="172">
        <v>11.4481</v>
      </c>
    </row>
    <row r="1346" spans="1:18" x14ac:dyDescent="0.3">
      <c r="A1346" s="168" t="s">
        <v>1434</v>
      </c>
      <c r="B1346" s="168" t="s">
        <v>1449</v>
      </c>
      <c r="C1346" s="168">
        <v>101083</v>
      </c>
      <c r="D1346" s="171">
        <v>44040</v>
      </c>
      <c r="E1346" s="172">
        <v>42.856699999999996</v>
      </c>
      <c r="F1346" s="172">
        <v>-21.3645</v>
      </c>
      <c r="G1346" s="172">
        <v>-18.783300000000001</v>
      </c>
      <c r="H1346" s="172">
        <v>-7.0835999999999997</v>
      </c>
      <c r="I1346" s="172">
        <v>-1.52</v>
      </c>
      <c r="J1346" s="172">
        <v>12.908899999999999</v>
      </c>
      <c r="K1346" s="172">
        <v>12.759499999999999</v>
      </c>
      <c r="L1346" s="172">
        <v>14.962300000000001</v>
      </c>
      <c r="M1346" s="172">
        <v>11.5999</v>
      </c>
      <c r="N1346" s="172">
        <v>10.4634</v>
      </c>
      <c r="O1346" s="172">
        <v>6.7718999999999996</v>
      </c>
      <c r="P1346" s="172">
        <v>8.5455000000000005</v>
      </c>
      <c r="Q1346" s="172">
        <v>7.9508000000000001</v>
      </c>
      <c r="R1346" s="172">
        <v>10.6066</v>
      </c>
    </row>
    <row r="1347" spans="1:18" x14ac:dyDescent="0.3">
      <c r="A1347" s="168" t="s">
        <v>1434</v>
      </c>
      <c r="B1347" s="168" t="s">
        <v>1450</v>
      </c>
      <c r="C1347" s="168">
        <v>119116</v>
      </c>
      <c r="D1347" s="171">
        <v>44040</v>
      </c>
      <c r="E1347" s="172">
        <v>44.1526</v>
      </c>
      <c r="F1347" s="172">
        <v>-20.902999999999999</v>
      </c>
      <c r="G1347" s="172">
        <v>-18.335999999999999</v>
      </c>
      <c r="H1347" s="172">
        <v>-6.6521999999999997</v>
      </c>
      <c r="I1347" s="172">
        <v>-1.0978000000000001</v>
      </c>
      <c r="J1347" s="172">
        <v>13.326499999999999</v>
      </c>
      <c r="K1347" s="172">
        <v>13.177199999999999</v>
      </c>
      <c r="L1347" s="172">
        <v>15.4171</v>
      </c>
      <c r="M1347" s="172">
        <v>12.065799999999999</v>
      </c>
      <c r="N1347" s="172">
        <v>10.917</v>
      </c>
      <c r="O1347" s="172">
        <v>7.1818999999999997</v>
      </c>
      <c r="P1347" s="172">
        <v>8.9994999999999994</v>
      </c>
      <c r="Q1347" s="172">
        <v>9.0874000000000006</v>
      </c>
      <c r="R1347" s="172">
        <v>11.0274</v>
      </c>
    </row>
    <row r="1348" spans="1:18" x14ac:dyDescent="0.3">
      <c r="A1348" s="168" t="s">
        <v>1434</v>
      </c>
      <c r="B1348" s="168" t="s">
        <v>1451</v>
      </c>
      <c r="C1348" s="168">
        <v>100369</v>
      </c>
      <c r="D1348" s="171">
        <v>44040</v>
      </c>
      <c r="E1348" s="172">
        <v>76.399299999999997</v>
      </c>
      <c r="F1348" s="172">
        <v>11.230700000000001</v>
      </c>
      <c r="G1348" s="172">
        <v>-9.0206</v>
      </c>
      <c r="H1348" s="172">
        <v>0.94199999999999995</v>
      </c>
      <c r="I1348" s="172">
        <v>4.8239999999999998</v>
      </c>
      <c r="J1348" s="172">
        <v>17.123899999999999</v>
      </c>
      <c r="K1348" s="172">
        <v>17.271100000000001</v>
      </c>
      <c r="L1348" s="172">
        <v>20.025099999999998</v>
      </c>
      <c r="M1348" s="172">
        <v>16.081199999999999</v>
      </c>
      <c r="N1348" s="172">
        <v>13.379200000000001</v>
      </c>
      <c r="O1348" s="172">
        <v>8.3158999999999992</v>
      </c>
      <c r="P1348" s="172">
        <v>10.0861</v>
      </c>
      <c r="Q1348" s="172">
        <v>10.189399999999999</v>
      </c>
      <c r="R1348" s="172">
        <v>12.692500000000001</v>
      </c>
    </row>
    <row r="1349" spans="1:18" x14ac:dyDescent="0.3">
      <c r="A1349" s="168" t="s">
        <v>1434</v>
      </c>
      <c r="B1349" s="168" t="s">
        <v>1452</v>
      </c>
      <c r="C1349" s="168">
        <v>120590</v>
      </c>
      <c r="D1349" s="171">
        <v>44040</v>
      </c>
      <c r="E1349" s="172">
        <v>80.077100000000002</v>
      </c>
      <c r="F1349" s="172">
        <v>11.854900000000001</v>
      </c>
      <c r="G1349" s="172">
        <v>-8.4132999999999996</v>
      </c>
      <c r="H1349" s="172">
        <v>1.5502</v>
      </c>
      <c r="I1349" s="172">
        <v>5.4355000000000002</v>
      </c>
      <c r="J1349" s="172">
        <v>17.743600000000001</v>
      </c>
      <c r="K1349" s="172">
        <v>17.742799999999999</v>
      </c>
      <c r="L1349" s="172">
        <v>20.471399999999999</v>
      </c>
      <c r="M1349" s="172">
        <v>16.564800000000002</v>
      </c>
      <c r="N1349" s="172">
        <v>13.89</v>
      </c>
      <c r="O1349" s="172">
        <v>8.8681999999999999</v>
      </c>
      <c r="P1349" s="172">
        <v>10.696</v>
      </c>
      <c r="Q1349" s="172">
        <v>9.9702999999999999</v>
      </c>
      <c r="R1349" s="172">
        <v>13.243600000000001</v>
      </c>
    </row>
    <row r="1350" spans="1:18" x14ac:dyDescent="0.3">
      <c r="A1350" s="168" t="s">
        <v>1434</v>
      </c>
      <c r="B1350" s="168" t="s">
        <v>1453</v>
      </c>
      <c r="C1350" s="168">
        <v>118030</v>
      </c>
      <c r="D1350" s="171">
        <v>44040</v>
      </c>
      <c r="E1350" s="172">
        <v>16.9238</v>
      </c>
      <c r="F1350" s="172">
        <v>5.1768999999999998</v>
      </c>
      <c r="G1350" s="172">
        <v>-14.642200000000001</v>
      </c>
      <c r="H1350" s="172">
        <v>-4.5251999999999999</v>
      </c>
      <c r="I1350" s="172">
        <v>-0.60070000000000001</v>
      </c>
      <c r="J1350" s="172">
        <v>8.3163999999999998</v>
      </c>
      <c r="K1350" s="172">
        <v>8.4430999999999994</v>
      </c>
      <c r="L1350" s="172">
        <v>12.601000000000001</v>
      </c>
      <c r="M1350" s="172">
        <v>9.5028000000000006</v>
      </c>
      <c r="N1350" s="172">
        <v>7.5613999999999999</v>
      </c>
      <c r="O1350" s="172">
        <v>5.2447999999999997</v>
      </c>
      <c r="P1350" s="172">
        <v>6.4652000000000003</v>
      </c>
      <c r="Q1350" s="172">
        <v>7.1627999999999998</v>
      </c>
      <c r="R1350" s="172">
        <v>9.8407</v>
      </c>
    </row>
    <row r="1351" spans="1:18" x14ac:dyDescent="0.3">
      <c r="A1351" s="168" t="s">
        <v>1434</v>
      </c>
      <c r="B1351" s="168" t="s">
        <v>1454</v>
      </c>
      <c r="C1351" s="168">
        <v>118341</v>
      </c>
      <c r="D1351" s="171">
        <v>44040</v>
      </c>
      <c r="E1351" s="172">
        <v>17.798400000000001</v>
      </c>
      <c r="F1351" s="172">
        <v>5.9481000000000002</v>
      </c>
      <c r="G1351" s="172">
        <v>-13.8216</v>
      </c>
      <c r="H1351" s="172">
        <v>-3.6595</v>
      </c>
      <c r="I1351" s="172">
        <v>0.249</v>
      </c>
      <c r="J1351" s="172">
        <v>9.1864000000000008</v>
      </c>
      <c r="K1351" s="172">
        <v>9.3678000000000008</v>
      </c>
      <c r="L1351" s="172">
        <v>13.588100000000001</v>
      </c>
      <c r="M1351" s="172">
        <v>10.5078</v>
      </c>
      <c r="N1351" s="172">
        <v>8.5170999999999992</v>
      </c>
      <c r="O1351" s="172">
        <v>6.1714000000000002</v>
      </c>
      <c r="P1351" s="172">
        <v>7.3906999999999998</v>
      </c>
      <c r="Q1351" s="172">
        <v>7.8216000000000001</v>
      </c>
      <c r="R1351" s="172">
        <v>10.7072</v>
      </c>
    </row>
    <row r="1352" spans="1:18" x14ac:dyDescent="0.3">
      <c r="A1352" s="168" t="s">
        <v>1434</v>
      </c>
      <c r="B1352" s="168" t="s">
        <v>1455</v>
      </c>
      <c r="C1352" s="168">
        <v>118464</v>
      </c>
      <c r="D1352" s="171">
        <v>44040</v>
      </c>
      <c r="E1352" s="172">
        <v>28.642299999999999</v>
      </c>
      <c r="F1352" s="172">
        <v>24.483699999999999</v>
      </c>
      <c r="G1352" s="172">
        <v>-7.4805999999999999</v>
      </c>
      <c r="H1352" s="172">
        <v>7.4747000000000003</v>
      </c>
      <c r="I1352" s="172">
        <v>7.6684999999999999</v>
      </c>
      <c r="J1352" s="172">
        <v>18.897400000000001</v>
      </c>
      <c r="K1352" s="172">
        <v>19.995999999999999</v>
      </c>
      <c r="L1352" s="172">
        <v>22.2165</v>
      </c>
      <c r="M1352" s="172">
        <v>17.3445</v>
      </c>
      <c r="N1352" s="172">
        <v>15.2796</v>
      </c>
      <c r="O1352" s="172">
        <v>10.4946</v>
      </c>
      <c r="P1352" s="172">
        <v>11.0418</v>
      </c>
      <c r="Q1352" s="172">
        <v>10.8329</v>
      </c>
      <c r="R1352" s="172">
        <v>16.235399999999998</v>
      </c>
    </row>
    <row r="1353" spans="1:18" x14ac:dyDescent="0.3">
      <c r="A1353" s="168" t="s">
        <v>1434</v>
      </c>
      <c r="B1353" s="168" t="s">
        <v>1456</v>
      </c>
      <c r="C1353" s="168">
        <v>111525</v>
      </c>
      <c r="D1353" s="171">
        <v>44040</v>
      </c>
      <c r="E1353" s="172">
        <v>27.3216</v>
      </c>
      <c r="F1353" s="172">
        <v>23.795200000000001</v>
      </c>
      <c r="G1353" s="172">
        <v>-8.1085999999999991</v>
      </c>
      <c r="H1353" s="172">
        <v>6.8413000000000004</v>
      </c>
      <c r="I1353" s="172">
        <v>7.0422000000000002</v>
      </c>
      <c r="J1353" s="172">
        <v>18.264600000000002</v>
      </c>
      <c r="K1353" s="172">
        <v>19.353200000000001</v>
      </c>
      <c r="L1353" s="172">
        <v>21.543900000000001</v>
      </c>
      <c r="M1353" s="172">
        <v>16.665900000000001</v>
      </c>
      <c r="N1353" s="172">
        <v>14.6005</v>
      </c>
      <c r="O1353" s="172">
        <v>9.8444000000000003</v>
      </c>
      <c r="P1353" s="172">
        <v>10.3795</v>
      </c>
      <c r="Q1353" s="172">
        <v>9.0126000000000008</v>
      </c>
      <c r="R1353" s="172">
        <v>15.564500000000001</v>
      </c>
    </row>
    <row r="1354" spans="1:18" x14ac:dyDescent="0.3">
      <c r="A1354" s="168" t="s">
        <v>1434</v>
      </c>
      <c r="B1354" s="168" t="s">
        <v>1457</v>
      </c>
      <c r="C1354" s="168">
        <v>107477</v>
      </c>
      <c r="D1354" s="171">
        <v>44040</v>
      </c>
      <c r="E1354" s="172">
        <v>2243.6484</v>
      </c>
      <c r="F1354" s="172">
        <v>-10.522500000000001</v>
      </c>
      <c r="G1354" s="172">
        <v>-17.1769</v>
      </c>
      <c r="H1354" s="172">
        <v>-4.7976999999999999</v>
      </c>
      <c r="I1354" s="172">
        <v>-1.2941</v>
      </c>
      <c r="J1354" s="172">
        <v>12.985900000000001</v>
      </c>
      <c r="K1354" s="172">
        <v>12.2285</v>
      </c>
      <c r="L1354" s="172">
        <v>14.0534</v>
      </c>
      <c r="M1354" s="172">
        <v>10.2477</v>
      </c>
      <c r="N1354" s="172">
        <v>8.1273</v>
      </c>
      <c r="O1354" s="172">
        <v>6.4870999999999999</v>
      </c>
      <c r="P1354" s="172">
        <v>8.4879999999999995</v>
      </c>
      <c r="Q1354" s="172">
        <v>6.6928000000000001</v>
      </c>
      <c r="R1354" s="172">
        <v>11.220499999999999</v>
      </c>
    </row>
    <row r="1355" spans="1:18" x14ac:dyDescent="0.3">
      <c r="A1355" s="168" t="s">
        <v>1434</v>
      </c>
      <c r="B1355" s="168" t="s">
        <v>1458</v>
      </c>
      <c r="C1355" s="168">
        <v>120520</v>
      </c>
      <c r="D1355" s="171">
        <v>44040</v>
      </c>
      <c r="E1355" s="172">
        <v>2389.7820999999999</v>
      </c>
      <c r="F1355" s="172">
        <v>-9.7509999999999994</v>
      </c>
      <c r="G1355" s="172">
        <v>-16.408000000000001</v>
      </c>
      <c r="H1355" s="172">
        <v>-4.0282</v>
      </c>
      <c r="I1355" s="172">
        <v>-0.52429999999999999</v>
      </c>
      <c r="J1355" s="172">
        <v>13.7593</v>
      </c>
      <c r="K1355" s="172">
        <v>13.1129</v>
      </c>
      <c r="L1355" s="172">
        <v>15.0328</v>
      </c>
      <c r="M1355" s="172">
        <v>11.1745</v>
      </c>
      <c r="N1355" s="172">
        <v>9.0291999999999994</v>
      </c>
      <c r="O1355" s="172">
        <v>7.3170000000000002</v>
      </c>
      <c r="P1355" s="172">
        <v>9.3248999999999995</v>
      </c>
      <c r="Q1355" s="172">
        <v>8.9878999999999998</v>
      </c>
      <c r="R1355" s="172">
        <v>12.101900000000001</v>
      </c>
    </row>
    <row r="1356" spans="1:18" x14ac:dyDescent="0.3">
      <c r="A1356" s="168" t="s">
        <v>1434</v>
      </c>
      <c r="B1356" s="168" t="s">
        <v>1459</v>
      </c>
      <c r="C1356" s="168">
        <v>119757</v>
      </c>
      <c r="D1356" s="171">
        <v>44040</v>
      </c>
      <c r="E1356" s="172">
        <v>82.198099999999997</v>
      </c>
      <c r="F1356" s="172">
        <v>15.548299999999999</v>
      </c>
      <c r="G1356" s="172">
        <v>-10.833</v>
      </c>
      <c r="H1356" s="172">
        <v>1.0087999999999999</v>
      </c>
      <c r="I1356" s="172">
        <v>4.1361999999999997</v>
      </c>
      <c r="J1356" s="172">
        <v>14.137</v>
      </c>
      <c r="K1356" s="172">
        <v>12.6836</v>
      </c>
      <c r="L1356" s="172">
        <v>20.180599999999998</v>
      </c>
      <c r="M1356" s="172">
        <v>15.373900000000001</v>
      </c>
      <c r="N1356" s="172">
        <v>12.0215</v>
      </c>
      <c r="O1356" s="172">
        <v>9.0935000000000006</v>
      </c>
      <c r="P1356" s="172">
        <v>10.4765</v>
      </c>
      <c r="Q1356" s="172">
        <v>9.7044999999999995</v>
      </c>
      <c r="R1356" s="172">
        <v>13.9495</v>
      </c>
    </row>
    <row r="1357" spans="1:18" x14ac:dyDescent="0.3">
      <c r="A1357" s="168" t="s">
        <v>1434</v>
      </c>
      <c r="B1357" s="168" t="s">
        <v>1460</v>
      </c>
      <c r="C1357" s="168">
        <v>100265</v>
      </c>
      <c r="D1357" s="171">
        <v>44040</v>
      </c>
      <c r="E1357" s="172">
        <v>74.426500000000004</v>
      </c>
      <c r="F1357" s="172">
        <v>14.5221</v>
      </c>
      <c r="G1357" s="172">
        <v>-11.8527</v>
      </c>
      <c r="H1357" s="172">
        <v>-1.4E-2</v>
      </c>
      <c r="I1357" s="172">
        <v>3.1143999999999998</v>
      </c>
      <c r="J1357" s="172">
        <v>13.1066</v>
      </c>
      <c r="K1357" s="172">
        <v>11.6448</v>
      </c>
      <c r="L1357" s="172">
        <v>19.074200000000001</v>
      </c>
      <c r="M1357" s="172">
        <v>14.2537</v>
      </c>
      <c r="N1357" s="172">
        <v>10.8818</v>
      </c>
      <c r="O1357" s="172">
        <v>7.9862000000000002</v>
      </c>
      <c r="P1357" s="172">
        <v>9.2639999999999993</v>
      </c>
      <c r="Q1357" s="172">
        <v>9.7408000000000001</v>
      </c>
      <c r="R1357" s="172">
        <v>12.7859</v>
      </c>
    </row>
    <row r="1358" spans="1:18" x14ac:dyDescent="0.3">
      <c r="A1358" s="168" t="s">
        <v>1434</v>
      </c>
      <c r="B1358" s="168" t="s">
        <v>1461</v>
      </c>
      <c r="C1358" s="168">
        <v>119425</v>
      </c>
      <c r="D1358" s="171">
        <v>44040</v>
      </c>
      <c r="E1358" s="172">
        <v>57.440800000000003</v>
      </c>
      <c r="F1358" s="172">
        <v>-18.989699999999999</v>
      </c>
      <c r="G1358" s="172">
        <v>-16.618099999999998</v>
      </c>
      <c r="H1358" s="172">
        <v>-1.6970000000000001</v>
      </c>
      <c r="I1358" s="172">
        <v>3.1356000000000002</v>
      </c>
      <c r="J1358" s="172">
        <v>17.341000000000001</v>
      </c>
      <c r="K1358" s="172">
        <v>16.8047</v>
      </c>
      <c r="L1358" s="172">
        <v>17.878599999999999</v>
      </c>
      <c r="M1358" s="172">
        <v>14.1004</v>
      </c>
      <c r="N1358" s="172">
        <v>11.6046</v>
      </c>
      <c r="O1358" s="172">
        <v>8.6531000000000002</v>
      </c>
      <c r="P1358" s="172">
        <v>10.145799999999999</v>
      </c>
      <c r="Q1358" s="172">
        <v>10.689</v>
      </c>
      <c r="R1358" s="172">
        <v>12.5395</v>
      </c>
    </row>
    <row r="1359" spans="1:18" x14ac:dyDescent="0.3">
      <c r="A1359" s="168" t="s">
        <v>1434</v>
      </c>
      <c r="B1359" s="168" t="s">
        <v>1462</v>
      </c>
      <c r="C1359" s="168">
        <v>112429</v>
      </c>
      <c r="D1359" s="171">
        <v>44040</v>
      </c>
      <c r="E1359" s="172">
        <v>53.149799999999999</v>
      </c>
      <c r="F1359" s="172">
        <v>-20.178899999999999</v>
      </c>
      <c r="G1359" s="172">
        <v>-17.751899999999999</v>
      </c>
      <c r="H1359" s="172">
        <v>-2.8336999999999999</v>
      </c>
      <c r="I1359" s="172">
        <v>1.9734</v>
      </c>
      <c r="J1359" s="172">
        <v>16.1404</v>
      </c>
      <c r="K1359" s="172">
        <v>15.5627</v>
      </c>
      <c r="L1359" s="172">
        <v>16.5547</v>
      </c>
      <c r="M1359" s="172">
        <v>12.7456</v>
      </c>
      <c r="N1359" s="172">
        <v>10.234400000000001</v>
      </c>
      <c r="O1359" s="172">
        <v>7.2354000000000003</v>
      </c>
      <c r="P1359" s="172">
        <v>8.6862999999999992</v>
      </c>
      <c r="Q1359" s="172">
        <v>8.5573999999999995</v>
      </c>
      <c r="R1359" s="172">
        <v>11.1494</v>
      </c>
    </row>
    <row r="1360" spans="1:18" x14ac:dyDescent="0.3">
      <c r="A1360" s="168" t="s">
        <v>1434</v>
      </c>
      <c r="B1360" s="168" t="s">
        <v>1463</v>
      </c>
      <c r="C1360" s="168">
        <v>120282</v>
      </c>
      <c r="D1360" s="171">
        <v>44040</v>
      </c>
      <c r="E1360" s="172">
        <v>50.141199999999998</v>
      </c>
      <c r="F1360" s="172">
        <v>-9.8246000000000002</v>
      </c>
      <c r="G1360" s="172">
        <v>-17.9086</v>
      </c>
      <c r="H1360" s="172">
        <v>-7.9640000000000004</v>
      </c>
      <c r="I1360" s="172">
        <v>-4.8733000000000004</v>
      </c>
      <c r="J1360" s="172">
        <v>11.3634</v>
      </c>
      <c r="K1360" s="172">
        <v>12.729799999999999</v>
      </c>
      <c r="L1360" s="172">
        <v>16.9361</v>
      </c>
      <c r="M1360" s="172">
        <v>12.949</v>
      </c>
      <c r="N1360" s="172">
        <v>11.2738</v>
      </c>
      <c r="O1360" s="172">
        <v>9.2035999999999998</v>
      </c>
      <c r="P1360" s="172">
        <v>9.8139000000000003</v>
      </c>
      <c r="Q1360" s="172">
        <v>8.9741999999999997</v>
      </c>
      <c r="R1360" s="172">
        <v>13.6866</v>
      </c>
    </row>
    <row r="1361" spans="1:18" x14ac:dyDescent="0.3">
      <c r="A1361" s="168" t="s">
        <v>1434</v>
      </c>
      <c r="B1361" s="168" t="s">
        <v>1464</v>
      </c>
      <c r="C1361" s="168">
        <v>100317</v>
      </c>
      <c r="D1361" s="171">
        <v>44040</v>
      </c>
      <c r="E1361" s="172">
        <v>47.156300000000002</v>
      </c>
      <c r="F1361" s="172">
        <v>-10.601000000000001</v>
      </c>
      <c r="G1361" s="172">
        <v>-18.635100000000001</v>
      </c>
      <c r="H1361" s="172">
        <v>-8.6876999999999995</v>
      </c>
      <c r="I1361" s="172">
        <v>-5.5941000000000001</v>
      </c>
      <c r="J1361" s="172">
        <v>10.622299999999999</v>
      </c>
      <c r="K1361" s="172">
        <v>11.8428</v>
      </c>
      <c r="L1361" s="172">
        <v>15.979200000000001</v>
      </c>
      <c r="M1361" s="172">
        <v>12.2883</v>
      </c>
      <c r="N1361" s="172">
        <v>10.521000000000001</v>
      </c>
      <c r="O1361" s="172">
        <v>8.2896000000000001</v>
      </c>
      <c r="P1361" s="172">
        <v>8.7993000000000006</v>
      </c>
      <c r="Q1361" s="172">
        <v>7.7891000000000004</v>
      </c>
      <c r="R1361" s="172">
        <v>12.780799999999999</v>
      </c>
    </row>
    <row r="1362" spans="1:18" x14ac:dyDescent="0.3">
      <c r="A1362" s="168" t="s">
        <v>1434</v>
      </c>
      <c r="B1362" s="168" t="s">
        <v>1465</v>
      </c>
      <c r="C1362" s="168">
        <v>109720</v>
      </c>
      <c r="D1362" s="171">
        <v>44040</v>
      </c>
      <c r="E1362" s="172">
        <v>29.840900000000001</v>
      </c>
      <c r="F1362" s="172">
        <v>-11.1273</v>
      </c>
      <c r="G1362" s="172">
        <v>-16.848400000000002</v>
      </c>
      <c r="H1362" s="172">
        <v>-3.4226000000000001</v>
      </c>
      <c r="I1362" s="172">
        <v>0.34949999999999998</v>
      </c>
      <c r="J1362" s="172">
        <v>13.0989</v>
      </c>
      <c r="K1362" s="172">
        <v>13.943300000000001</v>
      </c>
      <c r="L1362" s="172">
        <v>17.8171</v>
      </c>
      <c r="M1362" s="172">
        <v>13.754</v>
      </c>
      <c r="N1362" s="172">
        <v>12.1264</v>
      </c>
      <c r="O1362" s="172">
        <v>9.2139000000000006</v>
      </c>
      <c r="P1362" s="172">
        <v>10.527799999999999</v>
      </c>
      <c r="Q1362" s="172">
        <v>9.5891000000000002</v>
      </c>
      <c r="R1362" s="172">
        <v>13.940200000000001</v>
      </c>
    </row>
    <row r="1363" spans="1:18" x14ac:dyDescent="0.3">
      <c r="A1363" s="168" t="s">
        <v>1434</v>
      </c>
      <c r="B1363" s="168" t="s">
        <v>1466</v>
      </c>
      <c r="C1363" s="168">
        <v>118673</v>
      </c>
      <c r="D1363" s="171">
        <v>44040</v>
      </c>
      <c r="E1363" s="172">
        <v>32.307499999999997</v>
      </c>
      <c r="F1363" s="172">
        <v>-10.165100000000001</v>
      </c>
      <c r="G1363" s="172">
        <v>-15.901999999999999</v>
      </c>
      <c r="H1363" s="172">
        <v>-2.4521000000000002</v>
      </c>
      <c r="I1363" s="172">
        <v>1.3160000000000001</v>
      </c>
      <c r="J1363" s="172">
        <v>14.085599999999999</v>
      </c>
      <c r="K1363" s="172">
        <v>14.9511</v>
      </c>
      <c r="L1363" s="172">
        <v>18.849699999999999</v>
      </c>
      <c r="M1363" s="172">
        <v>14.783899999999999</v>
      </c>
      <c r="N1363" s="172">
        <v>13.1652</v>
      </c>
      <c r="O1363" s="172">
        <v>10.2765</v>
      </c>
      <c r="P1363" s="172">
        <v>11.8012</v>
      </c>
      <c r="Q1363" s="172">
        <v>11.726699999999999</v>
      </c>
      <c r="R1363" s="172">
        <v>14.9857</v>
      </c>
    </row>
    <row r="1364" spans="1:18" x14ac:dyDescent="0.3">
      <c r="A1364" s="168" t="s">
        <v>1434</v>
      </c>
      <c r="B1364" s="168" t="s">
        <v>1467</v>
      </c>
      <c r="C1364" s="168">
        <v>138470</v>
      </c>
      <c r="D1364" s="171">
        <v>44040</v>
      </c>
      <c r="E1364" s="172">
        <v>23.472200000000001</v>
      </c>
      <c r="F1364" s="172">
        <v>8.5547000000000004</v>
      </c>
      <c r="G1364" s="172">
        <v>-13.0436</v>
      </c>
      <c r="H1364" s="172">
        <v>-1.6212</v>
      </c>
      <c r="I1364" s="172">
        <v>-0.1666</v>
      </c>
      <c r="J1364" s="172">
        <v>11.7683</v>
      </c>
      <c r="K1364" s="172">
        <v>11.0192</v>
      </c>
      <c r="L1364" s="172">
        <v>13.6814</v>
      </c>
      <c r="M1364" s="172">
        <v>10.8941</v>
      </c>
      <c r="N1364" s="172">
        <v>8.9266000000000005</v>
      </c>
      <c r="O1364" s="172">
        <v>7.7777000000000003</v>
      </c>
      <c r="P1364" s="172">
        <v>8.6389999999999993</v>
      </c>
      <c r="Q1364" s="172">
        <v>7.5258000000000003</v>
      </c>
      <c r="R1364" s="172">
        <v>11.185600000000001</v>
      </c>
    </row>
    <row r="1365" spans="1:18" x14ac:dyDescent="0.3">
      <c r="A1365" s="168" t="s">
        <v>1434</v>
      </c>
      <c r="B1365" s="168" t="s">
        <v>1468</v>
      </c>
      <c r="C1365" s="168">
        <v>138472</v>
      </c>
      <c r="D1365" s="171">
        <v>44040</v>
      </c>
      <c r="E1365" s="172">
        <v>24.0992</v>
      </c>
      <c r="F1365" s="172">
        <v>9.8474000000000004</v>
      </c>
      <c r="G1365" s="172">
        <v>-11.6851</v>
      </c>
      <c r="H1365" s="172">
        <v>-0.2596</v>
      </c>
      <c r="I1365" s="172">
        <v>1.1906000000000001</v>
      </c>
      <c r="J1365" s="172">
        <v>12.996600000000001</v>
      </c>
      <c r="K1365" s="172">
        <v>11.701000000000001</v>
      </c>
      <c r="L1365" s="172">
        <v>14.257</v>
      </c>
      <c r="M1365" s="172">
        <v>11.4754</v>
      </c>
      <c r="N1365" s="172">
        <v>9.4789999999999992</v>
      </c>
      <c r="O1365" s="172">
        <v>8.3416999999999994</v>
      </c>
      <c r="P1365" s="172">
        <v>9.0784000000000002</v>
      </c>
      <c r="Q1365" s="172">
        <v>8.8452000000000002</v>
      </c>
      <c r="R1365" s="172">
        <v>11.7973</v>
      </c>
    </row>
    <row r="1366" spans="1:18" x14ac:dyDescent="0.3">
      <c r="A1366" s="168" t="s">
        <v>1434</v>
      </c>
      <c r="B1366" s="168" t="s">
        <v>1469</v>
      </c>
      <c r="C1366" s="168">
        <v>119707</v>
      </c>
      <c r="D1366" s="171">
        <v>44040</v>
      </c>
      <c r="E1366" s="172">
        <v>51.096499999999999</v>
      </c>
      <c r="F1366" s="172">
        <v>-3.7856000000000001</v>
      </c>
      <c r="G1366" s="172">
        <v>-15.047599999999999</v>
      </c>
      <c r="H1366" s="172">
        <v>0.28570000000000001</v>
      </c>
      <c r="I1366" s="172">
        <v>3.3258999999999999</v>
      </c>
      <c r="J1366" s="172">
        <v>14.413</v>
      </c>
      <c r="K1366" s="172">
        <v>15.0137</v>
      </c>
      <c r="L1366" s="172">
        <v>18.356400000000001</v>
      </c>
      <c r="M1366" s="172">
        <v>14.956099999999999</v>
      </c>
      <c r="N1366" s="172">
        <v>12.3866</v>
      </c>
      <c r="O1366" s="172">
        <v>9.1898999999999997</v>
      </c>
      <c r="P1366" s="172">
        <v>10.6953</v>
      </c>
      <c r="Q1366" s="172">
        <v>11.038399999999999</v>
      </c>
      <c r="R1366" s="172">
        <v>14.082800000000001</v>
      </c>
    </row>
    <row r="1367" spans="1:18" x14ac:dyDescent="0.3">
      <c r="A1367" s="168" t="s">
        <v>1434</v>
      </c>
      <c r="B1367" s="168" t="s">
        <v>1470</v>
      </c>
      <c r="C1367" s="168">
        <v>101001</v>
      </c>
      <c r="D1367" s="171">
        <v>44040</v>
      </c>
      <c r="E1367" s="172">
        <v>49.400300000000001</v>
      </c>
      <c r="F1367" s="172">
        <v>-4.2110000000000003</v>
      </c>
      <c r="G1367" s="172">
        <v>-15.489800000000001</v>
      </c>
      <c r="H1367" s="172">
        <v>-0.1583</v>
      </c>
      <c r="I1367" s="172">
        <v>2.8742000000000001</v>
      </c>
      <c r="J1367" s="172">
        <v>13.957700000000001</v>
      </c>
      <c r="K1367" s="172">
        <v>14.5458</v>
      </c>
      <c r="L1367" s="172">
        <v>17.866199999999999</v>
      </c>
      <c r="M1367" s="172">
        <v>14.4567</v>
      </c>
      <c r="N1367" s="172">
        <v>11.8828</v>
      </c>
      <c r="O1367" s="172">
        <v>8.6213999999999995</v>
      </c>
      <c r="P1367" s="172">
        <v>10.1119</v>
      </c>
      <c r="Q1367" s="172">
        <v>8.4875000000000007</v>
      </c>
      <c r="R1367" s="172">
        <v>13.537800000000001</v>
      </c>
    </row>
    <row r="1368" spans="1:18" x14ac:dyDescent="0.3">
      <c r="A1368" s="168" t="s">
        <v>1434</v>
      </c>
      <c r="B1368" s="168" t="s">
        <v>1471</v>
      </c>
      <c r="C1368" s="168">
        <v>119953</v>
      </c>
      <c r="D1368" s="171">
        <v>44040</v>
      </c>
      <c r="E1368" s="172">
        <v>65.794499999999999</v>
      </c>
      <c r="F1368" s="172">
        <v>24.925599999999999</v>
      </c>
      <c r="G1368" s="172">
        <v>-7.0953999999999997</v>
      </c>
      <c r="H1368" s="172">
        <v>4.9737999999999998</v>
      </c>
      <c r="I1368" s="172">
        <v>7.4509999999999996</v>
      </c>
      <c r="J1368" s="172">
        <v>17.884399999999999</v>
      </c>
      <c r="K1368" s="172">
        <v>12.741400000000001</v>
      </c>
      <c r="L1368" s="172">
        <v>16.449100000000001</v>
      </c>
      <c r="M1368" s="172">
        <v>12.1972</v>
      </c>
      <c r="N1368" s="172">
        <v>9.7902000000000005</v>
      </c>
      <c r="O1368" s="172">
        <v>7.6422999999999996</v>
      </c>
      <c r="P1368" s="172">
        <v>9.2844999999999995</v>
      </c>
      <c r="Q1368" s="172">
        <v>9.7482000000000006</v>
      </c>
      <c r="R1368" s="172">
        <v>13.1228</v>
      </c>
    </row>
    <row r="1369" spans="1:18" x14ac:dyDescent="0.3">
      <c r="A1369" s="168" t="s">
        <v>1434</v>
      </c>
      <c r="B1369" s="168" t="s">
        <v>1472</v>
      </c>
      <c r="C1369" s="168">
        <v>101042</v>
      </c>
      <c r="D1369" s="171">
        <v>44040</v>
      </c>
      <c r="E1369" s="172">
        <v>61.539900000000003</v>
      </c>
      <c r="F1369" s="172">
        <v>24.215</v>
      </c>
      <c r="G1369" s="172">
        <v>-7.8224</v>
      </c>
      <c r="H1369" s="172">
        <v>4.2484000000000002</v>
      </c>
      <c r="I1369" s="172">
        <v>6.7194000000000003</v>
      </c>
      <c r="J1369" s="172">
        <v>17.1465</v>
      </c>
      <c r="K1369" s="172">
        <v>11.990600000000001</v>
      </c>
      <c r="L1369" s="172">
        <v>15.7073</v>
      </c>
      <c r="M1369" s="172">
        <v>11.4572</v>
      </c>
      <c r="N1369" s="172">
        <v>9.0521999999999991</v>
      </c>
      <c r="O1369" s="172">
        <v>6.6361999999999997</v>
      </c>
      <c r="P1369" s="172">
        <v>8.2866</v>
      </c>
      <c r="Q1369" s="172">
        <v>9.0777999999999999</v>
      </c>
      <c r="R1369" s="172">
        <v>12.226699999999999</v>
      </c>
    </row>
    <row r="1370" spans="1:18" x14ac:dyDescent="0.3">
      <c r="A1370" s="168" t="s">
        <v>1434</v>
      </c>
      <c r="B1370" s="168" t="s">
        <v>1473</v>
      </c>
      <c r="C1370" s="168">
        <v>120792</v>
      </c>
      <c r="D1370" s="171">
        <v>44040</v>
      </c>
      <c r="E1370" s="172">
        <v>49.865400000000001</v>
      </c>
      <c r="F1370" s="172">
        <v>9.2251999999999992</v>
      </c>
      <c r="G1370" s="172">
        <v>-11.513999999999999</v>
      </c>
      <c r="H1370" s="172">
        <v>1.1295999999999999</v>
      </c>
      <c r="I1370" s="172">
        <v>3.2717999999999998</v>
      </c>
      <c r="J1370" s="172">
        <v>12.7257</v>
      </c>
      <c r="K1370" s="172">
        <v>13.610900000000001</v>
      </c>
      <c r="L1370" s="172">
        <v>17.848299999999998</v>
      </c>
      <c r="M1370" s="172">
        <v>13.1698</v>
      </c>
      <c r="N1370" s="172">
        <v>11.3324</v>
      </c>
      <c r="O1370" s="172">
        <v>8.5858000000000008</v>
      </c>
      <c r="P1370" s="172">
        <v>10.1999</v>
      </c>
      <c r="Q1370" s="172">
        <v>10.2349</v>
      </c>
      <c r="R1370" s="172">
        <v>12.9472</v>
      </c>
    </row>
    <row r="1371" spans="1:18" x14ac:dyDescent="0.3">
      <c r="A1371" s="168" t="s">
        <v>1434</v>
      </c>
      <c r="B1371" s="168" t="s">
        <v>1474</v>
      </c>
      <c r="C1371" s="168">
        <v>102510</v>
      </c>
      <c r="D1371" s="171">
        <v>44040</v>
      </c>
      <c r="E1371" s="172">
        <v>48.817399999999999</v>
      </c>
      <c r="F1371" s="172">
        <v>8.9743999999999993</v>
      </c>
      <c r="G1371" s="172">
        <v>-11.7981</v>
      </c>
      <c r="H1371" s="172">
        <v>0.85460000000000003</v>
      </c>
      <c r="I1371" s="172">
        <v>2.9887999999999999</v>
      </c>
      <c r="J1371" s="172">
        <v>12.443</v>
      </c>
      <c r="K1371" s="172">
        <v>13.321199999999999</v>
      </c>
      <c r="L1371" s="172">
        <v>17.543500000000002</v>
      </c>
      <c r="M1371" s="172">
        <v>12.8619</v>
      </c>
      <c r="N1371" s="172">
        <v>10.9903</v>
      </c>
      <c r="O1371" s="172">
        <v>8.2880000000000003</v>
      </c>
      <c r="P1371" s="172">
        <v>9.8865999999999996</v>
      </c>
      <c r="Q1371" s="172">
        <v>8.9337999999999997</v>
      </c>
      <c r="R1371" s="172">
        <v>12.633800000000001</v>
      </c>
    </row>
    <row r="1372" spans="1:18" x14ac:dyDescent="0.3">
      <c r="A1372" s="173" t="s">
        <v>27</v>
      </c>
      <c r="B1372" s="168"/>
      <c r="C1372" s="168"/>
      <c r="D1372" s="168"/>
      <c r="E1372" s="168"/>
      <c r="F1372" s="174">
        <v>-0.16926750000000035</v>
      </c>
      <c r="G1372" s="174">
        <v>-13.419287499999999</v>
      </c>
      <c r="H1372" s="174">
        <v>-1.3984350000000001</v>
      </c>
      <c r="I1372" s="174">
        <v>2.0728350000000004</v>
      </c>
      <c r="J1372" s="174">
        <v>13.528532500000001</v>
      </c>
      <c r="K1372" s="174">
        <v>13.525085000000001</v>
      </c>
      <c r="L1372" s="174">
        <v>17.151117500000005</v>
      </c>
      <c r="M1372" s="174">
        <v>13.131077499999998</v>
      </c>
      <c r="N1372" s="174">
        <v>11.044619999999998</v>
      </c>
      <c r="O1372" s="174">
        <v>8.1604950000000009</v>
      </c>
      <c r="P1372" s="174">
        <v>9.4598425000000006</v>
      </c>
      <c r="Q1372" s="174">
        <v>9.1630325000000017</v>
      </c>
      <c r="R1372" s="174">
        <v>12.721092500000001</v>
      </c>
    </row>
    <row r="1373" spans="1:18" x14ac:dyDescent="0.3">
      <c r="A1373" s="173" t="s">
        <v>409</v>
      </c>
      <c r="B1373" s="168"/>
      <c r="C1373" s="168"/>
      <c r="D1373" s="168"/>
      <c r="E1373" s="168"/>
      <c r="F1373" s="174">
        <v>-1.6396500000000001</v>
      </c>
      <c r="G1373" s="174">
        <v>-13.917999999999999</v>
      </c>
      <c r="H1373" s="174">
        <v>-1.5944</v>
      </c>
      <c r="I1373" s="174">
        <v>1.8079499999999999</v>
      </c>
      <c r="J1373" s="174">
        <v>13.177350000000001</v>
      </c>
      <c r="K1373" s="174">
        <v>13.460850000000001</v>
      </c>
      <c r="L1373" s="174">
        <v>17.680300000000003</v>
      </c>
      <c r="M1373" s="174">
        <v>12.90545</v>
      </c>
      <c r="N1373" s="174">
        <v>10.899999999999999</v>
      </c>
      <c r="O1373" s="174">
        <v>8.3207500000000003</v>
      </c>
      <c r="P1373" s="174">
        <v>9.4494000000000007</v>
      </c>
      <c r="Q1373" s="174">
        <v>9.0825999999999993</v>
      </c>
      <c r="R1373" s="174">
        <v>12.736650000000001</v>
      </c>
    </row>
    <row r="1374" spans="1:18" x14ac:dyDescent="0.3">
      <c r="A1374" s="117"/>
      <c r="B1374" s="117"/>
      <c r="C1374" s="117"/>
      <c r="D1374" s="117"/>
      <c r="E1374" s="117"/>
      <c r="F1374" s="117"/>
      <c r="G1374" s="117"/>
      <c r="H1374" s="117"/>
      <c r="I1374" s="117"/>
      <c r="J1374" s="117"/>
      <c r="K1374" s="117"/>
      <c r="L1374" s="117"/>
      <c r="M1374" s="117"/>
      <c r="N1374" s="117"/>
      <c r="O1374" s="117"/>
      <c r="P1374" s="117"/>
      <c r="Q1374" s="117"/>
      <c r="R1374" s="117"/>
    </row>
    <row r="1375" spans="1:18" x14ac:dyDescent="0.3">
      <c r="A1375" s="170" t="s">
        <v>1475</v>
      </c>
      <c r="B1375" s="170"/>
      <c r="C1375" s="170"/>
      <c r="D1375" s="170"/>
      <c r="E1375" s="170"/>
      <c r="F1375" s="170"/>
      <c r="G1375" s="170"/>
      <c r="H1375" s="170"/>
      <c r="I1375" s="170"/>
      <c r="J1375" s="170"/>
      <c r="K1375" s="170"/>
      <c r="L1375" s="170"/>
      <c r="M1375" s="170"/>
      <c r="N1375" s="170"/>
      <c r="O1375" s="170"/>
      <c r="P1375" s="170"/>
      <c r="Q1375" s="170"/>
      <c r="R1375" s="170"/>
    </row>
    <row r="1376" spans="1:18" x14ac:dyDescent="0.3">
      <c r="A1376" s="168" t="s">
        <v>1476</v>
      </c>
      <c r="B1376" s="168" t="s">
        <v>1477</v>
      </c>
      <c r="C1376" s="168">
        <v>101844</v>
      </c>
      <c r="D1376" s="171">
        <v>44040</v>
      </c>
      <c r="E1376" s="172">
        <v>35.069600000000001</v>
      </c>
      <c r="F1376" s="172">
        <v>-20.388000000000002</v>
      </c>
      <c r="G1376" s="172">
        <v>-12.913500000000001</v>
      </c>
      <c r="H1376" s="172">
        <v>-5.6734999999999998</v>
      </c>
      <c r="I1376" s="172">
        <v>8.2856000000000005</v>
      </c>
      <c r="J1376" s="172">
        <v>21.1386</v>
      </c>
      <c r="K1376" s="172">
        <v>23.8659</v>
      </c>
      <c r="L1376" s="172">
        <v>12.9968</v>
      </c>
      <c r="M1376" s="172">
        <v>9.7369000000000003</v>
      </c>
      <c r="N1376" s="172">
        <v>9.9004999999999992</v>
      </c>
      <c r="O1376" s="172">
        <v>7.7984</v>
      </c>
      <c r="P1376" s="172">
        <v>8.4281000000000006</v>
      </c>
      <c r="Q1376" s="172">
        <v>7.5528000000000004</v>
      </c>
      <c r="R1376" s="172">
        <v>9.6171000000000006</v>
      </c>
    </row>
    <row r="1377" spans="1:18" x14ac:dyDescent="0.3">
      <c r="A1377" s="168" t="s">
        <v>1476</v>
      </c>
      <c r="B1377" s="168" t="s">
        <v>1478</v>
      </c>
      <c r="C1377" s="168">
        <v>119498</v>
      </c>
      <c r="D1377" s="171">
        <v>44040</v>
      </c>
      <c r="E1377" s="172">
        <v>36.708100000000002</v>
      </c>
      <c r="F1377" s="172">
        <v>-19.677099999999999</v>
      </c>
      <c r="G1377" s="172">
        <v>-12.1891</v>
      </c>
      <c r="H1377" s="172">
        <v>-4.9668999999999999</v>
      </c>
      <c r="I1377" s="172">
        <v>8.9870000000000001</v>
      </c>
      <c r="J1377" s="172">
        <v>21.850999999999999</v>
      </c>
      <c r="K1377" s="172">
        <v>24.605399999999999</v>
      </c>
      <c r="L1377" s="172">
        <v>13.727600000000001</v>
      </c>
      <c r="M1377" s="172">
        <v>10.4849</v>
      </c>
      <c r="N1377" s="172">
        <v>10.670999999999999</v>
      </c>
      <c r="O1377" s="172">
        <v>8.5192999999999994</v>
      </c>
      <c r="P1377" s="172">
        <v>9.1515000000000004</v>
      </c>
      <c r="Q1377" s="172">
        <v>9.7004999999999999</v>
      </c>
      <c r="R1377" s="172">
        <v>10.3779</v>
      </c>
    </row>
    <row r="1378" spans="1:18" x14ac:dyDescent="0.3">
      <c r="A1378" s="168" t="s">
        <v>1476</v>
      </c>
      <c r="B1378" s="168" t="s">
        <v>1479</v>
      </c>
      <c r="C1378" s="168">
        <v>120510</v>
      </c>
      <c r="D1378" s="171">
        <v>44040</v>
      </c>
      <c r="E1378" s="172">
        <v>24.547899999999998</v>
      </c>
      <c r="F1378" s="172">
        <v>-23.0322</v>
      </c>
      <c r="G1378" s="172">
        <v>-10.581799999999999</v>
      </c>
      <c r="H1378" s="172">
        <v>-3.5449000000000002</v>
      </c>
      <c r="I1378" s="172">
        <v>3.3816999999999999</v>
      </c>
      <c r="J1378" s="172">
        <v>12.879899999999999</v>
      </c>
      <c r="K1378" s="172">
        <v>19.047699999999999</v>
      </c>
      <c r="L1378" s="172">
        <v>13.541700000000001</v>
      </c>
      <c r="M1378" s="172">
        <v>11.965199999999999</v>
      </c>
      <c r="N1378" s="172">
        <v>11.9345</v>
      </c>
      <c r="O1378" s="172">
        <v>9.0385000000000009</v>
      </c>
      <c r="P1378" s="172">
        <v>9.1995000000000005</v>
      </c>
      <c r="Q1378" s="172">
        <v>9.2906999999999993</v>
      </c>
      <c r="R1378" s="172">
        <v>10.8993</v>
      </c>
    </row>
    <row r="1379" spans="1:18" x14ac:dyDescent="0.3">
      <c r="A1379" s="168" t="s">
        <v>1476</v>
      </c>
      <c r="B1379" s="168" t="s">
        <v>1480</v>
      </c>
      <c r="C1379" s="168">
        <v>112354</v>
      </c>
      <c r="D1379" s="171">
        <v>44040</v>
      </c>
      <c r="E1379" s="172">
        <v>23.198499999999999</v>
      </c>
      <c r="F1379" s="172">
        <v>-23.7425</v>
      </c>
      <c r="G1379" s="172">
        <v>-11.275</v>
      </c>
      <c r="H1379" s="172">
        <v>-4.2446999999999999</v>
      </c>
      <c r="I1379" s="172">
        <v>2.6888000000000001</v>
      </c>
      <c r="J1379" s="172">
        <v>12.184799999999999</v>
      </c>
      <c r="K1379" s="172">
        <v>18.3352</v>
      </c>
      <c r="L1379" s="172">
        <v>12.823399999999999</v>
      </c>
      <c r="M1379" s="172">
        <v>11.2385</v>
      </c>
      <c r="N1379" s="172">
        <v>11.2027</v>
      </c>
      <c r="O1379" s="172">
        <v>8.3163999999999998</v>
      </c>
      <c r="P1379" s="172">
        <v>8.44</v>
      </c>
      <c r="Q1379" s="172">
        <v>8.3272999999999993</v>
      </c>
      <c r="R1379" s="172">
        <v>10.186500000000001</v>
      </c>
    </row>
    <row r="1380" spans="1:18" x14ac:dyDescent="0.3">
      <c r="A1380" s="168" t="s">
        <v>1476</v>
      </c>
      <c r="B1380" s="168" t="s">
        <v>1481</v>
      </c>
      <c r="C1380" s="168">
        <v>113036</v>
      </c>
      <c r="D1380" s="171">
        <v>44040</v>
      </c>
      <c r="E1380" s="172">
        <v>22.187999999999999</v>
      </c>
      <c r="F1380" s="172">
        <v>22.056799999999999</v>
      </c>
      <c r="G1380" s="172">
        <v>4.6496000000000004</v>
      </c>
      <c r="H1380" s="172">
        <v>2.9157000000000002</v>
      </c>
      <c r="I1380" s="172">
        <v>6.9275000000000002</v>
      </c>
      <c r="J1380" s="172">
        <v>12.084</v>
      </c>
      <c r="K1380" s="172">
        <v>14.0304</v>
      </c>
      <c r="L1380" s="172">
        <v>8.3353999999999999</v>
      </c>
      <c r="M1380" s="172">
        <v>8.2457999999999991</v>
      </c>
      <c r="N1380" s="172">
        <v>8.4415999999999993</v>
      </c>
      <c r="O1380" s="172">
        <v>7.7892999999999999</v>
      </c>
      <c r="P1380" s="172">
        <v>8.2741000000000007</v>
      </c>
      <c r="Q1380" s="172">
        <v>8.2232000000000003</v>
      </c>
      <c r="R1380" s="172">
        <v>8.5911000000000008</v>
      </c>
    </row>
    <row r="1381" spans="1:18" x14ac:dyDescent="0.3">
      <c r="A1381" s="168" t="s">
        <v>1476</v>
      </c>
      <c r="B1381" s="168" t="s">
        <v>1482</v>
      </c>
      <c r="C1381" s="168">
        <v>119400</v>
      </c>
      <c r="D1381" s="171">
        <v>44040</v>
      </c>
      <c r="E1381" s="172">
        <v>23.274100000000001</v>
      </c>
      <c r="F1381" s="172">
        <v>22.911100000000001</v>
      </c>
      <c r="G1381" s="172">
        <v>5.3745000000000003</v>
      </c>
      <c r="H1381" s="172">
        <v>3.6543999999999999</v>
      </c>
      <c r="I1381" s="172">
        <v>7.6734</v>
      </c>
      <c r="J1381" s="172">
        <v>12.821</v>
      </c>
      <c r="K1381" s="172">
        <v>14.775499999999999</v>
      </c>
      <c r="L1381" s="172">
        <v>9.0742999999999991</v>
      </c>
      <c r="M1381" s="172">
        <v>8.9894999999999996</v>
      </c>
      <c r="N1381" s="172">
        <v>9.1956000000000007</v>
      </c>
      <c r="O1381" s="172">
        <v>8.5304000000000002</v>
      </c>
      <c r="P1381" s="172">
        <v>9.0364000000000004</v>
      </c>
      <c r="Q1381" s="172">
        <v>9.1524999999999999</v>
      </c>
      <c r="R1381" s="172">
        <v>9.3254000000000001</v>
      </c>
    </row>
    <row r="1382" spans="1:18" x14ac:dyDescent="0.3">
      <c r="A1382" s="168" t="s">
        <v>1476</v>
      </c>
      <c r="B1382" s="168" t="s">
        <v>1483</v>
      </c>
      <c r="C1382" s="168">
        <v>117953</v>
      </c>
      <c r="D1382" s="171">
        <v>44040</v>
      </c>
      <c r="E1382" s="172">
        <v>23.749600000000001</v>
      </c>
      <c r="F1382" s="172">
        <v>-24.880299999999998</v>
      </c>
      <c r="G1382" s="172">
        <v>-12.6999</v>
      </c>
      <c r="H1382" s="172">
        <v>-9.1611999999999991</v>
      </c>
      <c r="I1382" s="172">
        <v>-0.69140000000000001</v>
      </c>
      <c r="J1382" s="172">
        <v>11.5021</v>
      </c>
      <c r="K1382" s="172">
        <v>18.1175</v>
      </c>
      <c r="L1382" s="172">
        <v>11.8385</v>
      </c>
      <c r="M1382" s="172">
        <v>10.911199999999999</v>
      </c>
      <c r="N1382" s="172">
        <v>11.0434</v>
      </c>
      <c r="O1382" s="172">
        <v>7.3826000000000001</v>
      </c>
      <c r="P1382" s="172">
        <v>7.7891000000000004</v>
      </c>
      <c r="Q1382" s="172">
        <v>5.5972999999999997</v>
      </c>
      <c r="R1382" s="172">
        <v>8.5427</v>
      </c>
    </row>
    <row r="1383" spans="1:18" x14ac:dyDescent="0.3">
      <c r="A1383" s="168" t="s">
        <v>1476</v>
      </c>
      <c r="B1383" s="168" t="s">
        <v>1484</v>
      </c>
      <c r="C1383" s="168">
        <v>120131</v>
      </c>
      <c r="D1383" s="171">
        <v>44040</v>
      </c>
      <c r="E1383" s="172">
        <v>24.8643</v>
      </c>
      <c r="F1383" s="172">
        <v>-24.352</v>
      </c>
      <c r="G1383" s="172">
        <v>-12.1313</v>
      </c>
      <c r="H1383" s="172">
        <v>-8.5838999999999999</v>
      </c>
      <c r="I1383" s="172">
        <v>-9.4399999999999998E-2</v>
      </c>
      <c r="J1383" s="172">
        <v>12.109500000000001</v>
      </c>
      <c r="K1383" s="172">
        <v>18.753299999999999</v>
      </c>
      <c r="L1383" s="172">
        <v>12.6035</v>
      </c>
      <c r="M1383" s="172">
        <v>11.7371</v>
      </c>
      <c r="N1383" s="172">
        <v>11.914</v>
      </c>
      <c r="O1383" s="172">
        <v>8.1842000000000006</v>
      </c>
      <c r="P1383" s="172">
        <v>8.4870000000000001</v>
      </c>
      <c r="Q1383" s="172">
        <v>8.7751999999999999</v>
      </c>
      <c r="R1383" s="172">
        <v>9.4512999999999998</v>
      </c>
    </row>
    <row r="1384" spans="1:18" x14ac:dyDescent="0.3">
      <c r="A1384" s="168" t="s">
        <v>1476</v>
      </c>
      <c r="B1384" s="168" t="s">
        <v>1485</v>
      </c>
      <c r="C1384" s="168">
        <v>119382</v>
      </c>
      <c r="D1384" s="171">
        <v>44040</v>
      </c>
      <c r="E1384" s="172">
        <v>17.6874</v>
      </c>
      <c r="F1384" s="172">
        <v>-14.4396</v>
      </c>
      <c r="G1384" s="172">
        <v>-5.7229000000000001</v>
      </c>
      <c r="H1384" s="172">
        <v>0.3538</v>
      </c>
      <c r="I1384" s="172">
        <v>1.3272999999999999</v>
      </c>
      <c r="J1384" s="172">
        <v>8.2426999999999992</v>
      </c>
      <c r="K1384" s="172">
        <v>12.2721</v>
      </c>
      <c r="L1384" s="172">
        <v>-6.9028999999999998</v>
      </c>
      <c r="M1384" s="172">
        <v>-1.5541</v>
      </c>
      <c r="N1384" s="172">
        <v>-7.5777000000000001</v>
      </c>
      <c r="O1384" s="172">
        <v>-2.69</v>
      </c>
      <c r="P1384" s="172">
        <v>2.2991000000000001</v>
      </c>
      <c r="Q1384" s="172">
        <v>4.6456999999999997</v>
      </c>
      <c r="R1384" s="172">
        <v>-6.5521000000000003</v>
      </c>
    </row>
    <row r="1385" spans="1:18" x14ac:dyDescent="0.3">
      <c r="A1385" s="168" t="s">
        <v>1476</v>
      </c>
      <c r="B1385" s="168" t="s">
        <v>1486</v>
      </c>
      <c r="C1385" s="168">
        <v>111585</v>
      </c>
      <c r="D1385" s="171">
        <v>44040</v>
      </c>
      <c r="E1385" s="172">
        <v>16.641100000000002</v>
      </c>
      <c r="F1385" s="172">
        <v>-14.908799999999999</v>
      </c>
      <c r="G1385" s="172">
        <v>-6.3015999999999996</v>
      </c>
      <c r="H1385" s="172">
        <v>-0.21929999999999999</v>
      </c>
      <c r="I1385" s="172">
        <v>0.78359999999999996</v>
      </c>
      <c r="J1385" s="172">
        <v>7.6871</v>
      </c>
      <c r="K1385" s="172">
        <v>11.706099999999999</v>
      </c>
      <c r="L1385" s="172">
        <v>-7.4551999999999996</v>
      </c>
      <c r="M1385" s="172">
        <v>-2.1099000000000001</v>
      </c>
      <c r="N1385" s="172">
        <v>-8.0921000000000003</v>
      </c>
      <c r="O1385" s="172">
        <v>-3.2728999999999999</v>
      </c>
      <c r="P1385" s="172">
        <v>1.5502</v>
      </c>
      <c r="Q1385" s="172">
        <v>4.4817</v>
      </c>
      <c r="R1385" s="172">
        <v>-7.0648999999999997</v>
      </c>
    </row>
    <row r="1386" spans="1:18" x14ac:dyDescent="0.3">
      <c r="A1386" s="168" t="s">
        <v>1476</v>
      </c>
      <c r="B1386" s="168" t="s">
        <v>1487</v>
      </c>
      <c r="C1386" s="168">
        <v>118320</v>
      </c>
      <c r="D1386" s="171">
        <v>44040</v>
      </c>
      <c r="E1386" s="172">
        <v>20.936499999999999</v>
      </c>
      <c r="F1386" s="172">
        <v>-31.527699999999999</v>
      </c>
      <c r="G1386" s="172">
        <v>-13.1435</v>
      </c>
      <c r="H1386" s="172">
        <v>-6.4922000000000004</v>
      </c>
      <c r="I1386" s="172">
        <v>1.0589</v>
      </c>
      <c r="J1386" s="172">
        <v>11.617900000000001</v>
      </c>
      <c r="K1386" s="172">
        <v>17.728100000000001</v>
      </c>
      <c r="L1386" s="172">
        <v>12.3468</v>
      </c>
      <c r="M1386" s="172">
        <v>10.7278</v>
      </c>
      <c r="N1386" s="172">
        <v>10.575200000000001</v>
      </c>
      <c r="O1386" s="172">
        <v>8.1728000000000005</v>
      </c>
      <c r="P1386" s="172">
        <v>8.7009000000000007</v>
      </c>
      <c r="Q1386" s="172">
        <v>8.2403999999999993</v>
      </c>
      <c r="R1386" s="172">
        <v>9.7946000000000009</v>
      </c>
    </row>
    <row r="1387" spans="1:18" x14ac:dyDescent="0.3">
      <c r="A1387" s="168" t="s">
        <v>1476</v>
      </c>
      <c r="B1387" s="168" t="s">
        <v>1488</v>
      </c>
      <c r="C1387" s="168">
        <v>115077</v>
      </c>
      <c r="D1387" s="171">
        <v>44040</v>
      </c>
      <c r="E1387" s="172">
        <v>19.7758</v>
      </c>
      <c r="F1387" s="172">
        <v>-32.271000000000001</v>
      </c>
      <c r="G1387" s="172">
        <v>-13.8217</v>
      </c>
      <c r="H1387" s="172">
        <v>-7.1619999999999999</v>
      </c>
      <c r="I1387" s="172">
        <v>0.4088</v>
      </c>
      <c r="J1387" s="172">
        <v>10.971</v>
      </c>
      <c r="K1387" s="172">
        <v>17.0443</v>
      </c>
      <c r="L1387" s="172">
        <v>11.6839</v>
      </c>
      <c r="M1387" s="172">
        <v>10.0244</v>
      </c>
      <c r="N1387" s="172">
        <v>9.8251000000000008</v>
      </c>
      <c r="O1387" s="172">
        <v>7.4034000000000004</v>
      </c>
      <c r="P1387" s="172">
        <v>7.9253</v>
      </c>
      <c r="Q1387" s="172">
        <v>7.6365999999999996</v>
      </c>
      <c r="R1387" s="172">
        <v>9.0236999999999998</v>
      </c>
    </row>
    <row r="1388" spans="1:18" x14ac:dyDescent="0.3">
      <c r="A1388" s="168" t="s">
        <v>1476</v>
      </c>
      <c r="B1388" s="168" t="s">
        <v>1489</v>
      </c>
      <c r="C1388" s="168">
        <v>119226</v>
      </c>
      <c r="D1388" s="171">
        <v>44040</v>
      </c>
      <c r="E1388" s="172">
        <v>37.686300000000003</v>
      </c>
      <c r="F1388" s="172">
        <v>-12.005699999999999</v>
      </c>
      <c r="G1388" s="172">
        <v>-8.3216999999999999</v>
      </c>
      <c r="H1388" s="172">
        <v>-3.5396000000000001</v>
      </c>
      <c r="I1388" s="172">
        <v>2.7147000000000001</v>
      </c>
      <c r="J1388" s="172">
        <v>9.9837000000000007</v>
      </c>
      <c r="K1388" s="172">
        <v>16.761500000000002</v>
      </c>
      <c r="L1388" s="172">
        <v>12.3864</v>
      </c>
      <c r="M1388" s="172">
        <v>10.928100000000001</v>
      </c>
      <c r="N1388" s="172">
        <v>11.2803</v>
      </c>
      <c r="O1388" s="172">
        <v>8.4044000000000008</v>
      </c>
      <c r="P1388" s="172">
        <v>8.7431999999999999</v>
      </c>
      <c r="Q1388" s="172">
        <v>9.0401000000000007</v>
      </c>
      <c r="R1388" s="172">
        <v>10.394</v>
      </c>
    </row>
    <row r="1389" spans="1:18" x14ac:dyDescent="0.3">
      <c r="A1389" s="168" t="s">
        <v>1476</v>
      </c>
      <c r="B1389" s="168" t="s">
        <v>1490</v>
      </c>
      <c r="C1389" s="168">
        <v>101304</v>
      </c>
      <c r="D1389" s="171">
        <v>44040</v>
      </c>
      <c r="E1389" s="172">
        <v>35.76</v>
      </c>
      <c r="F1389" s="172">
        <v>-12.652200000000001</v>
      </c>
      <c r="G1389" s="172">
        <v>-8.9478000000000009</v>
      </c>
      <c r="H1389" s="172">
        <v>-4.1669</v>
      </c>
      <c r="I1389" s="172">
        <v>2.0868000000000002</v>
      </c>
      <c r="J1389" s="172">
        <v>9.3483999999999998</v>
      </c>
      <c r="K1389" s="172">
        <v>16.106000000000002</v>
      </c>
      <c r="L1389" s="172">
        <v>11.7325</v>
      </c>
      <c r="M1389" s="172">
        <v>10.2165</v>
      </c>
      <c r="N1389" s="172">
        <v>10.5276</v>
      </c>
      <c r="O1389" s="172">
        <v>7.6204000000000001</v>
      </c>
      <c r="P1389" s="172">
        <v>7.9093999999999998</v>
      </c>
      <c r="Q1389" s="172">
        <v>7.3799000000000001</v>
      </c>
      <c r="R1389" s="172">
        <v>9.6059999999999999</v>
      </c>
    </row>
    <row r="1390" spans="1:18" x14ac:dyDescent="0.3">
      <c r="A1390" s="168" t="s">
        <v>1476</v>
      </c>
      <c r="B1390" s="168" t="s">
        <v>1491</v>
      </c>
      <c r="C1390" s="168">
        <v>140251</v>
      </c>
      <c r="D1390" s="171"/>
      <c r="E1390" s="172"/>
      <c r="F1390" s="172"/>
      <c r="G1390" s="172"/>
      <c r="H1390" s="172"/>
      <c r="I1390" s="172"/>
      <c r="J1390" s="172"/>
      <c r="K1390" s="172"/>
      <c r="L1390" s="172"/>
      <c r="M1390" s="172"/>
      <c r="N1390" s="172"/>
      <c r="O1390" s="172"/>
      <c r="P1390" s="172"/>
      <c r="Q1390" s="172"/>
      <c r="R1390" s="172"/>
    </row>
    <row r="1391" spans="1:18" x14ac:dyDescent="0.3">
      <c r="A1391" s="168" t="s">
        <v>1476</v>
      </c>
      <c r="B1391" s="168" t="s">
        <v>1492</v>
      </c>
      <c r="C1391" s="168">
        <v>140244</v>
      </c>
      <c r="D1391" s="171"/>
      <c r="E1391" s="172"/>
      <c r="F1391" s="172"/>
      <c r="G1391" s="172"/>
      <c r="H1391" s="172"/>
      <c r="I1391" s="172"/>
      <c r="J1391" s="172"/>
      <c r="K1391" s="172"/>
      <c r="L1391" s="172"/>
      <c r="M1391" s="172"/>
      <c r="N1391" s="172"/>
      <c r="O1391" s="172"/>
      <c r="P1391" s="172"/>
      <c r="Q1391" s="172"/>
      <c r="R1391" s="172"/>
    </row>
    <row r="1392" spans="1:18" x14ac:dyDescent="0.3">
      <c r="A1392" s="168" t="s">
        <v>1476</v>
      </c>
      <c r="B1392" s="168" t="s">
        <v>1493</v>
      </c>
      <c r="C1392" s="168">
        <v>148002</v>
      </c>
      <c r="D1392" s="171">
        <v>44029</v>
      </c>
      <c r="E1392" s="172">
        <v>36.867100000000001</v>
      </c>
      <c r="F1392" s="172">
        <v>0</v>
      </c>
      <c r="G1392" s="172">
        <v>0</v>
      </c>
      <c r="H1392" s="172">
        <v>0</v>
      </c>
      <c r="I1392" s="172"/>
      <c r="J1392" s="172"/>
      <c r="K1392" s="172"/>
      <c r="L1392" s="172"/>
      <c r="M1392" s="172"/>
      <c r="N1392" s="172"/>
      <c r="O1392" s="172"/>
      <c r="P1392" s="172"/>
      <c r="Q1392" s="172">
        <v>0</v>
      </c>
      <c r="R1392" s="172"/>
    </row>
    <row r="1393" spans="1:18" x14ac:dyDescent="0.3">
      <c r="A1393" s="168" t="s">
        <v>1476</v>
      </c>
      <c r="B1393" s="168" t="s">
        <v>1494</v>
      </c>
      <c r="C1393" s="168">
        <v>148010</v>
      </c>
      <c r="D1393" s="171"/>
      <c r="E1393" s="172"/>
      <c r="F1393" s="172"/>
      <c r="G1393" s="172"/>
      <c r="H1393" s="172"/>
      <c r="I1393" s="172"/>
      <c r="J1393" s="172"/>
      <c r="K1393" s="172"/>
      <c r="L1393" s="172"/>
      <c r="M1393" s="172"/>
      <c r="N1393" s="172"/>
      <c r="O1393" s="172"/>
      <c r="P1393" s="172"/>
      <c r="Q1393" s="172"/>
      <c r="R1393" s="172"/>
    </row>
    <row r="1394" spans="1:18" x14ac:dyDescent="0.3">
      <c r="A1394" s="168" t="s">
        <v>1476</v>
      </c>
      <c r="B1394" s="168" t="s">
        <v>1495</v>
      </c>
      <c r="C1394" s="168">
        <v>148015</v>
      </c>
      <c r="D1394" s="171"/>
      <c r="E1394" s="172"/>
      <c r="F1394" s="172"/>
      <c r="G1394" s="172"/>
      <c r="H1394" s="172"/>
      <c r="I1394" s="172"/>
      <c r="J1394" s="172"/>
      <c r="K1394" s="172"/>
      <c r="L1394" s="172"/>
      <c r="M1394" s="172"/>
      <c r="N1394" s="172"/>
      <c r="O1394" s="172"/>
      <c r="P1394" s="172"/>
      <c r="Q1394" s="172"/>
      <c r="R1394" s="172"/>
    </row>
    <row r="1395" spans="1:18" x14ac:dyDescent="0.3">
      <c r="A1395" s="168" t="s">
        <v>1476</v>
      </c>
      <c r="B1395" s="168" t="s">
        <v>1496</v>
      </c>
      <c r="C1395" s="168">
        <v>148318</v>
      </c>
      <c r="D1395" s="171"/>
      <c r="E1395" s="172"/>
      <c r="F1395" s="172"/>
      <c r="G1395" s="172"/>
      <c r="H1395" s="172"/>
      <c r="I1395" s="172"/>
      <c r="J1395" s="172"/>
      <c r="K1395" s="172"/>
      <c r="L1395" s="172"/>
      <c r="M1395" s="172"/>
      <c r="N1395" s="172"/>
      <c r="O1395" s="172"/>
      <c r="P1395" s="172"/>
      <c r="Q1395" s="172"/>
      <c r="R1395" s="172"/>
    </row>
    <row r="1396" spans="1:18" x14ac:dyDescent="0.3">
      <c r="A1396" s="168" t="s">
        <v>1476</v>
      </c>
      <c r="B1396" s="168" t="s">
        <v>1497</v>
      </c>
      <c r="C1396" s="168">
        <v>148313</v>
      </c>
      <c r="D1396" s="171"/>
      <c r="E1396" s="172"/>
      <c r="F1396" s="172"/>
      <c r="G1396" s="172"/>
      <c r="H1396" s="172"/>
      <c r="I1396" s="172"/>
      <c r="J1396" s="172"/>
      <c r="K1396" s="172"/>
      <c r="L1396" s="172"/>
      <c r="M1396" s="172"/>
      <c r="N1396" s="172"/>
      <c r="O1396" s="172"/>
      <c r="P1396" s="172"/>
      <c r="Q1396" s="172"/>
      <c r="R1396" s="172"/>
    </row>
    <row r="1397" spans="1:18" x14ac:dyDescent="0.3">
      <c r="A1397" s="168" t="s">
        <v>1476</v>
      </c>
      <c r="B1397" s="168" t="s">
        <v>1498</v>
      </c>
      <c r="C1397" s="168">
        <v>101232</v>
      </c>
      <c r="D1397" s="171">
        <v>44040</v>
      </c>
      <c r="E1397" s="172">
        <v>3782.9444779116502</v>
      </c>
      <c r="F1397" s="172">
        <v>-5.5936000000000003</v>
      </c>
      <c r="G1397" s="172">
        <v>4.6449999999999996</v>
      </c>
      <c r="H1397" s="172">
        <v>7.8865999999999996</v>
      </c>
      <c r="I1397" s="172">
        <v>-9.1310000000000002</v>
      </c>
      <c r="J1397" s="172">
        <v>-8.5029000000000003</v>
      </c>
      <c r="K1397" s="172">
        <v>7.9859</v>
      </c>
      <c r="L1397" s="172">
        <v>-8.3016000000000005</v>
      </c>
      <c r="M1397" s="172">
        <v>-10.0091</v>
      </c>
      <c r="N1397" s="172">
        <v>-6.8647</v>
      </c>
      <c r="O1397" s="172">
        <v>2.4167000000000001</v>
      </c>
      <c r="P1397" s="172">
        <v>4.9980000000000002</v>
      </c>
      <c r="Q1397" s="172">
        <v>7.4562999999999997</v>
      </c>
      <c r="R1397" s="172">
        <v>0.437</v>
      </c>
    </row>
    <row r="1398" spans="1:18" x14ac:dyDescent="0.3">
      <c r="A1398" s="168" t="s">
        <v>1476</v>
      </c>
      <c r="B1398" s="168" t="s">
        <v>1499</v>
      </c>
      <c r="C1398" s="168">
        <v>118565</v>
      </c>
      <c r="D1398" s="171">
        <v>44040</v>
      </c>
      <c r="E1398" s="172">
        <v>3994.5214999999998</v>
      </c>
      <c r="F1398" s="172">
        <v>-4.8441000000000001</v>
      </c>
      <c r="G1398" s="172">
        <v>5.3955000000000002</v>
      </c>
      <c r="H1398" s="172">
        <v>8.6377000000000006</v>
      </c>
      <c r="I1398" s="172">
        <v>-8.3834999999999997</v>
      </c>
      <c r="J1398" s="172">
        <v>-7.7582000000000004</v>
      </c>
      <c r="K1398" s="172">
        <v>8.7515999999999998</v>
      </c>
      <c r="L1398" s="172">
        <v>-7.6037999999999997</v>
      </c>
      <c r="M1398" s="172">
        <v>-9.3328000000000007</v>
      </c>
      <c r="N1398" s="172">
        <v>-6.1738999999999997</v>
      </c>
      <c r="O1398" s="172">
        <v>3.1821000000000002</v>
      </c>
      <c r="P1398" s="172">
        <v>5.7773000000000003</v>
      </c>
      <c r="Q1398" s="172">
        <v>7.5369999999999999</v>
      </c>
      <c r="R1398" s="172">
        <v>1.2001999999999999</v>
      </c>
    </row>
    <row r="1399" spans="1:18" x14ac:dyDescent="0.3">
      <c r="A1399" s="168" t="s">
        <v>1476</v>
      </c>
      <c r="B1399" s="168" t="s">
        <v>1500</v>
      </c>
      <c r="C1399" s="168">
        <v>113047</v>
      </c>
      <c r="D1399" s="171">
        <v>44040</v>
      </c>
      <c r="E1399" s="172">
        <v>23.761900000000001</v>
      </c>
      <c r="F1399" s="172">
        <v>-25.634399999999999</v>
      </c>
      <c r="G1399" s="172">
        <v>-14.2631</v>
      </c>
      <c r="H1399" s="172">
        <v>-6.8593999999999999</v>
      </c>
      <c r="I1399" s="172">
        <v>0.30730000000000002</v>
      </c>
      <c r="J1399" s="172">
        <v>16.8048</v>
      </c>
      <c r="K1399" s="172">
        <v>20.818999999999999</v>
      </c>
      <c r="L1399" s="172">
        <v>13.208600000000001</v>
      </c>
      <c r="M1399" s="172">
        <v>11.8751</v>
      </c>
      <c r="N1399" s="172">
        <v>11.745699999999999</v>
      </c>
      <c r="O1399" s="172">
        <v>8.7525999999999993</v>
      </c>
      <c r="P1399" s="172">
        <v>8.6929999999999996</v>
      </c>
      <c r="Q1399" s="172">
        <v>8.9483999999999995</v>
      </c>
      <c r="R1399" s="172">
        <v>10.38</v>
      </c>
    </row>
    <row r="1400" spans="1:18" x14ac:dyDescent="0.3">
      <c r="A1400" s="168" t="s">
        <v>1476</v>
      </c>
      <c r="B1400" s="168" t="s">
        <v>1501</v>
      </c>
      <c r="C1400" s="168">
        <v>119016</v>
      </c>
      <c r="D1400" s="171">
        <v>44040</v>
      </c>
      <c r="E1400" s="172">
        <v>24.0459</v>
      </c>
      <c r="F1400" s="172">
        <v>-25.028700000000001</v>
      </c>
      <c r="G1400" s="172">
        <v>-13.7166</v>
      </c>
      <c r="H1400" s="172">
        <v>-6.3243</v>
      </c>
      <c r="I1400" s="172">
        <v>0.82430000000000003</v>
      </c>
      <c r="J1400" s="172">
        <v>17.331399999999999</v>
      </c>
      <c r="K1400" s="172">
        <v>21.160499999999999</v>
      </c>
      <c r="L1400" s="172">
        <v>13.487</v>
      </c>
      <c r="M1400" s="172">
        <v>12.132300000000001</v>
      </c>
      <c r="N1400" s="172">
        <v>11.985799999999999</v>
      </c>
      <c r="O1400" s="172">
        <v>8.9393999999999991</v>
      </c>
      <c r="P1400" s="172">
        <v>8.8760999999999992</v>
      </c>
      <c r="Q1400" s="172">
        <v>9.0807000000000002</v>
      </c>
      <c r="R1400" s="172">
        <v>10.5817</v>
      </c>
    </row>
    <row r="1401" spans="1:18" x14ac:dyDescent="0.3">
      <c r="A1401" s="168" t="s">
        <v>1476</v>
      </c>
      <c r="B1401" s="168" t="s">
        <v>1502</v>
      </c>
      <c r="C1401" s="168">
        <v>101599</v>
      </c>
      <c r="D1401" s="171">
        <v>44040</v>
      </c>
      <c r="E1401" s="172">
        <v>30.382300000000001</v>
      </c>
      <c r="F1401" s="172">
        <v>-19.211600000000001</v>
      </c>
      <c r="G1401" s="172">
        <v>-14.3935</v>
      </c>
      <c r="H1401" s="172">
        <v>-6.4108000000000001</v>
      </c>
      <c r="I1401" s="172">
        <v>-1.4494</v>
      </c>
      <c r="J1401" s="172">
        <v>103.9051</v>
      </c>
      <c r="K1401" s="172">
        <v>5.8112000000000004</v>
      </c>
      <c r="L1401" s="172">
        <v>5.8476999999999997</v>
      </c>
      <c r="M1401" s="172">
        <v>5.8007999999999997</v>
      </c>
      <c r="N1401" s="172">
        <v>6.7004000000000001</v>
      </c>
      <c r="O1401" s="172">
        <v>3.2504</v>
      </c>
      <c r="P1401" s="172">
        <v>5.1237000000000004</v>
      </c>
      <c r="Q1401" s="172">
        <v>6.5010000000000003</v>
      </c>
      <c r="R1401" s="172">
        <v>2.8304</v>
      </c>
    </row>
    <row r="1402" spans="1:18" x14ac:dyDescent="0.3">
      <c r="A1402" s="168" t="s">
        <v>1476</v>
      </c>
      <c r="B1402" s="168" t="s">
        <v>1503</v>
      </c>
      <c r="C1402" s="168">
        <v>120062</v>
      </c>
      <c r="D1402" s="171">
        <v>44040</v>
      </c>
      <c r="E1402" s="172">
        <v>32.540300000000002</v>
      </c>
      <c r="F1402" s="172">
        <v>-18.162299999999998</v>
      </c>
      <c r="G1402" s="172">
        <v>-13.3565</v>
      </c>
      <c r="H1402" s="172">
        <v>-5.3944999999999999</v>
      </c>
      <c r="I1402" s="172">
        <v>-0.42459999999999998</v>
      </c>
      <c r="J1402" s="172">
        <v>105.03400000000001</v>
      </c>
      <c r="K1402" s="172">
        <v>6.8475000000000001</v>
      </c>
      <c r="L1402" s="172">
        <v>6.8642000000000003</v>
      </c>
      <c r="M1402" s="172">
        <v>6.8198999999999996</v>
      </c>
      <c r="N1402" s="172">
        <v>7.7374999999999998</v>
      </c>
      <c r="O1402" s="172">
        <v>4.2370000000000001</v>
      </c>
      <c r="P1402" s="172">
        <v>6.1230000000000002</v>
      </c>
      <c r="Q1402" s="172">
        <v>7.1763000000000003</v>
      </c>
      <c r="R1402" s="172">
        <v>3.8199000000000001</v>
      </c>
    </row>
    <row r="1403" spans="1:18" x14ac:dyDescent="0.3">
      <c r="A1403" s="168" t="s">
        <v>1476</v>
      </c>
      <c r="B1403" s="168" t="s">
        <v>1504</v>
      </c>
      <c r="C1403" s="168">
        <v>101758</v>
      </c>
      <c r="D1403" s="171">
        <v>44040</v>
      </c>
      <c r="E1403" s="172">
        <v>44.342500000000001</v>
      </c>
      <c r="F1403" s="172">
        <v>-18.675699999999999</v>
      </c>
      <c r="G1403" s="172">
        <v>-9.3947000000000003</v>
      </c>
      <c r="H1403" s="172">
        <v>-4.4412000000000003</v>
      </c>
      <c r="I1403" s="172">
        <v>3.9923999999999999</v>
      </c>
      <c r="J1403" s="172">
        <v>16.282900000000001</v>
      </c>
      <c r="K1403" s="172">
        <v>20.325900000000001</v>
      </c>
      <c r="L1403" s="172">
        <v>13.177099999999999</v>
      </c>
      <c r="M1403" s="172">
        <v>11.6913</v>
      </c>
      <c r="N1403" s="172">
        <v>11.3886</v>
      </c>
      <c r="O1403" s="172">
        <v>8.0249000000000006</v>
      </c>
      <c r="P1403" s="172">
        <v>8.6737000000000002</v>
      </c>
      <c r="Q1403" s="172">
        <v>8.2581000000000007</v>
      </c>
      <c r="R1403" s="172">
        <v>10.1234</v>
      </c>
    </row>
    <row r="1404" spans="1:18" x14ac:dyDescent="0.3">
      <c r="A1404" s="168" t="s">
        <v>1476</v>
      </c>
      <c r="B1404" s="168" t="s">
        <v>1505</v>
      </c>
      <c r="C1404" s="168">
        <v>120754</v>
      </c>
      <c r="D1404" s="171">
        <v>44040</v>
      </c>
      <c r="E1404" s="172">
        <v>46.766800000000003</v>
      </c>
      <c r="F1404" s="172">
        <v>-17.9419</v>
      </c>
      <c r="G1404" s="172">
        <v>-8.6355000000000004</v>
      </c>
      <c r="H1404" s="172">
        <v>-3.6879</v>
      </c>
      <c r="I1404" s="172">
        <v>4.7527999999999997</v>
      </c>
      <c r="J1404" s="172">
        <v>17.0457</v>
      </c>
      <c r="K1404" s="172">
        <v>21.116700000000002</v>
      </c>
      <c r="L1404" s="172">
        <v>13.978</v>
      </c>
      <c r="M1404" s="172">
        <v>12.509</v>
      </c>
      <c r="N1404" s="172">
        <v>12.2265</v>
      </c>
      <c r="O1404" s="172">
        <v>8.8984000000000005</v>
      </c>
      <c r="P1404" s="172">
        <v>9.5183999999999997</v>
      </c>
      <c r="Q1404" s="172">
        <v>9.5480999999999998</v>
      </c>
      <c r="R1404" s="172">
        <v>10.9559</v>
      </c>
    </row>
    <row r="1405" spans="1:18" x14ac:dyDescent="0.3">
      <c r="A1405" s="168" t="s">
        <v>1476</v>
      </c>
      <c r="B1405" s="168" t="s">
        <v>1506</v>
      </c>
      <c r="C1405" s="168">
        <v>115005</v>
      </c>
      <c r="D1405" s="171">
        <v>44040</v>
      </c>
      <c r="E1405" s="172">
        <v>19.328099999999999</v>
      </c>
      <c r="F1405" s="172">
        <v>-31.886800000000001</v>
      </c>
      <c r="G1405" s="172">
        <v>-7.1233000000000004</v>
      </c>
      <c r="H1405" s="172">
        <v>12.3309</v>
      </c>
      <c r="I1405" s="172">
        <v>15.0318</v>
      </c>
      <c r="J1405" s="172">
        <v>18.403600000000001</v>
      </c>
      <c r="K1405" s="172">
        <v>26.042000000000002</v>
      </c>
      <c r="L1405" s="172">
        <v>11.4975</v>
      </c>
      <c r="M1405" s="172">
        <v>11.2286</v>
      </c>
      <c r="N1405" s="172">
        <v>6.8399000000000001</v>
      </c>
      <c r="O1405" s="172">
        <v>4.9931000000000001</v>
      </c>
      <c r="P1405" s="172">
        <v>5.9451999999999998</v>
      </c>
      <c r="Q1405" s="172">
        <v>7.2972000000000001</v>
      </c>
      <c r="R1405" s="172">
        <v>4.8779000000000003</v>
      </c>
    </row>
    <row r="1406" spans="1:18" x14ac:dyDescent="0.3">
      <c r="A1406" s="168" t="s">
        <v>1476</v>
      </c>
      <c r="B1406" s="168" t="s">
        <v>1507</v>
      </c>
      <c r="C1406" s="168">
        <v>118349</v>
      </c>
      <c r="D1406" s="171">
        <v>44040</v>
      </c>
      <c r="E1406" s="172">
        <v>20.632000000000001</v>
      </c>
      <c r="F1406" s="172">
        <v>-31.462800000000001</v>
      </c>
      <c r="G1406" s="172">
        <v>-6.6734999999999998</v>
      </c>
      <c r="H1406" s="172">
        <v>12.7941</v>
      </c>
      <c r="I1406" s="172">
        <v>15.508100000000001</v>
      </c>
      <c r="J1406" s="172">
        <v>18.877300000000002</v>
      </c>
      <c r="K1406" s="172">
        <v>26.748799999999999</v>
      </c>
      <c r="L1406" s="172">
        <v>12.260899999999999</v>
      </c>
      <c r="M1406" s="172">
        <v>12.0342</v>
      </c>
      <c r="N1406" s="172">
        <v>7.5770999999999997</v>
      </c>
      <c r="O1406" s="172">
        <v>5.9866999999999999</v>
      </c>
      <c r="P1406" s="172">
        <v>6.9570999999999996</v>
      </c>
      <c r="Q1406" s="172">
        <v>7.7172999999999998</v>
      </c>
      <c r="R1406" s="172">
        <v>5.7342000000000004</v>
      </c>
    </row>
    <row r="1407" spans="1:18" x14ac:dyDescent="0.3">
      <c r="A1407" s="168" t="s">
        <v>1476</v>
      </c>
      <c r="B1407" s="168" t="s">
        <v>1508</v>
      </c>
      <c r="C1407" s="168">
        <v>118407</v>
      </c>
      <c r="D1407" s="171">
        <v>44040</v>
      </c>
      <c r="E1407" s="172">
        <v>45.468899999999998</v>
      </c>
      <c r="F1407" s="172">
        <v>-22.6234</v>
      </c>
      <c r="G1407" s="172">
        <v>-8.8818000000000001</v>
      </c>
      <c r="H1407" s="172">
        <v>-3.8847</v>
      </c>
      <c r="I1407" s="172">
        <v>2.7551999999999999</v>
      </c>
      <c r="J1407" s="172">
        <v>9.6358999999999995</v>
      </c>
      <c r="K1407" s="172">
        <v>18.471900000000002</v>
      </c>
      <c r="L1407" s="172">
        <v>12.864800000000001</v>
      </c>
      <c r="M1407" s="172">
        <v>11.3651</v>
      </c>
      <c r="N1407" s="172">
        <v>11.6486</v>
      </c>
      <c r="O1407" s="172">
        <v>8.8135999999999992</v>
      </c>
      <c r="P1407" s="172">
        <v>8.8009000000000004</v>
      </c>
      <c r="Q1407" s="172">
        <v>9.0601000000000003</v>
      </c>
      <c r="R1407" s="172">
        <v>10.782999999999999</v>
      </c>
    </row>
    <row r="1408" spans="1:18" x14ac:dyDescent="0.3">
      <c r="A1408" s="168" t="s">
        <v>1476</v>
      </c>
      <c r="B1408" s="168" t="s">
        <v>1509</v>
      </c>
      <c r="C1408" s="168">
        <v>108768</v>
      </c>
      <c r="D1408" s="171">
        <v>44040</v>
      </c>
      <c r="E1408" s="172">
        <v>43.487099999999998</v>
      </c>
      <c r="F1408" s="172">
        <v>-23.1508</v>
      </c>
      <c r="G1408" s="172">
        <v>-9.3908000000000005</v>
      </c>
      <c r="H1408" s="172">
        <v>-4.3967999999999998</v>
      </c>
      <c r="I1408" s="172">
        <v>2.2381000000000002</v>
      </c>
      <c r="J1408" s="172">
        <v>9.1134000000000004</v>
      </c>
      <c r="K1408" s="172">
        <v>17.929099999999998</v>
      </c>
      <c r="L1408" s="172">
        <v>12.3171</v>
      </c>
      <c r="M1408" s="172">
        <v>10.8086</v>
      </c>
      <c r="N1408" s="172">
        <v>11.078799999999999</v>
      </c>
      <c r="O1408" s="172">
        <v>8.2742000000000004</v>
      </c>
      <c r="P1408" s="172">
        <v>8.2439</v>
      </c>
      <c r="Q1408" s="172">
        <v>7.7742000000000004</v>
      </c>
      <c r="R1408" s="172">
        <v>10.230499999999999</v>
      </c>
    </row>
    <row r="1409" spans="1:18" x14ac:dyDescent="0.3">
      <c r="A1409" s="168" t="s">
        <v>1476</v>
      </c>
      <c r="B1409" s="168" t="s">
        <v>1510</v>
      </c>
      <c r="C1409" s="168">
        <v>123708</v>
      </c>
      <c r="D1409" s="171">
        <v>44040</v>
      </c>
      <c r="E1409" s="172">
        <v>1657.4871000000001</v>
      </c>
      <c r="F1409" s="172">
        <v>-11.0007</v>
      </c>
      <c r="G1409" s="172">
        <v>-4.5274999999999999</v>
      </c>
      <c r="H1409" s="172">
        <v>-7.3221999999999996</v>
      </c>
      <c r="I1409" s="172">
        <v>-1.0846</v>
      </c>
      <c r="J1409" s="172">
        <v>8.8706999999999994</v>
      </c>
      <c r="K1409" s="172">
        <v>6.9606000000000003</v>
      </c>
      <c r="L1409" s="172">
        <v>7.2935999999999996</v>
      </c>
      <c r="M1409" s="172">
        <v>6.1608999999999998</v>
      </c>
      <c r="N1409" s="172">
        <v>3.7524999999999999</v>
      </c>
      <c r="O1409" s="172">
        <v>6.0934999999999997</v>
      </c>
      <c r="P1409" s="172">
        <v>7.1097999999999999</v>
      </c>
      <c r="Q1409" s="172">
        <v>7.6246999999999998</v>
      </c>
      <c r="R1409" s="172">
        <v>6.3672000000000004</v>
      </c>
    </row>
    <row r="1410" spans="1:18" x14ac:dyDescent="0.3">
      <c r="A1410" s="168" t="s">
        <v>1476</v>
      </c>
      <c r="B1410" s="168" t="s">
        <v>1511</v>
      </c>
      <c r="C1410" s="168">
        <v>123704</v>
      </c>
      <c r="D1410" s="171">
        <v>44040</v>
      </c>
      <c r="E1410" s="172">
        <v>1795.1675</v>
      </c>
      <c r="F1410" s="172">
        <v>-9.6980000000000004</v>
      </c>
      <c r="G1410" s="172">
        <v>-3.2275999999999998</v>
      </c>
      <c r="H1410" s="172">
        <v>-6.0239000000000003</v>
      </c>
      <c r="I1410" s="172">
        <v>0.21659999999999999</v>
      </c>
      <c r="J1410" s="172">
        <v>10.1823</v>
      </c>
      <c r="K1410" s="172">
        <v>8.2851999999999997</v>
      </c>
      <c r="L1410" s="172">
        <v>8.6143999999999998</v>
      </c>
      <c r="M1410" s="172">
        <v>7.4009999999999998</v>
      </c>
      <c r="N1410" s="172">
        <v>4.9374000000000002</v>
      </c>
      <c r="O1410" s="172">
        <v>7.2652000000000001</v>
      </c>
      <c r="P1410" s="172">
        <v>8.3219999999999992</v>
      </c>
      <c r="Q1410" s="172">
        <v>8.8524999999999991</v>
      </c>
      <c r="R1410" s="172">
        <v>7.5701999999999998</v>
      </c>
    </row>
    <row r="1411" spans="1:18" x14ac:dyDescent="0.3">
      <c r="A1411" s="168" t="s">
        <v>1476</v>
      </c>
      <c r="B1411" s="168" t="s">
        <v>1512</v>
      </c>
      <c r="C1411" s="168">
        <v>105185</v>
      </c>
      <c r="D1411" s="171">
        <v>44040</v>
      </c>
      <c r="E1411" s="172">
        <v>2771.3730999999998</v>
      </c>
      <c r="F1411" s="172">
        <v>-32.465000000000003</v>
      </c>
      <c r="G1411" s="172">
        <v>-11.2783</v>
      </c>
      <c r="H1411" s="172">
        <v>-6.4508999999999999</v>
      </c>
      <c r="I1411" s="172">
        <v>1.3592</v>
      </c>
      <c r="J1411" s="172">
        <v>12.494199999999999</v>
      </c>
      <c r="K1411" s="172">
        <v>18.680700000000002</v>
      </c>
      <c r="L1411" s="172">
        <v>12.902900000000001</v>
      </c>
      <c r="M1411" s="172">
        <v>10.9472</v>
      </c>
      <c r="N1411" s="172">
        <v>10.8697</v>
      </c>
      <c r="O1411" s="172">
        <v>7.7157</v>
      </c>
      <c r="P1411" s="172">
        <v>7.8784999999999998</v>
      </c>
      <c r="Q1411" s="172">
        <v>7.9307999999999996</v>
      </c>
      <c r="R1411" s="172">
        <v>9.7704000000000004</v>
      </c>
    </row>
    <row r="1412" spans="1:18" x14ac:dyDescent="0.3">
      <c r="A1412" s="168" t="s">
        <v>1476</v>
      </c>
      <c r="B1412" s="168" t="s">
        <v>1513</v>
      </c>
      <c r="C1412" s="168">
        <v>120560</v>
      </c>
      <c r="D1412" s="171">
        <v>44040</v>
      </c>
      <c r="E1412" s="172">
        <v>2954.6473999999998</v>
      </c>
      <c r="F1412" s="172">
        <v>-31.617100000000001</v>
      </c>
      <c r="G1412" s="172">
        <v>-10.4298</v>
      </c>
      <c r="H1412" s="172">
        <v>-5.6022999999999996</v>
      </c>
      <c r="I1412" s="172">
        <v>2.2069999999999999</v>
      </c>
      <c r="J1412" s="172">
        <v>13.3513</v>
      </c>
      <c r="K1412" s="172">
        <v>19.569099999999999</v>
      </c>
      <c r="L1412" s="172">
        <v>13.8073</v>
      </c>
      <c r="M1412" s="172">
        <v>11.8672</v>
      </c>
      <c r="N1412" s="172">
        <v>11.8134</v>
      </c>
      <c r="O1412" s="172">
        <v>8.6265999999999998</v>
      </c>
      <c r="P1412" s="172">
        <v>8.7097999999999995</v>
      </c>
      <c r="Q1412" s="172">
        <v>8.7763000000000009</v>
      </c>
      <c r="R1412" s="172">
        <v>10.705</v>
      </c>
    </row>
    <row r="1413" spans="1:18" x14ac:dyDescent="0.3">
      <c r="A1413" s="168" t="s">
        <v>1476</v>
      </c>
      <c r="B1413" s="168" t="s">
        <v>1514</v>
      </c>
      <c r="C1413" s="168">
        <v>101521</v>
      </c>
      <c r="D1413" s="171">
        <v>44040</v>
      </c>
      <c r="E1413" s="172">
        <v>26.398299999999999</v>
      </c>
      <c r="F1413" s="172">
        <v>-15.893700000000001</v>
      </c>
      <c r="G1413" s="172">
        <v>-13.426600000000001</v>
      </c>
      <c r="H1413" s="172">
        <v>-8.3025000000000002</v>
      </c>
      <c r="I1413" s="172">
        <v>-0.59240000000000004</v>
      </c>
      <c r="J1413" s="172">
        <v>37.736800000000002</v>
      </c>
      <c r="K1413" s="172">
        <v>19.642199999999999</v>
      </c>
      <c r="L1413" s="172">
        <v>15.2605</v>
      </c>
      <c r="M1413" s="172">
        <v>6.9241000000000001</v>
      </c>
      <c r="N1413" s="172">
        <v>4.4917999999999996</v>
      </c>
      <c r="O1413" s="172">
        <v>3.5928</v>
      </c>
      <c r="P1413" s="172">
        <v>5.5564999999999998</v>
      </c>
      <c r="Q1413" s="172">
        <v>5.7610000000000001</v>
      </c>
      <c r="R1413" s="172">
        <v>3.1476999999999999</v>
      </c>
    </row>
    <row r="1414" spans="1:18" x14ac:dyDescent="0.3">
      <c r="A1414" s="168" t="s">
        <v>1476</v>
      </c>
      <c r="B1414" s="168" t="s">
        <v>1515</v>
      </c>
      <c r="C1414" s="168">
        <v>120471</v>
      </c>
      <c r="D1414" s="171">
        <v>44040</v>
      </c>
      <c r="E1414" s="172">
        <v>26.9069</v>
      </c>
      <c r="F1414" s="172">
        <v>-15.728999999999999</v>
      </c>
      <c r="G1414" s="172">
        <v>-13.1732</v>
      </c>
      <c r="H1414" s="172">
        <v>-8.0492000000000008</v>
      </c>
      <c r="I1414" s="172">
        <v>-0.3488</v>
      </c>
      <c r="J1414" s="172">
        <v>37.9953</v>
      </c>
      <c r="K1414" s="172">
        <v>19.915600000000001</v>
      </c>
      <c r="L1414" s="172">
        <v>15.534800000000001</v>
      </c>
      <c r="M1414" s="172">
        <v>7.1974999999999998</v>
      </c>
      <c r="N1414" s="172">
        <v>4.7606000000000002</v>
      </c>
      <c r="O1414" s="172">
        <v>3.8540000000000001</v>
      </c>
      <c r="P1414" s="172">
        <v>5.8339999999999996</v>
      </c>
      <c r="Q1414" s="172">
        <v>6.7000999999999999</v>
      </c>
      <c r="R1414" s="172">
        <v>3.4085999999999999</v>
      </c>
    </row>
    <row r="1415" spans="1:18" x14ac:dyDescent="0.3">
      <c r="A1415" s="168" t="s">
        <v>1476</v>
      </c>
      <c r="B1415" s="168" t="s">
        <v>1516</v>
      </c>
      <c r="C1415" s="168">
        <v>101373</v>
      </c>
      <c r="D1415" s="171">
        <v>44040</v>
      </c>
      <c r="E1415" s="172">
        <v>39.816699999999997</v>
      </c>
      <c r="F1415" s="172">
        <v>-14.4781</v>
      </c>
      <c r="G1415" s="172">
        <v>-10.0726</v>
      </c>
      <c r="H1415" s="172">
        <v>-6.4874000000000001</v>
      </c>
      <c r="I1415" s="172">
        <v>0.38640000000000002</v>
      </c>
      <c r="J1415" s="172">
        <v>13.0502</v>
      </c>
      <c r="K1415" s="172">
        <v>17.2042</v>
      </c>
      <c r="L1415" s="172">
        <v>12.5585</v>
      </c>
      <c r="M1415" s="172">
        <v>10.904999999999999</v>
      </c>
      <c r="N1415" s="172">
        <v>10.8177</v>
      </c>
      <c r="O1415" s="172">
        <v>8.0870999999999995</v>
      </c>
      <c r="P1415" s="172">
        <v>8.2617999999999991</v>
      </c>
      <c r="Q1415" s="172">
        <v>7.8639999999999999</v>
      </c>
      <c r="R1415" s="172">
        <v>10.0494</v>
      </c>
    </row>
    <row r="1416" spans="1:18" x14ac:dyDescent="0.3">
      <c r="A1416" s="168" t="s">
        <v>1476</v>
      </c>
      <c r="B1416" s="168" t="s">
        <v>1517</v>
      </c>
      <c r="C1416" s="168">
        <v>119739</v>
      </c>
      <c r="D1416" s="171">
        <v>44040</v>
      </c>
      <c r="E1416" s="172">
        <v>42.143500000000003</v>
      </c>
      <c r="F1416" s="172">
        <v>-13.6791</v>
      </c>
      <c r="G1416" s="172">
        <v>-9.2576999999999998</v>
      </c>
      <c r="H1416" s="172">
        <v>-5.6729000000000003</v>
      </c>
      <c r="I1416" s="172">
        <v>1.2069000000000001</v>
      </c>
      <c r="J1416" s="172">
        <v>13.8781</v>
      </c>
      <c r="K1416" s="172">
        <v>18.061</v>
      </c>
      <c r="L1416" s="172">
        <v>13.430199999999999</v>
      </c>
      <c r="M1416" s="172">
        <v>11.7941</v>
      </c>
      <c r="N1416" s="172">
        <v>11.729200000000001</v>
      </c>
      <c r="O1416" s="172">
        <v>8.9910999999999994</v>
      </c>
      <c r="P1416" s="172">
        <v>9.2103999999999999</v>
      </c>
      <c r="Q1416" s="172">
        <v>9.1936</v>
      </c>
      <c r="R1416" s="172">
        <v>10.9587</v>
      </c>
    </row>
    <row r="1417" spans="1:18" x14ac:dyDescent="0.3">
      <c r="A1417" s="168" t="s">
        <v>1476</v>
      </c>
      <c r="B1417" s="168" t="s">
        <v>1518</v>
      </c>
      <c r="C1417" s="168">
        <v>119856</v>
      </c>
      <c r="D1417" s="171">
        <v>44040</v>
      </c>
      <c r="E1417" s="172">
        <v>21.084099999999999</v>
      </c>
      <c r="F1417" s="172">
        <v>-7.9615999999999998</v>
      </c>
      <c r="G1417" s="172">
        <v>-8.9931999999999999</v>
      </c>
      <c r="H1417" s="172">
        <v>-4.2008999999999999</v>
      </c>
      <c r="I1417" s="172">
        <v>1.002</v>
      </c>
      <c r="J1417" s="172">
        <v>9.1616</v>
      </c>
      <c r="K1417" s="172">
        <v>15.788399999999999</v>
      </c>
      <c r="L1417" s="172">
        <v>13.3347</v>
      </c>
      <c r="M1417" s="172">
        <v>11.3893</v>
      </c>
      <c r="N1417" s="172">
        <v>11.462999999999999</v>
      </c>
      <c r="O1417" s="172">
        <v>8.7612000000000005</v>
      </c>
      <c r="P1417" s="172">
        <v>8.7417999999999996</v>
      </c>
      <c r="Q1417" s="172">
        <v>8.9553999999999991</v>
      </c>
      <c r="R1417" s="172">
        <v>10.479900000000001</v>
      </c>
    </row>
    <row r="1418" spans="1:18" x14ac:dyDescent="0.3">
      <c r="A1418" s="168" t="s">
        <v>1476</v>
      </c>
      <c r="B1418" s="168" t="s">
        <v>1519</v>
      </c>
      <c r="C1418" s="168">
        <v>116299</v>
      </c>
      <c r="D1418" s="171">
        <v>44040</v>
      </c>
      <c r="E1418" s="172">
        <v>20.363199999999999</v>
      </c>
      <c r="F1418" s="172">
        <v>-8.2433999999999994</v>
      </c>
      <c r="G1418" s="172">
        <v>-9.4901</v>
      </c>
      <c r="H1418" s="172">
        <v>-4.6818</v>
      </c>
      <c r="I1418" s="172">
        <v>0.51219999999999999</v>
      </c>
      <c r="J1418" s="172">
        <v>8.6635000000000009</v>
      </c>
      <c r="K1418" s="172">
        <v>15.2699</v>
      </c>
      <c r="L1418" s="172">
        <v>12.814500000000001</v>
      </c>
      <c r="M1418" s="172">
        <v>10.863099999999999</v>
      </c>
      <c r="N1418" s="172">
        <v>10.924899999999999</v>
      </c>
      <c r="O1418" s="172">
        <v>8.2197999999999993</v>
      </c>
      <c r="P1418" s="172">
        <v>8.2003000000000004</v>
      </c>
      <c r="Q1418" s="172">
        <v>8.6292000000000009</v>
      </c>
      <c r="R1418" s="172">
        <v>9.9375</v>
      </c>
    </row>
    <row r="1419" spans="1:18" x14ac:dyDescent="0.3">
      <c r="A1419" s="168" t="s">
        <v>1476</v>
      </c>
      <c r="B1419" s="168" t="s">
        <v>1520</v>
      </c>
      <c r="C1419" s="168">
        <v>145954</v>
      </c>
      <c r="D1419" s="171">
        <v>44040</v>
      </c>
      <c r="E1419" s="172">
        <v>11.669700000000001</v>
      </c>
      <c r="F1419" s="172">
        <v>-12.1942</v>
      </c>
      <c r="G1419" s="172">
        <v>-10.544</v>
      </c>
      <c r="H1419" s="172">
        <v>-6.1589</v>
      </c>
      <c r="I1419" s="172">
        <v>-0.31269999999999998</v>
      </c>
      <c r="J1419" s="172">
        <v>9.2325999999999997</v>
      </c>
      <c r="K1419" s="172">
        <v>15.267099999999999</v>
      </c>
      <c r="L1419" s="172">
        <v>11.844900000000001</v>
      </c>
      <c r="M1419" s="172">
        <v>10.3361</v>
      </c>
      <c r="N1419" s="172">
        <v>10.3917</v>
      </c>
      <c r="O1419" s="172"/>
      <c r="P1419" s="172"/>
      <c r="Q1419" s="172">
        <v>10.937099999999999</v>
      </c>
      <c r="R1419" s="172"/>
    </row>
    <row r="1420" spans="1:18" x14ac:dyDescent="0.3">
      <c r="A1420" s="168" t="s">
        <v>1476</v>
      </c>
      <c r="B1420" s="168" t="s">
        <v>1521</v>
      </c>
      <c r="C1420" s="168">
        <v>145952</v>
      </c>
      <c r="D1420" s="171">
        <v>44040</v>
      </c>
      <c r="E1420" s="172">
        <v>11.488200000000001</v>
      </c>
      <c r="F1420" s="172">
        <v>-13.021800000000001</v>
      </c>
      <c r="G1420" s="172">
        <v>-11.582000000000001</v>
      </c>
      <c r="H1420" s="172">
        <v>-7.1615000000000002</v>
      </c>
      <c r="I1420" s="172">
        <v>-1.3609</v>
      </c>
      <c r="J1420" s="172">
        <v>8.1698000000000004</v>
      </c>
      <c r="K1420" s="172">
        <v>14.173500000000001</v>
      </c>
      <c r="L1420" s="172">
        <v>10.7273</v>
      </c>
      <c r="M1420" s="172">
        <v>9.2033000000000005</v>
      </c>
      <c r="N1420" s="172">
        <v>9.2345000000000006</v>
      </c>
      <c r="O1420" s="172"/>
      <c r="P1420" s="172"/>
      <c r="Q1420" s="172">
        <v>9.7744</v>
      </c>
      <c r="R1420" s="172"/>
    </row>
    <row r="1421" spans="1:18" x14ac:dyDescent="0.3">
      <c r="A1421" s="168" t="s">
        <v>1476</v>
      </c>
      <c r="B1421" s="168" t="s">
        <v>1522</v>
      </c>
      <c r="C1421" s="168">
        <v>142642</v>
      </c>
      <c r="D1421" s="171">
        <v>44040</v>
      </c>
      <c r="E1421" s="172">
        <v>12.1227</v>
      </c>
      <c r="F1421" s="172">
        <v>-12.0395</v>
      </c>
      <c r="G1421" s="172">
        <v>-8.2723999999999993</v>
      </c>
      <c r="H1421" s="172">
        <v>-3.5676000000000001</v>
      </c>
      <c r="I1421" s="172">
        <v>2.1524000000000001</v>
      </c>
      <c r="J1421" s="172">
        <v>11.221299999999999</v>
      </c>
      <c r="K1421" s="172">
        <v>14.2567</v>
      </c>
      <c r="L1421" s="172">
        <v>11.0359</v>
      </c>
      <c r="M1421" s="172">
        <v>9.6785999999999994</v>
      </c>
      <c r="N1421" s="172">
        <v>9.5410000000000004</v>
      </c>
      <c r="O1421" s="172"/>
      <c r="P1421" s="172"/>
      <c r="Q1421" s="172">
        <v>8.4616000000000007</v>
      </c>
      <c r="R1421" s="172">
        <v>9.3018999999999998</v>
      </c>
    </row>
    <row r="1422" spans="1:18" x14ac:dyDescent="0.3">
      <c r="A1422" s="168" t="s">
        <v>1476</v>
      </c>
      <c r="B1422" s="168" t="s">
        <v>1523</v>
      </c>
      <c r="C1422" s="168">
        <v>142641</v>
      </c>
      <c r="D1422" s="171">
        <v>44040</v>
      </c>
      <c r="E1422" s="172">
        <v>12.3437</v>
      </c>
      <c r="F1422" s="172">
        <v>-11.233000000000001</v>
      </c>
      <c r="G1422" s="172">
        <v>-7.4603000000000002</v>
      </c>
      <c r="H1422" s="172">
        <v>-2.7443</v>
      </c>
      <c r="I1422" s="172">
        <v>2.9603000000000002</v>
      </c>
      <c r="J1422" s="172">
        <v>12.036799999999999</v>
      </c>
      <c r="K1422" s="172">
        <v>15.1546</v>
      </c>
      <c r="L1422" s="172">
        <v>11.949</v>
      </c>
      <c r="M1422" s="172">
        <v>10.554600000000001</v>
      </c>
      <c r="N1422" s="172">
        <v>10.411199999999999</v>
      </c>
      <c r="O1422" s="172"/>
      <c r="P1422" s="172"/>
      <c r="Q1422" s="172">
        <v>9.2916000000000007</v>
      </c>
      <c r="R1422" s="172">
        <v>10.1373</v>
      </c>
    </row>
    <row r="1423" spans="1:18" x14ac:dyDescent="0.3">
      <c r="A1423" s="168" t="s">
        <v>1476</v>
      </c>
      <c r="B1423" s="168" t="s">
        <v>1524</v>
      </c>
      <c r="C1423" s="168">
        <v>101665</v>
      </c>
      <c r="D1423" s="171">
        <v>44040</v>
      </c>
      <c r="E1423" s="172">
        <v>39.378900000000002</v>
      </c>
      <c r="F1423" s="172">
        <v>-11.7677</v>
      </c>
      <c r="G1423" s="172">
        <v>-8.7276000000000007</v>
      </c>
      <c r="H1423" s="172">
        <v>-3.6124000000000001</v>
      </c>
      <c r="I1423" s="172">
        <v>1.4904999999999999</v>
      </c>
      <c r="J1423" s="172">
        <v>11.0639</v>
      </c>
      <c r="K1423" s="172">
        <v>15.5106</v>
      </c>
      <c r="L1423" s="172">
        <v>10.9762</v>
      </c>
      <c r="M1423" s="172">
        <v>9.8158999999999992</v>
      </c>
      <c r="N1423" s="172">
        <v>10.255699999999999</v>
      </c>
      <c r="O1423" s="172">
        <v>7.4698000000000002</v>
      </c>
      <c r="P1423" s="172">
        <v>7.9969000000000001</v>
      </c>
      <c r="Q1423" s="172">
        <v>8.0885999999999996</v>
      </c>
      <c r="R1423" s="172">
        <v>9.3811</v>
      </c>
    </row>
    <row r="1424" spans="1:18" x14ac:dyDescent="0.3">
      <c r="A1424" s="168" t="s">
        <v>1476</v>
      </c>
      <c r="B1424" s="168" t="s">
        <v>1525</v>
      </c>
      <c r="C1424" s="168">
        <v>118796</v>
      </c>
      <c r="D1424" s="171">
        <v>44040</v>
      </c>
      <c r="E1424" s="172">
        <v>41.3249</v>
      </c>
      <c r="F1424" s="172">
        <v>-10.9489</v>
      </c>
      <c r="G1424" s="172">
        <v>-7.9202000000000004</v>
      </c>
      <c r="H1424" s="172">
        <v>-2.8121999999999998</v>
      </c>
      <c r="I1424" s="172">
        <v>2.2921</v>
      </c>
      <c r="J1424" s="172">
        <v>11.875</v>
      </c>
      <c r="K1424" s="172">
        <v>16.3432</v>
      </c>
      <c r="L1424" s="172">
        <v>11.8208</v>
      </c>
      <c r="M1424" s="172">
        <v>10.677</v>
      </c>
      <c r="N1424" s="172">
        <v>11.140700000000001</v>
      </c>
      <c r="O1424" s="172">
        <v>8.2297999999999991</v>
      </c>
      <c r="P1424" s="172">
        <v>8.7152999999999992</v>
      </c>
      <c r="Q1424" s="172">
        <v>9.0646000000000004</v>
      </c>
      <c r="R1424" s="172">
        <v>10.199299999999999</v>
      </c>
    </row>
    <row r="1425" spans="1:18" x14ac:dyDescent="0.3">
      <c r="A1425" s="168" t="s">
        <v>1476</v>
      </c>
      <c r="B1425" s="168" t="s">
        <v>1526</v>
      </c>
      <c r="C1425" s="168">
        <v>138256</v>
      </c>
      <c r="D1425" s="171">
        <v>44040</v>
      </c>
      <c r="E1425" s="172">
        <v>34.571100000000001</v>
      </c>
      <c r="F1425" s="172">
        <v>-23.4236</v>
      </c>
      <c r="G1425" s="172">
        <v>-13.152100000000001</v>
      </c>
      <c r="H1425" s="172">
        <v>-6.3270999999999997</v>
      </c>
      <c r="I1425" s="172">
        <v>9.8000000000000004E-2</v>
      </c>
      <c r="J1425" s="172">
        <v>7.6694000000000004</v>
      </c>
      <c r="K1425" s="172">
        <v>15.8225</v>
      </c>
      <c r="L1425" s="172">
        <v>10.614699999999999</v>
      </c>
      <c r="M1425" s="172">
        <v>7.3726000000000003</v>
      </c>
      <c r="N1425" s="172">
        <v>12.593999999999999</v>
      </c>
      <c r="O1425" s="172">
        <v>3.9771000000000001</v>
      </c>
      <c r="P1425" s="172">
        <v>6.06</v>
      </c>
      <c r="Q1425" s="172">
        <v>7.3400999999999996</v>
      </c>
      <c r="R1425" s="172">
        <v>3.7305000000000001</v>
      </c>
    </row>
    <row r="1426" spans="1:18" x14ac:dyDescent="0.3">
      <c r="A1426" s="168" t="s">
        <v>1476</v>
      </c>
      <c r="B1426" s="168" t="s">
        <v>1527</v>
      </c>
      <c r="C1426" s="168">
        <v>138270</v>
      </c>
      <c r="D1426" s="171">
        <v>44040</v>
      </c>
      <c r="E1426" s="172">
        <v>36.862900000000003</v>
      </c>
      <c r="F1426" s="172">
        <v>-22.660499999999999</v>
      </c>
      <c r="G1426" s="172">
        <v>-12.360200000000001</v>
      </c>
      <c r="H1426" s="172">
        <v>-5.5389999999999997</v>
      </c>
      <c r="I1426" s="172">
        <v>0.89849999999999997</v>
      </c>
      <c r="J1426" s="172">
        <v>9.2015999999999991</v>
      </c>
      <c r="K1426" s="172">
        <v>16.898900000000001</v>
      </c>
      <c r="L1426" s="172">
        <v>11.568899999999999</v>
      </c>
      <c r="M1426" s="172">
        <v>8.2685999999999993</v>
      </c>
      <c r="N1426" s="172">
        <v>13.454800000000001</v>
      </c>
      <c r="O1426" s="172">
        <v>4.8657000000000004</v>
      </c>
      <c r="P1426" s="172">
        <v>6.9710000000000001</v>
      </c>
      <c r="Q1426" s="172">
        <v>8.0073000000000008</v>
      </c>
      <c r="R1426" s="172">
        <v>4.6026999999999996</v>
      </c>
    </row>
    <row r="1427" spans="1:18" x14ac:dyDescent="0.3">
      <c r="A1427" s="168" t="s">
        <v>1476</v>
      </c>
      <c r="B1427" s="168" t="s">
        <v>1528</v>
      </c>
      <c r="C1427" s="168">
        <v>101465</v>
      </c>
      <c r="D1427" s="171">
        <v>44040</v>
      </c>
      <c r="E1427" s="172">
        <v>33.637799999999999</v>
      </c>
      <c r="F1427" s="172">
        <v>-23.964700000000001</v>
      </c>
      <c r="G1427" s="172">
        <v>-12.244999999999999</v>
      </c>
      <c r="H1427" s="172">
        <v>-7.5072999999999999</v>
      </c>
      <c r="I1427" s="172">
        <v>-0.4572</v>
      </c>
      <c r="J1427" s="172">
        <v>88.039299999999997</v>
      </c>
      <c r="K1427" s="172">
        <v>18.935199999999998</v>
      </c>
      <c r="L1427" s="172">
        <v>13.7712</v>
      </c>
      <c r="M1427" s="172">
        <v>11.431699999999999</v>
      </c>
      <c r="N1427" s="172">
        <v>10.757300000000001</v>
      </c>
      <c r="O1427" s="172">
        <v>4.3620999999999999</v>
      </c>
      <c r="P1427" s="172">
        <v>6.1165000000000003</v>
      </c>
      <c r="Q1427" s="172">
        <v>7.2882999999999996</v>
      </c>
      <c r="R1427" s="172">
        <v>4.4591000000000003</v>
      </c>
    </row>
    <row r="1428" spans="1:18" x14ac:dyDescent="0.3">
      <c r="A1428" s="168" t="s">
        <v>1476</v>
      </c>
      <c r="B1428" s="168" t="s">
        <v>1529</v>
      </c>
      <c r="C1428" s="168">
        <v>119462</v>
      </c>
      <c r="D1428" s="171">
        <v>44040</v>
      </c>
      <c r="E1428" s="172">
        <v>35.467300000000002</v>
      </c>
      <c r="F1428" s="172">
        <v>-23.551600000000001</v>
      </c>
      <c r="G1428" s="172">
        <v>-11.870799999999999</v>
      </c>
      <c r="H1428" s="172">
        <v>-7.1205999999999996</v>
      </c>
      <c r="I1428" s="172">
        <v>-7.3499999999999996E-2</v>
      </c>
      <c r="J1428" s="172">
        <v>88.457700000000003</v>
      </c>
      <c r="K1428" s="172">
        <v>19.391200000000001</v>
      </c>
      <c r="L1428" s="172">
        <v>14.2446</v>
      </c>
      <c r="M1428" s="172">
        <v>11.8742</v>
      </c>
      <c r="N1428" s="172">
        <v>11.2165</v>
      </c>
      <c r="O1428" s="172">
        <v>5.0473999999999997</v>
      </c>
      <c r="P1428" s="172">
        <v>6.8680000000000003</v>
      </c>
      <c r="Q1428" s="172">
        <v>7.7043999999999997</v>
      </c>
      <c r="R1428" s="172">
        <v>5.0355999999999996</v>
      </c>
    </row>
    <row r="1429" spans="1:18" x14ac:dyDescent="0.3">
      <c r="A1429" s="168" t="s">
        <v>1476</v>
      </c>
      <c r="B1429" s="168" t="s">
        <v>1530</v>
      </c>
      <c r="C1429" s="168">
        <v>119816</v>
      </c>
      <c r="D1429" s="171">
        <v>44040</v>
      </c>
      <c r="E1429" s="172">
        <v>25.3581</v>
      </c>
      <c r="F1429" s="172">
        <v>-15.682499999999999</v>
      </c>
      <c r="G1429" s="172">
        <v>-9.3463999999999992</v>
      </c>
      <c r="H1429" s="172">
        <v>-4.4583000000000004</v>
      </c>
      <c r="I1429" s="172">
        <v>1.8519000000000001</v>
      </c>
      <c r="J1429" s="172">
        <v>12.583500000000001</v>
      </c>
      <c r="K1429" s="172">
        <v>16.839099999999998</v>
      </c>
      <c r="L1429" s="172">
        <v>12.9543</v>
      </c>
      <c r="M1429" s="172">
        <v>11.370799999999999</v>
      </c>
      <c r="N1429" s="172">
        <v>11.488</v>
      </c>
      <c r="O1429" s="172">
        <v>8.6001999999999992</v>
      </c>
      <c r="P1429" s="172">
        <v>8.9151000000000007</v>
      </c>
      <c r="Q1429" s="172">
        <v>8.9875000000000007</v>
      </c>
      <c r="R1429" s="172">
        <v>10.4748</v>
      </c>
    </row>
    <row r="1430" spans="1:18" x14ac:dyDescent="0.3">
      <c r="A1430" s="168" t="s">
        <v>1476</v>
      </c>
      <c r="B1430" s="168" t="s">
        <v>1531</v>
      </c>
      <c r="C1430" s="168">
        <v>106231</v>
      </c>
      <c r="D1430" s="171">
        <v>44040</v>
      </c>
      <c r="E1430" s="172">
        <v>24.459800000000001</v>
      </c>
      <c r="F1430" s="172">
        <v>-16.258199999999999</v>
      </c>
      <c r="G1430" s="172">
        <v>-9.8382000000000005</v>
      </c>
      <c r="H1430" s="172">
        <v>-4.9622999999999999</v>
      </c>
      <c r="I1430" s="172">
        <v>1.3544</v>
      </c>
      <c r="J1430" s="172">
        <v>12.0785</v>
      </c>
      <c r="K1430" s="172">
        <v>16.316199999999998</v>
      </c>
      <c r="L1430" s="172">
        <v>12.419499999999999</v>
      </c>
      <c r="M1430" s="172">
        <v>10.8271</v>
      </c>
      <c r="N1430" s="172">
        <v>10.931100000000001</v>
      </c>
      <c r="O1430" s="172">
        <v>7.9957000000000003</v>
      </c>
      <c r="P1430" s="172">
        <v>8.3186</v>
      </c>
      <c r="Q1430" s="172">
        <v>7.1132999999999997</v>
      </c>
      <c r="R1430" s="172">
        <v>9.8993000000000002</v>
      </c>
    </row>
    <row r="1431" spans="1:18" x14ac:dyDescent="0.3">
      <c r="A1431" s="168" t="s">
        <v>1476</v>
      </c>
      <c r="B1431" s="168" t="s">
        <v>1532</v>
      </c>
      <c r="C1431" s="168">
        <v>101563</v>
      </c>
      <c r="D1431" s="171">
        <v>44040</v>
      </c>
      <c r="E1431" s="172">
        <v>31.596900000000002</v>
      </c>
      <c r="F1431" s="172">
        <v>-4.3891</v>
      </c>
      <c r="G1431" s="172">
        <v>-7.07</v>
      </c>
      <c r="H1431" s="172">
        <v>-4.0728999999999997</v>
      </c>
      <c r="I1431" s="172">
        <v>0.77580000000000005</v>
      </c>
      <c r="J1431" s="172">
        <v>13.1418</v>
      </c>
      <c r="K1431" s="172">
        <v>18.165500000000002</v>
      </c>
      <c r="L1431" s="172">
        <v>12.295</v>
      </c>
      <c r="M1431" s="172">
        <v>10.709</v>
      </c>
      <c r="N1431" s="172">
        <v>4.8868999999999998</v>
      </c>
      <c r="O1431" s="172">
        <v>3.1181999999999999</v>
      </c>
      <c r="P1431" s="172">
        <v>5.0444000000000004</v>
      </c>
      <c r="Q1431" s="172">
        <v>6.6345999999999998</v>
      </c>
      <c r="R1431" s="172">
        <v>2.3589000000000002</v>
      </c>
    </row>
    <row r="1432" spans="1:18" x14ac:dyDescent="0.3">
      <c r="A1432" s="168" t="s">
        <v>1476</v>
      </c>
      <c r="B1432" s="168" t="s">
        <v>1533</v>
      </c>
      <c r="C1432" s="168">
        <v>119664</v>
      </c>
      <c r="D1432" s="171">
        <v>44040</v>
      </c>
      <c r="E1432" s="172">
        <v>33.616300000000003</v>
      </c>
      <c r="F1432" s="172">
        <v>-3.6913</v>
      </c>
      <c r="G1432" s="172">
        <v>-6.3202999999999996</v>
      </c>
      <c r="H1432" s="172">
        <v>-3.3483000000000001</v>
      </c>
      <c r="I1432" s="172">
        <v>1.5055000000000001</v>
      </c>
      <c r="J1432" s="172">
        <v>13.8817</v>
      </c>
      <c r="K1432" s="172">
        <v>18.907399999999999</v>
      </c>
      <c r="L1432" s="172">
        <v>12.9938</v>
      </c>
      <c r="M1432" s="172">
        <v>11.422000000000001</v>
      </c>
      <c r="N1432" s="172">
        <v>5.5793999999999997</v>
      </c>
      <c r="O1432" s="172">
        <v>3.9323000000000001</v>
      </c>
      <c r="P1432" s="172">
        <v>5.9692999999999996</v>
      </c>
      <c r="Q1432" s="172">
        <v>7.3777999999999997</v>
      </c>
      <c r="R1432" s="172">
        <v>3.0621</v>
      </c>
    </row>
    <row r="1433" spans="1:18" x14ac:dyDescent="0.3">
      <c r="A1433" s="168" t="s">
        <v>1476</v>
      </c>
      <c r="B1433" s="168" t="s">
        <v>1534</v>
      </c>
      <c r="C1433" s="168">
        <v>101548</v>
      </c>
      <c r="D1433" s="171">
        <v>44040</v>
      </c>
      <c r="E1433" s="172">
        <v>37.099699999999999</v>
      </c>
      <c r="F1433" s="172">
        <v>-26.7407</v>
      </c>
      <c r="G1433" s="172">
        <v>-15.125999999999999</v>
      </c>
      <c r="H1433" s="172">
        <v>-9.9458000000000002</v>
      </c>
      <c r="I1433" s="172">
        <v>-0.76580000000000004</v>
      </c>
      <c r="J1433" s="172">
        <v>12.343999999999999</v>
      </c>
      <c r="K1433" s="172">
        <v>19.1907</v>
      </c>
      <c r="L1433" s="172">
        <v>12.9328</v>
      </c>
      <c r="M1433" s="172">
        <v>11.103300000000001</v>
      </c>
      <c r="N1433" s="172">
        <v>10.6853</v>
      </c>
      <c r="O1433" s="172">
        <v>5.7312000000000003</v>
      </c>
      <c r="P1433" s="172">
        <v>6.7877000000000001</v>
      </c>
      <c r="Q1433" s="172">
        <v>7.5624000000000002</v>
      </c>
      <c r="R1433" s="172">
        <v>6.5533000000000001</v>
      </c>
    </row>
    <row r="1434" spans="1:18" x14ac:dyDescent="0.3">
      <c r="A1434" s="168" t="s">
        <v>1476</v>
      </c>
      <c r="B1434" s="168" t="s">
        <v>1535</v>
      </c>
      <c r="C1434" s="168">
        <v>119949</v>
      </c>
      <c r="D1434" s="171">
        <v>44040</v>
      </c>
      <c r="E1434" s="172">
        <v>39.340699999999998</v>
      </c>
      <c r="F1434" s="172">
        <v>-25.867100000000001</v>
      </c>
      <c r="G1434" s="172">
        <v>-14.196300000000001</v>
      </c>
      <c r="H1434" s="172">
        <v>-8.9972999999999992</v>
      </c>
      <c r="I1434" s="172">
        <v>0.14580000000000001</v>
      </c>
      <c r="J1434" s="172">
        <v>13.266299999999999</v>
      </c>
      <c r="K1434" s="172">
        <v>20.170000000000002</v>
      </c>
      <c r="L1434" s="172">
        <v>13.9253</v>
      </c>
      <c r="M1434" s="172">
        <v>12.111499999999999</v>
      </c>
      <c r="N1434" s="172">
        <v>11.718500000000001</v>
      </c>
      <c r="O1434" s="172">
        <v>6.6669</v>
      </c>
      <c r="P1434" s="172">
        <v>7.7112999999999996</v>
      </c>
      <c r="Q1434" s="172">
        <v>8.5315999999999992</v>
      </c>
      <c r="R1434" s="172">
        <v>7.5129000000000001</v>
      </c>
    </row>
    <row r="1435" spans="1:18" x14ac:dyDescent="0.3">
      <c r="A1435" s="168" t="s">
        <v>1476</v>
      </c>
      <c r="B1435" s="168" t="s">
        <v>1536</v>
      </c>
      <c r="C1435" s="168">
        <v>120718</v>
      </c>
      <c r="D1435" s="171">
        <v>44040</v>
      </c>
      <c r="E1435" s="172">
        <v>23.604600000000001</v>
      </c>
      <c r="F1435" s="172">
        <v>-15.765499999999999</v>
      </c>
      <c r="G1435" s="172">
        <v>-8.6897000000000002</v>
      </c>
      <c r="H1435" s="172">
        <v>-4.9435000000000002</v>
      </c>
      <c r="I1435" s="172">
        <v>2.7421000000000002</v>
      </c>
      <c r="J1435" s="172">
        <v>12.037100000000001</v>
      </c>
      <c r="K1435" s="172">
        <v>19.882100000000001</v>
      </c>
      <c r="L1435" s="172">
        <v>13.9488</v>
      </c>
      <c r="M1435" s="172">
        <v>12.0624</v>
      </c>
      <c r="N1435" s="172">
        <v>12.132099999999999</v>
      </c>
      <c r="O1435" s="172">
        <v>4.0884</v>
      </c>
      <c r="P1435" s="172">
        <v>6.3209999999999997</v>
      </c>
      <c r="Q1435" s="172">
        <v>7.5105000000000004</v>
      </c>
      <c r="R1435" s="172">
        <v>3.5901000000000001</v>
      </c>
    </row>
    <row r="1436" spans="1:18" x14ac:dyDescent="0.3">
      <c r="A1436" s="168" t="s">
        <v>1476</v>
      </c>
      <c r="B1436" s="168" t="s">
        <v>1537</v>
      </c>
      <c r="C1436" s="168">
        <v>106624</v>
      </c>
      <c r="D1436" s="171">
        <v>44040</v>
      </c>
      <c r="E1436" s="172">
        <v>22.804200000000002</v>
      </c>
      <c r="F1436" s="172">
        <v>-16.1587</v>
      </c>
      <c r="G1436" s="172">
        <v>-9.1941000000000006</v>
      </c>
      <c r="H1436" s="172">
        <v>-5.4591000000000003</v>
      </c>
      <c r="I1436" s="172">
        <v>2.2198000000000002</v>
      </c>
      <c r="J1436" s="172">
        <v>11.5601</v>
      </c>
      <c r="K1436" s="172">
        <v>19.456299999999999</v>
      </c>
      <c r="L1436" s="172">
        <v>13.5296</v>
      </c>
      <c r="M1436" s="172">
        <v>11.6363</v>
      </c>
      <c r="N1436" s="172">
        <v>11.694699999999999</v>
      </c>
      <c r="O1436" s="172">
        <v>3.6147999999999998</v>
      </c>
      <c r="P1436" s="172">
        <v>5.8131000000000004</v>
      </c>
      <c r="Q1436" s="172">
        <v>6.6157000000000004</v>
      </c>
      <c r="R1436" s="172">
        <v>3.1385999999999998</v>
      </c>
    </row>
    <row r="1437" spans="1:18" x14ac:dyDescent="0.3">
      <c r="A1437" s="173" t="s">
        <v>27</v>
      </c>
      <c r="B1437" s="168"/>
      <c r="C1437" s="168"/>
      <c r="D1437" s="168"/>
      <c r="E1437" s="168"/>
      <c r="F1437" s="174">
        <v>-16.422719999999995</v>
      </c>
      <c r="G1437" s="174">
        <v>-8.9383036363636368</v>
      </c>
      <c r="H1437" s="174">
        <v>-3.8566163636363631</v>
      </c>
      <c r="I1437" s="174">
        <v>1.7396537037037039</v>
      </c>
      <c r="J1437" s="174">
        <v>18.774798148148154</v>
      </c>
      <c r="K1437" s="174">
        <v>16.948459259259263</v>
      </c>
      <c r="L1437" s="174">
        <v>10.693225925925926</v>
      </c>
      <c r="M1437" s="174">
        <v>9.154987037037035</v>
      </c>
      <c r="N1437" s="174">
        <v>8.7112148148148147</v>
      </c>
      <c r="O1437" s="174">
        <v>6.3174579999999994</v>
      </c>
      <c r="P1437" s="174">
        <v>7.3819440000000007</v>
      </c>
      <c r="Q1437" s="174">
        <v>7.8359563636363632</v>
      </c>
      <c r="R1437" s="174">
        <v>7.114976923076922</v>
      </c>
    </row>
    <row r="1438" spans="1:18" x14ac:dyDescent="0.3">
      <c r="A1438" s="173" t="s">
        <v>409</v>
      </c>
      <c r="B1438" s="168"/>
      <c r="C1438" s="168"/>
      <c r="D1438" s="168"/>
      <c r="E1438" s="168"/>
      <c r="F1438" s="174">
        <v>-16.1587</v>
      </c>
      <c r="G1438" s="174">
        <v>-9.3947000000000003</v>
      </c>
      <c r="H1438" s="174">
        <v>-4.9622999999999999</v>
      </c>
      <c r="I1438" s="174">
        <v>1.1329</v>
      </c>
      <c r="J1438" s="174">
        <v>12.09675</v>
      </c>
      <c r="K1438" s="174">
        <v>17.828600000000002</v>
      </c>
      <c r="L1438" s="174">
        <v>12.402950000000001</v>
      </c>
      <c r="M1438" s="174">
        <v>10.81785</v>
      </c>
      <c r="N1438" s="174">
        <v>10.721299999999999</v>
      </c>
      <c r="O1438" s="174">
        <v>7.5450999999999997</v>
      </c>
      <c r="P1438" s="174">
        <v>7.9611000000000001</v>
      </c>
      <c r="Q1438" s="174">
        <v>7.9307999999999996</v>
      </c>
      <c r="R1438" s="174">
        <v>9.3136499999999991</v>
      </c>
    </row>
    <row r="1439" spans="1:18" x14ac:dyDescent="0.3">
      <c r="A1439" s="117"/>
      <c r="B1439" s="117"/>
      <c r="C1439" s="117"/>
      <c r="D1439" s="117"/>
      <c r="E1439" s="117"/>
      <c r="F1439" s="117"/>
      <c r="G1439" s="117"/>
      <c r="H1439" s="117"/>
      <c r="I1439" s="117"/>
      <c r="J1439" s="117"/>
      <c r="K1439" s="117"/>
      <c r="L1439" s="117"/>
      <c r="M1439" s="117"/>
      <c r="N1439" s="117"/>
      <c r="O1439" s="117"/>
      <c r="P1439" s="117"/>
      <c r="Q1439" s="117"/>
      <c r="R1439" s="117"/>
    </row>
    <row r="1440" spans="1:18" x14ac:dyDescent="0.3">
      <c r="A1440" s="170" t="s">
        <v>1538</v>
      </c>
      <c r="B1440" s="170"/>
      <c r="C1440" s="170"/>
      <c r="D1440" s="170"/>
      <c r="E1440" s="170"/>
      <c r="F1440" s="170"/>
      <c r="G1440" s="170"/>
      <c r="H1440" s="170"/>
      <c r="I1440" s="170"/>
      <c r="J1440" s="170"/>
      <c r="K1440" s="170"/>
      <c r="L1440" s="170"/>
      <c r="M1440" s="170"/>
      <c r="N1440" s="170"/>
      <c r="O1440" s="170"/>
      <c r="P1440" s="170"/>
      <c r="Q1440" s="170"/>
      <c r="R1440" s="170"/>
    </row>
    <row r="1441" spans="1:18" x14ac:dyDescent="0.3">
      <c r="A1441" s="168" t="s">
        <v>1539</v>
      </c>
      <c r="B1441" s="168" t="s">
        <v>1540</v>
      </c>
      <c r="C1441" s="168">
        <v>105804</v>
      </c>
      <c r="D1441" s="171">
        <v>44040</v>
      </c>
      <c r="E1441" s="172">
        <v>25.959499999999998</v>
      </c>
      <c r="F1441" s="172">
        <v>1.1085</v>
      </c>
      <c r="G1441" s="172">
        <v>0.2797</v>
      </c>
      <c r="H1441" s="172">
        <v>0.56640000000000001</v>
      </c>
      <c r="I1441" s="172">
        <v>3.4066000000000001</v>
      </c>
      <c r="J1441" s="172">
        <v>3.5324</v>
      </c>
      <c r="K1441" s="172">
        <v>16.9816</v>
      </c>
      <c r="L1441" s="172">
        <v>-21.212599999999998</v>
      </c>
      <c r="M1441" s="172">
        <v>-13.363799999999999</v>
      </c>
      <c r="N1441" s="172">
        <v>-16.136299999999999</v>
      </c>
      <c r="O1441" s="172">
        <v>-12.0686</v>
      </c>
      <c r="P1441" s="172">
        <v>0.92659999999999998</v>
      </c>
      <c r="Q1441" s="172">
        <v>7.4149000000000003</v>
      </c>
      <c r="R1441" s="172">
        <v>-17.7896</v>
      </c>
    </row>
    <row r="1442" spans="1:18" x14ac:dyDescent="0.3">
      <c r="A1442" s="168" t="s">
        <v>1539</v>
      </c>
      <c r="B1442" s="168" t="s">
        <v>1541</v>
      </c>
      <c r="C1442" s="168">
        <v>119556</v>
      </c>
      <c r="D1442" s="171">
        <v>44040</v>
      </c>
      <c r="E1442" s="172">
        <v>27.994700000000002</v>
      </c>
      <c r="F1442" s="172">
        <v>1.1121000000000001</v>
      </c>
      <c r="G1442" s="172">
        <v>0.29339999999999999</v>
      </c>
      <c r="H1442" s="172">
        <v>0.59109999999999996</v>
      </c>
      <c r="I1442" s="172">
        <v>3.4594999999999998</v>
      </c>
      <c r="J1442" s="172">
        <v>3.661</v>
      </c>
      <c r="K1442" s="172">
        <v>17.374300000000002</v>
      </c>
      <c r="L1442" s="172">
        <v>-20.7331</v>
      </c>
      <c r="M1442" s="172">
        <v>-12.587300000000001</v>
      </c>
      <c r="N1442" s="172">
        <v>-15.1431</v>
      </c>
      <c r="O1442" s="172">
        <v>-10.9968</v>
      </c>
      <c r="P1442" s="172">
        <v>2.0301</v>
      </c>
      <c r="Q1442" s="172">
        <v>10.3569</v>
      </c>
      <c r="R1442" s="172">
        <v>-16.819900000000001</v>
      </c>
    </row>
    <row r="1443" spans="1:18" x14ac:dyDescent="0.3">
      <c r="A1443" s="168" t="s">
        <v>1539</v>
      </c>
      <c r="B1443" s="168" t="s">
        <v>1542</v>
      </c>
      <c r="C1443" s="168">
        <v>125354</v>
      </c>
      <c r="D1443" s="171">
        <v>44040</v>
      </c>
      <c r="E1443" s="172">
        <v>31.67</v>
      </c>
      <c r="F1443" s="172">
        <v>0.41220000000000001</v>
      </c>
      <c r="G1443" s="172">
        <v>-3.1600000000000003E-2</v>
      </c>
      <c r="H1443" s="172">
        <v>0.79569999999999996</v>
      </c>
      <c r="I1443" s="172">
        <v>2.1943000000000001</v>
      </c>
      <c r="J1443" s="172">
        <v>3.802</v>
      </c>
      <c r="K1443" s="172">
        <v>10.8894</v>
      </c>
      <c r="L1443" s="172">
        <v>-14.544</v>
      </c>
      <c r="M1443" s="172">
        <v>-4.952</v>
      </c>
      <c r="N1443" s="172">
        <v>5.9905999999999997</v>
      </c>
      <c r="O1443" s="172">
        <v>5.6393000000000004</v>
      </c>
      <c r="P1443" s="172">
        <v>9.4106000000000005</v>
      </c>
      <c r="Q1443" s="172">
        <v>18.8796</v>
      </c>
      <c r="R1443" s="172">
        <v>5.3811999999999998</v>
      </c>
    </row>
    <row r="1444" spans="1:18" x14ac:dyDescent="0.3">
      <c r="A1444" s="168" t="s">
        <v>1539</v>
      </c>
      <c r="B1444" s="168" t="s">
        <v>1543</v>
      </c>
      <c r="C1444" s="168">
        <v>125350</v>
      </c>
      <c r="D1444" s="171">
        <v>44040</v>
      </c>
      <c r="E1444" s="172">
        <v>29.27</v>
      </c>
      <c r="F1444" s="172">
        <v>0.41170000000000001</v>
      </c>
      <c r="G1444" s="172">
        <v>-3.4200000000000001E-2</v>
      </c>
      <c r="H1444" s="172">
        <v>0.79200000000000004</v>
      </c>
      <c r="I1444" s="172">
        <v>2.1284000000000001</v>
      </c>
      <c r="J1444" s="172">
        <v>3.6473</v>
      </c>
      <c r="K1444" s="172">
        <v>10.411199999999999</v>
      </c>
      <c r="L1444" s="172">
        <v>-15.2822</v>
      </c>
      <c r="M1444" s="172">
        <v>-6.1558000000000002</v>
      </c>
      <c r="N1444" s="172">
        <v>4.3121999999999998</v>
      </c>
      <c r="O1444" s="172">
        <v>4.3055000000000003</v>
      </c>
      <c r="P1444" s="172">
        <v>8.1003000000000007</v>
      </c>
      <c r="Q1444" s="172">
        <v>17.482399999999998</v>
      </c>
      <c r="R1444" s="172">
        <v>3.9731000000000001</v>
      </c>
    </row>
    <row r="1445" spans="1:18" x14ac:dyDescent="0.3">
      <c r="A1445" s="168" t="s">
        <v>1539</v>
      </c>
      <c r="B1445" s="168" t="s">
        <v>1544</v>
      </c>
      <c r="C1445" s="168">
        <v>145678</v>
      </c>
      <c r="D1445" s="171">
        <v>44040</v>
      </c>
      <c r="E1445" s="172">
        <v>11.68</v>
      </c>
      <c r="F1445" s="172">
        <v>0.68969999999999998</v>
      </c>
      <c r="G1445" s="172">
        <v>0.51639999999999997</v>
      </c>
      <c r="H1445" s="172">
        <v>1.7422</v>
      </c>
      <c r="I1445" s="172">
        <v>4.2857000000000003</v>
      </c>
      <c r="J1445" s="172">
        <v>6.9596999999999998</v>
      </c>
      <c r="K1445" s="172">
        <v>14.8476</v>
      </c>
      <c r="L1445" s="172">
        <v>-0.59570000000000001</v>
      </c>
      <c r="M1445" s="172">
        <v>12.9594</v>
      </c>
      <c r="N1445" s="172">
        <v>18.578700000000001</v>
      </c>
      <c r="O1445" s="172"/>
      <c r="P1445" s="172"/>
      <c r="Q1445" s="172">
        <v>10.1378</v>
      </c>
      <c r="R1445" s="172"/>
    </row>
    <row r="1446" spans="1:18" x14ac:dyDescent="0.3">
      <c r="A1446" s="168" t="s">
        <v>1539</v>
      </c>
      <c r="B1446" s="168" t="s">
        <v>1545</v>
      </c>
      <c r="C1446" s="168">
        <v>145677</v>
      </c>
      <c r="D1446" s="171">
        <v>44040</v>
      </c>
      <c r="E1446" s="172">
        <v>11.33</v>
      </c>
      <c r="F1446" s="172">
        <v>0.62170000000000003</v>
      </c>
      <c r="G1446" s="172">
        <v>0.44330000000000003</v>
      </c>
      <c r="H1446" s="172">
        <v>1.6143000000000001</v>
      </c>
      <c r="I1446" s="172">
        <v>4.1360000000000001</v>
      </c>
      <c r="J1446" s="172">
        <v>6.6855000000000002</v>
      </c>
      <c r="K1446" s="172">
        <v>14.213699999999999</v>
      </c>
      <c r="L1446" s="172">
        <v>-1.5639000000000001</v>
      </c>
      <c r="M1446" s="172">
        <v>11.2967</v>
      </c>
      <c r="N1446" s="172">
        <v>16.324400000000001</v>
      </c>
      <c r="O1446" s="172"/>
      <c r="P1446" s="172"/>
      <c r="Q1446" s="172">
        <v>8.0738000000000003</v>
      </c>
      <c r="R1446" s="172"/>
    </row>
    <row r="1447" spans="1:18" x14ac:dyDescent="0.3">
      <c r="A1447" s="168" t="s">
        <v>1539</v>
      </c>
      <c r="B1447" s="168" t="s">
        <v>1546</v>
      </c>
      <c r="C1447" s="168">
        <v>146130</v>
      </c>
      <c r="D1447" s="171">
        <v>44040</v>
      </c>
      <c r="E1447" s="172">
        <v>10.210000000000001</v>
      </c>
      <c r="F1447" s="172">
        <v>1.0891</v>
      </c>
      <c r="G1447" s="172">
        <v>1.2897000000000001</v>
      </c>
      <c r="H1447" s="172">
        <v>2.7162999999999999</v>
      </c>
      <c r="I1447" s="172">
        <v>5.2576999999999998</v>
      </c>
      <c r="J1447" s="172">
        <v>7.7004000000000001</v>
      </c>
      <c r="K1447" s="172">
        <v>21.115100000000002</v>
      </c>
      <c r="L1447" s="172">
        <v>-4.2214</v>
      </c>
      <c r="M1447" s="172">
        <v>8.6170000000000009</v>
      </c>
      <c r="N1447" s="172">
        <v>8.9648000000000003</v>
      </c>
      <c r="O1447" s="172"/>
      <c r="P1447" s="172"/>
      <c r="Q1447" s="172">
        <v>1.4442999999999999</v>
      </c>
      <c r="R1447" s="172"/>
    </row>
    <row r="1448" spans="1:18" x14ac:dyDescent="0.3">
      <c r="A1448" s="168" t="s">
        <v>1539</v>
      </c>
      <c r="B1448" s="168" t="s">
        <v>1547</v>
      </c>
      <c r="C1448" s="168">
        <v>146127</v>
      </c>
      <c r="D1448" s="171">
        <v>44040</v>
      </c>
      <c r="E1448" s="172">
        <v>9.9499999999999993</v>
      </c>
      <c r="F1448" s="172">
        <v>1.1178999999999999</v>
      </c>
      <c r="G1448" s="172">
        <v>1.2208000000000001</v>
      </c>
      <c r="H1448" s="172">
        <v>2.6831999999999998</v>
      </c>
      <c r="I1448" s="172">
        <v>5.1797000000000004</v>
      </c>
      <c r="J1448" s="172">
        <v>7.4513999999999996</v>
      </c>
      <c r="K1448" s="172">
        <v>20.46</v>
      </c>
      <c r="L1448" s="172">
        <v>-5.0572999999999997</v>
      </c>
      <c r="M1448" s="172">
        <v>7.2198000000000002</v>
      </c>
      <c r="N1448" s="172">
        <v>6.9892000000000003</v>
      </c>
      <c r="O1448" s="172"/>
      <c r="P1448" s="172"/>
      <c r="Q1448" s="172">
        <v>-0.3453</v>
      </c>
      <c r="R1448" s="172"/>
    </row>
    <row r="1449" spans="1:18" x14ac:dyDescent="0.3">
      <c r="A1449" s="168" t="s">
        <v>1539</v>
      </c>
      <c r="B1449" s="168" t="s">
        <v>1548</v>
      </c>
      <c r="C1449" s="168">
        <v>119212</v>
      </c>
      <c r="D1449" s="171">
        <v>44040</v>
      </c>
      <c r="E1449" s="172">
        <v>54.128999999999998</v>
      </c>
      <c r="F1449" s="172">
        <v>0.21479999999999999</v>
      </c>
      <c r="G1449" s="172">
        <v>-2.4E-2</v>
      </c>
      <c r="H1449" s="172">
        <v>1.0661</v>
      </c>
      <c r="I1449" s="172">
        <v>3.6993999999999998</v>
      </c>
      <c r="J1449" s="172">
        <v>4.2727000000000004</v>
      </c>
      <c r="K1449" s="172">
        <v>19.849900000000002</v>
      </c>
      <c r="L1449" s="172">
        <v>-10.986700000000001</v>
      </c>
      <c r="M1449" s="172">
        <v>1.5458000000000001</v>
      </c>
      <c r="N1449" s="172">
        <v>3.6775000000000002</v>
      </c>
      <c r="O1449" s="172">
        <v>-5.1238000000000001</v>
      </c>
      <c r="P1449" s="172">
        <v>5.0427</v>
      </c>
      <c r="Q1449" s="172">
        <v>16.045999999999999</v>
      </c>
      <c r="R1449" s="172">
        <v>-4.6981000000000002</v>
      </c>
    </row>
    <row r="1450" spans="1:18" x14ac:dyDescent="0.3">
      <c r="A1450" s="168" t="s">
        <v>1539</v>
      </c>
      <c r="B1450" s="168" t="s">
        <v>1549</v>
      </c>
      <c r="C1450" s="168">
        <v>105989</v>
      </c>
      <c r="D1450" s="171">
        <v>44040</v>
      </c>
      <c r="E1450" s="172">
        <v>51.48</v>
      </c>
      <c r="F1450" s="172">
        <v>0.2122</v>
      </c>
      <c r="G1450" s="172">
        <v>-3.5000000000000003E-2</v>
      </c>
      <c r="H1450" s="172">
        <v>1.0482</v>
      </c>
      <c r="I1450" s="172">
        <v>3.6606999999999998</v>
      </c>
      <c r="J1450" s="172">
        <v>4.1894</v>
      </c>
      <c r="K1450" s="172">
        <v>19.570799999999998</v>
      </c>
      <c r="L1450" s="172">
        <v>-11.3896</v>
      </c>
      <c r="M1450" s="172">
        <v>0.86209999999999998</v>
      </c>
      <c r="N1450" s="172">
        <v>2.7565</v>
      </c>
      <c r="O1450" s="172">
        <v>-5.7548000000000004</v>
      </c>
      <c r="P1450" s="172">
        <v>4.3491</v>
      </c>
      <c r="Q1450" s="172">
        <v>13.2904</v>
      </c>
      <c r="R1450" s="172">
        <v>-5.4757999999999996</v>
      </c>
    </row>
    <row r="1451" spans="1:18" x14ac:dyDescent="0.3">
      <c r="A1451" s="168" t="s">
        <v>1539</v>
      </c>
      <c r="B1451" s="168" t="s">
        <v>1550</v>
      </c>
      <c r="C1451" s="168">
        <v>146196</v>
      </c>
      <c r="D1451" s="171">
        <v>44040</v>
      </c>
      <c r="E1451" s="172">
        <v>11.13</v>
      </c>
      <c r="F1451" s="172">
        <v>1.0531999999999999</v>
      </c>
      <c r="G1451" s="172">
        <v>0.56020000000000003</v>
      </c>
      <c r="H1451" s="172">
        <v>1.2462</v>
      </c>
      <c r="I1451" s="172">
        <v>4.5560999999999998</v>
      </c>
      <c r="J1451" s="172">
        <v>6.4664000000000001</v>
      </c>
      <c r="K1451" s="172">
        <v>16.997800000000002</v>
      </c>
      <c r="L1451" s="172">
        <v>-8.7928999999999995</v>
      </c>
      <c r="M1451" s="172">
        <v>2.3919000000000001</v>
      </c>
      <c r="N1451" s="172">
        <v>9.1069999999999993</v>
      </c>
      <c r="O1451" s="172"/>
      <c r="P1451" s="172"/>
      <c r="Q1451" s="172">
        <v>7.5480999999999998</v>
      </c>
      <c r="R1451" s="172"/>
    </row>
    <row r="1452" spans="1:18" x14ac:dyDescent="0.3">
      <c r="A1452" s="168" t="s">
        <v>1539</v>
      </c>
      <c r="B1452" s="168" t="s">
        <v>1551</v>
      </c>
      <c r="C1452" s="168">
        <v>146193</v>
      </c>
      <c r="D1452" s="171">
        <v>44040</v>
      </c>
      <c r="E1452" s="172">
        <v>10.882</v>
      </c>
      <c r="F1452" s="172">
        <v>1.0492999999999999</v>
      </c>
      <c r="G1452" s="172">
        <v>0.54510000000000003</v>
      </c>
      <c r="H1452" s="172">
        <v>1.2184999999999999</v>
      </c>
      <c r="I1452" s="172">
        <v>4.4939999999999998</v>
      </c>
      <c r="J1452" s="172">
        <v>6.3213999999999997</v>
      </c>
      <c r="K1452" s="172">
        <v>16.534600000000001</v>
      </c>
      <c r="L1452" s="172">
        <v>-9.5052000000000003</v>
      </c>
      <c r="M1452" s="172">
        <v>1.1808000000000001</v>
      </c>
      <c r="N1452" s="172">
        <v>7.4023000000000003</v>
      </c>
      <c r="O1452" s="172"/>
      <c r="P1452" s="172"/>
      <c r="Q1452" s="172">
        <v>5.9134000000000002</v>
      </c>
      <c r="R1452" s="172"/>
    </row>
    <row r="1453" spans="1:18" x14ac:dyDescent="0.3">
      <c r="A1453" s="168" t="s">
        <v>1539</v>
      </c>
      <c r="B1453" s="168" t="s">
        <v>1552</v>
      </c>
      <c r="C1453" s="168">
        <v>103360</v>
      </c>
      <c r="D1453" s="171">
        <v>44040</v>
      </c>
      <c r="E1453" s="172">
        <v>41.5107</v>
      </c>
      <c r="F1453" s="172">
        <v>0.62270000000000003</v>
      </c>
      <c r="G1453" s="172">
        <v>0.1066</v>
      </c>
      <c r="H1453" s="172">
        <v>0.74119999999999997</v>
      </c>
      <c r="I1453" s="172">
        <v>3.7831999999999999</v>
      </c>
      <c r="J1453" s="172">
        <v>2.6621000000000001</v>
      </c>
      <c r="K1453" s="172">
        <v>14.076700000000001</v>
      </c>
      <c r="L1453" s="172">
        <v>-20.684699999999999</v>
      </c>
      <c r="M1453" s="172">
        <v>-14.364800000000001</v>
      </c>
      <c r="N1453" s="172">
        <v>-15.0951</v>
      </c>
      <c r="O1453" s="172">
        <v>-9.0538000000000007</v>
      </c>
      <c r="P1453" s="172">
        <v>1.2239</v>
      </c>
      <c r="Q1453" s="172">
        <v>10.278600000000001</v>
      </c>
      <c r="R1453" s="172">
        <v>-14.789400000000001</v>
      </c>
    </row>
    <row r="1454" spans="1:18" x14ac:dyDescent="0.3">
      <c r="A1454" s="168" t="s">
        <v>1539</v>
      </c>
      <c r="B1454" s="168" t="s">
        <v>1553</v>
      </c>
      <c r="C1454" s="168">
        <v>118525</v>
      </c>
      <c r="D1454" s="171">
        <v>44040</v>
      </c>
      <c r="E1454" s="172">
        <v>45.064700000000002</v>
      </c>
      <c r="F1454" s="172">
        <v>0.62539999999999996</v>
      </c>
      <c r="G1454" s="172">
        <v>0.11550000000000001</v>
      </c>
      <c r="H1454" s="172">
        <v>0.75660000000000005</v>
      </c>
      <c r="I1454" s="172">
        <v>3.8149000000000002</v>
      </c>
      <c r="J1454" s="172">
        <v>2.7345000000000002</v>
      </c>
      <c r="K1454" s="172">
        <v>14.3249</v>
      </c>
      <c r="L1454" s="172">
        <v>-20.336300000000001</v>
      </c>
      <c r="M1454" s="172">
        <v>-13.788600000000001</v>
      </c>
      <c r="N1454" s="172">
        <v>-14.326599999999999</v>
      </c>
      <c r="O1454" s="172">
        <v>-8.0667000000000009</v>
      </c>
      <c r="P1454" s="172">
        <v>2.4020999999999999</v>
      </c>
      <c r="Q1454" s="172">
        <v>13.557399999999999</v>
      </c>
      <c r="R1454" s="172">
        <v>-13.9335</v>
      </c>
    </row>
    <row r="1455" spans="1:18" x14ac:dyDescent="0.3">
      <c r="A1455" s="168" t="s">
        <v>1539</v>
      </c>
      <c r="B1455" s="168" t="s">
        <v>1554</v>
      </c>
      <c r="C1455" s="168">
        <v>130503</v>
      </c>
      <c r="D1455" s="171">
        <v>44040</v>
      </c>
      <c r="E1455" s="172">
        <v>36.286000000000001</v>
      </c>
      <c r="F1455" s="172">
        <v>0.95709999999999995</v>
      </c>
      <c r="G1455" s="172">
        <v>0.35959999999999998</v>
      </c>
      <c r="H1455" s="172">
        <v>0.44850000000000001</v>
      </c>
      <c r="I1455" s="172">
        <v>2.6187999999999998</v>
      </c>
      <c r="J1455" s="172">
        <v>3.4024999999999999</v>
      </c>
      <c r="K1455" s="172">
        <v>18.018599999999999</v>
      </c>
      <c r="L1455" s="172">
        <v>-17.520600000000002</v>
      </c>
      <c r="M1455" s="172">
        <v>-12.7677</v>
      </c>
      <c r="N1455" s="172">
        <v>-13.479100000000001</v>
      </c>
      <c r="O1455" s="172">
        <v>-2.9941</v>
      </c>
      <c r="P1455" s="172">
        <v>6.2354000000000003</v>
      </c>
      <c r="Q1455" s="172">
        <v>11.4991</v>
      </c>
      <c r="R1455" s="172">
        <v>-12.303699999999999</v>
      </c>
    </row>
    <row r="1456" spans="1:18" x14ac:dyDescent="0.3">
      <c r="A1456" s="168" t="s">
        <v>1539</v>
      </c>
      <c r="B1456" s="168" t="s">
        <v>1555</v>
      </c>
      <c r="C1456" s="168">
        <v>130502</v>
      </c>
      <c r="D1456" s="171">
        <v>44040</v>
      </c>
      <c r="E1456" s="172">
        <v>33.441000000000003</v>
      </c>
      <c r="F1456" s="172">
        <v>0.95699999999999996</v>
      </c>
      <c r="G1456" s="172">
        <v>0.34810000000000002</v>
      </c>
      <c r="H1456" s="172">
        <v>0.4264</v>
      </c>
      <c r="I1456" s="172">
        <v>2.5735000000000001</v>
      </c>
      <c r="J1456" s="172">
        <v>3.3086000000000002</v>
      </c>
      <c r="K1456" s="172">
        <v>17.712700000000002</v>
      </c>
      <c r="L1456" s="172">
        <v>-17.934200000000001</v>
      </c>
      <c r="M1456" s="172">
        <v>-13.4415</v>
      </c>
      <c r="N1456" s="172">
        <v>-14.368</v>
      </c>
      <c r="O1456" s="172">
        <v>-4.1904000000000003</v>
      </c>
      <c r="P1456" s="172">
        <v>4.9303999999999997</v>
      </c>
      <c r="Q1456" s="172">
        <v>10.2895</v>
      </c>
      <c r="R1456" s="172">
        <v>-13.333399999999999</v>
      </c>
    </row>
    <row r="1457" spans="1:18" x14ac:dyDescent="0.3">
      <c r="A1457" s="168" t="s">
        <v>1539</v>
      </c>
      <c r="B1457" s="168" t="s">
        <v>1556</v>
      </c>
      <c r="C1457" s="168">
        <v>103006</v>
      </c>
      <c r="D1457" s="171">
        <v>44040</v>
      </c>
      <c r="E1457" s="172">
        <v>40.697400000000002</v>
      </c>
      <c r="F1457" s="172">
        <v>0.49409999999999998</v>
      </c>
      <c r="G1457" s="172">
        <v>-0.93620000000000003</v>
      </c>
      <c r="H1457" s="172">
        <v>-0.15379999999999999</v>
      </c>
      <c r="I1457" s="172">
        <v>1.8616999999999999</v>
      </c>
      <c r="J1457" s="172">
        <v>3.9169</v>
      </c>
      <c r="K1457" s="172">
        <v>20.421500000000002</v>
      </c>
      <c r="L1457" s="172">
        <v>-14.2516</v>
      </c>
      <c r="M1457" s="172">
        <v>-7.2891000000000004</v>
      </c>
      <c r="N1457" s="172">
        <v>-7.8297999999999996</v>
      </c>
      <c r="O1457" s="172">
        <v>-8.9182000000000006</v>
      </c>
      <c r="P1457" s="172">
        <v>-0.15740000000000001</v>
      </c>
      <c r="Q1457" s="172">
        <v>9.6720000000000006</v>
      </c>
      <c r="R1457" s="172">
        <v>-12.974600000000001</v>
      </c>
    </row>
    <row r="1458" spans="1:18" x14ac:dyDescent="0.3">
      <c r="A1458" s="168" t="s">
        <v>1539</v>
      </c>
      <c r="B1458" s="168" t="s">
        <v>1557</v>
      </c>
      <c r="C1458" s="168">
        <v>120069</v>
      </c>
      <c r="D1458" s="171">
        <v>44040</v>
      </c>
      <c r="E1458" s="172">
        <v>43.415199999999999</v>
      </c>
      <c r="F1458" s="172">
        <v>0.49790000000000001</v>
      </c>
      <c r="G1458" s="172">
        <v>-0.92059999999999997</v>
      </c>
      <c r="H1458" s="172">
        <v>-0.1263</v>
      </c>
      <c r="I1458" s="172">
        <v>1.9177</v>
      </c>
      <c r="J1458" s="172">
        <v>4.0461</v>
      </c>
      <c r="K1458" s="172">
        <v>20.844200000000001</v>
      </c>
      <c r="L1458" s="172">
        <v>-13.633900000000001</v>
      </c>
      <c r="M1458" s="172">
        <v>-6.2901999999999996</v>
      </c>
      <c r="N1458" s="172">
        <v>-6.5236000000000001</v>
      </c>
      <c r="O1458" s="172">
        <v>-7.9865000000000004</v>
      </c>
      <c r="P1458" s="172">
        <v>0.75319999999999998</v>
      </c>
      <c r="Q1458" s="172">
        <v>10.2811</v>
      </c>
      <c r="R1458" s="172">
        <v>-11.97</v>
      </c>
    </row>
    <row r="1459" spans="1:18" x14ac:dyDescent="0.3">
      <c r="A1459" s="168" t="s">
        <v>1539</v>
      </c>
      <c r="B1459" s="168" t="s">
        <v>1558</v>
      </c>
      <c r="C1459" s="168">
        <v>106823</v>
      </c>
      <c r="D1459" s="171">
        <v>44040</v>
      </c>
      <c r="E1459" s="172">
        <v>22.55</v>
      </c>
      <c r="F1459" s="172">
        <v>0.80459999999999998</v>
      </c>
      <c r="G1459" s="172">
        <v>-0.4415</v>
      </c>
      <c r="H1459" s="172">
        <v>0.62470000000000003</v>
      </c>
      <c r="I1459" s="172">
        <v>3.2509000000000001</v>
      </c>
      <c r="J1459" s="172">
        <v>4.835</v>
      </c>
      <c r="K1459" s="172">
        <v>20.523800000000001</v>
      </c>
      <c r="L1459" s="172">
        <v>-18.1191</v>
      </c>
      <c r="M1459" s="172">
        <v>-8.5192999999999994</v>
      </c>
      <c r="N1459" s="172">
        <v>-7.5819999999999999</v>
      </c>
      <c r="O1459" s="172">
        <v>-5.1140999999999996</v>
      </c>
      <c r="P1459" s="172">
        <v>1.6856</v>
      </c>
      <c r="Q1459" s="172">
        <v>6.5660999999999996</v>
      </c>
      <c r="R1459" s="172">
        <v>-5.9093999999999998</v>
      </c>
    </row>
    <row r="1460" spans="1:18" x14ac:dyDescent="0.3">
      <c r="A1460" s="168" t="s">
        <v>1539</v>
      </c>
      <c r="B1460" s="168" t="s">
        <v>1559</v>
      </c>
      <c r="C1460" s="168">
        <v>120591</v>
      </c>
      <c r="D1460" s="171">
        <v>44040</v>
      </c>
      <c r="E1460" s="172">
        <v>23.8</v>
      </c>
      <c r="F1460" s="172">
        <v>0.80469999999999997</v>
      </c>
      <c r="G1460" s="172">
        <v>-0.41839999999999999</v>
      </c>
      <c r="H1460" s="172">
        <v>0.67679999999999996</v>
      </c>
      <c r="I1460" s="172">
        <v>3.3435000000000001</v>
      </c>
      <c r="J1460" s="172">
        <v>4.9846000000000004</v>
      </c>
      <c r="K1460" s="172">
        <v>21.058</v>
      </c>
      <c r="L1460" s="172">
        <v>-17.447099999999999</v>
      </c>
      <c r="M1460" s="172">
        <v>-7.4649999999999999</v>
      </c>
      <c r="N1460" s="172">
        <v>-6.2253999999999996</v>
      </c>
      <c r="O1460" s="172">
        <v>-4.1496000000000004</v>
      </c>
      <c r="P1460" s="172">
        <v>2.5028000000000001</v>
      </c>
      <c r="Q1460" s="172">
        <v>9.1196999999999999</v>
      </c>
      <c r="R1460" s="172">
        <v>-4.7500999999999998</v>
      </c>
    </row>
    <row r="1461" spans="1:18" x14ac:dyDescent="0.3">
      <c r="A1461" s="168" t="s">
        <v>1539</v>
      </c>
      <c r="B1461" s="168" t="s">
        <v>1560</v>
      </c>
      <c r="C1461" s="168">
        <v>141462</v>
      </c>
      <c r="D1461" s="171">
        <v>44040</v>
      </c>
      <c r="E1461" s="172">
        <v>7.97</v>
      </c>
      <c r="F1461" s="172">
        <v>0.25159999999999999</v>
      </c>
      <c r="G1461" s="172">
        <v>-0.49940000000000001</v>
      </c>
      <c r="H1461" s="172">
        <v>0.12559999999999999</v>
      </c>
      <c r="I1461" s="172">
        <v>2.7061999999999999</v>
      </c>
      <c r="J1461" s="172">
        <v>4.5932000000000004</v>
      </c>
      <c r="K1461" s="172">
        <v>11.7812</v>
      </c>
      <c r="L1461" s="172">
        <v>-17.0656</v>
      </c>
      <c r="M1461" s="172">
        <v>-10.6502</v>
      </c>
      <c r="N1461" s="172">
        <v>-7.8613</v>
      </c>
      <c r="O1461" s="172">
        <v>-7.3704999999999998</v>
      </c>
      <c r="P1461" s="172"/>
      <c r="Q1461" s="172">
        <v>-7.0488999999999997</v>
      </c>
      <c r="R1461" s="172">
        <v>-11.6181</v>
      </c>
    </row>
    <row r="1462" spans="1:18" x14ac:dyDescent="0.3">
      <c r="A1462" s="168" t="s">
        <v>1539</v>
      </c>
      <c r="B1462" s="168" t="s">
        <v>1561</v>
      </c>
      <c r="C1462" s="168">
        <v>141475</v>
      </c>
      <c r="D1462" s="171">
        <v>44040</v>
      </c>
      <c r="E1462" s="172">
        <v>8.48</v>
      </c>
      <c r="F1462" s="172">
        <v>0.2364</v>
      </c>
      <c r="G1462" s="172">
        <v>-0.46949999999999997</v>
      </c>
      <c r="H1462" s="172">
        <v>0.2364</v>
      </c>
      <c r="I1462" s="172">
        <v>2.7879</v>
      </c>
      <c r="J1462" s="172">
        <v>4.6913999999999998</v>
      </c>
      <c r="K1462" s="172">
        <v>12.1693</v>
      </c>
      <c r="L1462" s="172">
        <v>-16.6175</v>
      </c>
      <c r="M1462" s="172">
        <v>-9.9787999999999997</v>
      </c>
      <c r="N1462" s="172">
        <v>-6.8132000000000001</v>
      </c>
      <c r="O1462" s="172">
        <v>-5.5312000000000001</v>
      </c>
      <c r="P1462" s="172"/>
      <c r="Q1462" s="172">
        <v>-5.1729000000000003</v>
      </c>
      <c r="R1462" s="172">
        <v>-10.2339</v>
      </c>
    </row>
    <row r="1463" spans="1:18" x14ac:dyDescent="0.3">
      <c r="A1463" s="168" t="s">
        <v>1539</v>
      </c>
      <c r="B1463" s="168" t="s">
        <v>1562</v>
      </c>
      <c r="C1463" s="168">
        <v>147946</v>
      </c>
      <c r="D1463" s="171">
        <v>44040</v>
      </c>
      <c r="E1463" s="172">
        <v>10.71</v>
      </c>
      <c r="F1463" s="172">
        <v>1.1331</v>
      </c>
      <c r="G1463" s="172">
        <v>0.84750000000000003</v>
      </c>
      <c r="H1463" s="172">
        <v>1.3245</v>
      </c>
      <c r="I1463" s="172">
        <v>4.4878</v>
      </c>
      <c r="J1463" s="172">
        <v>5.4134000000000002</v>
      </c>
      <c r="K1463" s="172">
        <v>16.160499999999999</v>
      </c>
      <c r="L1463" s="172"/>
      <c r="M1463" s="172"/>
      <c r="N1463" s="172"/>
      <c r="O1463" s="172"/>
      <c r="P1463" s="172"/>
      <c r="Q1463" s="172">
        <v>7.1</v>
      </c>
      <c r="R1463" s="172"/>
    </row>
    <row r="1464" spans="1:18" x14ac:dyDescent="0.3">
      <c r="A1464" s="168" t="s">
        <v>1539</v>
      </c>
      <c r="B1464" s="168" t="s">
        <v>1563</v>
      </c>
      <c r="C1464" s="168">
        <v>147944</v>
      </c>
      <c r="D1464" s="171">
        <v>44040</v>
      </c>
      <c r="E1464" s="172">
        <v>10.63</v>
      </c>
      <c r="F1464" s="172">
        <v>1.1417999999999999</v>
      </c>
      <c r="G1464" s="172">
        <v>0.94969999999999999</v>
      </c>
      <c r="H1464" s="172">
        <v>1.3346</v>
      </c>
      <c r="I1464" s="172">
        <v>4.5231000000000003</v>
      </c>
      <c r="J1464" s="172">
        <v>5.2474999999999996</v>
      </c>
      <c r="K1464" s="172">
        <v>15.6692</v>
      </c>
      <c r="L1464" s="172"/>
      <c r="M1464" s="172"/>
      <c r="N1464" s="172"/>
      <c r="O1464" s="172"/>
      <c r="P1464" s="172"/>
      <c r="Q1464" s="172">
        <v>6.3</v>
      </c>
      <c r="R1464" s="172"/>
    </row>
    <row r="1465" spans="1:18" x14ac:dyDescent="0.3">
      <c r="A1465" s="168" t="s">
        <v>1539</v>
      </c>
      <c r="B1465" s="168" t="s">
        <v>1564</v>
      </c>
      <c r="C1465" s="168">
        <v>145137</v>
      </c>
      <c r="D1465" s="171">
        <v>44040</v>
      </c>
      <c r="E1465" s="172">
        <v>10.54</v>
      </c>
      <c r="F1465" s="172">
        <v>0.38100000000000001</v>
      </c>
      <c r="G1465" s="172">
        <v>-0.75329999999999997</v>
      </c>
      <c r="H1465" s="172">
        <v>-0.18940000000000001</v>
      </c>
      <c r="I1465" s="172">
        <v>2.3300999999999998</v>
      </c>
      <c r="J1465" s="172">
        <v>3.3332999999999999</v>
      </c>
      <c r="K1465" s="172">
        <v>14.8148</v>
      </c>
      <c r="L1465" s="172">
        <v>-11.428599999999999</v>
      </c>
      <c r="M1465" s="172">
        <v>0.86119999999999997</v>
      </c>
      <c r="N1465" s="172">
        <v>8.2135999999999996</v>
      </c>
      <c r="O1465" s="172"/>
      <c r="P1465" s="172"/>
      <c r="Q1465" s="172">
        <v>3.0594000000000001</v>
      </c>
      <c r="R1465" s="172"/>
    </row>
    <row r="1466" spans="1:18" x14ac:dyDescent="0.3">
      <c r="A1466" s="168" t="s">
        <v>1539</v>
      </c>
      <c r="B1466" s="168" t="s">
        <v>1565</v>
      </c>
      <c r="C1466" s="168">
        <v>145139</v>
      </c>
      <c r="D1466" s="171">
        <v>44040</v>
      </c>
      <c r="E1466" s="172">
        <v>10.25</v>
      </c>
      <c r="F1466" s="172">
        <v>0.39179999999999998</v>
      </c>
      <c r="G1466" s="172">
        <v>-0.67830000000000001</v>
      </c>
      <c r="H1466" s="172">
        <v>-0.19470000000000001</v>
      </c>
      <c r="I1466" s="172">
        <v>2.2953999999999999</v>
      </c>
      <c r="J1466" s="172">
        <v>3.2225999999999999</v>
      </c>
      <c r="K1466" s="172">
        <v>14.2698</v>
      </c>
      <c r="L1466" s="172">
        <v>-12.092599999999999</v>
      </c>
      <c r="M1466" s="172">
        <v>-0.2918</v>
      </c>
      <c r="N1466" s="172">
        <v>6.5488999999999997</v>
      </c>
      <c r="O1466" s="172"/>
      <c r="P1466" s="172"/>
      <c r="Q1466" s="172">
        <v>1.4249000000000001</v>
      </c>
      <c r="R1466" s="172"/>
    </row>
    <row r="1467" spans="1:18" x14ac:dyDescent="0.3">
      <c r="A1467" s="168" t="s">
        <v>1539</v>
      </c>
      <c r="B1467" s="168" t="s">
        <v>1566</v>
      </c>
      <c r="C1467" s="168">
        <v>147919</v>
      </c>
      <c r="D1467" s="171">
        <v>44040</v>
      </c>
      <c r="E1467" s="172">
        <v>8.5916999999999994</v>
      </c>
      <c r="F1467" s="172">
        <v>0.49009999999999998</v>
      </c>
      <c r="G1467" s="172">
        <v>-0.12670000000000001</v>
      </c>
      <c r="H1467" s="172">
        <v>-0.53949999999999998</v>
      </c>
      <c r="I1467" s="172">
        <v>1.5940000000000001</v>
      </c>
      <c r="J1467" s="172">
        <v>2.0053000000000001</v>
      </c>
      <c r="K1467" s="172">
        <v>17.643000000000001</v>
      </c>
      <c r="L1467" s="172"/>
      <c r="M1467" s="172"/>
      <c r="N1467" s="172"/>
      <c r="O1467" s="172"/>
      <c r="P1467" s="172"/>
      <c r="Q1467" s="172">
        <v>-14.083</v>
      </c>
      <c r="R1467" s="172"/>
    </row>
    <row r="1468" spans="1:18" x14ac:dyDescent="0.3">
      <c r="A1468" s="168" t="s">
        <v>1539</v>
      </c>
      <c r="B1468" s="168" t="s">
        <v>1567</v>
      </c>
      <c r="C1468" s="168">
        <v>147920</v>
      </c>
      <c r="D1468" s="171">
        <v>44040</v>
      </c>
      <c r="E1468" s="172">
        <v>8.5071999999999992</v>
      </c>
      <c r="F1468" s="172">
        <v>0.48430000000000001</v>
      </c>
      <c r="G1468" s="172">
        <v>-0.15140000000000001</v>
      </c>
      <c r="H1468" s="172">
        <v>-0.58199999999999996</v>
      </c>
      <c r="I1468" s="172">
        <v>1.5069999999999999</v>
      </c>
      <c r="J1468" s="172">
        <v>1.8046</v>
      </c>
      <c r="K1468" s="172">
        <v>16.985700000000001</v>
      </c>
      <c r="L1468" s="172"/>
      <c r="M1468" s="172"/>
      <c r="N1468" s="172"/>
      <c r="O1468" s="172"/>
      <c r="P1468" s="172"/>
      <c r="Q1468" s="172">
        <v>-14.928000000000001</v>
      </c>
      <c r="R1468" s="172"/>
    </row>
    <row r="1469" spans="1:18" x14ac:dyDescent="0.3">
      <c r="A1469" s="168" t="s">
        <v>1539</v>
      </c>
      <c r="B1469" s="168" t="s">
        <v>1568</v>
      </c>
      <c r="C1469" s="168">
        <v>102875</v>
      </c>
      <c r="D1469" s="171">
        <v>44040</v>
      </c>
      <c r="E1469" s="172">
        <v>67.641000000000005</v>
      </c>
      <c r="F1469" s="172">
        <v>0.27429999999999999</v>
      </c>
      <c r="G1469" s="172">
        <v>-0.67689999999999995</v>
      </c>
      <c r="H1469" s="172">
        <v>0.50070000000000003</v>
      </c>
      <c r="I1469" s="172">
        <v>3.4060999999999999</v>
      </c>
      <c r="J1469" s="172">
        <v>4.3423999999999996</v>
      </c>
      <c r="K1469" s="172">
        <v>18.049199999999999</v>
      </c>
      <c r="L1469" s="172">
        <v>-15.257</v>
      </c>
      <c r="M1469" s="172">
        <v>-3.5600999999999998</v>
      </c>
      <c r="N1469" s="172">
        <v>1.7097</v>
      </c>
      <c r="O1469" s="172">
        <v>-2.9432</v>
      </c>
      <c r="P1469" s="172">
        <v>4.7732000000000001</v>
      </c>
      <c r="Q1469" s="172">
        <v>13.1866</v>
      </c>
      <c r="R1469" s="172">
        <v>-4.4419000000000004</v>
      </c>
    </row>
    <row r="1470" spans="1:18" x14ac:dyDescent="0.3">
      <c r="A1470" s="168" t="s">
        <v>1539</v>
      </c>
      <c r="B1470" s="168" t="s">
        <v>1569</v>
      </c>
      <c r="C1470" s="168">
        <v>120164</v>
      </c>
      <c r="D1470" s="171">
        <v>44040</v>
      </c>
      <c r="E1470" s="172">
        <v>74.366</v>
      </c>
      <c r="F1470" s="172">
        <v>0.28050000000000003</v>
      </c>
      <c r="G1470" s="172">
        <v>-0.65990000000000004</v>
      </c>
      <c r="H1470" s="172">
        <v>0.52859999999999996</v>
      </c>
      <c r="I1470" s="172">
        <v>3.4657</v>
      </c>
      <c r="J1470" s="172">
        <v>4.4715999999999996</v>
      </c>
      <c r="K1470" s="172">
        <v>18.466200000000001</v>
      </c>
      <c r="L1470" s="172">
        <v>-14.6562</v>
      </c>
      <c r="M1470" s="172">
        <v>-2.5424000000000002</v>
      </c>
      <c r="N1470" s="172">
        <v>3.1356999999999999</v>
      </c>
      <c r="O1470" s="172">
        <v>-1.6548</v>
      </c>
      <c r="P1470" s="172">
        <v>6.2770000000000001</v>
      </c>
      <c r="Q1470" s="172">
        <v>12.522600000000001</v>
      </c>
      <c r="R1470" s="172">
        <v>-3.1677</v>
      </c>
    </row>
    <row r="1471" spans="1:18" x14ac:dyDescent="0.3">
      <c r="A1471" s="168" t="s">
        <v>1539</v>
      </c>
      <c r="B1471" s="168" t="s">
        <v>1570</v>
      </c>
      <c r="C1471" s="168">
        <v>129220</v>
      </c>
      <c r="D1471" s="171">
        <v>44040</v>
      </c>
      <c r="E1471" s="172">
        <v>20.027999999999999</v>
      </c>
      <c r="F1471" s="172">
        <v>0.59770000000000001</v>
      </c>
      <c r="G1471" s="172">
        <v>0.11</v>
      </c>
      <c r="H1471" s="172">
        <v>0.115</v>
      </c>
      <c r="I1471" s="172">
        <v>1.4950000000000001</v>
      </c>
      <c r="J1471" s="172">
        <v>1.0086999999999999</v>
      </c>
      <c r="K1471" s="172">
        <v>15.7956</v>
      </c>
      <c r="L1471" s="172">
        <v>-20.353100000000001</v>
      </c>
      <c r="M1471" s="172">
        <v>-14.171799999999999</v>
      </c>
      <c r="N1471" s="172">
        <v>-13.204800000000001</v>
      </c>
      <c r="O1471" s="172">
        <v>-7.2716000000000003</v>
      </c>
      <c r="P1471" s="172">
        <v>5.9848999999999997</v>
      </c>
      <c r="Q1471" s="172">
        <v>11.8208</v>
      </c>
      <c r="R1471" s="172">
        <v>-14.042899999999999</v>
      </c>
    </row>
    <row r="1472" spans="1:18" x14ac:dyDescent="0.3">
      <c r="A1472" s="168" t="s">
        <v>1539</v>
      </c>
      <c r="B1472" s="168" t="s">
        <v>1571</v>
      </c>
      <c r="C1472" s="168">
        <v>129223</v>
      </c>
      <c r="D1472" s="171">
        <v>44040</v>
      </c>
      <c r="E1472" s="172">
        <v>18.984999999999999</v>
      </c>
      <c r="F1472" s="172">
        <v>0.59340000000000004</v>
      </c>
      <c r="G1472" s="172">
        <v>9.4899999999999998E-2</v>
      </c>
      <c r="H1472" s="172">
        <v>9.4899999999999998E-2</v>
      </c>
      <c r="I1472" s="172">
        <v>1.4427000000000001</v>
      </c>
      <c r="J1472" s="172">
        <v>0.90890000000000004</v>
      </c>
      <c r="K1472" s="172">
        <v>15.4735</v>
      </c>
      <c r="L1472" s="172">
        <v>-20.81</v>
      </c>
      <c r="M1472" s="172">
        <v>-14.930300000000001</v>
      </c>
      <c r="N1472" s="172">
        <v>-14.2037</v>
      </c>
      <c r="O1472" s="172">
        <v>-8.2233999999999998</v>
      </c>
      <c r="P1472" s="172">
        <v>5.0328999999999997</v>
      </c>
      <c r="Q1472" s="172">
        <v>10.8629</v>
      </c>
      <c r="R1472" s="172">
        <v>-15.0045</v>
      </c>
    </row>
    <row r="1473" spans="1:18" x14ac:dyDescent="0.3">
      <c r="A1473" s="168" t="s">
        <v>1539</v>
      </c>
      <c r="B1473" s="168" t="s">
        <v>1572</v>
      </c>
      <c r="C1473" s="168">
        <v>113177</v>
      </c>
      <c r="D1473" s="171">
        <v>44040</v>
      </c>
      <c r="E1473" s="172">
        <v>36.1524</v>
      </c>
      <c r="F1473" s="172">
        <v>0.79120000000000001</v>
      </c>
      <c r="G1473" s="172">
        <v>-0.22550000000000001</v>
      </c>
      <c r="H1473" s="172">
        <v>0.29599999999999999</v>
      </c>
      <c r="I1473" s="172">
        <v>2.7900999999999998</v>
      </c>
      <c r="J1473" s="172">
        <v>3.7774000000000001</v>
      </c>
      <c r="K1473" s="172">
        <v>18.3307</v>
      </c>
      <c r="L1473" s="172">
        <v>-13.023099999999999</v>
      </c>
      <c r="M1473" s="172">
        <v>-3.3037999999999998</v>
      </c>
      <c r="N1473" s="172">
        <v>-0.49840000000000001</v>
      </c>
      <c r="O1473" s="172">
        <v>-2.4857999999999998</v>
      </c>
      <c r="P1473" s="172">
        <v>7.4492000000000003</v>
      </c>
      <c r="Q1473" s="172">
        <v>13.9047</v>
      </c>
      <c r="R1473" s="172">
        <v>-7.1124000000000001</v>
      </c>
    </row>
    <row r="1474" spans="1:18" x14ac:dyDescent="0.3">
      <c r="A1474" s="168" t="s">
        <v>1539</v>
      </c>
      <c r="B1474" s="168" t="s">
        <v>1573</v>
      </c>
      <c r="C1474" s="168">
        <v>118778</v>
      </c>
      <c r="D1474" s="171">
        <v>44040</v>
      </c>
      <c r="E1474" s="172">
        <v>38.851100000000002</v>
      </c>
      <c r="F1474" s="172">
        <v>0.79390000000000005</v>
      </c>
      <c r="G1474" s="172">
        <v>-0.2152</v>
      </c>
      <c r="H1474" s="172">
        <v>0.31580000000000003</v>
      </c>
      <c r="I1474" s="172">
        <v>2.8260999999999998</v>
      </c>
      <c r="J1474" s="172">
        <v>3.8557999999999999</v>
      </c>
      <c r="K1474" s="172">
        <v>18.607199999999999</v>
      </c>
      <c r="L1474" s="172">
        <v>-12.6463</v>
      </c>
      <c r="M1474" s="172">
        <v>-2.6735000000000002</v>
      </c>
      <c r="N1474" s="172">
        <v>0.35749999999999998</v>
      </c>
      <c r="O1474" s="172">
        <v>-1.4504999999999999</v>
      </c>
      <c r="P1474" s="172">
        <v>8.5958000000000006</v>
      </c>
      <c r="Q1474" s="172">
        <v>18.134399999999999</v>
      </c>
      <c r="R1474" s="172">
        <v>-6.2267999999999999</v>
      </c>
    </row>
    <row r="1475" spans="1:18" x14ac:dyDescent="0.3">
      <c r="A1475" s="168" t="s">
        <v>1539</v>
      </c>
      <c r="B1475" s="168" t="s">
        <v>1574</v>
      </c>
      <c r="C1475" s="168">
        <v>147131</v>
      </c>
      <c r="D1475" s="171">
        <v>44040</v>
      </c>
      <c r="E1475" s="172">
        <v>10.78</v>
      </c>
      <c r="F1475" s="172">
        <v>0.65359999999999996</v>
      </c>
      <c r="G1475" s="172">
        <v>0.37240000000000001</v>
      </c>
      <c r="H1475" s="172">
        <v>1.2206999999999999</v>
      </c>
      <c r="I1475" s="172">
        <v>4.6601999999999997</v>
      </c>
      <c r="J1475" s="172">
        <v>7.6923000000000004</v>
      </c>
      <c r="K1475" s="172">
        <v>21.8079</v>
      </c>
      <c r="L1475" s="172">
        <v>-3.8359000000000001</v>
      </c>
      <c r="M1475" s="172">
        <v>8.1243999999999996</v>
      </c>
      <c r="N1475" s="172">
        <v>11.825699999999999</v>
      </c>
      <c r="O1475" s="172"/>
      <c r="P1475" s="172"/>
      <c r="Q1475" s="172">
        <v>6.3986999999999998</v>
      </c>
      <c r="R1475" s="172"/>
    </row>
    <row r="1476" spans="1:18" x14ac:dyDescent="0.3">
      <c r="A1476" s="168" t="s">
        <v>1539</v>
      </c>
      <c r="B1476" s="168" t="s">
        <v>1575</v>
      </c>
      <c r="C1476" s="168">
        <v>147129</v>
      </c>
      <c r="D1476" s="171">
        <v>44040</v>
      </c>
      <c r="E1476" s="172">
        <v>10.55</v>
      </c>
      <c r="F1476" s="172">
        <v>0.66790000000000005</v>
      </c>
      <c r="G1476" s="172">
        <v>0.38059999999999999</v>
      </c>
      <c r="H1476" s="172">
        <v>1.2476</v>
      </c>
      <c r="I1476" s="172">
        <v>4.5590000000000002</v>
      </c>
      <c r="J1476" s="172">
        <v>7.5433000000000003</v>
      </c>
      <c r="K1476" s="172">
        <v>21.264399999999998</v>
      </c>
      <c r="L1476" s="172">
        <v>-4.6112000000000002</v>
      </c>
      <c r="M1476" s="172">
        <v>6.6734</v>
      </c>
      <c r="N1476" s="172">
        <v>9.7814999999999994</v>
      </c>
      <c r="O1476" s="172"/>
      <c r="P1476" s="172"/>
      <c r="Q1476" s="172">
        <v>4.5206</v>
      </c>
      <c r="R1476" s="172"/>
    </row>
    <row r="1477" spans="1:18" x14ac:dyDescent="0.3">
      <c r="A1477" s="168" t="s">
        <v>1539</v>
      </c>
      <c r="B1477" s="168" t="s">
        <v>1576</v>
      </c>
      <c r="C1477" s="168">
        <v>100177</v>
      </c>
      <c r="D1477" s="171">
        <v>44040</v>
      </c>
      <c r="E1477" s="172">
        <v>54.138210413450501</v>
      </c>
      <c r="F1477" s="172">
        <v>1.9796</v>
      </c>
      <c r="G1477" s="172">
        <v>3.3454999999999999</v>
      </c>
      <c r="H1477" s="172">
        <v>6.4820000000000002</v>
      </c>
      <c r="I1477" s="172">
        <v>10.372400000000001</v>
      </c>
      <c r="J1477" s="172">
        <v>16.395800000000001</v>
      </c>
      <c r="K1477" s="172">
        <v>40.654600000000002</v>
      </c>
      <c r="L1477" s="172">
        <v>8.3981999999999992</v>
      </c>
      <c r="M1477" s="172">
        <v>21.145199999999999</v>
      </c>
      <c r="N1477" s="172">
        <v>13.9643</v>
      </c>
      <c r="O1477" s="172">
        <v>-1.3722000000000001</v>
      </c>
      <c r="P1477" s="172">
        <v>2.4289000000000001</v>
      </c>
      <c r="Q1477" s="172">
        <v>7.3552</v>
      </c>
      <c r="R1477" s="172">
        <v>-3.0074999999999998</v>
      </c>
    </row>
    <row r="1478" spans="1:18" x14ac:dyDescent="0.3">
      <c r="A1478" s="168" t="s">
        <v>1539</v>
      </c>
      <c r="B1478" s="168" t="s">
        <v>1577</v>
      </c>
      <c r="C1478" s="168">
        <v>120828</v>
      </c>
      <c r="D1478" s="171">
        <v>44040</v>
      </c>
      <c r="E1478" s="172">
        <v>49.101999999999997</v>
      </c>
      <c r="F1478" s="172">
        <v>1.9797</v>
      </c>
      <c r="G1478" s="172">
        <v>3.3437000000000001</v>
      </c>
      <c r="H1478" s="172">
        <v>6.4809999999999999</v>
      </c>
      <c r="I1478" s="172">
        <v>10.373799999999999</v>
      </c>
      <c r="J1478" s="172">
        <v>16.505600000000001</v>
      </c>
      <c r="K1478" s="172">
        <v>40.9527</v>
      </c>
      <c r="L1478" s="172">
        <v>8.6586999999999996</v>
      </c>
      <c r="M1478" s="172">
        <v>21.467099999999999</v>
      </c>
      <c r="N1478" s="172">
        <v>14.304500000000001</v>
      </c>
      <c r="O1478" s="172">
        <v>-1.0309999999999999</v>
      </c>
      <c r="P1478" s="172">
        <v>2.6402999999999999</v>
      </c>
      <c r="Q1478" s="172">
        <v>4.9377000000000004</v>
      </c>
      <c r="R1478" s="172">
        <v>-2.6537000000000002</v>
      </c>
    </row>
    <row r="1479" spans="1:18" x14ac:dyDescent="0.3">
      <c r="A1479" s="168" t="s">
        <v>1539</v>
      </c>
      <c r="B1479" s="168" t="s">
        <v>1578</v>
      </c>
      <c r="C1479" s="168">
        <v>125497</v>
      </c>
      <c r="D1479" s="171">
        <v>44040</v>
      </c>
      <c r="E1479" s="172">
        <v>55.236199999999997</v>
      </c>
      <c r="F1479" s="172">
        <v>-0.49270000000000003</v>
      </c>
      <c r="G1479" s="172">
        <v>-1.5549999999999999</v>
      </c>
      <c r="H1479" s="172">
        <v>-0.33850000000000002</v>
      </c>
      <c r="I1479" s="172">
        <v>1.804</v>
      </c>
      <c r="J1479" s="172">
        <v>3.3269000000000002</v>
      </c>
      <c r="K1479" s="172">
        <v>14.057</v>
      </c>
      <c r="L1479" s="172">
        <v>-11.0365</v>
      </c>
      <c r="M1479" s="172">
        <v>-2.0232000000000001</v>
      </c>
      <c r="N1479" s="172">
        <v>5.0744999999999996</v>
      </c>
      <c r="O1479" s="172">
        <v>4.3682999999999996</v>
      </c>
      <c r="P1479" s="172">
        <v>10.8172</v>
      </c>
      <c r="Q1479" s="172">
        <v>21.3154</v>
      </c>
      <c r="R1479" s="172">
        <v>-0.5524</v>
      </c>
    </row>
    <row r="1480" spans="1:18" x14ac:dyDescent="0.3">
      <c r="A1480" s="168" t="s">
        <v>1539</v>
      </c>
      <c r="B1480" s="168" t="s">
        <v>1579</v>
      </c>
      <c r="C1480" s="168">
        <v>125494</v>
      </c>
      <c r="D1480" s="171">
        <v>44040</v>
      </c>
      <c r="E1480" s="172">
        <v>50.7179</v>
      </c>
      <c r="F1480" s="172">
        <v>-0.49540000000000001</v>
      </c>
      <c r="G1480" s="172">
        <v>-1.5673999999999999</v>
      </c>
      <c r="H1480" s="172">
        <v>-0.36249999999999999</v>
      </c>
      <c r="I1480" s="172">
        <v>1.7535000000000001</v>
      </c>
      <c r="J1480" s="172">
        <v>3.2071999999999998</v>
      </c>
      <c r="K1480" s="172">
        <v>13.6752</v>
      </c>
      <c r="L1480" s="172">
        <v>-11.606299999999999</v>
      </c>
      <c r="M1480" s="172">
        <v>-2.9740000000000002</v>
      </c>
      <c r="N1480" s="172">
        <v>3.7328999999999999</v>
      </c>
      <c r="O1480" s="172">
        <v>3.1244999999999998</v>
      </c>
      <c r="P1480" s="172">
        <v>9.4677000000000007</v>
      </c>
      <c r="Q1480" s="172">
        <v>16.078199999999999</v>
      </c>
      <c r="R1480" s="172">
        <v>-1.7797000000000001</v>
      </c>
    </row>
    <row r="1481" spans="1:18" x14ac:dyDescent="0.3">
      <c r="A1481" s="168" t="s">
        <v>1539</v>
      </c>
      <c r="B1481" s="168" t="s">
        <v>1580</v>
      </c>
      <c r="C1481" s="168">
        <v>100795</v>
      </c>
      <c r="D1481" s="171">
        <v>44040</v>
      </c>
      <c r="E1481" s="172">
        <v>67.093599999999995</v>
      </c>
      <c r="F1481" s="172">
        <v>0.73860000000000003</v>
      </c>
      <c r="G1481" s="172">
        <v>-0.25850000000000001</v>
      </c>
      <c r="H1481" s="172">
        <v>-0.31440000000000001</v>
      </c>
      <c r="I1481" s="172">
        <v>2.8677000000000001</v>
      </c>
      <c r="J1481" s="172">
        <v>2.5266000000000002</v>
      </c>
      <c r="K1481" s="172">
        <v>14.9392</v>
      </c>
      <c r="L1481" s="172">
        <v>-18.137599999999999</v>
      </c>
      <c r="M1481" s="172">
        <v>-9.0843000000000007</v>
      </c>
      <c r="N1481" s="172">
        <v>-7.6673999999999998</v>
      </c>
      <c r="O1481" s="172">
        <v>-11.9412</v>
      </c>
      <c r="P1481" s="172">
        <v>-1.4229000000000001</v>
      </c>
      <c r="Q1481" s="172">
        <v>13.104699999999999</v>
      </c>
      <c r="R1481" s="172">
        <v>-13.3355</v>
      </c>
    </row>
    <row r="1482" spans="1:18" x14ac:dyDescent="0.3">
      <c r="A1482" s="168" t="s">
        <v>1539</v>
      </c>
      <c r="B1482" s="168" t="s">
        <v>1581</v>
      </c>
      <c r="C1482" s="168">
        <v>119589</v>
      </c>
      <c r="D1482" s="171">
        <v>44040</v>
      </c>
      <c r="E1482" s="172">
        <v>70.330699999999993</v>
      </c>
      <c r="F1482" s="172">
        <v>0.74139999999999995</v>
      </c>
      <c r="G1482" s="172">
        <v>-0.24779999999999999</v>
      </c>
      <c r="H1482" s="172">
        <v>-0.29520000000000002</v>
      </c>
      <c r="I1482" s="172">
        <v>2.9070999999999998</v>
      </c>
      <c r="J1482" s="172">
        <v>2.6149</v>
      </c>
      <c r="K1482" s="172">
        <v>15.213699999999999</v>
      </c>
      <c r="L1482" s="172">
        <v>-17.756399999999999</v>
      </c>
      <c r="M1482" s="172">
        <v>-8.4478000000000009</v>
      </c>
      <c r="N1482" s="172">
        <v>-6.7914000000000003</v>
      </c>
      <c r="O1482" s="172">
        <v>-11.1854</v>
      </c>
      <c r="P1482" s="172">
        <v>-0.75390000000000001</v>
      </c>
      <c r="Q1482" s="172">
        <v>9.8518000000000008</v>
      </c>
      <c r="R1482" s="172">
        <v>-12.549899999999999</v>
      </c>
    </row>
    <row r="1483" spans="1:18" x14ac:dyDescent="0.3">
      <c r="A1483" s="168" t="s">
        <v>1539</v>
      </c>
      <c r="B1483" s="168" t="s">
        <v>1582</v>
      </c>
      <c r="C1483" s="168">
        <v>145206</v>
      </c>
      <c r="D1483" s="171">
        <v>44040</v>
      </c>
      <c r="E1483" s="172">
        <v>10.307499999999999</v>
      </c>
      <c r="F1483" s="172">
        <v>0.81869999999999998</v>
      </c>
      <c r="G1483" s="172">
        <v>0.50800000000000001</v>
      </c>
      <c r="H1483" s="172">
        <v>-0.2661</v>
      </c>
      <c r="I1483" s="172">
        <v>2.4428999999999998</v>
      </c>
      <c r="J1483" s="172">
        <v>3.9975000000000001</v>
      </c>
      <c r="K1483" s="172">
        <v>20.705200000000001</v>
      </c>
      <c r="L1483" s="172">
        <v>-11.330299999999999</v>
      </c>
      <c r="M1483" s="172">
        <v>0.25480000000000003</v>
      </c>
      <c r="N1483" s="172">
        <v>3.8246000000000002</v>
      </c>
      <c r="O1483" s="172"/>
      <c r="P1483" s="172"/>
      <c r="Q1483" s="172">
        <v>1.7874000000000001</v>
      </c>
      <c r="R1483" s="172"/>
    </row>
    <row r="1484" spans="1:18" x14ac:dyDescent="0.3">
      <c r="A1484" s="168" t="s">
        <v>1539</v>
      </c>
      <c r="B1484" s="168" t="s">
        <v>1583</v>
      </c>
      <c r="C1484" s="168">
        <v>145208</v>
      </c>
      <c r="D1484" s="171">
        <v>44040</v>
      </c>
      <c r="E1484" s="172">
        <v>9.9634</v>
      </c>
      <c r="F1484" s="172">
        <v>0.8135</v>
      </c>
      <c r="G1484" s="172">
        <v>0.48509999999999998</v>
      </c>
      <c r="H1484" s="172">
        <v>-0.30520000000000003</v>
      </c>
      <c r="I1484" s="172">
        <v>2.3662000000000001</v>
      </c>
      <c r="J1484" s="172">
        <v>3.8384</v>
      </c>
      <c r="K1484" s="172">
        <v>20.206099999999999</v>
      </c>
      <c r="L1484" s="172">
        <v>-12.1502</v>
      </c>
      <c r="M1484" s="172">
        <v>-1.1234</v>
      </c>
      <c r="N1484" s="172">
        <v>1.9107000000000001</v>
      </c>
      <c r="O1484" s="172"/>
      <c r="P1484" s="172"/>
      <c r="Q1484" s="172">
        <v>-0.2142</v>
      </c>
      <c r="R1484" s="172"/>
    </row>
    <row r="1485" spans="1:18" x14ac:dyDescent="0.3">
      <c r="A1485" s="168" t="s">
        <v>1539</v>
      </c>
      <c r="B1485" s="168" t="s">
        <v>1584</v>
      </c>
      <c r="C1485" s="168">
        <v>129649</v>
      </c>
      <c r="D1485" s="171">
        <v>44040</v>
      </c>
      <c r="E1485" s="172">
        <v>13.97</v>
      </c>
      <c r="F1485" s="172">
        <v>0.28720000000000001</v>
      </c>
      <c r="G1485" s="172">
        <v>-0.7107</v>
      </c>
      <c r="H1485" s="172">
        <v>0.86639999999999995</v>
      </c>
      <c r="I1485" s="172">
        <v>3.6349999999999998</v>
      </c>
      <c r="J1485" s="172">
        <v>5.3544</v>
      </c>
      <c r="K1485" s="172">
        <v>13.392899999999999</v>
      </c>
      <c r="L1485" s="172">
        <v>-13.2837</v>
      </c>
      <c r="M1485" s="172">
        <v>-0.92200000000000004</v>
      </c>
      <c r="N1485" s="172">
        <v>7.1318999999999999</v>
      </c>
      <c r="O1485" s="172">
        <v>-3.2770000000000001</v>
      </c>
      <c r="P1485" s="172">
        <v>2.0350000000000001</v>
      </c>
      <c r="Q1485" s="172">
        <v>5.5989000000000004</v>
      </c>
      <c r="R1485" s="172">
        <v>-5.4749999999999996</v>
      </c>
    </row>
    <row r="1486" spans="1:18" x14ac:dyDescent="0.3">
      <c r="A1486" s="168" t="s">
        <v>1539</v>
      </c>
      <c r="B1486" s="168" t="s">
        <v>1585</v>
      </c>
      <c r="C1486" s="168">
        <v>129647</v>
      </c>
      <c r="D1486" s="171">
        <v>44040</v>
      </c>
      <c r="E1486" s="172">
        <v>13.31</v>
      </c>
      <c r="F1486" s="172">
        <v>0.3014</v>
      </c>
      <c r="G1486" s="172">
        <v>-0.67159999999999997</v>
      </c>
      <c r="H1486" s="172">
        <v>0.90980000000000005</v>
      </c>
      <c r="I1486" s="172">
        <v>3.6604000000000001</v>
      </c>
      <c r="J1486" s="172">
        <v>5.3006000000000002</v>
      </c>
      <c r="K1486" s="172">
        <v>13.180300000000001</v>
      </c>
      <c r="L1486" s="172">
        <v>-13.5153</v>
      </c>
      <c r="M1486" s="172">
        <v>-1.4074</v>
      </c>
      <c r="N1486" s="172">
        <v>6.3948999999999998</v>
      </c>
      <c r="O1486" s="172">
        <v>-3.9239999999999999</v>
      </c>
      <c r="P1486" s="172">
        <v>1.1977</v>
      </c>
      <c r="Q1486" s="172">
        <v>4.7694000000000001</v>
      </c>
      <c r="R1486" s="172">
        <v>-6.0358000000000001</v>
      </c>
    </row>
    <row r="1487" spans="1:18" x14ac:dyDescent="0.3">
      <c r="A1487" s="173" t="s">
        <v>27</v>
      </c>
      <c r="B1487" s="168"/>
      <c r="C1487" s="168"/>
      <c r="D1487" s="168"/>
      <c r="E1487" s="168"/>
      <c r="F1487" s="174">
        <v>0.66718478260869585</v>
      </c>
      <c r="G1487" s="174">
        <v>9.1460869565217401E-2</v>
      </c>
      <c r="H1487" s="174">
        <v>0.8297043478260866</v>
      </c>
      <c r="I1487" s="174">
        <v>3.4496021739130436</v>
      </c>
      <c r="J1487" s="174">
        <v>4.8165108695652155</v>
      </c>
      <c r="K1487" s="174">
        <v>17.836771739130437</v>
      </c>
      <c r="L1487" s="174">
        <v>-12.332585714285715</v>
      </c>
      <c r="M1487" s="174">
        <v>-2.487388095238094</v>
      </c>
      <c r="N1487" s="174">
        <v>0.19678333333333364</v>
      </c>
      <c r="O1487" s="174">
        <v>-4.5547199999999997</v>
      </c>
      <c r="P1487" s="174">
        <v>4.0699428571428573</v>
      </c>
      <c r="Q1487" s="174">
        <v>7.6107195652173925</v>
      </c>
      <c r="R1487" s="174">
        <v>-8.0876966666666661</v>
      </c>
    </row>
    <row r="1488" spans="1:18" x14ac:dyDescent="0.3">
      <c r="A1488" s="173" t="s">
        <v>409</v>
      </c>
      <c r="B1488" s="168"/>
      <c r="C1488" s="168"/>
      <c r="D1488" s="168"/>
      <c r="E1488" s="168"/>
      <c r="F1488" s="174">
        <v>0.63949999999999996</v>
      </c>
      <c r="G1488" s="174">
        <v>-2.7800000000000002E-2</v>
      </c>
      <c r="H1488" s="174">
        <v>0.57874999999999999</v>
      </c>
      <c r="I1488" s="174">
        <v>3.2972000000000001</v>
      </c>
      <c r="J1488" s="174">
        <v>4.0217999999999998</v>
      </c>
      <c r="K1488" s="174">
        <v>16.991750000000003</v>
      </c>
      <c r="L1488" s="174">
        <v>-13.3995</v>
      </c>
      <c r="M1488" s="174">
        <v>-2.8237500000000004</v>
      </c>
      <c r="N1488" s="174">
        <v>2.9460999999999999</v>
      </c>
      <c r="O1488" s="174">
        <v>-4.6522500000000004</v>
      </c>
      <c r="P1488" s="174">
        <v>3.4946999999999999</v>
      </c>
      <c r="Q1488" s="174">
        <v>8.5967500000000001</v>
      </c>
      <c r="R1488" s="174">
        <v>-6.6696</v>
      </c>
    </row>
    <row r="1489" spans="1:18" x14ac:dyDescent="0.3">
      <c r="A1489" s="117"/>
      <c r="B1489" s="117"/>
      <c r="C1489" s="117"/>
      <c r="D1489" s="117"/>
      <c r="E1489" s="117"/>
      <c r="F1489" s="117"/>
      <c r="G1489" s="117"/>
      <c r="H1489" s="117"/>
      <c r="I1489" s="117"/>
      <c r="J1489" s="117"/>
      <c r="K1489" s="117"/>
      <c r="L1489" s="117"/>
      <c r="M1489" s="117"/>
      <c r="N1489" s="117"/>
      <c r="O1489" s="117"/>
      <c r="P1489" s="117"/>
      <c r="Q1489" s="117"/>
      <c r="R1489" s="117"/>
    </row>
    <row r="1490" spans="1:18" x14ac:dyDescent="0.3">
      <c r="A1490" s="170" t="s">
        <v>386</v>
      </c>
      <c r="B1490" s="170"/>
      <c r="C1490" s="170"/>
      <c r="D1490" s="170"/>
      <c r="E1490" s="170"/>
      <c r="F1490" s="170"/>
      <c r="G1490" s="170"/>
      <c r="H1490" s="170"/>
      <c r="I1490" s="170"/>
      <c r="J1490" s="170"/>
      <c r="K1490" s="170"/>
      <c r="L1490" s="170"/>
      <c r="M1490" s="170"/>
      <c r="N1490" s="170"/>
      <c r="O1490" s="170"/>
      <c r="P1490" s="170"/>
      <c r="Q1490" s="170"/>
      <c r="R1490" s="170"/>
    </row>
    <row r="1491" spans="1:18" x14ac:dyDescent="0.3">
      <c r="A1491" s="168" t="s">
        <v>378</v>
      </c>
      <c r="B1491" s="168" t="s">
        <v>377</v>
      </c>
      <c r="C1491" s="168">
        <v>147928</v>
      </c>
      <c r="D1491" s="171">
        <v>44040</v>
      </c>
      <c r="E1491" s="172">
        <v>10.73</v>
      </c>
      <c r="F1491" s="172">
        <v>1.6097999999999999</v>
      </c>
      <c r="G1491" s="172">
        <v>1.131</v>
      </c>
      <c r="H1491" s="172">
        <v>0</v>
      </c>
      <c r="I1491" s="172">
        <v>3.1730999999999998</v>
      </c>
      <c r="J1491" s="172">
        <v>5.5064000000000002</v>
      </c>
      <c r="K1491" s="172">
        <v>12.1212</v>
      </c>
      <c r="L1491" s="172"/>
      <c r="M1491" s="172"/>
      <c r="N1491" s="172"/>
      <c r="O1491" s="172"/>
      <c r="P1491" s="172"/>
      <c r="Q1491" s="172">
        <v>7.3</v>
      </c>
      <c r="R1491" s="172"/>
    </row>
    <row r="1492" spans="1:18" x14ac:dyDescent="0.3">
      <c r="A1492" s="168" t="s">
        <v>378</v>
      </c>
      <c r="B1492" s="168" t="s">
        <v>379</v>
      </c>
      <c r="C1492" s="168">
        <v>147929</v>
      </c>
      <c r="D1492" s="171">
        <v>44040</v>
      </c>
      <c r="E1492" s="172">
        <v>10.66</v>
      </c>
      <c r="F1492" s="172">
        <v>1.7176</v>
      </c>
      <c r="G1492" s="172">
        <v>1.2345999999999999</v>
      </c>
      <c r="H1492" s="172">
        <v>9.3899999999999997E-2</v>
      </c>
      <c r="I1492" s="172">
        <v>3.1945999999999999</v>
      </c>
      <c r="J1492" s="172">
        <v>5.4401999999999999</v>
      </c>
      <c r="K1492" s="172">
        <v>11.8573</v>
      </c>
      <c r="L1492" s="172"/>
      <c r="M1492" s="172"/>
      <c r="N1492" s="172"/>
      <c r="O1492" s="172"/>
      <c r="P1492" s="172"/>
      <c r="Q1492" s="172">
        <v>6.6</v>
      </c>
      <c r="R1492" s="172"/>
    </row>
    <row r="1493" spans="1:18" x14ac:dyDescent="0.3">
      <c r="A1493" s="168" t="s">
        <v>378</v>
      </c>
      <c r="B1493" s="168" t="s">
        <v>49</v>
      </c>
      <c r="C1493" s="168">
        <v>147372</v>
      </c>
      <c r="D1493" s="171">
        <v>44040</v>
      </c>
      <c r="E1493" s="172">
        <v>10.45</v>
      </c>
      <c r="F1493" s="172">
        <v>2.0508000000000002</v>
      </c>
      <c r="G1493" s="172">
        <v>2.0508000000000002</v>
      </c>
      <c r="H1493" s="172">
        <v>0.96619999999999995</v>
      </c>
      <c r="I1493" s="172">
        <v>5.4489999999999998</v>
      </c>
      <c r="J1493" s="172">
        <v>7.3997999999999999</v>
      </c>
      <c r="K1493" s="172">
        <v>21.089200000000002</v>
      </c>
      <c r="L1493" s="172">
        <v>-3.9521999999999999</v>
      </c>
      <c r="M1493" s="172">
        <v>1.5548999999999999</v>
      </c>
      <c r="N1493" s="172">
        <v>5.5556000000000001</v>
      </c>
      <c r="O1493" s="172"/>
      <c r="P1493" s="172"/>
      <c r="Q1493" s="172">
        <v>4.2954999999999997</v>
      </c>
      <c r="R1493" s="172"/>
    </row>
    <row r="1494" spans="1:18" x14ac:dyDescent="0.3">
      <c r="A1494" s="168" t="s">
        <v>378</v>
      </c>
      <c r="B1494" s="168" t="s">
        <v>51</v>
      </c>
      <c r="C1494" s="168">
        <v>147371</v>
      </c>
      <c r="D1494" s="171">
        <v>44040</v>
      </c>
      <c r="E1494" s="172">
        <v>10.39</v>
      </c>
      <c r="F1494" s="172">
        <v>1.9626999999999999</v>
      </c>
      <c r="G1494" s="172">
        <v>2.0629</v>
      </c>
      <c r="H1494" s="172">
        <v>0.87380000000000002</v>
      </c>
      <c r="I1494" s="172">
        <v>5.4821999999999997</v>
      </c>
      <c r="J1494" s="172">
        <v>7.3346999999999998</v>
      </c>
      <c r="K1494" s="172">
        <v>20.814</v>
      </c>
      <c r="L1494" s="172">
        <v>-4.2396000000000003</v>
      </c>
      <c r="M1494" s="172">
        <v>1.1685000000000001</v>
      </c>
      <c r="N1494" s="172">
        <v>4.9494999999999996</v>
      </c>
      <c r="O1494" s="172"/>
      <c r="P1494" s="172"/>
      <c r="Q1494" s="172">
        <v>3.7231999999999998</v>
      </c>
      <c r="R1494" s="172"/>
    </row>
    <row r="1495" spans="1:18" x14ac:dyDescent="0.3">
      <c r="A1495" s="168" t="s">
        <v>378</v>
      </c>
      <c r="B1495" s="168" t="s">
        <v>50</v>
      </c>
      <c r="C1495" s="168">
        <v>119709</v>
      </c>
      <c r="D1495" s="171">
        <v>44040</v>
      </c>
      <c r="E1495" s="172">
        <v>110.60080000000001</v>
      </c>
      <c r="F1495" s="172">
        <v>1.6967000000000001</v>
      </c>
      <c r="G1495" s="172">
        <v>1.1432</v>
      </c>
      <c r="H1495" s="172">
        <v>1.0112000000000001</v>
      </c>
      <c r="I1495" s="172">
        <v>5.9701000000000004</v>
      </c>
      <c r="J1495" s="172">
        <v>8.0170999999999992</v>
      </c>
      <c r="K1495" s="172">
        <v>19.982700000000001</v>
      </c>
      <c r="L1495" s="172">
        <v>-8.0919000000000008</v>
      </c>
      <c r="M1495" s="172">
        <v>-3.5741999999999998</v>
      </c>
      <c r="N1495" s="172">
        <v>1.6619999999999999</v>
      </c>
      <c r="O1495" s="172">
        <v>5.1851000000000003</v>
      </c>
      <c r="P1495" s="172">
        <v>7.6970000000000001</v>
      </c>
      <c r="Q1495" s="172">
        <v>11.5786</v>
      </c>
      <c r="R1495" s="172">
        <v>2.3708999999999998</v>
      </c>
    </row>
    <row r="1496" spans="1:18" x14ac:dyDescent="0.3">
      <c r="A1496" s="168" t="s">
        <v>378</v>
      </c>
      <c r="B1496" s="168" t="s">
        <v>52</v>
      </c>
      <c r="C1496" s="168">
        <v>104523</v>
      </c>
      <c r="D1496" s="171">
        <v>44040</v>
      </c>
      <c r="E1496" s="172">
        <v>460.64255622995302</v>
      </c>
      <c r="F1496" s="172">
        <v>1.6952</v>
      </c>
      <c r="G1496" s="172">
        <v>1.1359999999999999</v>
      </c>
      <c r="H1496" s="172">
        <v>0.99760000000000004</v>
      </c>
      <c r="I1496" s="172">
        <v>5.9402999999999997</v>
      </c>
      <c r="J1496" s="172">
        <v>7.9481000000000002</v>
      </c>
      <c r="K1496" s="172">
        <v>19.735900000000001</v>
      </c>
      <c r="L1496" s="172">
        <v>-8.4635999999999996</v>
      </c>
      <c r="M1496" s="172">
        <v>-4.1721000000000004</v>
      </c>
      <c r="N1496" s="172">
        <v>0.83509999999999995</v>
      </c>
      <c r="O1496" s="172">
        <v>4.2712000000000003</v>
      </c>
      <c r="P1496" s="172">
        <v>6.8041999999999998</v>
      </c>
      <c r="Q1496" s="172">
        <v>13.8178</v>
      </c>
      <c r="R1496" s="172">
        <v>1.5383</v>
      </c>
    </row>
    <row r="1497" spans="1:18" x14ac:dyDescent="0.3">
      <c r="A1497" s="173" t="s">
        <v>27</v>
      </c>
      <c r="B1497" s="168"/>
      <c r="C1497" s="168"/>
      <c r="D1497" s="168"/>
      <c r="E1497" s="168"/>
      <c r="F1497" s="174">
        <v>1.7887999999999999</v>
      </c>
      <c r="G1497" s="174">
        <v>1.4597499999999999</v>
      </c>
      <c r="H1497" s="174">
        <v>0.65711666666666668</v>
      </c>
      <c r="I1497" s="174">
        <v>4.8682166666666662</v>
      </c>
      <c r="J1497" s="174">
        <v>6.9410499999999997</v>
      </c>
      <c r="K1497" s="174">
        <v>17.60005</v>
      </c>
      <c r="L1497" s="174">
        <v>-6.1868250000000007</v>
      </c>
      <c r="M1497" s="174">
        <v>-1.255725</v>
      </c>
      <c r="N1497" s="174">
        <v>3.2505499999999996</v>
      </c>
      <c r="O1497" s="174">
        <v>4.7281500000000003</v>
      </c>
      <c r="P1497" s="174">
        <v>7.2506000000000004</v>
      </c>
      <c r="Q1497" s="174">
        <v>7.8858499999999987</v>
      </c>
      <c r="R1497" s="174">
        <v>1.9545999999999999</v>
      </c>
    </row>
    <row r="1498" spans="1:18" x14ac:dyDescent="0.3">
      <c r="A1498" s="173" t="s">
        <v>409</v>
      </c>
      <c r="B1498" s="168"/>
      <c r="C1498" s="168"/>
      <c r="D1498" s="168"/>
      <c r="E1498" s="168"/>
      <c r="F1498" s="174">
        <v>1.7071499999999999</v>
      </c>
      <c r="G1498" s="174">
        <v>1.1888999999999998</v>
      </c>
      <c r="H1498" s="174">
        <v>0.91999999999999993</v>
      </c>
      <c r="I1498" s="174">
        <v>5.4656000000000002</v>
      </c>
      <c r="J1498" s="174">
        <v>7.3672500000000003</v>
      </c>
      <c r="K1498" s="174">
        <v>19.859300000000001</v>
      </c>
      <c r="L1498" s="174">
        <v>-6.165750000000001</v>
      </c>
      <c r="M1498" s="174">
        <v>-1.2028499999999998</v>
      </c>
      <c r="N1498" s="174">
        <v>3.3057499999999997</v>
      </c>
      <c r="O1498" s="174">
        <v>4.7281500000000003</v>
      </c>
      <c r="P1498" s="174">
        <v>7.2506000000000004</v>
      </c>
      <c r="Q1498" s="174">
        <v>6.9499999999999993</v>
      </c>
      <c r="R1498" s="174">
        <v>1.9545999999999999</v>
      </c>
    </row>
    <row r="1499" spans="1:18" x14ac:dyDescent="0.3">
      <c r="A1499" s="117"/>
      <c r="B1499" s="117"/>
      <c r="C1499" s="117"/>
      <c r="D1499" s="117"/>
      <c r="E1499" s="117"/>
      <c r="F1499" s="117"/>
      <c r="G1499" s="117"/>
      <c r="H1499" s="117"/>
      <c r="I1499" s="117"/>
      <c r="J1499" s="117"/>
      <c r="K1499" s="117"/>
      <c r="L1499" s="117"/>
      <c r="M1499" s="117"/>
      <c r="N1499" s="117"/>
      <c r="O1499" s="117"/>
      <c r="P1499" s="117"/>
      <c r="Q1499" s="117"/>
      <c r="R1499" s="117"/>
    </row>
    <row r="1500" spans="1:18" x14ac:dyDescent="0.3">
      <c r="A1500" s="170" t="s">
        <v>1586</v>
      </c>
      <c r="B1500" s="170"/>
      <c r="C1500" s="170"/>
      <c r="D1500" s="170"/>
      <c r="E1500" s="170"/>
      <c r="F1500" s="170"/>
      <c r="G1500" s="170"/>
      <c r="H1500" s="170"/>
      <c r="I1500" s="170"/>
      <c r="J1500" s="170"/>
      <c r="K1500" s="170"/>
      <c r="L1500" s="170"/>
      <c r="M1500" s="170"/>
      <c r="N1500" s="170"/>
      <c r="O1500" s="170"/>
      <c r="P1500" s="170"/>
      <c r="Q1500" s="170"/>
      <c r="R1500" s="170"/>
    </row>
    <row r="1501" spans="1:18" x14ac:dyDescent="0.3">
      <c r="A1501" s="168" t="s">
        <v>1587</v>
      </c>
      <c r="B1501" s="168" t="s">
        <v>1588</v>
      </c>
      <c r="C1501" s="168">
        <v>119501</v>
      </c>
      <c r="D1501" s="171">
        <v>44040</v>
      </c>
      <c r="E1501" s="172">
        <v>413.34960000000001</v>
      </c>
      <c r="F1501" s="172">
        <v>-2.9931999999999999</v>
      </c>
      <c r="G1501" s="172">
        <v>0.37969999999999998</v>
      </c>
      <c r="H1501" s="172">
        <v>2.0065</v>
      </c>
      <c r="I1501" s="172">
        <v>3.8348</v>
      </c>
      <c r="J1501" s="172">
        <v>7.0605000000000002</v>
      </c>
      <c r="K1501" s="172">
        <v>11.6412</v>
      </c>
      <c r="L1501" s="172">
        <v>8.2852999999999994</v>
      </c>
      <c r="M1501" s="172">
        <v>7.8136000000000001</v>
      </c>
      <c r="N1501" s="172">
        <v>8.1144999999999996</v>
      </c>
      <c r="O1501" s="172">
        <v>7.8771000000000004</v>
      </c>
      <c r="P1501" s="172">
        <v>8.2710000000000008</v>
      </c>
      <c r="Q1501" s="172">
        <v>8.7370999999999999</v>
      </c>
      <c r="R1501" s="172">
        <v>8.5032999999999994</v>
      </c>
    </row>
    <row r="1502" spans="1:18" x14ac:dyDescent="0.3">
      <c r="A1502" s="168" t="s">
        <v>1587</v>
      </c>
      <c r="B1502" s="168" t="s">
        <v>1589</v>
      </c>
      <c r="C1502" s="168">
        <v>101317</v>
      </c>
      <c r="D1502" s="171">
        <v>44040</v>
      </c>
      <c r="E1502" s="172">
        <v>409.75420000000003</v>
      </c>
      <c r="F1502" s="172">
        <v>-3.1353</v>
      </c>
      <c r="G1502" s="172">
        <v>0.23830000000000001</v>
      </c>
      <c r="H1502" s="172">
        <v>1.8662000000000001</v>
      </c>
      <c r="I1502" s="172">
        <v>3.6949999999999998</v>
      </c>
      <c r="J1502" s="172">
        <v>6.9050000000000002</v>
      </c>
      <c r="K1502" s="172">
        <v>11.5054</v>
      </c>
      <c r="L1502" s="172">
        <v>8.1480999999999995</v>
      </c>
      <c r="M1502" s="172">
        <v>7.6780999999999997</v>
      </c>
      <c r="N1502" s="172">
        <v>7.9782999999999999</v>
      </c>
      <c r="O1502" s="172">
        <v>7.7447999999999997</v>
      </c>
      <c r="P1502" s="172">
        <v>8.1342999999999996</v>
      </c>
      <c r="Q1502" s="172">
        <v>7.8136000000000001</v>
      </c>
      <c r="R1502" s="172">
        <v>8.3699999999999992</v>
      </c>
    </row>
    <row r="1503" spans="1:18" x14ac:dyDescent="0.3">
      <c r="A1503" s="168" t="s">
        <v>1587</v>
      </c>
      <c r="B1503" s="168" t="s">
        <v>1590</v>
      </c>
      <c r="C1503" s="168">
        <v>144754</v>
      </c>
      <c r="D1503" s="171">
        <v>44040</v>
      </c>
      <c r="E1503" s="172">
        <v>11.5952</v>
      </c>
      <c r="F1503" s="172">
        <v>-3.1476000000000002</v>
      </c>
      <c r="G1503" s="172">
        <v>2.0466000000000002</v>
      </c>
      <c r="H1503" s="172">
        <v>3.2848000000000002</v>
      </c>
      <c r="I1503" s="172">
        <v>4.0309999999999997</v>
      </c>
      <c r="J1503" s="172">
        <v>5.7739000000000003</v>
      </c>
      <c r="K1503" s="172">
        <v>8.2539999999999996</v>
      </c>
      <c r="L1503" s="172">
        <v>6.8357999999999999</v>
      </c>
      <c r="M1503" s="172">
        <v>6.9080000000000004</v>
      </c>
      <c r="N1503" s="172">
        <v>7.4272999999999998</v>
      </c>
      <c r="O1503" s="172"/>
      <c r="P1503" s="172"/>
      <c r="Q1503" s="172">
        <v>8.1808999999999994</v>
      </c>
      <c r="R1503" s="172"/>
    </row>
    <row r="1504" spans="1:18" x14ac:dyDescent="0.3">
      <c r="A1504" s="168" t="s">
        <v>1587</v>
      </c>
      <c r="B1504" s="168" t="s">
        <v>1591</v>
      </c>
      <c r="C1504" s="168">
        <v>144759</v>
      </c>
      <c r="D1504" s="171">
        <v>44040</v>
      </c>
      <c r="E1504" s="172">
        <v>11.402699999999999</v>
      </c>
      <c r="F1504" s="172">
        <v>-4.1608000000000001</v>
      </c>
      <c r="G1504" s="172">
        <v>1.0404</v>
      </c>
      <c r="H1504" s="172">
        <v>2.3332000000000002</v>
      </c>
      <c r="I1504" s="172">
        <v>3.1133000000000002</v>
      </c>
      <c r="J1504" s="172">
        <v>4.8521000000000001</v>
      </c>
      <c r="K1504" s="172">
        <v>7.3247999999999998</v>
      </c>
      <c r="L1504" s="172">
        <v>5.8967999999999998</v>
      </c>
      <c r="M1504" s="172">
        <v>5.9545000000000003</v>
      </c>
      <c r="N1504" s="172">
        <v>6.4554999999999998</v>
      </c>
      <c r="O1504" s="172"/>
      <c r="P1504" s="172"/>
      <c r="Q1504" s="172">
        <v>7.2229999999999999</v>
      </c>
      <c r="R1504" s="172"/>
    </row>
    <row r="1505" spans="1:18" x14ac:dyDescent="0.3">
      <c r="A1505" s="168" t="s">
        <v>1587</v>
      </c>
      <c r="B1505" s="168" t="s">
        <v>1592</v>
      </c>
      <c r="C1505" s="168">
        <v>143464</v>
      </c>
      <c r="D1505" s="171">
        <v>44040</v>
      </c>
      <c r="E1505" s="172">
        <v>1166.8485000000001</v>
      </c>
      <c r="F1505" s="172">
        <v>-1.6109</v>
      </c>
      <c r="G1505" s="172">
        <v>2.1440000000000001</v>
      </c>
      <c r="H1505" s="172">
        <v>3.3603999999999998</v>
      </c>
      <c r="I1505" s="172">
        <v>3.4716999999999998</v>
      </c>
      <c r="J1505" s="172">
        <v>3.8952</v>
      </c>
      <c r="K1505" s="172">
        <v>6.0119999999999996</v>
      </c>
      <c r="L1505" s="172">
        <v>5.9744999999999999</v>
      </c>
      <c r="M1505" s="172">
        <v>5.9561000000000002</v>
      </c>
      <c r="N1505" s="172">
        <v>6.3887999999999998</v>
      </c>
      <c r="O1505" s="172"/>
      <c r="P1505" s="172"/>
      <c r="Q1505" s="172">
        <v>7.4090999999999996</v>
      </c>
      <c r="R1505" s="172">
        <v>7.2708000000000004</v>
      </c>
    </row>
    <row r="1506" spans="1:18" x14ac:dyDescent="0.3">
      <c r="A1506" s="168" t="s">
        <v>1587</v>
      </c>
      <c r="B1506" s="168" t="s">
        <v>1593</v>
      </c>
      <c r="C1506" s="168">
        <v>143508</v>
      </c>
      <c r="D1506" s="171">
        <v>44040</v>
      </c>
      <c r="E1506" s="172">
        <v>1171.5631000000001</v>
      </c>
      <c r="F1506" s="172">
        <v>-1.4331</v>
      </c>
      <c r="G1506" s="172">
        <v>2.3239999999999998</v>
      </c>
      <c r="H1506" s="172">
        <v>3.5402999999999998</v>
      </c>
      <c r="I1506" s="172">
        <v>3.6518000000000002</v>
      </c>
      <c r="J1506" s="172">
        <v>4.0758999999999999</v>
      </c>
      <c r="K1506" s="172">
        <v>6.1947000000000001</v>
      </c>
      <c r="L1506" s="172">
        <v>6.16</v>
      </c>
      <c r="M1506" s="172">
        <v>6.1441999999999997</v>
      </c>
      <c r="N1506" s="172">
        <v>6.5803000000000003</v>
      </c>
      <c r="O1506" s="172"/>
      <c r="P1506" s="172"/>
      <c r="Q1506" s="172">
        <v>7.6098999999999997</v>
      </c>
      <c r="R1506" s="172">
        <v>7.4741999999999997</v>
      </c>
    </row>
    <row r="1507" spans="1:18" x14ac:dyDescent="0.3">
      <c r="A1507" s="168" t="s">
        <v>1587</v>
      </c>
      <c r="B1507" s="168" t="s">
        <v>1594</v>
      </c>
      <c r="C1507" s="168">
        <v>119379</v>
      </c>
      <c r="D1507" s="171">
        <v>44040</v>
      </c>
      <c r="E1507" s="172">
        <v>2508.8110000000001</v>
      </c>
      <c r="F1507" s="172">
        <v>-1.2322</v>
      </c>
      <c r="G1507" s="172">
        <v>0.88719999999999999</v>
      </c>
      <c r="H1507" s="172">
        <v>2.5525000000000002</v>
      </c>
      <c r="I1507" s="172">
        <v>3.1943000000000001</v>
      </c>
      <c r="J1507" s="172">
        <v>4.2655000000000003</v>
      </c>
      <c r="K1507" s="172">
        <v>6.9260000000000002</v>
      </c>
      <c r="L1507" s="172">
        <v>6.1506999999999996</v>
      </c>
      <c r="M1507" s="172">
        <v>6.0753000000000004</v>
      </c>
      <c r="N1507" s="172">
        <v>6.5952999999999999</v>
      </c>
      <c r="O1507" s="172">
        <v>7.3902000000000001</v>
      </c>
      <c r="P1507" s="172">
        <v>8.0327999999999999</v>
      </c>
      <c r="Q1507" s="172">
        <v>8.5356000000000005</v>
      </c>
      <c r="R1507" s="172">
        <v>7.383</v>
      </c>
    </row>
    <row r="1508" spans="1:18" x14ac:dyDescent="0.3">
      <c r="A1508" s="168" t="s">
        <v>1587</v>
      </c>
      <c r="B1508" s="168" t="s">
        <v>1595</v>
      </c>
      <c r="C1508" s="168">
        <v>109269</v>
      </c>
      <c r="D1508" s="171">
        <v>44040</v>
      </c>
      <c r="E1508" s="172">
        <v>2465.7028</v>
      </c>
      <c r="F1508" s="172">
        <v>-1.4699</v>
      </c>
      <c r="G1508" s="172">
        <v>0.64990000000000003</v>
      </c>
      <c r="H1508" s="172">
        <v>2.3149999999999999</v>
      </c>
      <c r="I1508" s="172">
        <v>2.9569999999999999</v>
      </c>
      <c r="J1508" s="172">
        <v>4.0271999999999997</v>
      </c>
      <c r="K1508" s="172">
        <v>6.6845999999999997</v>
      </c>
      <c r="L1508" s="172">
        <v>5.9062000000000001</v>
      </c>
      <c r="M1508" s="172">
        <v>5.8272000000000004</v>
      </c>
      <c r="N1508" s="172">
        <v>6.3426</v>
      </c>
      <c r="O1508" s="172">
        <v>7.1748000000000003</v>
      </c>
      <c r="P1508" s="172">
        <v>7.8136000000000001</v>
      </c>
      <c r="Q1508" s="172">
        <v>7.7830000000000004</v>
      </c>
      <c r="R1508" s="172">
        <v>7.1329000000000002</v>
      </c>
    </row>
    <row r="1509" spans="1:18" x14ac:dyDescent="0.3">
      <c r="A1509" s="168" t="s">
        <v>1587</v>
      </c>
      <c r="B1509" s="168" t="s">
        <v>1596</v>
      </c>
      <c r="C1509" s="168">
        <v>118317</v>
      </c>
      <c r="D1509" s="171">
        <v>44040</v>
      </c>
      <c r="E1509" s="172">
        <v>3096.0102000000002</v>
      </c>
      <c r="F1509" s="172">
        <v>2.0207999999999999</v>
      </c>
      <c r="G1509" s="172">
        <v>0.4819</v>
      </c>
      <c r="H1509" s="172">
        <v>0.81140000000000001</v>
      </c>
      <c r="I1509" s="172">
        <v>2.6265999999999998</v>
      </c>
      <c r="J1509" s="172">
        <v>4.3517999999999999</v>
      </c>
      <c r="K1509" s="172">
        <v>7.0629999999999997</v>
      </c>
      <c r="L1509" s="172">
        <v>6.2648000000000001</v>
      </c>
      <c r="M1509" s="172">
        <v>6.2046000000000001</v>
      </c>
      <c r="N1509" s="172">
        <v>6.5282999999999998</v>
      </c>
      <c r="O1509" s="172">
        <v>6.7133000000000003</v>
      </c>
      <c r="P1509" s="172">
        <v>7.0827</v>
      </c>
      <c r="Q1509" s="172">
        <v>7.8533999999999997</v>
      </c>
      <c r="R1509" s="172">
        <v>6.8646000000000003</v>
      </c>
    </row>
    <row r="1510" spans="1:18" x14ac:dyDescent="0.3">
      <c r="A1510" s="168" t="s">
        <v>1587</v>
      </c>
      <c r="B1510" s="168" t="s">
        <v>1597</v>
      </c>
      <c r="C1510" s="168">
        <v>109371</v>
      </c>
      <c r="D1510" s="171">
        <v>44040</v>
      </c>
      <c r="E1510" s="172">
        <v>2990.9726999999998</v>
      </c>
      <c r="F1510" s="172">
        <v>1.4291</v>
      </c>
      <c r="G1510" s="172">
        <v>-9.2700000000000005E-2</v>
      </c>
      <c r="H1510" s="172">
        <v>0.22750000000000001</v>
      </c>
      <c r="I1510" s="172">
        <v>2.0424000000000002</v>
      </c>
      <c r="J1510" s="172">
        <v>3.7688999999999999</v>
      </c>
      <c r="K1510" s="172">
        <v>6.4701000000000004</v>
      </c>
      <c r="L1510" s="172">
        <v>5.6703000000000001</v>
      </c>
      <c r="M1510" s="172">
        <v>5.5975999999999999</v>
      </c>
      <c r="N1510" s="172">
        <v>5.9108000000000001</v>
      </c>
      <c r="O1510" s="172">
        <v>6.1017000000000001</v>
      </c>
      <c r="P1510" s="172">
        <v>6.4166999999999996</v>
      </c>
      <c r="Q1510" s="172">
        <v>7.5723000000000003</v>
      </c>
      <c r="R1510" s="172">
        <v>6.3178000000000001</v>
      </c>
    </row>
    <row r="1511" spans="1:18" x14ac:dyDescent="0.3">
      <c r="A1511" s="168" t="s">
        <v>1587</v>
      </c>
      <c r="B1511" s="168" t="s">
        <v>1598</v>
      </c>
      <c r="C1511" s="168">
        <v>119205</v>
      </c>
      <c r="D1511" s="171">
        <v>44040</v>
      </c>
      <c r="E1511" s="172">
        <v>2782.2501999999999</v>
      </c>
      <c r="F1511" s="172">
        <v>-1.7251000000000001</v>
      </c>
      <c r="G1511" s="172">
        <v>2.4375</v>
      </c>
      <c r="H1511" s="172">
        <v>2.5743</v>
      </c>
      <c r="I1511" s="172">
        <v>3.3847999999999998</v>
      </c>
      <c r="J1511" s="172">
        <v>4.0452000000000004</v>
      </c>
      <c r="K1511" s="172">
        <v>6.7145000000000001</v>
      </c>
      <c r="L1511" s="172">
        <v>6.4005999999999998</v>
      </c>
      <c r="M1511" s="172">
        <v>6.3624999999999998</v>
      </c>
      <c r="N1511" s="172">
        <v>6.8851000000000004</v>
      </c>
      <c r="O1511" s="172">
        <v>6.7774999999999999</v>
      </c>
      <c r="P1511" s="172">
        <v>7.2035</v>
      </c>
      <c r="Q1511" s="172">
        <v>7.9448999999999996</v>
      </c>
      <c r="R1511" s="172">
        <v>6.6600999999999999</v>
      </c>
    </row>
    <row r="1512" spans="1:18" x14ac:dyDescent="0.3">
      <c r="A1512" s="168" t="s">
        <v>1587</v>
      </c>
      <c r="B1512" s="168" t="s">
        <v>1599</v>
      </c>
      <c r="C1512" s="168">
        <v>104138</v>
      </c>
      <c r="D1512" s="171">
        <v>44040</v>
      </c>
      <c r="E1512" s="172">
        <v>2650.4693000000002</v>
      </c>
      <c r="F1512" s="172">
        <v>-2.4125000000000001</v>
      </c>
      <c r="G1512" s="172">
        <v>1.7475000000000001</v>
      </c>
      <c r="H1512" s="172">
        <v>1.8839999999999999</v>
      </c>
      <c r="I1512" s="172">
        <v>2.6941999999999999</v>
      </c>
      <c r="J1512" s="172">
        <v>3.3531</v>
      </c>
      <c r="K1512" s="172">
        <v>6.0060000000000002</v>
      </c>
      <c r="L1512" s="172">
        <v>5.7164999999999999</v>
      </c>
      <c r="M1512" s="172">
        <v>5.6345000000000001</v>
      </c>
      <c r="N1512" s="172">
        <v>6.1269</v>
      </c>
      <c r="O1512" s="172">
        <v>5.9896000000000003</v>
      </c>
      <c r="P1512" s="172">
        <v>6.4454000000000002</v>
      </c>
      <c r="Q1512" s="172">
        <v>7.2089999999999996</v>
      </c>
      <c r="R1512" s="172">
        <v>5.8784999999999998</v>
      </c>
    </row>
    <row r="1513" spans="1:18" x14ac:dyDescent="0.3">
      <c r="A1513" s="168" t="s">
        <v>1587</v>
      </c>
      <c r="B1513" s="168" t="s">
        <v>1600</v>
      </c>
      <c r="C1513" s="168">
        <v>119186</v>
      </c>
      <c r="D1513" s="171">
        <v>44040</v>
      </c>
      <c r="E1513" s="172">
        <v>2267.3780000000002</v>
      </c>
      <c r="F1513" s="172">
        <v>2.9000000000000001E-2</v>
      </c>
      <c r="G1513" s="172">
        <v>0.80700000000000005</v>
      </c>
      <c r="H1513" s="172">
        <v>1.877</v>
      </c>
      <c r="I1513" s="172">
        <v>2.8448000000000002</v>
      </c>
      <c r="J1513" s="172">
        <v>3.7791999999999999</v>
      </c>
      <c r="K1513" s="172">
        <v>5.9866000000000001</v>
      </c>
      <c r="L1513" s="172">
        <v>5.5472000000000001</v>
      </c>
      <c r="M1513" s="172">
        <v>5.4721000000000002</v>
      </c>
      <c r="N1513" s="172">
        <v>5.8872</v>
      </c>
      <c r="O1513" s="172">
        <v>6.7920999999999996</v>
      </c>
      <c r="P1513" s="172">
        <v>7.2821999999999996</v>
      </c>
      <c r="Q1513" s="172">
        <v>7.9828000000000001</v>
      </c>
      <c r="R1513" s="172">
        <v>6.7153999999999998</v>
      </c>
    </row>
    <row r="1514" spans="1:18" x14ac:dyDescent="0.3">
      <c r="A1514" s="168" t="s">
        <v>1587</v>
      </c>
      <c r="B1514" s="168" t="s">
        <v>1601</v>
      </c>
      <c r="C1514" s="168">
        <v>112408</v>
      </c>
      <c r="D1514" s="171">
        <v>44040</v>
      </c>
      <c r="E1514" s="172">
        <v>2165.1500999999998</v>
      </c>
      <c r="F1514" s="172">
        <v>-0.88500000000000001</v>
      </c>
      <c r="G1514" s="172">
        <v>-0.1087</v>
      </c>
      <c r="H1514" s="172">
        <v>0.96199999999999997</v>
      </c>
      <c r="I1514" s="172">
        <v>1.9328000000000001</v>
      </c>
      <c r="J1514" s="172">
        <v>2.8816000000000002</v>
      </c>
      <c r="K1514" s="172">
        <v>5.0867000000000004</v>
      </c>
      <c r="L1514" s="172">
        <v>4.8521999999999998</v>
      </c>
      <c r="M1514" s="172">
        <v>4.7873999999999999</v>
      </c>
      <c r="N1514" s="172">
        <v>5.1703999999999999</v>
      </c>
      <c r="O1514" s="172">
        <v>6.0217000000000001</v>
      </c>
      <c r="P1514" s="172">
        <v>6.5255000000000001</v>
      </c>
      <c r="Q1514" s="172">
        <v>7.6769999999999996</v>
      </c>
      <c r="R1514" s="172">
        <v>5.8985000000000003</v>
      </c>
    </row>
    <row r="1515" spans="1:18" x14ac:dyDescent="0.3">
      <c r="A1515" s="168" t="s">
        <v>1587</v>
      </c>
      <c r="B1515" s="168" t="s">
        <v>1602</v>
      </c>
      <c r="C1515" s="168">
        <v>147970</v>
      </c>
      <c r="D1515" s="171">
        <v>44029</v>
      </c>
      <c r="E1515" s="172">
        <v>1.4246000000000001</v>
      </c>
      <c r="F1515" s="172">
        <v>0</v>
      </c>
      <c r="G1515" s="172">
        <v>0</v>
      </c>
      <c r="H1515" s="172">
        <v>0</v>
      </c>
      <c r="I1515" s="172"/>
      <c r="J1515" s="172"/>
      <c r="K1515" s="172"/>
      <c r="L1515" s="172"/>
      <c r="M1515" s="172"/>
      <c r="N1515" s="172"/>
      <c r="O1515" s="172"/>
      <c r="P1515" s="172"/>
      <c r="Q1515" s="172">
        <v>0</v>
      </c>
      <c r="R1515" s="172"/>
    </row>
    <row r="1516" spans="1:18" x14ac:dyDescent="0.3">
      <c r="A1516" s="168" t="s">
        <v>1587</v>
      </c>
      <c r="B1516" s="168" t="s">
        <v>1603</v>
      </c>
      <c r="C1516" s="168">
        <v>147973</v>
      </c>
      <c r="D1516" s="171">
        <v>44029</v>
      </c>
      <c r="E1516" s="172">
        <v>1.4319999999999999</v>
      </c>
      <c r="F1516" s="172">
        <v>0</v>
      </c>
      <c r="G1516" s="172">
        <v>0</v>
      </c>
      <c r="H1516" s="172">
        <v>0</v>
      </c>
      <c r="I1516" s="172"/>
      <c r="J1516" s="172"/>
      <c r="K1516" s="172"/>
      <c r="L1516" s="172"/>
      <c r="M1516" s="172"/>
      <c r="N1516" s="172"/>
      <c r="O1516" s="172"/>
      <c r="P1516" s="172"/>
      <c r="Q1516" s="172">
        <v>0</v>
      </c>
      <c r="R1516" s="172"/>
    </row>
    <row r="1517" spans="1:18" x14ac:dyDescent="0.3">
      <c r="A1517" s="168" t="s">
        <v>1587</v>
      </c>
      <c r="B1517" s="168" t="s">
        <v>1604</v>
      </c>
      <c r="C1517" s="168">
        <v>107249</v>
      </c>
      <c r="D1517" s="171">
        <v>44040</v>
      </c>
      <c r="E1517" s="172">
        <v>28.281199999999998</v>
      </c>
      <c r="F1517" s="172">
        <v>5.0340999999999996</v>
      </c>
      <c r="G1517" s="172">
        <v>7.8472</v>
      </c>
      <c r="H1517" s="172">
        <v>9.8455999999999992</v>
      </c>
      <c r="I1517" s="172">
        <v>9.6227999999999998</v>
      </c>
      <c r="J1517" s="172">
        <v>10.394600000000001</v>
      </c>
      <c r="K1517" s="172">
        <v>10.227499999999999</v>
      </c>
      <c r="L1517" s="172">
        <v>9.0685000000000002</v>
      </c>
      <c r="M1517" s="172">
        <v>3.0348999999999999</v>
      </c>
      <c r="N1517" s="172">
        <v>4.5022000000000002</v>
      </c>
      <c r="O1517" s="172">
        <v>7.2710999999999997</v>
      </c>
      <c r="P1517" s="172">
        <v>8.1468000000000007</v>
      </c>
      <c r="Q1517" s="172">
        <v>8.5871999999999993</v>
      </c>
      <c r="R1517" s="172">
        <v>7.1032999999999999</v>
      </c>
    </row>
    <row r="1518" spans="1:18" x14ac:dyDescent="0.3">
      <c r="A1518" s="168" t="s">
        <v>1587</v>
      </c>
      <c r="B1518" s="168" t="s">
        <v>1605</v>
      </c>
      <c r="C1518" s="168">
        <v>118560</v>
      </c>
      <c r="D1518" s="171">
        <v>44040</v>
      </c>
      <c r="E1518" s="172">
        <v>28.441600000000001</v>
      </c>
      <c r="F1518" s="172">
        <v>5.1340000000000003</v>
      </c>
      <c r="G1518" s="172">
        <v>7.9314999999999998</v>
      </c>
      <c r="H1518" s="172">
        <v>9.9187999999999992</v>
      </c>
      <c r="I1518" s="172">
        <v>9.7067999999999994</v>
      </c>
      <c r="J1518" s="172">
        <v>10.4824</v>
      </c>
      <c r="K1518" s="172">
        <v>10.319599999999999</v>
      </c>
      <c r="L1518" s="172">
        <v>9.1661000000000001</v>
      </c>
      <c r="M1518" s="172">
        <v>3.1396000000000002</v>
      </c>
      <c r="N1518" s="172">
        <v>4.6071999999999997</v>
      </c>
      <c r="O1518" s="172">
        <v>7.3601000000000001</v>
      </c>
      <c r="P1518" s="172">
        <v>8.2357999999999993</v>
      </c>
      <c r="Q1518" s="172">
        <v>8.8538999999999994</v>
      </c>
      <c r="R1518" s="172">
        <v>7.1988000000000003</v>
      </c>
    </row>
    <row r="1519" spans="1:18" x14ac:dyDescent="0.3">
      <c r="A1519" s="168" t="s">
        <v>1587</v>
      </c>
      <c r="B1519" s="168" t="s">
        <v>1606</v>
      </c>
      <c r="C1519" s="168">
        <v>145034</v>
      </c>
      <c r="D1519" s="171">
        <v>44040</v>
      </c>
      <c r="E1519" s="172">
        <v>11.5913</v>
      </c>
      <c r="F1519" s="172">
        <v>1.8894</v>
      </c>
      <c r="G1519" s="172">
        <v>2.9137</v>
      </c>
      <c r="H1519" s="172">
        <v>3.3759999999999999</v>
      </c>
      <c r="I1519" s="172">
        <v>4.5514000000000001</v>
      </c>
      <c r="J1519" s="172">
        <v>6.6910999999999996</v>
      </c>
      <c r="K1519" s="172">
        <v>10.1724</v>
      </c>
      <c r="L1519" s="172">
        <v>8.2971000000000004</v>
      </c>
      <c r="M1519" s="172">
        <v>7.5099</v>
      </c>
      <c r="N1519" s="172">
        <v>7.7343999999999999</v>
      </c>
      <c r="O1519" s="172"/>
      <c r="P1519" s="172"/>
      <c r="Q1519" s="172">
        <v>8.3383000000000003</v>
      </c>
      <c r="R1519" s="172"/>
    </row>
    <row r="1520" spans="1:18" x14ac:dyDescent="0.3">
      <c r="A1520" s="168" t="s">
        <v>1587</v>
      </c>
      <c r="B1520" s="168" t="s">
        <v>1607</v>
      </c>
      <c r="C1520" s="168">
        <v>145040</v>
      </c>
      <c r="D1520" s="171">
        <v>44040</v>
      </c>
      <c r="E1520" s="172">
        <v>11.525</v>
      </c>
      <c r="F1520" s="172">
        <v>1.2668999999999999</v>
      </c>
      <c r="G1520" s="172">
        <v>2.6135000000000002</v>
      </c>
      <c r="H1520" s="172">
        <v>3.0331000000000001</v>
      </c>
      <c r="I1520" s="172">
        <v>4.2370999999999999</v>
      </c>
      <c r="J1520" s="172">
        <v>6.3794000000000004</v>
      </c>
      <c r="K1520" s="172">
        <v>9.8594000000000008</v>
      </c>
      <c r="L1520" s="172">
        <v>7.968</v>
      </c>
      <c r="M1520" s="172">
        <v>7.1820000000000004</v>
      </c>
      <c r="N1520" s="172">
        <v>7.4034000000000004</v>
      </c>
      <c r="O1520" s="172"/>
      <c r="P1520" s="172"/>
      <c r="Q1520" s="172">
        <v>8.0017999999999994</v>
      </c>
      <c r="R1520" s="172"/>
    </row>
    <row r="1521" spans="1:18" x14ac:dyDescent="0.3">
      <c r="A1521" s="168" t="s">
        <v>1587</v>
      </c>
      <c r="B1521" s="168" t="s">
        <v>1608</v>
      </c>
      <c r="C1521" s="168">
        <v>147908</v>
      </c>
      <c r="D1521" s="171">
        <v>44040</v>
      </c>
      <c r="E1521" s="172">
        <v>1033.7403999999999</v>
      </c>
      <c r="F1521" s="172">
        <v>-0.25419999999999998</v>
      </c>
      <c r="G1521" s="172">
        <v>2.9527999999999999</v>
      </c>
      <c r="H1521" s="172">
        <v>2.5954999999999999</v>
      </c>
      <c r="I1521" s="172">
        <v>3.2117</v>
      </c>
      <c r="J1521" s="172">
        <v>4.6390000000000002</v>
      </c>
      <c r="K1521" s="172">
        <v>7.6923000000000004</v>
      </c>
      <c r="L1521" s="172"/>
      <c r="M1521" s="172"/>
      <c r="N1521" s="172"/>
      <c r="O1521" s="172"/>
      <c r="P1521" s="172"/>
      <c r="Q1521" s="172">
        <v>6.8040000000000003</v>
      </c>
      <c r="R1521" s="172"/>
    </row>
    <row r="1522" spans="1:18" x14ac:dyDescent="0.3">
      <c r="A1522" s="168" t="s">
        <v>1587</v>
      </c>
      <c r="B1522" s="168" t="s">
        <v>1609</v>
      </c>
      <c r="C1522" s="168">
        <v>147907</v>
      </c>
      <c r="D1522" s="171">
        <v>44040</v>
      </c>
      <c r="E1522" s="172">
        <v>1032.4475</v>
      </c>
      <c r="F1522" s="172">
        <v>-0.51259999999999994</v>
      </c>
      <c r="G1522" s="172">
        <v>2.6956000000000002</v>
      </c>
      <c r="H1522" s="172">
        <v>2.3378999999999999</v>
      </c>
      <c r="I1522" s="172">
        <v>2.9540000000000002</v>
      </c>
      <c r="J1522" s="172">
        <v>4.383</v>
      </c>
      <c r="K1522" s="172">
        <v>7.4356</v>
      </c>
      <c r="L1522" s="172"/>
      <c r="M1522" s="172"/>
      <c r="N1522" s="172"/>
      <c r="O1522" s="172"/>
      <c r="P1522" s="172"/>
      <c r="Q1522" s="172">
        <v>6.5433000000000003</v>
      </c>
      <c r="R1522" s="172"/>
    </row>
    <row r="1523" spans="1:18" x14ac:dyDescent="0.3">
      <c r="A1523" s="168" t="s">
        <v>1587</v>
      </c>
      <c r="B1523" s="168" t="s">
        <v>1610</v>
      </c>
      <c r="C1523" s="168">
        <v>115092</v>
      </c>
      <c r="D1523" s="171">
        <v>44040</v>
      </c>
      <c r="E1523" s="172">
        <v>20.872399999999999</v>
      </c>
      <c r="F1523" s="172">
        <v>0.52459999999999996</v>
      </c>
      <c r="G1523" s="172">
        <v>3.28</v>
      </c>
      <c r="H1523" s="172">
        <v>4.3754999999999997</v>
      </c>
      <c r="I1523" s="172">
        <v>3.8904999999999998</v>
      </c>
      <c r="J1523" s="172">
        <v>7.5693999999999999</v>
      </c>
      <c r="K1523" s="172">
        <v>10.2965</v>
      </c>
      <c r="L1523" s="172">
        <v>7.0435999999999996</v>
      </c>
      <c r="M1523" s="172">
        <v>7.3124000000000002</v>
      </c>
      <c r="N1523" s="172">
        <v>7.6627999999999998</v>
      </c>
      <c r="O1523" s="172">
        <v>7.4671000000000003</v>
      </c>
      <c r="P1523" s="172">
        <v>8.0884</v>
      </c>
      <c r="Q1523" s="172">
        <v>8.2858000000000001</v>
      </c>
      <c r="R1523" s="172">
        <v>8.0327999999999999</v>
      </c>
    </row>
    <row r="1524" spans="1:18" x14ac:dyDescent="0.3">
      <c r="A1524" s="168" t="s">
        <v>1587</v>
      </c>
      <c r="B1524" s="168" t="s">
        <v>1611</v>
      </c>
      <c r="C1524" s="168">
        <v>120676</v>
      </c>
      <c r="D1524" s="171">
        <v>44040</v>
      </c>
      <c r="E1524" s="172">
        <v>22.053999999999998</v>
      </c>
      <c r="F1524" s="172">
        <v>1.3241000000000001</v>
      </c>
      <c r="G1524" s="172">
        <v>3.9323999999999999</v>
      </c>
      <c r="H1524" s="172">
        <v>5.0646000000000004</v>
      </c>
      <c r="I1524" s="172">
        <v>4.5473999999999997</v>
      </c>
      <c r="J1524" s="172">
        <v>8.2254000000000005</v>
      </c>
      <c r="K1524" s="172">
        <v>10.9658</v>
      </c>
      <c r="L1524" s="172">
        <v>7.7015000000000002</v>
      </c>
      <c r="M1524" s="172">
        <v>7.9588999999999999</v>
      </c>
      <c r="N1524" s="172">
        <v>8.3041</v>
      </c>
      <c r="O1524" s="172">
        <v>8.0967000000000002</v>
      </c>
      <c r="P1524" s="172">
        <v>8.98</v>
      </c>
      <c r="Q1524" s="172">
        <v>9.1195000000000004</v>
      </c>
      <c r="R1524" s="172">
        <v>8.6506000000000007</v>
      </c>
    </row>
    <row r="1525" spans="1:18" x14ac:dyDescent="0.3">
      <c r="A1525" s="168" t="s">
        <v>1587</v>
      </c>
      <c r="B1525" s="168" t="s">
        <v>1612</v>
      </c>
      <c r="C1525" s="168">
        <v>113251</v>
      </c>
      <c r="D1525" s="171">
        <v>44040</v>
      </c>
      <c r="E1525" s="172">
        <v>2107.0835999999999</v>
      </c>
      <c r="F1525" s="172">
        <v>2.6852</v>
      </c>
      <c r="G1525" s="172">
        <v>3.2782</v>
      </c>
      <c r="H1525" s="172">
        <v>5.4561000000000002</v>
      </c>
      <c r="I1525" s="172">
        <v>5.8851000000000004</v>
      </c>
      <c r="J1525" s="172">
        <v>7.4732000000000003</v>
      </c>
      <c r="K1525" s="172">
        <v>8.4196000000000009</v>
      </c>
      <c r="L1525" s="172">
        <v>5.1466000000000003</v>
      </c>
      <c r="M1525" s="172">
        <v>5.6199000000000003</v>
      </c>
      <c r="N1525" s="172">
        <v>10.638999999999999</v>
      </c>
      <c r="O1525" s="172">
        <v>6.3787000000000003</v>
      </c>
      <c r="P1525" s="172">
        <v>6.7092000000000001</v>
      </c>
      <c r="Q1525" s="172">
        <v>7.8132999999999999</v>
      </c>
      <c r="R1525" s="172">
        <v>6.5229999999999997</v>
      </c>
    </row>
    <row r="1526" spans="1:18" x14ac:dyDescent="0.3">
      <c r="A1526" s="168" t="s">
        <v>1587</v>
      </c>
      <c r="B1526" s="168" t="s">
        <v>1613</v>
      </c>
      <c r="C1526" s="168">
        <v>118350</v>
      </c>
      <c r="D1526" s="171">
        <v>44040</v>
      </c>
      <c r="E1526" s="172">
        <v>2199.3398000000002</v>
      </c>
      <c r="F1526" s="172">
        <v>3.0838000000000001</v>
      </c>
      <c r="G1526" s="172">
        <v>3.6787000000000001</v>
      </c>
      <c r="H1526" s="172">
        <v>5.8569000000000004</v>
      </c>
      <c r="I1526" s="172">
        <v>6.2861000000000002</v>
      </c>
      <c r="J1526" s="172">
        <v>7.8758999999999997</v>
      </c>
      <c r="K1526" s="172">
        <v>8.8347999999999995</v>
      </c>
      <c r="L1526" s="172">
        <v>5.5663</v>
      </c>
      <c r="M1526" s="172">
        <v>6.0445000000000002</v>
      </c>
      <c r="N1526" s="172">
        <v>11.1143</v>
      </c>
      <c r="O1526" s="172">
        <v>7.0324</v>
      </c>
      <c r="P1526" s="172">
        <v>7.4520999999999997</v>
      </c>
      <c r="Q1526" s="172">
        <v>8.0150000000000006</v>
      </c>
      <c r="R1526" s="172">
        <v>7.0568</v>
      </c>
    </row>
    <row r="1527" spans="1:18" x14ac:dyDescent="0.3">
      <c r="A1527" s="168" t="s">
        <v>1587</v>
      </c>
      <c r="B1527" s="168" t="s">
        <v>1614</v>
      </c>
      <c r="C1527" s="168">
        <v>144173</v>
      </c>
      <c r="D1527" s="171">
        <v>44040</v>
      </c>
      <c r="E1527" s="172">
        <v>11.6898</v>
      </c>
      <c r="F1527" s="172">
        <v>-2.8098999999999998</v>
      </c>
      <c r="G1527" s="172">
        <v>1.4053</v>
      </c>
      <c r="H1527" s="172">
        <v>2.1865999999999999</v>
      </c>
      <c r="I1527" s="172">
        <v>2.9695999999999998</v>
      </c>
      <c r="J1527" s="172">
        <v>4.2603</v>
      </c>
      <c r="K1527" s="172">
        <v>7.7647000000000004</v>
      </c>
      <c r="L1527" s="172">
        <v>7.2766999999999999</v>
      </c>
      <c r="M1527" s="172">
        <v>6.9527999999999999</v>
      </c>
      <c r="N1527" s="172">
        <v>7.3274999999999997</v>
      </c>
      <c r="O1527" s="172"/>
      <c r="P1527" s="172"/>
      <c r="Q1527" s="172">
        <v>7.9942000000000002</v>
      </c>
      <c r="R1527" s="172">
        <v>8.0063999999999993</v>
      </c>
    </row>
    <row r="1528" spans="1:18" x14ac:dyDescent="0.3">
      <c r="A1528" s="168" t="s">
        <v>1587</v>
      </c>
      <c r="B1528" s="168" t="s">
        <v>1615</v>
      </c>
      <c r="C1528" s="168">
        <v>144171</v>
      </c>
      <c r="D1528" s="171">
        <v>44040</v>
      </c>
      <c r="E1528" s="172">
        <v>11.651199999999999</v>
      </c>
      <c r="F1528" s="172">
        <v>-2.8191999999999999</v>
      </c>
      <c r="G1528" s="172">
        <v>1.2533000000000001</v>
      </c>
      <c r="H1528" s="172">
        <v>2.0146999999999999</v>
      </c>
      <c r="I1528" s="172">
        <v>2.8001</v>
      </c>
      <c r="J1528" s="172">
        <v>4.0970000000000004</v>
      </c>
      <c r="K1528" s="172">
        <v>7.6050000000000004</v>
      </c>
      <c r="L1528" s="172">
        <v>7.1224999999999996</v>
      </c>
      <c r="M1528" s="172">
        <v>6.798</v>
      </c>
      <c r="N1528" s="172">
        <v>7.1683000000000003</v>
      </c>
      <c r="O1528" s="172"/>
      <c r="P1528" s="172"/>
      <c r="Q1528" s="172">
        <v>7.8183999999999996</v>
      </c>
      <c r="R1528" s="172">
        <v>7.8311000000000002</v>
      </c>
    </row>
    <row r="1529" spans="1:18" x14ac:dyDescent="0.3">
      <c r="A1529" s="168" t="s">
        <v>1587</v>
      </c>
      <c r="B1529" s="168" t="s">
        <v>1616</v>
      </c>
      <c r="C1529" s="168">
        <v>116424</v>
      </c>
      <c r="D1529" s="171">
        <v>44040</v>
      </c>
      <c r="E1529" s="172">
        <v>1982.4962</v>
      </c>
      <c r="F1529" s="172">
        <v>-0.98129999999999995</v>
      </c>
      <c r="G1529" s="172">
        <v>2.5548000000000002</v>
      </c>
      <c r="H1529" s="172">
        <v>2.4022000000000001</v>
      </c>
      <c r="I1529" s="172">
        <v>3.1252</v>
      </c>
      <c r="J1529" s="172">
        <v>3.6046999999999998</v>
      </c>
      <c r="K1529" s="172">
        <v>6.7239000000000004</v>
      </c>
      <c r="L1529" s="172">
        <v>6.8920000000000003</v>
      </c>
      <c r="M1529" s="172">
        <v>6.4396000000000004</v>
      </c>
      <c r="N1529" s="172">
        <v>6.6497000000000002</v>
      </c>
      <c r="O1529" s="172">
        <v>7.0380000000000003</v>
      </c>
      <c r="P1529" s="172">
        <v>7.5477999999999996</v>
      </c>
      <c r="Q1529" s="172">
        <v>8.3186999999999998</v>
      </c>
      <c r="R1529" s="172">
        <v>7.2691999999999997</v>
      </c>
    </row>
    <row r="1530" spans="1:18" x14ac:dyDescent="0.3">
      <c r="A1530" s="168" t="s">
        <v>1587</v>
      </c>
      <c r="B1530" s="168" t="s">
        <v>1617</v>
      </c>
      <c r="C1530" s="168">
        <v>119143</v>
      </c>
      <c r="D1530" s="171">
        <v>44040</v>
      </c>
      <c r="E1530" s="172">
        <v>2053.4630999999999</v>
      </c>
      <c r="F1530" s="172">
        <v>-0.42659999999999998</v>
      </c>
      <c r="G1530" s="172">
        <v>3.1063000000000001</v>
      </c>
      <c r="H1530" s="172">
        <v>2.9533</v>
      </c>
      <c r="I1530" s="172">
        <v>3.6762000000000001</v>
      </c>
      <c r="J1530" s="172">
        <v>4.1567999999999996</v>
      </c>
      <c r="K1530" s="172">
        <v>7.2816999999999998</v>
      </c>
      <c r="L1530" s="172">
        <v>7.4462000000000002</v>
      </c>
      <c r="M1530" s="172">
        <v>6.9549000000000003</v>
      </c>
      <c r="N1530" s="172">
        <v>7.1496000000000004</v>
      </c>
      <c r="O1530" s="172">
        <v>7.4962</v>
      </c>
      <c r="P1530" s="172">
        <v>8.0626999999999995</v>
      </c>
      <c r="Q1530" s="172">
        <v>8.5836000000000006</v>
      </c>
      <c r="R1530" s="172">
        <v>7.7339000000000002</v>
      </c>
    </row>
    <row r="1531" spans="1:18" x14ac:dyDescent="0.3">
      <c r="A1531" s="168" t="s">
        <v>1587</v>
      </c>
      <c r="B1531" s="168" t="s">
        <v>1618</v>
      </c>
      <c r="C1531" s="168">
        <v>114359</v>
      </c>
      <c r="D1531" s="171">
        <v>44040</v>
      </c>
      <c r="E1531" s="172">
        <v>2085.8060999999998</v>
      </c>
      <c r="F1531" s="172">
        <v>-0.23449999999999999</v>
      </c>
      <c r="G1531" s="172">
        <v>1.5996999999999999</v>
      </c>
      <c r="H1531" s="172">
        <v>2.2071000000000001</v>
      </c>
      <c r="I1531" s="172">
        <v>2.5499000000000001</v>
      </c>
      <c r="J1531" s="172">
        <v>4.3769</v>
      </c>
      <c r="K1531" s="172">
        <v>7.2554999999999996</v>
      </c>
      <c r="L1531" s="172">
        <v>6.4245999999999999</v>
      </c>
      <c r="M1531" s="172">
        <v>6.1520000000000001</v>
      </c>
      <c r="N1531" s="172">
        <v>6.5559000000000003</v>
      </c>
      <c r="O1531" s="172">
        <v>7.0205000000000002</v>
      </c>
      <c r="P1531" s="172">
        <v>7.7489999999999997</v>
      </c>
      <c r="Q1531" s="172">
        <v>7.9729000000000001</v>
      </c>
      <c r="R1531" s="172">
        <v>7.2998000000000003</v>
      </c>
    </row>
    <row r="1532" spans="1:18" x14ac:dyDescent="0.3">
      <c r="A1532" s="168" t="s">
        <v>1587</v>
      </c>
      <c r="B1532" s="168" t="s">
        <v>1619</v>
      </c>
      <c r="C1532" s="168">
        <v>120541</v>
      </c>
      <c r="D1532" s="171">
        <v>44040</v>
      </c>
      <c r="E1532" s="172">
        <v>2166.8218000000002</v>
      </c>
      <c r="F1532" s="172">
        <v>0.41610000000000003</v>
      </c>
      <c r="G1532" s="172">
        <v>2.2494000000000001</v>
      </c>
      <c r="H1532" s="172">
        <v>2.8573</v>
      </c>
      <c r="I1532" s="172">
        <v>3.1996000000000002</v>
      </c>
      <c r="J1532" s="172">
        <v>5.0289000000000001</v>
      </c>
      <c r="K1532" s="172">
        <v>7.9169</v>
      </c>
      <c r="L1532" s="172">
        <v>7.0945999999999998</v>
      </c>
      <c r="M1532" s="172">
        <v>6.7782</v>
      </c>
      <c r="N1532" s="172">
        <v>7.1679000000000004</v>
      </c>
      <c r="O1532" s="172">
        <v>7.5761000000000003</v>
      </c>
      <c r="P1532" s="172">
        <v>8.2164000000000001</v>
      </c>
      <c r="Q1532" s="172">
        <v>8.3646999999999991</v>
      </c>
      <c r="R1532" s="172">
        <v>7.8758999999999997</v>
      </c>
    </row>
    <row r="1533" spans="1:18" x14ac:dyDescent="0.3">
      <c r="A1533" s="168" t="s">
        <v>1587</v>
      </c>
      <c r="B1533" s="168" t="s">
        <v>1620</v>
      </c>
      <c r="C1533" s="168">
        <v>104271</v>
      </c>
      <c r="D1533" s="171">
        <v>44040</v>
      </c>
      <c r="E1533" s="172">
        <v>26.613499999999998</v>
      </c>
      <c r="F1533" s="172">
        <v>-5.6222000000000003</v>
      </c>
      <c r="G1533" s="172">
        <v>-0.72</v>
      </c>
      <c r="H1533" s="172">
        <v>-0.2155</v>
      </c>
      <c r="I1533" s="172">
        <v>2.3237999999999999</v>
      </c>
      <c r="J1533" s="172">
        <v>46.5809</v>
      </c>
      <c r="K1533" s="172">
        <v>20.6022</v>
      </c>
      <c r="L1533" s="172">
        <v>12.355</v>
      </c>
      <c r="M1533" s="172">
        <v>6.3795999999999999</v>
      </c>
      <c r="N1533" s="172">
        <v>5.9116</v>
      </c>
      <c r="O1533" s="172">
        <v>4.4180999999999999</v>
      </c>
      <c r="P1533" s="172">
        <v>5.9050000000000002</v>
      </c>
      <c r="Q1533" s="172">
        <v>7.3265000000000002</v>
      </c>
      <c r="R1533" s="172">
        <v>3.6511999999999998</v>
      </c>
    </row>
    <row r="1534" spans="1:18" x14ac:dyDescent="0.3">
      <c r="A1534" s="168" t="s">
        <v>1587</v>
      </c>
      <c r="B1534" s="168" t="s">
        <v>1621</v>
      </c>
      <c r="C1534" s="168">
        <v>120458</v>
      </c>
      <c r="D1534" s="171">
        <v>44040</v>
      </c>
      <c r="E1534" s="172">
        <v>27.462299999999999</v>
      </c>
      <c r="F1534" s="172">
        <v>-5.0499000000000001</v>
      </c>
      <c r="G1534" s="172">
        <v>-0.19939999999999999</v>
      </c>
      <c r="H1534" s="172">
        <v>0.2848</v>
      </c>
      <c r="I1534" s="172">
        <v>2.8321000000000001</v>
      </c>
      <c r="J1534" s="172">
        <v>47.107399999999998</v>
      </c>
      <c r="K1534" s="172">
        <v>21.1296</v>
      </c>
      <c r="L1534" s="172">
        <v>12.887499999999999</v>
      </c>
      <c r="M1534" s="172">
        <v>6.9080000000000004</v>
      </c>
      <c r="N1534" s="172">
        <v>6.4444999999999997</v>
      </c>
      <c r="O1534" s="172">
        <v>4.9409000000000001</v>
      </c>
      <c r="P1534" s="172">
        <v>6.4442000000000004</v>
      </c>
      <c r="Q1534" s="172">
        <v>7.4347000000000003</v>
      </c>
      <c r="R1534" s="172">
        <v>4.1699000000000002</v>
      </c>
    </row>
    <row r="1535" spans="1:18" x14ac:dyDescent="0.3">
      <c r="A1535" s="168" t="s">
        <v>1587</v>
      </c>
      <c r="B1535" s="168" t="s">
        <v>1622</v>
      </c>
      <c r="C1535" s="168">
        <v>102591</v>
      </c>
      <c r="D1535" s="171">
        <v>44040</v>
      </c>
      <c r="E1535" s="172">
        <v>32.924300000000002</v>
      </c>
      <c r="F1535" s="172">
        <v>-3.7688999999999999</v>
      </c>
      <c r="G1535" s="172">
        <v>0.3049</v>
      </c>
      <c r="H1535" s="172">
        <v>1.7902</v>
      </c>
      <c r="I1535" s="172">
        <v>2.7347999999999999</v>
      </c>
      <c r="J1535" s="172">
        <v>5.2693000000000003</v>
      </c>
      <c r="K1535" s="172">
        <v>8.6989999999999998</v>
      </c>
      <c r="L1535" s="172">
        <v>7.1957000000000004</v>
      </c>
      <c r="M1535" s="172">
        <v>6.8221999999999996</v>
      </c>
      <c r="N1535" s="172">
        <v>7.1414999999999997</v>
      </c>
      <c r="O1535" s="172">
        <v>7.2595000000000001</v>
      </c>
      <c r="P1535" s="172">
        <v>7.5205000000000002</v>
      </c>
      <c r="Q1535" s="172">
        <v>7.7484999999999999</v>
      </c>
      <c r="R1535" s="172">
        <v>7.6592000000000002</v>
      </c>
    </row>
    <row r="1536" spans="1:18" x14ac:dyDescent="0.3">
      <c r="A1536" s="168" t="s">
        <v>1587</v>
      </c>
      <c r="B1536" s="168" t="s">
        <v>1623</v>
      </c>
      <c r="C1536" s="168">
        <v>119750</v>
      </c>
      <c r="D1536" s="171">
        <v>44040</v>
      </c>
      <c r="E1536" s="172">
        <v>33.753500000000003</v>
      </c>
      <c r="F1536" s="172">
        <v>-3.3519000000000001</v>
      </c>
      <c r="G1536" s="172">
        <v>0.75700000000000001</v>
      </c>
      <c r="H1536" s="172">
        <v>2.2408999999999999</v>
      </c>
      <c r="I1536" s="172">
        <v>3.1785000000000001</v>
      </c>
      <c r="J1536" s="172">
        <v>5.7123999999999997</v>
      </c>
      <c r="K1536" s="172">
        <v>9.1547000000000001</v>
      </c>
      <c r="L1536" s="172">
        <v>7.6619999999999999</v>
      </c>
      <c r="M1536" s="172">
        <v>7.2888000000000002</v>
      </c>
      <c r="N1536" s="172">
        <v>7.6134000000000004</v>
      </c>
      <c r="O1536" s="172">
        <v>7.6746999999999996</v>
      </c>
      <c r="P1536" s="172">
        <v>7.9212999999999996</v>
      </c>
      <c r="Q1536" s="172">
        <v>8.4293999999999993</v>
      </c>
      <c r="R1536" s="172">
        <v>8.0968999999999998</v>
      </c>
    </row>
    <row r="1537" spans="1:18" x14ac:dyDescent="0.3">
      <c r="A1537" s="168" t="s">
        <v>1587</v>
      </c>
      <c r="B1537" s="168" t="s">
        <v>1624</v>
      </c>
      <c r="C1537" s="168">
        <v>112423</v>
      </c>
      <c r="D1537" s="171">
        <v>44040</v>
      </c>
      <c r="E1537" s="172">
        <v>33.466200000000001</v>
      </c>
      <c r="F1537" s="172">
        <v>-0.76339999999999997</v>
      </c>
      <c r="G1537" s="172">
        <v>2.1273</v>
      </c>
      <c r="H1537" s="172">
        <v>2.3538000000000001</v>
      </c>
      <c r="I1537" s="172">
        <v>2.8622000000000001</v>
      </c>
      <c r="J1537" s="172">
        <v>4.1871</v>
      </c>
      <c r="K1537" s="172">
        <v>7.6669</v>
      </c>
      <c r="L1537" s="172">
        <v>7.1425000000000001</v>
      </c>
      <c r="M1537" s="172">
        <v>6.6291000000000002</v>
      </c>
      <c r="N1537" s="172">
        <v>6.9192999999999998</v>
      </c>
      <c r="O1537" s="172">
        <v>7.1555</v>
      </c>
      <c r="P1537" s="172">
        <v>7.5187999999999997</v>
      </c>
      <c r="Q1537" s="172">
        <v>3.8633999999999999</v>
      </c>
      <c r="R1537" s="172">
        <v>7.5084</v>
      </c>
    </row>
    <row r="1538" spans="1:18" x14ac:dyDescent="0.3">
      <c r="A1538" s="168" t="s">
        <v>1587</v>
      </c>
      <c r="B1538" s="168" t="s">
        <v>1625</v>
      </c>
      <c r="C1538" s="168">
        <v>119849</v>
      </c>
      <c r="D1538" s="171">
        <v>44040</v>
      </c>
      <c r="E1538" s="172">
        <v>34.268500000000003</v>
      </c>
      <c r="F1538" s="172">
        <v>-0.42599999999999999</v>
      </c>
      <c r="G1538" s="172">
        <v>2.4238</v>
      </c>
      <c r="H1538" s="172">
        <v>2.6488999999999998</v>
      </c>
      <c r="I1538" s="172">
        <v>3.1610999999999998</v>
      </c>
      <c r="J1538" s="172">
        <v>4.4878</v>
      </c>
      <c r="K1538" s="172">
        <v>7.9729000000000001</v>
      </c>
      <c r="L1538" s="172">
        <v>7.4706999999999999</v>
      </c>
      <c r="M1538" s="172">
        <v>6.9593999999999996</v>
      </c>
      <c r="N1538" s="172">
        <v>7.2515000000000001</v>
      </c>
      <c r="O1538" s="172">
        <v>7.5041000000000002</v>
      </c>
      <c r="P1538" s="172">
        <v>7.8792</v>
      </c>
      <c r="Q1538" s="172">
        <v>8.4177</v>
      </c>
      <c r="R1538" s="172">
        <v>7.8436000000000003</v>
      </c>
    </row>
    <row r="1539" spans="1:18" x14ac:dyDescent="0.3">
      <c r="A1539" s="168" t="s">
        <v>1587</v>
      </c>
      <c r="B1539" s="168" t="s">
        <v>1626</v>
      </c>
      <c r="C1539" s="168">
        <v>147772</v>
      </c>
      <c r="D1539" s="171">
        <v>44040</v>
      </c>
      <c r="E1539" s="172">
        <v>1034.8</v>
      </c>
      <c r="F1539" s="172">
        <v>0.74070000000000003</v>
      </c>
      <c r="G1539" s="172">
        <v>1.3317000000000001</v>
      </c>
      <c r="H1539" s="172">
        <v>2.6806000000000001</v>
      </c>
      <c r="I1539" s="172">
        <v>3.1558999999999999</v>
      </c>
      <c r="J1539" s="172">
        <v>4.3471000000000002</v>
      </c>
      <c r="K1539" s="172">
        <v>6.0303000000000004</v>
      </c>
      <c r="L1539" s="172">
        <v>4.9122000000000003</v>
      </c>
      <c r="M1539" s="172"/>
      <c r="N1539" s="172"/>
      <c r="O1539" s="172"/>
      <c r="P1539" s="172"/>
      <c r="Q1539" s="172">
        <v>5.2057000000000002</v>
      </c>
      <c r="R1539" s="172"/>
    </row>
    <row r="1540" spans="1:18" x14ac:dyDescent="0.3">
      <c r="A1540" s="168" t="s">
        <v>1587</v>
      </c>
      <c r="B1540" s="168" t="s">
        <v>1627</v>
      </c>
      <c r="C1540" s="168">
        <v>147770</v>
      </c>
      <c r="D1540" s="171">
        <v>44040</v>
      </c>
      <c r="E1540" s="172">
        <v>1032.7950000000001</v>
      </c>
      <c r="F1540" s="172">
        <v>0.53720000000000001</v>
      </c>
      <c r="G1540" s="172">
        <v>1.1328</v>
      </c>
      <c r="H1540" s="172">
        <v>2.4805999999999999</v>
      </c>
      <c r="I1540" s="172">
        <v>2.9556</v>
      </c>
      <c r="J1540" s="172">
        <v>4.1394000000000002</v>
      </c>
      <c r="K1540" s="172">
        <v>5.7577999999999996</v>
      </c>
      <c r="L1540" s="172">
        <v>4.6200999999999999</v>
      </c>
      <c r="M1540" s="172"/>
      <c r="N1540" s="172"/>
      <c r="O1540" s="172"/>
      <c r="P1540" s="172"/>
      <c r="Q1540" s="172">
        <v>4.9058000000000002</v>
      </c>
      <c r="R1540" s="172"/>
    </row>
    <row r="1541" spans="1:18" x14ac:dyDescent="0.3">
      <c r="A1541" s="168" t="s">
        <v>1587</v>
      </c>
      <c r="B1541" s="168" t="s">
        <v>1628</v>
      </c>
      <c r="C1541" s="168">
        <v>147731</v>
      </c>
      <c r="D1541" s="171">
        <v>44040</v>
      </c>
      <c r="E1541" s="172">
        <v>1058.8037999999999</v>
      </c>
      <c r="F1541" s="172">
        <v>-1.1961999999999999</v>
      </c>
      <c r="G1541" s="172">
        <v>1.5343</v>
      </c>
      <c r="H1541" s="172">
        <v>3.6118000000000001</v>
      </c>
      <c r="I1541" s="172">
        <v>4.6205999999999996</v>
      </c>
      <c r="J1541" s="172">
        <v>5.6219000000000001</v>
      </c>
      <c r="K1541" s="172">
        <v>8.5044000000000004</v>
      </c>
      <c r="L1541" s="172">
        <v>7.7464000000000004</v>
      </c>
      <c r="M1541" s="172">
        <v>7.5381</v>
      </c>
      <c r="N1541" s="172"/>
      <c r="O1541" s="172"/>
      <c r="P1541" s="172"/>
      <c r="Q1541" s="172">
        <v>7.5309999999999997</v>
      </c>
      <c r="R1541" s="172"/>
    </row>
    <row r="1542" spans="1:18" x14ac:dyDescent="0.3">
      <c r="A1542" s="168" t="s">
        <v>1587</v>
      </c>
      <c r="B1542" s="168" t="s">
        <v>1629</v>
      </c>
      <c r="C1542" s="168">
        <v>147734</v>
      </c>
      <c r="D1542" s="171">
        <v>44040</v>
      </c>
      <c r="E1542" s="172">
        <v>1055.3081999999999</v>
      </c>
      <c r="F1542" s="172">
        <v>-1.6151</v>
      </c>
      <c r="G1542" s="172">
        <v>1.1137999999999999</v>
      </c>
      <c r="H1542" s="172">
        <v>3.1919</v>
      </c>
      <c r="I1542" s="172">
        <v>4.2046999999999999</v>
      </c>
      <c r="J1542" s="172">
        <v>5.2023999999999999</v>
      </c>
      <c r="K1542" s="172">
        <v>8.0769000000000002</v>
      </c>
      <c r="L1542" s="172">
        <v>7.3136999999999999</v>
      </c>
      <c r="M1542" s="172">
        <v>7.0923999999999996</v>
      </c>
      <c r="N1542" s="172"/>
      <c r="O1542" s="172"/>
      <c r="P1542" s="172"/>
      <c r="Q1542" s="172">
        <v>7.0833000000000004</v>
      </c>
      <c r="R1542" s="172"/>
    </row>
    <row r="1543" spans="1:18" x14ac:dyDescent="0.3">
      <c r="A1543" s="168" t="s">
        <v>1587</v>
      </c>
      <c r="B1543" s="168" t="s">
        <v>1630</v>
      </c>
      <c r="C1543" s="168">
        <v>124234</v>
      </c>
      <c r="D1543" s="171">
        <v>44040</v>
      </c>
      <c r="E1543" s="172">
        <v>13.6502</v>
      </c>
      <c r="F1543" s="172">
        <v>3.2090000000000001</v>
      </c>
      <c r="G1543" s="172">
        <v>2.8754</v>
      </c>
      <c r="H1543" s="172">
        <v>2.9430000000000001</v>
      </c>
      <c r="I1543" s="172">
        <v>2.9255</v>
      </c>
      <c r="J1543" s="172">
        <v>2.907</v>
      </c>
      <c r="K1543" s="172">
        <v>3.6052</v>
      </c>
      <c r="L1543" s="172">
        <v>5.0194000000000001</v>
      </c>
      <c r="M1543" s="172">
        <v>5.0216000000000003</v>
      </c>
      <c r="N1543" s="172">
        <v>5.3224999999999998</v>
      </c>
      <c r="O1543" s="172">
        <v>1.0462</v>
      </c>
      <c r="P1543" s="172">
        <v>3.2564000000000002</v>
      </c>
      <c r="Q1543" s="172">
        <v>4.6157000000000004</v>
      </c>
      <c r="R1543" s="172">
        <v>-1.4652000000000001</v>
      </c>
    </row>
    <row r="1544" spans="1:18" x14ac:dyDescent="0.3">
      <c r="A1544" s="168" t="s">
        <v>1587</v>
      </c>
      <c r="B1544" s="168" t="s">
        <v>1631</v>
      </c>
      <c r="C1544" s="168">
        <v>124233</v>
      </c>
      <c r="D1544" s="171">
        <v>44040</v>
      </c>
      <c r="E1544" s="172">
        <v>13.2736</v>
      </c>
      <c r="F1544" s="172">
        <v>3.0251000000000001</v>
      </c>
      <c r="G1544" s="172">
        <v>2.8193999999999999</v>
      </c>
      <c r="H1544" s="172">
        <v>2.9479000000000002</v>
      </c>
      <c r="I1544" s="172">
        <v>2.9298999999999999</v>
      </c>
      <c r="J1544" s="172">
        <v>2.9033000000000002</v>
      </c>
      <c r="K1544" s="172">
        <v>3.6038000000000001</v>
      </c>
      <c r="L1544" s="172">
        <v>5.0194000000000001</v>
      </c>
      <c r="M1544" s="172">
        <v>5.0218999999999996</v>
      </c>
      <c r="N1544" s="172">
        <v>5.3224</v>
      </c>
      <c r="O1544" s="172">
        <v>0.86170000000000002</v>
      </c>
      <c r="P1544" s="172">
        <v>2.9538000000000002</v>
      </c>
      <c r="Q1544" s="172">
        <v>4.1921999999999997</v>
      </c>
      <c r="R1544" s="172">
        <v>-1.5076000000000001</v>
      </c>
    </row>
    <row r="1545" spans="1:18" x14ac:dyDescent="0.3">
      <c r="A1545" s="168" t="s">
        <v>1587</v>
      </c>
      <c r="B1545" s="168" t="s">
        <v>1632</v>
      </c>
      <c r="C1545" s="168">
        <v>143493</v>
      </c>
      <c r="D1545" s="171">
        <v>44040</v>
      </c>
      <c r="E1545" s="172">
        <v>2919.4477999999999</v>
      </c>
      <c r="F1545" s="172">
        <v>-6.3613</v>
      </c>
      <c r="G1545" s="172">
        <v>3.5857999999999999</v>
      </c>
      <c r="H1545" s="172">
        <v>4.5004</v>
      </c>
      <c r="I1545" s="172">
        <v>-39.341700000000003</v>
      </c>
      <c r="J1545" s="172">
        <v>-8.2614000000000001</v>
      </c>
      <c r="K1545" s="172">
        <v>2.7970000000000002</v>
      </c>
      <c r="L1545" s="172">
        <v>1.9809000000000001</v>
      </c>
      <c r="M1545" s="172">
        <v>3.9809000000000001</v>
      </c>
      <c r="N1545" s="172">
        <v>0.2671</v>
      </c>
      <c r="O1545" s="172">
        <v>4.0530999999999997</v>
      </c>
      <c r="P1545" s="172">
        <v>5.0574000000000003</v>
      </c>
      <c r="Q1545" s="172">
        <v>5.9114000000000004</v>
      </c>
      <c r="R1545" s="172">
        <v>2.9217</v>
      </c>
    </row>
    <row r="1546" spans="1:18" x14ac:dyDescent="0.3">
      <c r="A1546" s="168" t="s">
        <v>1587</v>
      </c>
      <c r="B1546" s="168" t="s">
        <v>1633</v>
      </c>
      <c r="C1546" s="168">
        <v>143494</v>
      </c>
      <c r="D1546" s="171">
        <v>44040</v>
      </c>
      <c r="E1546" s="172">
        <v>3097.9985000000001</v>
      </c>
      <c r="F1546" s="172">
        <v>-5.5861000000000001</v>
      </c>
      <c r="G1546" s="172">
        <v>4.3569000000000004</v>
      </c>
      <c r="H1546" s="172">
        <v>5.2756999999999996</v>
      </c>
      <c r="I1546" s="172">
        <v>-38.583599999999997</v>
      </c>
      <c r="J1546" s="172">
        <v>-7.4969999999999999</v>
      </c>
      <c r="K1546" s="172">
        <v>3.5735000000000001</v>
      </c>
      <c r="L1546" s="172">
        <v>2.7631999999999999</v>
      </c>
      <c r="M1546" s="172">
        <v>4.7813999999999997</v>
      </c>
      <c r="N1546" s="172">
        <v>1.048</v>
      </c>
      <c r="O1546" s="172">
        <v>4.9172000000000002</v>
      </c>
      <c r="P1546" s="172">
        <v>5.9778000000000002</v>
      </c>
      <c r="Q1546" s="172">
        <v>7.0088999999999997</v>
      </c>
      <c r="R1546" s="172">
        <v>3.7267000000000001</v>
      </c>
    </row>
    <row r="1547" spans="1:18" x14ac:dyDescent="0.3">
      <c r="A1547" s="168" t="s">
        <v>1587</v>
      </c>
      <c r="B1547" s="168" t="s">
        <v>1634</v>
      </c>
      <c r="C1547" s="168">
        <v>147674</v>
      </c>
      <c r="D1547" s="171">
        <v>44040</v>
      </c>
      <c r="E1547" s="172">
        <v>32.707000000000001</v>
      </c>
      <c r="F1547" s="172">
        <v>0</v>
      </c>
      <c r="G1547" s="172">
        <v>0</v>
      </c>
      <c r="H1547" s="172">
        <v>0</v>
      </c>
      <c r="I1547" s="172">
        <v>0</v>
      </c>
      <c r="J1547" s="172">
        <v>0</v>
      </c>
      <c r="K1547" s="172">
        <v>0</v>
      </c>
      <c r="L1547" s="172">
        <v>0</v>
      </c>
      <c r="M1547" s="172">
        <v>-31.972799999999999</v>
      </c>
      <c r="N1547" s="172"/>
      <c r="O1547" s="172"/>
      <c r="P1547" s="172"/>
      <c r="Q1547" s="172">
        <v>-28.848400000000002</v>
      </c>
      <c r="R1547" s="172"/>
    </row>
    <row r="1548" spans="1:18" x14ac:dyDescent="0.3">
      <c r="A1548" s="168" t="s">
        <v>1587</v>
      </c>
      <c r="B1548" s="168" t="s">
        <v>1635</v>
      </c>
      <c r="C1548" s="168">
        <v>147675</v>
      </c>
      <c r="D1548" s="171">
        <v>44040</v>
      </c>
      <c r="E1548" s="172">
        <v>34.4818</v>
      </c>
      <c r="F1548" s="172">
        <v>0</v>
      </c>
      <c r="G1548" s="172">
        <v>0</v>
      </c>
      <c r="H1548" s="172">
        <v>0</v>
      </c>
      <c r="I1548" s="172">
        <v>0</v>
      </c>
      <c r="J1548" s="172">
        <v>0</v>
      </c>
      <c r="K1548" s="172">
        <v>0</v>
      </c>
      <c r="L1548" s="172">
        <v>0</v>
      </c>
      <c r="M1548" s="172">
        <v>-31.972799999999999</v>
      </c>
      <c r="N1548" s="172"/>
      <c r="O1548" s="172"/>
      <c r="P1548" s="172"/>
      <c r="Q1548" s="172">
        <v>-28.848400000000002</v>
      </c>
      <c r="R1548" s="172"/>
    </row>
    <row r="1549" spans="1:18" x14ac:dyDescent="0.3">
      <c r="A1549" s="168" t="s">
        <v>1587</v>
      </c>
      <c r="B1549" s="168" t="s">
        <v>1636</v>
      </c>
      <c r="C1549" s="168">
        <v>138343</v>
      </c>
      <c r="D1549" s="171">
        <v>44040</v>
      </c>
      <c r="E1549" s="172">
        <v>26.408200000000001</v>
      </c>
      <c r="F1549" s="172">
        <v>-0.13819999999999999</v>
      </c>
      <c r="G1549" s="172">
        <v>1.5206</v>
      </c>
      <c r="H1549" s="172">
        <v>2.5482999999999998</v>
      </c>
      <c r="I1549" s="172">
        <v>3.1629999999999998</v>
      </c>
      <c r="J1549" s="172">
        <v>4.4923000000000002</v>
      </c>
      <c r="K1549" s="172">
        <v>7.7218</v>
      </c>
      <c r="L1549" s="172">
        <v>6.9002999999999997</v>
      </c>
      <c r="M1549" s="172">
        <v>6.6664000000000003</v>
      </c>
      <c r="N1549" s="172">
        <v>10.1968</v>
      </c>
      <c r="O1549" s="172">
        <v>9.3800000000000008</v>
      </c>
      <c r="P1549" s="172">
        <v>8.8544</v>
      </c>
      <c r="Q1549" s="172">
        <v>8.3750999999999998</v>
      </c>
      <c r="R1549" s="172">
        <v>10.6967</v>
      </c>
    </row>
    <row r="1550" spans="1:18" x14ac:dyDescent="0.3">
      <c r="A1550" s="168" t="s">
        <v>1587</v>
      </c>
      <c r="B1550" s="168" t="s">
        <v>1637</v>
      </c>
      <c r="C1550" s="168">
        <v>138358</v>
      </c>
      <c r="D1550" s="171">
        <v>44040</v>
      </c>
      <c r="E1550" s="172">
        <v>26.8323</v>
      </c>
      <c r="F1550" s="172">
        <v>0.40810000000000002</v>
      </c>
      <c r="G1550" s="172">
        <v>1.9729000000000001</v>
      </c>
      <c r="H1550" s="172">
        <v>2.9944000000000002</v>
      </c>
      <c r="I1550" s="172">
        <v>3.6194999999999999</v>
      </c>
      <c r="J1550" s="172">
        <v>4.9524999999999997</v>
      </c>
      <c r="K1550" s="172">
        <v>8.2146000000000008</v>
      </c>
      <c r="L1550" s="172">
        <v>7.4108999999999998</v>
      </c>
      <c r="M1550" s="172">
        <v>7.1722000000000001</v>
      </c>
      <c r="N1550" s="172">
        <v>10.2043</v>
      </c>
      <c r="O1550" s="172">
        <v>9.5983999999999998</v>
      </c>
      <c r="P1550" s="172">
        <v>9.0861999999999998</v>
      </c>
      <c r="Q1550" s="172">
        <v>9.3581000000000003</v>
      </c>
      <c r="R1550" s="172">
        <v>10.8887</v>
      </c>
    </row>
    <row r="1551" spans="1:18" x14ac:dyDescent="0.3">
      <c r="A1551" s="168" t="s">
        <v>1587</v>
      </c>
      <c r="B1551" s="168" t="s">
        <v>1638</v>
      </c>
      <c r="C1551" s="168">
        <v>107328</v>
      </c>
      <c r="D1551" s="171">
        <v>44040</v>
      </c>
      <c r="E1551" s="172">
        <v>2136.7593000000002</v>
      </c>
      <c r="F1551" s="172">
        <v>-0.73450000000000004</v>
      </c>
      <c r="G1551" s="172">
        <v>0.72560000000000002</v>
      </c>
      <c r="H1551" s="172">
        <v>1.6204000000000001</v>
      </c>
      <c r="I1551" s="172">
        <v>2.2536</v>
      </c>
      <c r="J1551" s="172">
        <v>3.1915</v>
      </c>
      <c r="K1551" s="172">
        <v>5.0392999999999999</v>
      </c>
      <c r="L1551" s="172">
        <v>4.7756999999999996</v>
      </c>
      <c r="M1551" s="172">
        <v>4.8551000000000002</v>
      </c>
      <c r="N1551" s="172">
        <v>5.2225000000000001</v>
      </c>
      <c r="O1551" s="172">
        <v>4.2732000000000001</v>
      </c>
      <c r="P1551" s="172">
        <v>5.6275000000000004</v>
      </c>
      <c r="Q1551" s="172">
        <v>6.2156000000000002</v>
      </c>
      <c r="R1551" s="172">
        <v>3.2376</v>
      </c>
    </row>
    <row r="1552" spans="1:18" x14ac:dyDescent="0.3">
      <c r="A1552" s="168" t="s">
        <v>1587</v>
      </c>
      <c r="B1552" s="168" t="s">
        <v>1639</v>
      </c>
      <c r="C1552" s="168">
        <v>119474</v>
      </c>
      <c r="D1552" s="171">
        <v>44040</v>
      </c>
      <c r="E1552" s="172">
        <v>2207.1264999999999</v>
      </c>
      <c r="F1552" s="172">
        <v>0.10580000000000001</v>
      </c>
      <c r="G1552" s="172">
        <v>1.5664</v>
      </c>
      <c r="H1552" s="172">
        <v>2.4609999999999999</v>
      </c>
      <c r="I1552" s="172">
        <v>3.0947</v>
      </c>
      <c r="J1552" s="172">
        <v>4.0343</v>
      </c>
      <c r="K1552" s="172">
        <v>5.8963999999999999</v>
      </c>
      <c r="L1552" s="172">
        <v>5.6523000000000003</v>
      </c>
      <c r="M1552" s="172">
        <v>5.7230999999999996</v>
      </c>
      <c r="N1552" s="172">
        <v>6.0869</v>
      </c>
      <c r="O1552" s="172">
        <v>5.1459999999999999</v>
      </c>
      <c r="P1552" s="172">
        <v>6.2629000000000001</v>
      </c>
      <c r="Q1552" s="172">
        <v>7.3909000000000002</v>
      </c>
      <c r="R1552" s="172">
        <v>4.1036000000000001</v>
      </c>
    </row>
    <row r="1553" spans="1:18" x14ac:dyDescent="0.3">
      <c r="A1553" s="168" t="s">
        <v>1587</v>
      </c>
      <c r="B1553" s="168" t="s">
        <v>1640</v>
      </c>
      <c r="C1553" s="168">
        <v>119828</v>
      </c>
      <c r="D1553" s="171">
        <v>44040</v>
      </c>
      <c r="E1553" s="172">
        <v>4597.1809000000003</v>
      </c>
      <c r="F1553" s="172">
        <v>1.8412999999999999</v>
      </c>
      <c r="G1553" s="172">
        <v>1.6556999999999999</v>
      </c>
      <c r="H1553" s="172">
        <v>2.3915999999999999</v>
      </c>
      <c r="I1553" s="172">
        <v>3.8090999999999999</v>
      </c>
      <c r="J1553" s="172">
        <v>5.3272000000000004</v>
      </c>
      <c r="K1553" s="172">
        <v>8.4210999999999991</v>
      </c>
      <c r="L1553" s="172">
        <v>7.3807999999999998</v>
      </c>
      <c r="M1553" s="172">
        <v>7.0928000000000004</v>
      </c>
      <c r="N1553" s="172">
        <v>7.4557000000000002</v>
      </c>
      <c r="O1553" s="172">
        <v>7.7396000000000003</v>
      </c>
      <c r="P1553" s="172">
        <v>7.6463000000000001</v>
      </c>
      <c r="Q1553" s="172">
        <v>8.1504999999999992</v>
      </c>
      <c r="R1553" s="172">
        <v>8.0053000000000001</v>
      </c>
    </row>
    <row r="1554" spans="1:18" x14ac:dyDescent="0.3">
      <c r="A1554" s="168" t="s">
        <v>1587</v>
      </c>
      <c r="B1554" s="168" t="s">
        <v>1641</v>
      </c>
      <c r="C1554" s="168">
        <v>100641</v>
      </c>
      <c r="D1554" s="171">
        <v>44040</v>
      </c>
      <c r="E1554" s="172">
        <v>4562.5209999999997</v>
      </c>
      <c r="F1554" s="172">
        <v>1.6817</v>
      </c>
      <c r="G1554" s="172">
        <v>1.4982</v>
      </c>
      <c r="H1554" s="172">
        <v>2.2324999999999999</v>
      </c>
      <c r="I1554" s="172">
        <v>3.6476999999999999</v>
      </c>
      <c r="J1554" s="172">
        <v>5.1638999999999999</v>
      </c>
      <c r="K1554" s="172">
        <v>8.2561999999999998</v>
      </c>
      <c r="L1554" s="172">
        <v>7.2111999999999998</v>
      </c>
      <c r="M1554" s="172">
        <v>6.9203000000000001</v>
      </c>
      <c r="N1554" s="172">
        <v>7.2808999999999999</v>
      </c>
      <c r="O1554" s="172">
        <v>7.5938999999999997</v>
      </c>
      <c r="P1554" s="172">
        <v>7.5221999999999998</v>
      </c>
      <c r="Q1554" s="172">
        <v>7.4192999999999998</v>
      </c>
      <c r="R1554" s="172">
        <v>7.8448000000000002</v>
      </c>
    </row>
    <row r="1555" spans="1:18" x14ac:dyDescent="0.3">
      <c r="A1555" s="168" t="s">
        <v>1587</v>
      </c>
      <c r="B1555" s="168" t="s">
        <v>1642</v>
      </c>
      <c r="C1555" s="168">
        <v>147440</v>
      </c>
      <c r="D1555" s="171">
        <v>44040</v>
      </c>
      <c r="E1555" s="172">
        <v>10.7829</v>
      </c>
      <c r="F1555" s="172">
        <v>-2.0308999999999999</v>
      </c>
      <c r="G1555" s="172">
        <v>-0.16919999999999999</v>
      </c>
      <c r="H1555" s="172">
        <v>1.4995000000000001</v>
      </c>
      <c r="I1555" s="172">
        <v>3.3167</v>
      </c>
      <c r="J1555" s="172">
        <v>5.335</v>
      </c>
      <c r="K1555" s="172">
        <v>7.0133000000000001</v>
      </c>
      <c r="L1555" s="172">
        <v>6.6128</v>
      </c>
      <c r="M1555" s="172">
        <v>6.4326999999999996</v>
      </c>
      <c r="N1555" s="172">
        <v>6.8859000000000004</v>
      </c>
      <c r="O1555" s="172"/>
      <c r="P1555" s="172"/>
      <c r="Q1555" s="172">
        <v>7.1201999999999996</v>
      </c>
      <c r="R1555" s="172"/>
    </row>
    <row r="1556" spans="1:18" x14ac:dyDescent="0.3">
      <c r="A1556" s="168" t="s">
        <v>1587</v>
      </c>
      <c r="B1556" s="168" t="s">
        <v>1643</v>
      </c>
      <c r="C1556" s="168">
        <v>147425</v>
      </c>
      <c r="D1556" s="171">
        <v>44040</v>
      </c>
      <c r="E1556" s="172">
        <v>10.6563</v>
      </c>
      <c r="F1556" s="172">
        <v>-3.0823999999999998</v>
      </c>
      <c r="G1556" s="172">
        <v>-1.3698999999999999</v>
      </c>
      <c r="H1556" s="172">
        <v>0.34250000000000003</v>
      </c>
      <c r="I1556" s="172">
        <v>2.1303000000000001</v>
      </c>
      <c r="J1556" s="172">
        <v>4.1250999999999998</v>
      </c>
      <c r="K1556" s="172">
        <v>5.9009</v>
      </c>
      <c r="L1556" s="172">
        <v>5.6303000000000001</v>
      </c>
      <c r="M1556" s="172">
        <v>5.3582999999999998</v>
      </c>
      <c r="N1556" s="172">
        <v>5.7340999999999998</v>
      </c>
      <c r="O1556" s="172"/>
      <c r="P1556" s="172"/>
      <c r="Q1556" s="172">
        <v>5.9718999999999998</v>
      </c>
      <c r="R1556" s="172"/>
    </row>
    <row r="1557" spans="1:18" x14ac:dyDescent="0.3">
      <c r="A1557" s="168" t="s">
        <v>1587</v>
      </c>
      <c r="B1557" s="168" t="s">
        <v>1644</v>
      </c>
      <c r="C1557" s="168">
        <v>146075</v>
      </c>
      <c r="D1557" s="171">
        <v>44040</v>
      </c>
      <c r="E1557" s="172">
        <v>11.1356</v>
      </c>
      <c r="F1557" s="172">
        <v>0.65559999999999996</v>
      </c>
      <c r="G1557" s="172">
        <v>2.2949999999999999</v>
      </c>
      <c r="H1557" s="172">
        <v>3.4205000000000001</v>
      </c>
      <c r="I1557" s="172">
        <v>3.1644999999999999</v>
      </c>
      <c r="J1557" s="172">
        <v>4.5145</v>
      </c>
      <c r="K1557" s="172">
        <v>7.0034999999999998</v>
      </c>
      <c r="L1557" s="172">
        <v>6.7154999999999996</v>
      </c>
      <c r="M1557" s="172">
        <v>6.5027999999999997</v>
      </c>
      <c r="N1557" s="172">
        <v>6.9328000000000003</v>
      </c>
      <c r="O1557" s="172"/>
      <c r="P1557" s="172"/>
      <c r="Q1557" s="172">
        <v>7.3575999999999997</v>
      </c>
      <c r="R1557" s="172"/>
    </row>
    <row r="1558" spans="1:18" x14ac:dyDescent="0.3">
      <c r="A1558" s="168" t="s">
        <v>1587</v>
      </c>
      <c r="B1558" s="168" t="s">
        <v>1645</v>
      </c>
      <c r="C1558" s="168">
        <v>146070</v>
      </c>
      <c r="D1558" s="171">
        <v>44040</v>
      </c>
      <c r="E1558" s="172">
        <v>11.0253</v>
      </c>
      <c r="F1558" s="172">
        <v>0</v>
      </c>
      <c r="G1558" s="172">
        <v>1.9039999999999999</v>
      </c>
      <c r="H1558" s="172">
        <v>2.8391999999999999</v>
      </c>
      <c r="I1558" s="172">
        <v>2.5327000000000002</v>
      </c>
      <c r="J1558" s="172">
        <v>3.9344999999999999</v>
      </c>
      <c r="K1558" s="172">
        <v>6.3902999999999999</v>
      </c>
      <c r="L1558" s="172">
        <v>5.9793000000000003</v>
      </c>
      <c r="M1558" s="172">
        <v>5.7423000000000002</v>
      </c>
      <c r="N1558" s="172">
        <v>6.1558999999999999</v>
      </c>
      <c r="O1558" s="172"/>
      <c r="P1558" s="172"/>
      <c r="Q1558" s="172">
        <v>6.6544999999999996</v>
      </c>
      <c r="R1558" s="172"/>
    </row>
    <row r="1559" spans="1:18" x14ac:dyDescent="0.3">
      <c r="A1559" s="168" t="s">
        <v>1587</v>
      </c>
      <c r="B1559" s="168" t="s">
        <v>1646</v>
      </c>
      <c r="C1559" s="168">
        <v>120746</v>
      </c>
      <c r="D1559" s="171">
        <v>44040</v>
      </c>
      <c r="E1559" s="172">
        <v>3313.7532000000001</v>
      </c>
      <c r="F1559" s="172">
        <v>1.5773999999999999</v>
      </c>
      <c r="G1559" s="172">
        <v>3.8584000000000001</v>
      </c>
      <c r="H1559" s="172">
        <v>4.2876000000000003</v>
      </c>
      <c r="I1559" s="172">
        <v>4.7637</v>
      </c>
      <c r="J1559" s="172">
        <v>5.6891999999999996</v>
      </c>
      <c r="K1559" s="172">
        <v>7.3593999999999999</v>
      </c>
      <c r="L1559" s="172">
        <v>6.2412999999999998</v>
      </c>
      <c r="M1559" s="172">
        <v>6.5026000000000002</v>
      </c>
      <c r="N1559" s="172">
        <v>6.9756</v>
      </c>
      <c r="O1559" s="172">
        <v>5.9654999999999996</v>
      </c>
      <c r="P1559" s="172">
        <v>7.1047000000000002</v>
      </c>
      <c r="Q1559" s="172">
        <v>8.0167999999999999</v>
      </c>
      <c r="R1559" s="172">
        <v>5.4810999999999996</v>
      </c>
    </row>
    <row r="1560" spans="1:18" x14ac:dyDescent="0.3">
      <c r="A1560" s="168" t="s">
        <v>1587</v>
      </c>
      <c r="B1560" s="168" t="s">
        <v>1647</v>
      </c>
      <c r="C1560" s="168">
        <v>102532</v>
      </c>
      <c r="D1560" s="171">
        <v>44040</v>
      </c>
      <c r="E1560" s="172">
        <v>3173.8732</v>
      </c>
      <c r="F1560" s="172">
        <v>1.0868</v>
      </c>
      <c r="G1560" s="172">
        <v>3.3681999999999999</v>
      </c>
      <c r="H1560" s="172">
        <v>3.7972000000000001</v>
      </c>
      <c r="I1560" s="172">
        <v>4.2727000000000004</v>
      </c>
      <c r="J1560" s="172">
        <v>5.1748000000000003</v>
      </c>
      <c r="K1560" s="172">
        <v>6.8067000000000002</v>
      </c>
      <c r="L1560" s="172">
        <v>5.6646000000000001</v>
      </c>
      <c r="M1560" s="172">
        <v>5.9058000000000002</v>
      </c>
      <c r="N1560" s="172">
        <v>6.3643000000000001</v>
      </c>
      <c r="O1560" s="172">
        <v>5.3391000000000002</v>
      </c>
      <c r="P1560" s="172">
        <v>6.4905999999999997</v>
      </c>
      <c r="Q1560" s="172">
        <v>7.0617000000000001</v>
      </c>
      <c r="R1560" s="172">
        <v>4.8967000000000001</v>
      </c>
    </row>
    <row r="1561" spans="1:18" x14ac:dyDescent="0.3">
      <c r="A1561" s="168" t="s">
        <v>1587</v>
      </c>
      <c r="B1561" s="168" t="s">
        <v>1648</v>
      </c>
      <c r="C1561" s="168">
        <v>147311</v>
      </c>
      <c r="D1561" s="171">
        <v>44040</v>
      </c>
      <c r="E1561" s="172">
        <v>1059.9372000000001</v>
      </c>
      <c r="F1561" s="172">
        <v>2.0421999999999998</v>
      </c>
      <c r="G1561" s="172">
        <v>2.2328999999999999</v>
      </c>
      <c r="H1561" s="172">
        <v>2.2787000000000002</v>
      </c>
      <c r="I1561" s="172">
        <v>2.2614999999999998</v>
      </c>
      <c r="J1561" s="172">
        <v>2.1842999999999999</v>
      </c>
      <c r="K1561" s="172">
        <v>2.3487</v>
      </c>
      <c r="L1561" s="172">
        <v>3.5324</v>
      </c>
      <c r="M1561" s="172">
        <v>4.1395999999999997</v>
      </c>
      <c r="N1561" s="172">
        <v>4.8484999999999996</v>
      </c>
      <c r="O1561" s="172"/>
      <c r="P1561" s="172"/>
      <c r="Q1561" s="172">
        <v>5.2142999999999997</v>
      </c>
      <c r="R1561" s="172"/>
    </row>
    <row r="1562" spans="1:18" x14ac:dyDescent="0.3">
      <c r="A1562" s="168" t="s">
        <v>1587</v>
      </c>
      <c r="B1562" s="168" t="s">
        <v>1649</v>
      </c>
      <c r="C1562" s="168">
        <v>147307</v>
      </c>
      <c r="D1562" s="171">
        <v>44040</v>
      </c>
      <c r="E1562" s="172">
        <v>1053.3197</v>
      </c>
      <c r="F1562" s="172">
        <v>1.5421</v>
      </c>
      <c r="G1562" s="172">
        <v>1.7329000000000001</v>
      </c>
      <c r="H1562" s="172">
        <v>1.7783</v>
      </c>
      <c r="I1562" s="172">
        <v>1.7609999999999999</v>
      </c>
      <c r="J1562" s="172">
        <v>1.6834</v>
      </c>
      <c r="K1562" s="172">
        <v>1.8456999999999999</v>
      </c>
      <c r="L1562" s="172">
        <v>3.0245000000000002</v>
      </c>
      <c r="M1562" s="172">
        <v>3.6059000000000001</v>
      </c>
      <c r="N1562" s="172">
        <v>4.2854999999999999</v>
      </c>
      <c r="O1562" s="172"/>
      <c r="P1562" s="172"/>
      <c r="Q1562" s="172">
        <v>4.6405000000000003</v>
      </c>
      <c r="R1562" s="172"/>
    </row>
    <row r="1563" spans="1:18" x14ac:dyDescent="0.3">
      <c r="A1563" s="173" t="s">
        <v>27</v>
      </c>
      <c r="B1563" s="168"/>
      <c r="C1563" s="168"/>
      <c r="D1563" s="168"/>
      <c r="E1563" s="168"/>
      <c r="F1563" s="174">
        <v>-0.46259354838709693</v>
      </c>
      <c r="G1563" s="174">
        <v>1.846941935483871</v>
      </c>
      <c r="H1563" s="174">
        <v>2.6984354838709677</v>
      </c>
      <c r="I1563" s="174">
        <v>2.0073016666666663</v>
      </c>
      <c r="J1563" s="174">
        <v>5.753053333333332</v>
      </c>
      <c r="K1563" s="174">
        <v>7.4338816666666663</v>
      </c>
      <c r="L1563" s="174">
        <v>6.3248948275862098</v>
      </c>
      <c r="M1563" s="174">
        <v>4.7748392857142852</v>
      </c>
      <c r="N1563" s="174">
        <v>6.6201749999999988</v>
      </c>
      <c r="O1563" s="174">
        <v>6.4785894736842096</v>
      </c>
      <c r="P1563" s="174">
        <v>7.1427657894736827</v>
      </c>
      <c r="Q1563" s="174">
        <v>5.9656548387096748</v>
      </c>
      <c r="R1563" s="174">
        <v>6.4954761904761904</v>
      </c>
    </row>
    <row r="1564" spans="1:18" x14ac:dyDescent="0.3">
      <c r="A1564" s="173" t="s">
        <v>409</v>
      </c>
      <c r="B1564" s="168"/>
      <c r="C1564" s="168"/>
      <c r="D1564" s="168"/>
      <c r="E1564" s="168"/>
      <c r="F1564" s="174">
        <v>-0.18634999999999999</v>
      </c>
      <c r="G1564" s="174">
        <v>1.6943000000000001</v>
      </c>
      <c r="H1564" s="174">
        <v>2.4707999999999997</v>
      </c>
      <c r="I1564" s="174">
        <v>3.1585000000000001</v>
      </c>
      <c r="J1564" s="174">
        <v>4.37995</v>
      </c>
      <c r="K1564" s="174">
        <v>7.3032500000000002</v>
      </c>
      <c r="L1564" s="174">
        <v>6.4125999999999994</v>
      </c>
      <c r="M1564" s="174">
        <v>6.28355</v>
      </c>
      <c r="N1564" s="174">
        <v>6.6225000000000005</v>
      </c>
      <c r="O1564" s="174">
        <v>7.0351999999999997</v>
      </c>
      <c r="P1564" s="174">
        <v>7.5196500000000004</v>
      </c>
      <c r="Q1564" s="174">
        <v>7.5911</v>
      </c>
      <c r="R1564" s="174">
        <v>7.234</v>
      </c>
    </row>
    <row r="1565" spans="1:18" x14ac:dyDescent="0.3">
      <c r="A1565" s="117"/>
      <c r="B1565" s="117"/>
      <c r="C1565" s="117"/>
      <c r="D1565" s="117"/>
      <c r="E1565" s="117"/>
      <c r="F1565" s="117"/>
      <c r="G1565" s="117"/>
      <c r="H1565" s="117"/>
      <c r="I1565" s="117"/>
      <c r="J1565" s="117"/>
      <c r="K1565" s="117"/>
      <c r="L1565" s="117"/>
      <c r="M1565" s="117"/>
      <c r="N1565" s="117"/>
      <c r="O1565" s="117"/>
      <c r="P1565" s="117"/>
      <c r="Q1565" s="117"/>
      <c r="R1565" s="117"/>
    </row>
    <row r="1566" spans="1:18" x14ac:dyDescent="0.3">
      <c r="A1566" s="170" t="s">
        <v>387</v>
      </c>
      <c r="B1566" s="170"/>
      <c r="C1566" s="170"/>
      <c r="D1566" s="170"/>
      <c r="E1566" s="170"/>
      <c r="F1566" s="170"/>
      <c r="G1566" s="170"/>
      <c r="H1566" s="170"/>
      <c r="I1566" s="170"/>
      <c r="J1566" s="170"/>
      <c r="K1566" s="170"/>
      <c r="L1566" s="170"/>
      <c r="M1566" s="170"/>
      <c r="N1566" s="170"/>
      <c r="O1566" s="170"/>
      <c r="P1566" s="170"/>
      <c r="Q1566" s="170"/>
      <c r="R1566" s="170"/>
    </row>
    <row r="1567" spans="1:18" x14ac:dyDescent="0.3">
      <c r="A1567" s="168" t="s">
        <v>380</v>
      </c>
      <c r="B1567" s="168" t="s">
        <v>30</v>
      </c>
      <c r="C1567" s="168">
        <v>108167</v>
      </c>
      <c r="D1567" s="171">
        <v>44040</v>
      </c>
      <c r="E1567" s="172">
        <v>40.458799999999997</v>
      </c>
      <c r="F1567" s="172">
        <v>1.4567000000000001</v>
      </c>
      <c r="G1567" s="172">
        <v>0.44409999999999999</v>
      </c>
      <c r="H1567" s="172">
        <v>0.14649999999999999</v>
      </c>
      <c r="I1567" s="172">
        <v>2.0714999999999999</v>
      </c>
      <c r="J1567" s="172">
        <v>2.4502000000000002</v>
      </c>
      <c r="K1567" s="172">
        <v>12.1594</v>
      </c>
      <c r="L1567" s="172">
        <v>-15.8756</v>
      </c>
      <c r="M1567" s="172">
        <v>-12.0929</v>
      </c>
      <c r="N1567" s="172">
        <v>-13.1653</v>
      </c>
      <c r="O1567" s="172">
        <v>-9.7369000000000003</v>
      </c>
      <c r="P1567" s="172">
        <v>0.59060000000000001</v>
      </c>
      <c r="Q1567" s="172">
        <v>11.9876</v>
      </c>
      <c r="R1567" s="172">
        <v>-15.6914</v>
      </c>
    </row>
    <row r="1568" spans="1:18" x14ac:dyDescent="0.3">
      <c r="A1568" s="168" t="s">
        <v>380</v>
      </c>
      <c r="B1568" s="168" t="s">
        <v>11</v>
      </c>
      <c r="C1568" s="168">
        <v>119659</v>
      </c>
      <c r="D1568" s="171">
        <v>44040</v>
      </c>
      <c r="E1568" s="172">
        <v>43.553100000000001</v>
      </c>
      <c r="F1568" s="172">
        <v>1.4601999999999999</v>
      </c>
      <c r="G1568" s="172">
        <v>0.4572</v>
      </c>
      <c r="H1568" s="172">
        <v>0.16930000000000001</v>
      </c>
      <c r="I1568" s="172">
        <v>2.1187</v>
      </c>
      <c r="J1568" s="172">
        <v>2.5552999999999999</v>
      </c>
      <c r="K1568" s="172">
        <v>12.489699999999999</v>
      </c>
      <c r="L1568" s="172">
        <v>-15.4427</v>
      </c>
      <c r="M1568" s="172">
        <v>-11.3795</v>
      </c>
      <c r="N1568" s="172">
        <v>-12.2011</v>
      </c>
      <c r="O1568" s="172">
        <v>-8.6605000000000008</v>
      </c>
      <c r="P1568" s="172">
        <v>1.7069000000000001</v>
      </c>
      <c r="Q1568" s="172">
        <v>12.0159</v>
      </c>
      <c r="R1568" s="172">
        <v>-14.729699999999999</v>
      </c>
    </row>
    <row r="1569" spans="1:18" x14ac:dyDescent="0.3">
      <c r="A1569" s="168" t="s">
        <v>380</v>
      </c>
      <c r="B1569" s="168" t="s">
        <v>31</v>
      </c>
      <c r="C1569" s="168">
        <v>101764</v>
      </c>
      <c r="D1569" s="171">
        <v>44040</v>
      </c>
      <c r="E1569" s="172">
        <v>258.64400000000001</v>
      </c>
      <c r="F1569" s="172">
        <v>1.1255999999999999</v>
      </c>
      <c r="G1569" s="172">
        <v>0.37959999999999999</v>
      </c>
      <c r="H1569" s="172">
        <v>1.0984</v>
      </c>
      <c r="I1569" s="172">
        <v>6.2698999999999998</v>
      </c>
      <c r="J1569" s="172">
        <v>8.3524999999999991</v>
      </c>
      <c r="K1569" s="172">
        <v>19.385000000000002</v>
      </c>
      <c r="L1569" s="172">
        <v>-10.0625</v>
      </c>
      <c r="M1569" s="172">
        <v>-5.2683</v>
      </c>
      <c r="N1569" s="172">
        <v>-6.2697000000000003</v>
      </c>
      <c r="O1569" s="172">
        <v>-0.89690000000000003</v>
      </c>
      <c r="P1569" s="172">
        <v>5.0712999999999999</v>
      </c>
      <c r="Q1569" s="172">
        <v>13.058</v>
      </c>
      <c r="R1569" s="172">
        <v>-7.0620000000000003</v>
      </c>
    </row>
    <row r="1570" spans="1:18" x14ac:dyDescent="0.3">
      <c r="A1570" s="168" t="s">
        <v>380</v>
      </c>
      <c r="B1570" s="168" t="s">
        <v>12</v>
      </c>
      <c r="C1570" s="168">
        <v>118935</v>
      </c>
      <c r="D1570" s="171">
        <v>44040</v>
      </c>
      <c r="E1570" s="172">
        <v>276.38</v>
      </c>
      <c r="F1570" s="172">
        <v>1.1281000000000001</v>
      </c>
      <c r="G1570" s="172">
        <v>0.39050000000000001</v>
      </c>
      <c r="H1570" s="172">
        <v>1.1173</v>
      </c>
      <c r="I1570" s="172">
        <v>6.3098000000000001</v>
      </c>
      <c r="J1570" s="172">
        <v>8.4341000000000008</v>
      </c>
      <c r="K1570" s="172">
        <v>19.6554</v>
      </c>
      <c r="L1570" s="172">
        <v>-9.6529000000000007</v>
      </c>
      <c r="M1570" s="172">
        <v>-4.6295000000000002</v>
      </c>
      <c r="N1570" s="172">
        <v>-5.4264000000000001</v>
      </c>
      <c r="O1570" s="172">
        <v>0.1898</v>
      </c>
      <c r="P1570" s="172">
        <v>6.2103000000000002</v>
      </c>
      <c r="Q1570" s="172">
        <v>12.0395</v>
      </c>
      <c r="R1570" s="172">
        <v>-6.0716000000000001</v>
      </c>
    </row>
    <row r="1571" spans="1:18" x14ac:dyDescent="0.3">
      <c r="A1571" s="168" t="s">
        <v>380</v>
      </c>
      <c r="B1571" s="168" t="s">
        <v>32</v>
      </c>
      <c r="C1571" s="168">
        <v>102594</v>
      </c>
      <c r="D1571" s="171">
        <v>44040</v>
      </c>
      <c r="E1571" s="172">
        <v>143.44999999999999</v>
      </c>
      <c r="F1571" s="172">
        <v>1.4138999999999999</v>
      </c>
      <c r="G1571" s="172">
        <v>0.81520000000000004</v>
      </c>
      <c r="H1571" s="172">
        <v>1.0282</v>
      </c>
      <c r="I1571" s="172">
        <v>4.4869000000000003</v>
      </c>
      <c r="J1571" s="172">
        <v>6.5591999999999997</v>
      </c>
      <c r="K1571" s="172">
        <v>23.26</v>
      </c>
      <c r="L1571" s="172">
        <v>-1.1371</v>
      </c>
      <c r="M1571" s="172">
        <v>4.7233000000000001</v>
      </c>
      <c r="N1571" s="172">
        <v>1.1921999999999999</v>
      </c>
      <c r="O1571" s="172">
        <v>1.5068999999999999</v>
      </c>
      <c r="P1571" s="172">
        <v>4.4246999999999996</v>
      </c>
      <c r="Q1571" s="172">
        <v>18.162600000000001</v>
      </c>
      <c r="R1571" s="172">
        <v>-1.0031000000000001</v>
      </c>
    </row>
    <row r="1572" spans="1:18" x14ac:dyDescent="0.3">
      <c r="A1572" s="168" t="s">
        <v>380</v>
      </c>
      <c r="B1572" s="168" t="s">
        <v>13</v>
      </c>
      <c r="C1572" s="168">
        <v>120323</v>
      </c>
      <c r="D1572" s="171">
        <v>44040</v>
      </c>
      <c r="E1572" s="172">
        <v>153.47</v>
      </c>
      <c r="F1572" s="172">
        <v>1.4208000000000001</v>
      </c>
      <c r="G1572" s="172">
        <v>0.82120000000000004</v>
      </c>
      <c r="H1572" s="172">
        <v>1.0402</v>
      </c>
      <c r="I1572" s="172">
        <v>4.5151000000000003</v>
      </c>
      <c r="J1572" s="172">
        <v>6.6134000000000004</v>
      </c>
      <c r="K1572" s="172">
        <v>23.447600000000001</v>
      </c>
      <c r="L1572" s="172">
        <v>-0.85919999999999996</v>
      </c>
      <c r="M1572" s="172">
        <v>5.1597</v>
      </c>
      <c r="N1572" s="172">
        <v>1.7571000000000001</v>
      </c>
      <c r="O1572" s="172">
        <v>2.274</v>
      </c>
      <c r="P1572" s="172">
        <v>5.4123999999999999</v>
      </c>
      <c r="Q1572" s="172">
        <v>13.696199999999999</v>
      </c>
      <c r="R1572" s="172">
        <v>-0.3619</v>
      </c>
    </row>
    <row r="1573" spans="1:18" x14ac:dyDescent="0.3">
      <c r="A1573" s="168" t="s">
        <v>380</v>
      </c>
      <c r="B1573" s="168" t="s">
        <v>14</v>
      </c>
      <c r="C1573" s="168">
        <v>144455</v>
      </c>
      <c r="D1573" s="171">
        <v>44040</v>
      </c>
      <c r="E1573" s="172">
        <v>9.8699999999999992</v>
      </c>
      <c r="F1573" s="172">
        <v>1.0235000000000001</v>
      </c>
      <c r="G1573" s="172">
        <v>0.50919999999999999</v>
      </c>
      <c r="H1573" s="172">
        <v>0.1014</v>
      </c>
      <c r="I1573" s="172">
        <v>4.1139000000000001</v>
      </c>
      <c r="J1573" s="172">
        <v>5</v>
      </c>
      <c r="K1573" s="172">
        <v>13.318</v>
      </c>
      <c r="L1573" s="172">
        <v>-10.435600000000001</v>
      </c>
      <c r="M1573" s="172">
        <v>-4.8216000000000001</v>
      </c>
      <c r="N1573" s="172">
        <v>-3.7073</v>
      </c>
      <c r="O1573" s="172"/>
      <c r="P1573" s="172"/>
      <c r="Q1573" s="172">
        <v>-0.67230000000000001</v>
      </c>
      <c r="R1573" s="172"/>
    </row>
    <row r="1574" spans="1:18" x14ac:dyDescent="0.3">
      <c r="A1574" s="168" t="s">
        <v>380</v>
      </c>
      <c r="B1574" s="168" t="s">
        <v>33</v>
      </c>
      <c r="C1574" s="168">
        <v>144453</v>
      </c>
      <c r="D1574" s="171">
        <v>44040</v>
      </c>
      <c r="E1574" s="172">
        <v>9.6</v>
      </c>
      <c r="F1574" s="172">
        <v>0.94640000000000002</v>
      </c>
      <c r="G1574" s="172">
        <v>0.52359999999999995</v>
      </c>
      <c r="H1574" s="172">
        <v>0</v>
      </c>
      <c r="I1574" s="172">
        <v>4.0087000000000002</v>
      </c>
      <c r="J1574" s="172">
        <v>4.9180000000000001</v>
      </c>
      <c r="K1574" s="172">
        <v>13.341200000000001</v>
      </c>
      <c r="L1574" s="172">
        <v>-10.697699999999999</v>
      </c>
      <c r="M1574" s="172">
        <v>-5.3254000000000001</v>
      </c>
      <c r="N1574" s="172">
        <v>-4.4775999999999998</v>
      </c>
      <c r="O1574" s="172"/>
      <c r="P1574" s="172"/>
      <c r="Q1574" s="172">
        <v>-2.0825</v>
      </c>
      <c r="R1574" s="172"/>
    </row>
    <row r="1575" spans="1:18" x14ac:dyDescent="0.3">
      <c r="A1575" s="168" t="s">
        <v>380</v>
      </c>
      <c r="B1575" s="168" t="s">
        <v>15</v>
      </c>
      <c r="C1575" s="168">
        <v>118481</v>
      </c>
      <c r="D1575" s="171">
        <v>44040</v>
      </c>
      <c r="E1575" s="172">
        <v>42.57</v>
      </c>
      <c r="F1575" s="172">
        <v>1.1644000000000001</v>
      </c>
      <c r="G1575" s="172">
        <v>4.7E-2</v>
      </c>
      <c r="H1575" s="172">
        <v>-0.58379999999999999</v>
      </c>
      <c r="I1575" s="172">
        <v>2.258</v>
      </c>
      <c r="J1575" s="172">
        <v>3.6017999999999999</v>
      </c>
      <c r="K1575" s="172">
        <v>19.143599999999999</v>
      </c>
      <c r="L1575" s="172">
        <v>-20.325700000000001</v>
      </c>
      <c r="M1575" s="172">
        <v>-12.8735</v>
      </c>
      <c r="N1575" s="172">
        <v>-13.7386</v>
      </c>
      <c r="O1575" s="172">
        <v>-6.8080999999999996</v>
      </c>
      <c r="P1575" s="172">
        <v>2.6147999999999998</v>
      </c>
      <c r="Q1575" s="172">
        <v>9.1762999999999995</v>
      </c>
      <c r="R1575" s="172">
        <v>-13.6286</v>
      </c>
    </row>
    <row r="1576" spans="1:18" x14ac:dyDescent="0.3">
      <c r="A1576" s="168" t="s">
        <v>380</v>
      </c>
      <c r="B1576" s="168" t="s">
        <v>34</v>
      </c>
      <c r="C1576" s="168">
        <v>108909</v>
      </c>
      <c r="D1576" s="171">
        <v>44040</v>
      </c>
      <c r="E1576" s="172">
        <v>39.619999999999997</v>
      </c>
      <c r="F1576" s="172">
        <v>1.1747000000000001</v>
      </c>
      <c r="G1576" s="172">
        <v>2.52E-2</v>
      </c>
      <c r="H1576" s="172">
        <v>-0.60209999999999997</v>
      </c>
      <c r="I1576" s="172">
        <v>2.2187999999999999</v>
      </c>
      <c r="J1576" s="172">
        <v>3.5005000000000002</v>
      </c>
      <c r="K1576" s="172">
        <v>18.836200000000002</v>
      </c>
      <c r="L1576" s="172">
        <v>-20.76</v>
      </c>
      <c r="M1576" s="172">
        <v>-13.568899999999999</v>
      </c>
      <c r="N1576" s="172">
        <v>-14.648899999999999</v>
      </c>
      <c r="O1576" s="172">
        <v>-7.8551000000000002</v>
      </c>
      <c r="P1576" s="172">
        <v>1.5812999999999999</v>
      </c>
      <c r="Q1576" s="172">
        <v>11.742599999999999</v>
      </c>
      <c r="R1576" s="172">
        <v>-14.5672</v>
      </c>
    </row>
    <row r="1577" spans="1:18" x14ac:dyDescent="0.3">
      <c r="A1577" s="168" t="s">
        <v>380</v>
      </c>
      <c r="B1577" s="168" t="s">
        <v>16</v>
      </c>
      <c r="C1577" s="168">
        <v>135341</v>
      </c>
      <c r="D1577" s="171">
        <v>44040</v>
      </c>
      <c r="E1577" s="172">
        <v>11.7254</v>
      </c>
      <c r="F1577" s="172">
        <v>0.80900000000000005</v>
      </c>
      <c r="G1577" s="172">
        <v>-0.52349999999999997</v>
      </c>
      <c r="H1577" s="172">
        <v>-5.3699999999999998E-2</v>
      </c>
      <c r="I1577" s="172">
        <v>3.2364999999999999</v>
      </c>
      <c r="J1577" s="172">
        <v>4.3547000000000002</v>
      </c>
      <c r="K1577" s="172">
        <v>13.1883</v>
      </c>
      <c r="L1577" s="172">
        <v>-10.1591</v>
      </c>
      <c r="M1577" s="172">
        <v>-3.8231999999999999</v>
      </c>
      <c r="N1577" s="172">
        <v>-1.0139</v>
      </c>
      <c r="O1577" s="172">
        <v>-5.3757999999999999</v>
      </c>
      <c r="P1577" s="172"/>
      <c r="Q1577" s="172">
        <v>3.3064</v>
      </c>
      <c r="R1577" s="172">
        <v>-6.3273000000000001</v>
      </c>
    </row>
    <row r="1578" spans="1:18" x14ac:dyDescent="0.3">
      <c r="A1578" s="168" t="s">
        <v>380</v>
      </c>
      <c r="B1578" s="168" t="s">
        <v>35</v>
      </c>
      <c r="C1578" s="168">
        <v>135343</v>
      </c>
      <c r="D1578" s="171">
        <v>44040</v>
      </c>
      <c r="E1578" s="172">
        <v>10.7051</v>
      </c>
      <c r="F1578" s="172">
        <v>0.80420000000000003</v>
      </c>
      <c r="G1578" s="172">
        <v>-0.54349999999999998</v>
      </c>
      <c r="H1578" s="172">
        <v>-8.8700000000000001E-2</v>
      </c>
      <c r="I1578" s="172">
        <v>3.1657999999999999</v>
      </c>
      <c r="J1578" s="172">
        <v>4.1898999999999997</v>
      </c>
      <c r="K1578" s="172">
        <v>12.675800000000001</v>
      </c>
      <c r="L1578" s="172">
        <v>-10.9482</v>
      </c>
      <c r="M1578" s="172">
        <v>-5.0099</v>
      </c>
      <c r="N1578" s="172">
        <v>-2.6162999999999998</v>
      </c>
      <c r="O1578" s="172">
        <v>-6.8331999999999997</v>
      </c>
      <c r="P1578" s="172"/>
      <c r="Q1578" s="172">
        <v>1.4021999999999999</v>
      </c>
      <c r="R1578" s="172">
        <v>-7.7072000000000003</v>
      </c>
    </row>
    <row r="1579" spans="1:18" x14ac:dyDescent="0.3">
      <c r="A1579" s="168" t="s">
        <v>380</v>
      </c>
      <c r="B1579" s="168" t="s">
        <v>36</v>
      </c>
      <c r="C1579" s="168">
        <v>100254</v>
      </c>
      <c r="D1579" s="171">
        <v>44040</v>
      </c>
      <c r="E1579" s="172">
        <v>243.72279488877501</v>
      </c>
      <c r="F1579" s="172">
        <v>1.47</v>
      </c>
      <c r="G1579" s="172">
        <v>0.40699999999999997</v>
      </c>
      <c r="H1579" s="172">
        <v>-0.65649999999999997</v>
      </c>
      <c r="I1579" s="172">
        <v>4.1254999999999997</v>
      </c>
      <c r="J1579" s="172">
        <v>5.8025000000000002</v>
      </c>
      <c r="K1579" s="172">
        <v>17.786899999999999</v>
      </c>
      <c r="L1579" s="172">
        <v>-12.4406</v>
      </c>
      <c r="M1579" s="172">
        <v>-8.4616000000000007</v>
      </c>
      <c r="N1579" s="172">
        <v>-0.21299999999999999</v>
      </c>
      <c r="O1579" s="172">
        <v>-0.83509999999999995</v>
      </c>
      <c r="P1579" s="172">
        <v>6.4875999999999996</v>
      </c>
      <c r="Q1579" s="172">
        <v>14.777799999999999</v>
      </c>
      <c r="R1579" s="172">
        <v>-3.4722</v>
      </c>
    </row>
    <row r="1580" spans="1:18" x14ac:dyDescent="0.3">
      <c r="A1580" s="168" t="s">
        <v>380</v>
      </c>
      <c r="B1580" s="168" t="s">
        <v>17</v>
      </c>
      <c r="C1580" s="168">
        <v>120486</v>
      </c>
      <c r="D1580" s="171">
        <v>44040</v>
      </c>
      <c r="E1580" s="172">
        <v>32.502099999999999</v>
      </c>
      <c r="F1580" s="172">
        <v>1.4714</v>
      </c>
      <c r="G1580" s="172">
        <v>0.41399999999999998</v>
      </c>
      <c r="H1580" s="172">
        <v>-0.64439999999999997</v>
      </c>
      <c r="I1580" s="172">
        <v>4.1513999999999998</v>
      </c>
      <c r="J1580" s="172">
        <v>5.8624000000000001</v>
      </c>
      <c r="K1580" s="172">
        <v>17.977499999999999</v>
      </c>
      <c r="L1580" s="172">
        <v>-12.157</v>
      </c>
      <c r="M1580" s="172">
        <v>-8.01</v>
      </c>
      <c r="N1580" s="172">
        <v>0.44159999999999999</v>
      </c>
      <c r="O1580" s="172">
        <v>-0.189</v>
      </c>
      <c r="P1580" s="172">
        <v>7.6430999999999996</v>
      </c>
      <c r="Q1580" s="172">
        <v>11.2584</v>
      </c>
      <c r="R1580" s="172">
        <v>-2.8437000000000001</v>
      </c>
    </row>
    <row r="1581" spans="1:18" x14ac:dyDescent="0.3">
      <c r="A1581" s="168" t="s">
        <v>380</v>
      </c>
      <c r="B1581" s="168" t="s">
        <v>18</v>
      </c>
      <c r="C1581" s="168">
        <v>119404</v>
      </c>
      <c r="D1581" s="171">
        <v>44040</v>
      </c>
      <c r="E1581" s="172">
        <v>35.43</v>
      </c>
      <c r="F1581" s="172">
        <v>1.0035000000000001</v>
      </c>
      <c r="G1581" s="172">
        <v>0.70779999999999998</v>
      </c>
      <c r="H1581" s="172">
        <v>1.5651999999999999</v>
      </c>
      <c r="I1581" s="172">
        <v>5.7611999999999997</v>
      </c>
      <c r="J1581" s="172">
        <v>7.7358000000000002</v>
      </c>
      <c r="K1581" s="172">
        <v>20.694900000000001</v>
      </c>
      <c r="L1581" s="172">
        <v>-9.8748000000000005</v>
      </c>
      <c r="M1581" s="172">
        <v>-3.1040999999999999</v>
      </c>
      <c r="N1581" s="172">
        <v>-2.4504000000000001</v>
      </c>
      <c r="O1581" s="172">
        <v>-1.1633</v>
      </c>
      <c r="P1581" s="172">
        <v>6.6261999999999999</v>
      </c>
      <c r="Q1581" s="172">
        <v>15.013999999999999</v>
      </c>
      <c r="R1581" s="172">
        <v>-3.5870000000000002</v>
      </c>
    </row>
    <row r="1582" spans="1:18" x14ac:dyDescent="0.3">
      <c r="A1582" s="168" t="s">
        <v>380</v>
      </c>
      <c r="B1582" s="168" t="s">
        <v>37</v>
      </c>
      <c r="C1582" s="168">
        <v>118102</v>
      </c>
      <c r="D1582" s="171">
        <v>44040</v>
      </c>
      <c r="E1582" s="172">
        <v>33.292000000000002</v>
      </c>
      <c r="F1582" s="172">
        <v>1.0012000000000001</v>
      </c>
      <c r="G1582" s="172">
        <v>0.69869999999999999</v>
      </c>
      <c r="H1582" s="172">
        <v>1.5464</v>
      </c>
      <c r="I1582" s="172">
        <v>5.7225000000000001</v>
      </c>
      <c r="J1582" s="172">
        <v>7.6470000000000002</v>
      </c>
      <c r="K1582" s="172">
        <v>20.400700000000001</v>
      </c>
      <c r="L1582" s="172">
        <v>-10.3222</v>
      </c>
      <c r="M1582" s="172">
        <v>-3.8248000000000002</v>
      </c>
      <c r="N1582" s="172">
        <v>-3.4146999999999998</v>
      </c>
      <c r="O1582" s="172">
        <v>-2.08</v>
      </c>
      <c r="P1582" s="172">
        <v>5.6825000000000001</v>
      </c>
      <c r="Q1582" s="172">
        <v>12.0648</v>
      </c>
      <c r="R1582" s="172">
        <v>-4.5175000000000001</v>
      </c>
    </row>
    <row r="1583" spans="1:18" x14ac:dyDescent="0.3">
      <c r="A1583" s="168" t="s">
        <v>380</v>
      </c>
      <c r="B1583" s="168" t="s">
        <v>38</v>
      </c>
      <c r="C1583" s="168">
        <v>103085</v>
      </c>
      <c r="D1583" s="171">
        <v>44040</v>
      </c>
      <c r="E1583" s="172">
        <v>68.594399999999993</v>
      </c>
      <c r="F1583" s="172">
        <v>0.48330000000000001</v>
      </c>
      <c r="G1583" s="172">
        <v>-0.25580000000000003</v>
      </c>
      <c r="H1583" s="172">
        <v>0.39839999999999998</v>
      </c>
      <c r="I1583" s="172">
        <v>5.2348999999999997</v>
      </c>
      <c r="J1583" s="172">
        <v>6.5259</v>
      </c>
      <c r="K1583" s="172">
        <v>18.4969</v>
      </c>
      <c r="L1583" s="172">
        <v>-9.3644999999999996</v>
      </c>
      <c r="M1583" s="172">
        <v>-5.3715999999999999</v>
      </c>
      <c r="N1583" s="172">
        <v>-3.9504999999999999</v>
      </c>
      <c r="O1583" s="172">
        <v>0.56140000000000001</v>
      </c>
      <c r="P1583" s="172">
        <v>4.5117000000000003</v>
      </c>
      <c r="Q1583" s="172">
        <v>13.5555</v>
      </c>
      <c r="R1583" s="172">
        <v>-3.0379</v>
      </c>
    </row>
    <row r="1584" spans="1:18" x14ac:dyDescent="0.3">
      <c r="A1584" s="168" t="s">
        <v>380</v>
      </c>
      <c r="B1584" s="168" t="s">
        <v>19</v>
      </c>
      <c r="C1584" s="168">
        <v>118784</v>
      </c>
      <c r="D1584" s="171">
        <v>44040</v>
      </c>
      <c r="E1584" s="172">
        <v>72.558999999999997</v>
      </c>
      <c r="F1584" s="172">
        <v>0.48480000000000001</v>
      </c>
      <c r="G1584" s="172">
        <v>-0.2495</v>
      </c>
      <c r="H1584" s="172">
        <v>0.41099999999999998</v>
      </c>
      <c r="I1584" s="172">
        <v>5.2603</v>
      </c>
      <c r="J1584" s="172">
        <v>6.5816999999999997</v>
      </c>
      <c r="K1584" s="172">
        <v>18.678000000000001</v>
      </c>
      <c r="L1584" s="172">
        <v>-9.0367999999999995</v>
      </c>
      <c r="M1584" s="172">
        <v>-4.8795999999999999</v>
      </c>
      <c r="N1584" s="172">
        <v>-3.3088000000000002</v>
      </c>
      <c r="O1584" s="172">
        <v>1.2684</v>
      </c>
      <c r="P1584" s="172">
        <v>5.2903000000000002</v>
      </c>
      <c r="Q1584" s="172">
        <v>10.3847</v>
      </c>
      <c r="R1584" s="172">
        <v>-2.4085999999999999</v>
      </c>
    </row>
    <row r="1585" spans="1:18" x14ac:dyDescent="0.3">
      <c r="A1585" s="168" t="s">
        <v>380</v>
      </c>
      <c r="B1585" s="168" t="s">
        <v>20</v>
      </c>
      <c r="C1585" s="168">
        <v>103490</v>
      </c>
      <c r="D1585" s="171">
        <v>44040</v>
      </c>
      <c r="E1585" s="172">
        <v>47.9</v>
      </c>
      <c r="F1585" s="172">
        <v>1.7201</v>
      </c>
      <c r="G1585" s="172">
        <v>1.3328</v>
      </c>
      <c r="H1585" s="172">
        <v>0.82089999999999996</v>
      </c>
      <c r="I1585" s="172">
        <v>7.2788000000000004</v>
      </c>
      <c r="J1585" s="172">
        <v>7.1828000000000003</v>
      </c>
      <c r="K1585" s="172">
        <v>18.799600000000002</v>
      </c>
      <c r="L1585" s="172">
        <v>-10.701000000000001</v>
      </c>
      <c r="M1585" s="172">
        <v>-6.8998999999999997</v>
      </c>
      <c r="N1585" s="172">
        <v>-10.651</v>
      </c>
      <c r="O1585" s="172">
        <v>-2.0539999999999998</v>
      </c>
      <c r="P1585" s="172">
        <v>4.4393000000000002</v>
      </c>
      <c r="Q1585" s="172">
        <v>11.504</v>
      </c>
      <c r="R1585" s="172">
        <v>-5.3727999999999998</v>
      </c>
    </row>
    <row r="1586" spans="1:18" x14ac:dyDescent="0.3">
      <c r="A1586" s="168" t="s">
        <v>380</v>
      </c>
      <c r="B1586" s="168" t="s">
        <v>39</v>
      </c>
      <c r="C1586" s="168">
        <v>141068</v>
      </c>
      <c r="D1586" s="171">
        <v>44040</v>
      </c>
      <c r="E1586" s="172">
        <v>47.41</v>
      </c>
      <c r="F1586" s="172">
        <v>1.7163999999999999</v>
      </c>
      <c r="G1586" s="172">
        <v>1.3250999999999999</v>
      </c>
      <c r="H1586" s="172">
        <v>0.80800000000000005</v>
      </c>
      <c r="I1586" s="172">
        <v>7.2624000000000004</v>
      </c>
      <c r="J1586" s="172">
        <v>7.1412000000000004</v>
      </c>
      <c r="K1586" s="172">
        <v>18.643599999999999</v>
      </c>
      <c r="L1586" s="172">
        <v>-10.9337</v>
      </c>
      <c r="M1586" s="172">
        <v>-7.2393000000000001</v>
      </c>
      <c r="N1586" s="172">
        <v>-11.084</v>
      </c>
      <c r="O1586" s="172">
        <v>-2.3759999999999999</v>
      </c>
      <c r="P1586" s="172">
        <v>4.1387999999999998</v>
      </c>
      <c r="Q1586" s="172">
        <v>11.210699999999999</v>
      </c>
      <c r="R1586" s="172">
        <v>-5.7512999999999996</v>
      </c>
    </row>
    <row r="1587" spans="1:18" x14ac:dyDescent="0.3">
      <c r="A1587" s="168" t="s">
        <v>380</v>
      </c>
      <c r="B1587" s="168" t="s">
        <v>40</v>
      </c>
      <c r="C1587" s="168">
        <v>101672</v>
      </c>
      <c r="D1587" s="171">
        <v>44040</v>
      </c>
      <c r="E1587" s="172">
        <v>131.24799999999999</v>
      </c>
      <c r="F1587" s="172">
        <v>0.94379999999999997</v>
      </c>
      <c r="G1587" s="172">
        <v>0.63360000000000005</v>
      </c>
      <c r="H1587" s="172">
        <v>1.2533000000000001</v>
      </c>
      <c r="I1587" s="172">
        <v>6.4794</v>
      </c>
      <c r="J1587" s="172">
        <v>8.2845999999999993</v>
      </c>
      <c r="K1587" s="172">
        <v>20.326799999999999</v>
      </c>
      <c r="L1587" s="172">
        <v>-5.5305</v>
      </c>
      <c r="M1587" s="172">
        <v>-2.3113000000000001</v>
      </c>
      <c r="N1587" s="172">
        <v>1.9561999999999999</v>
      </c>
      <c r="O1587" s="172">
        <v>0.57120000000000004</v>
      </c>
      <c r="P1587" s="172">
        <v>8.1511999999999993</v>
      </c>
      <c r="Q1587" s="172">
        <v>17.351400000000002</v>
      </c>
      <c r="R1587" s="172">
        <v>-3.5047000000000001</v>
      </c>
    </row>
    <row r="1588" spans="1:18" x14ac:dyDescent="0.3">
      <c r="A1588" s="168" t="s">
        <v>380</v>
      </c>
      <c r="B1588" s="168" t="s">
        <v>21</v>
      </c>
      <c r="C1588" s="168">
        <v>119231</v>
      </c>
      <c r="D1588" s="171">
        <v>44040</v>
      </c>
      <c r="E1588" s="172">
        <v>140.42320000000001</v>
      </c>
      <c r="F1588" s="172">
        <v>0.94650000000000001</v>
      </c>
      <c r="G1588" s="172">
        <v>0.64680000000000004</v>
      </c>
      <c r="H1588" s="172">
        <v>1.2768999999999999</v>
      </c>
      <c r="I1588" s="172">
        <v>6.5289999999999999</v>
      </c>
      <c r="J1588" s="172">
        <v>8.3999000000000006</v>
      </c>
      <c r="K1588" s="172">
        <v>20.697399999999998</v>
      </c>
      <c r="L1588" s="172">
        <v>-4.8574000000000002</v>
      </c>
      <c r="M1588" s="172">
        <v>-1.2330000000000001</v>
      </c>
      <c r="N1588" s="172">
        <v>3.4685999999999999</v>
      </c>
      <c r="O1588" s="172">
        <v>1.8768</v>
      </c>
      <c r="P1588" s="172">
        <v>9.3045000000000009</v>
      </c>
      <c r="Q1588" s="172">
        <v>14.3851</v>
      </c>
      <c r="R1588" s="172">
        <v>-2.1038999999999999</v>
      </c>
    </row>
    <row r="1589" spans="1:18" x14ac:dyDescent="0.3">
      <c r="A1589" s="168" t="s">
        <v>380</v>
      </c>
      <c r="B1589" s="168" t="s">
        <v>22</v>
      </c>
      <c r="C1589" s="168">
        <v>143835</v>
      </c>
      <c r="D1589" s="171">
        <v>44040</v>
      </c>
      <c r="E1589" s="172">
        <v>9.7399000000000004</v>
      </c>
      <c r="F1589" s="172">
        <v>0.48280000000000001</v>
      </c>
      <c r="G1589" s="172">
        <v>-0.85909999999999997</v>
      </c>
      <c r="H1589" s="172">
        <v>-0.4945</v>
      </c>
      <c r="I1589" s="172">
        <v>2.0205000000000002</v>
      </c>
      <c r="J1589" s="172">
        <v>3.6358000000000001</v>
      </c>
      <c r="K1589" s="172">
        <v>13.401</v>
      </c>
      <c r="L1589" s="172">
        <v>-10.7872</v>
      </c>
      <c r="M1589" s="172">
        <v>-6.3795000000000002</v>
      </c>
      <c r="N1589" s="172">
        <v>0.79479999999999995</v>
      </c>
      <c r="O1589" s="172"/>
      <c r="P1589" s="172"/>
      <c r="Q1589" s="172">
        <v>-1.2811999999999999</v>
      </c>
      <c r="R1589" s="172">
        <v>-2.4224999999999999</v>
      </c>
    </row>
    <row r="1590" spans="1:18" x14ac:dyDescent="0.3">
      <c r="A1590" s="168" t="s">
        <v>380</v>
      </c>
      <c r="B1590" s="168" t="s">
        <v>41</v>
      </c>
      <c r="C1590" s="168">
        <v>143837</v>
      </c>
      <c r="D1590" s="171">
        <v>44040</v>
      </c>
      <c r="E1590" s="172">
        <v>9.4336000000000002</v>
      </c>
      <c r="F1590" s="172">
        <v>0.47820000000000001</v>
      </c>
      <c r="G1590" s="172">
        <v>-0.87219999999999998</v>
      </c>
      <c r="H1590" s="172">
        <v>-0.51670000000000005</v>
      </c>
      <c r="I1590" s="172">
        <v>1.9738</v>
      </c>
      <c r="J1590" s="172">
        <v>3.5339999999999998</v>
      </c>
      <c r="K1590" s="172">
        <v>13.0869</v>
      </c>
      <c r="L1590" s="172">
        <v>-11.315799999999999</v>
      </c>
      <c r="M1590" s="172">
        <v>-7.2016999999999998</v>
      </c>
      <c r="N1590" s="172">
        <v>-0.377</v>
      </c>
      <c r="O1590" s="172"/>
      <c r="P1590" s="172"/>
      <c r="Q1590" s="172">
        <v>-2.8125</v>
      </c>
      <c r="R1590" s="172">
        <v>-3.9260000000000002</v>
      </c>
    </row>
    <row r="1591" spans="1:18" x14ac:dyDescent="0.3">
      <c r="A1591" s="168" t="s">
        <v>380</v>
      </c>
      <c r="B1591" s="168" t="s">
        <v>23</v>
      </c>
      <c r="C1591" s="168">
        <v>144213</v>
      </c>
      <c r="D1591" s="171">
        <v>44040</v>
      </c>
      <c r="E1591" s="172">
        <v>9.5631000000000004</v>
      </c>
      <c r="F1591" s="172">
        <v>0.54039999999999999</v>
      </c>
      <c r="G1591" s="172">
        <v>-0.71740000000000004</v>
      </c>
      <c r="H1591" s="172">
        <v>-0.37090000000000001</v>
      </c>
      <c r="I1591" s="172">
        <v>2.2059000000000002</v>
      </c>
      <c r="J1591" s="172">
        <v>3.8157999999999999</v>
      </c>
      <c r="K1591" s="172">
        <v>13.2492</v>
      </c>
      <c r="L1591" s="172">
        <v>-9.7659000000000002</v>
      </c>
      <c r="M1591" s="172">
        <v>-5.2717999999999998</v>
      </c>
      <c r="N1591" s="172">
        <v>0.41789999999999999</v>
      </c>
      <c r="O1591" s="172"/>
      <c r="P1591" s="172"/>
      <c r="Q1591" s="172">
        <v>-2.2240000000000002</v>
      </c>
      <c r="R1591" s="172"/>
    </row>
    <row r="1592" spans="1:18" x14ac:dyDescent="0.3">
      <c r="A1592" s="168" t="s">
        <v>380</v>
      </c>
      <c r="B1592" s="168" t="s">
        <v>42</v>
      </c>
      <c r="C1592" s="168">
        <v>144212</v>
      </c>
      <c r="D1592" s="171">
        <v>44040</v>
      </c>
      <c r="E1592" s="172">
        <v>9.2506000000000004</v>
      </c>
      <c r="F1592" s="172">
        <v>0.53800000000000003</v>
      </c>
      <c r="G1592" s="172">
        <v>-0.72970000000000002</v>
      </c>
      <c r="H1592" s="172">
        <v>-0.39190000000000003</v>
      </c>
      <c r="I1592" s="172">
        <v>2.1613000000000002</v>
      </c>
      <c r="J1592" s="172">
        <v>3.7143999999999999</v>
      </c>
      <c r="K1592" s="172">
        <v>12.9375</v>
      </c>
      <c r="L1592" s="172">
        <v>-10.2972</v>
      </c>
      <c r="M1592" s="172">
        <v>-6.1005000000000003</v>
      </c>
      <c r="N1592" s="172">
        <v>-0.77869999999999995</v>
      </c>
      <c r="O1592" s="172"/>
      <c r="P1592" s="172"/>
      <c r="Q1592" s="172">
        <v>-3.8458000000000001</v>
      </c>
      <c r="R1592" s="172"/>
    </row>
    <row r="1593" spans="1:18" x14ac:dyDescent="0.3">
      <c r="A1593" s="168" t="s">
        <v>380</v>
      </c>
      <c r="B1593" s="168" t="s">
        <v>43</v>
      </c>
      <c r="C1593" s="168">
        <v>100496</v>
      </c>
      <c r="D1593" s="171">
        <v>44040</v>
      </c>
      <c r="E1593" s="172">
        <v>206.77170000000001</v>
      </c>
      <c r="F1593" s="172">
        <v>0.83799999999999997</v>
      </c>
      <c r="G1593" s="172">
        <v>-0.56030000000000002</v>
      </c>
      <c r="H1593" s="172">
        <v>-0.31309999999999999</v>
      </c>
      <c r="I1593" s="172">
        <v>4.9825999999999997</v>
      </c>
      <c r="J1593" s="172">
        <v>4.9660000000000002</v>
      </c>
      <c r="K1593" s="172">
        <v>18.9679</v>
      </c>
      <c r="L1593" s="172">
        <v>-16.094100000000001</v>
      </c>
      <c r="M1593" s="172">
        <v>-10.3779</v>
      </c>
      <c r="N1593" s="172">
        <v>-12.5571</v>
      </c>
      <c r="O1593" s="172">
        <v>-6.9890999999999996</v>
      </c>
      <c r="P1593" s="172">
        <v>1.6761999999999999</v>
      </c>
      <c r="Q1593" s="172">
        <v>14.6189</v>
      </c>
      <c r="R1593" s="172">
        <v>-11.486800000000001</v>
      </c>
    </row>
    <row r="1594" spans="1:18" x14ac:dyDescent="0.3">
      <c r="A1594" s="168" t="s">
        <v>380</v>
      </c>
      <c r="B1594" s="168" t="s">
        <v>24</v>
      </c>
      <c r="C1594" s="168">
        <v>118494</v>
      </c>
      <c r="D1594" s="171">
        <v>44040</v>
      </c>
      <c r="E1594" s="172">
        <v>218.5847</v>
      </c>
      <c r="F1594" s="172">
        <v>0.84089999999999998</v>
      </c>
      <c r="G1594" s="172">
        <v>-0.54949999999999999</v>
      </c>
      <c r="H1594" s="172">
        <v>-0.2944</v>
      </c>
      <c r="I1594" s="172">
        <v>5.0228000000000002</v>
      </c>
      <c r="J1594" s="172">
        <v>5.0587999999999997</v>
      </c>
      <c r="K1594" s="172">
        <v>19.270600000000002</v>
      </c>
      <c r="L1594" s="172">
        <v>-15.664</v>
      </c>
      <c r="M1594" s="172">
        <v>-9.6870999999999992</v>
      </c>
      <c r="N1594" s="172">
        <v>-11.704800000000001</v>
      </c>
      <c r="O1594" s="172">
        <v>-6.2032999999999996</v>
      </c>
      <c r="P1594" s="172">
        <v>2.4834999999999998</v>
      </c>
      <c r="Q1594" s="172">
        <v>7.5513000000000003</v>
      </c>
      <c r="R1594" s="172">
        <v>-10.714600000000001</v>
      </c>
    </row>
    <row r="1595" spans="1:18" x14ac:dyDescent="0.3">
      <c r="A1595" s="168" t="s">
        <v>380</v>
      </c>
      <c r="B1595" s="168" t="s">
        <v>25</v>
      </c>
      <c r="C1595" s="168">
        <v>145473</v>
      </c>
      <c r="D1595" s="171">
        <v>44040</v>
      </c>
      <c r="E1595" s="172">
        <v>10.58</v>
      </c>
      <c r="F1595" s="172">
        <v>0.95420000000000005</v>
      </c>
      <c r="G1595" s="172">
        <v>0.18940000000000001</v>
      </c>
      <c r="H1595" s="172">
        <v>0.95420000000000005</v>
      </c>
      <c r="I1595" s="172">
        <v>6.5457999999999998</v>
      </c>
      <c r="J1595" s="172">
        <v>7.9592000000000001</v>
      </c>
      <c r="K1595" s="172">
        <v>20.914300000000001</v>
      </c>
      <c r="L1595" s="172">
        <v>-3.379</v>
      </c>
      <c r="M1595" s="172">
        <v>1.5355000000000001</v>
      </c>
      <c r="N1595" s="172">
        <v>3.9293</v>
      </c>
      <c r="O1595" s="172"/>
      <c r="P1595" s="172"/>
      <c r="Q1595" s="172">
        <v>3.4834000000000001</v>
      </c>
      <c r="R1595" s="172"/>
    </row>
    <row r="1596" spans="1:18" x14ac:dyDescent="0.3">
      <c r="A1596" s="168" t="s">
        <v>380</v>
      </c>
      <c r="B1596" s="168" t="s">
        <v>44</v>
      </c>
      <c r="C1596" s="168">
        <v>145471</v>
      </c>
      <c r="D1596" s="171">
        <v>44040</v>
      </c>
      <c r="E1596" s="172">
        <v>10.44</v>
      </c>
      <c r="F1596" s="172">
        <v>0.96709999999999996</v>
      </c>
      <c r="G1596" s="172">
        <v>0.28820000000000001</v>
      </c>
      <c r="H1596" s="172">
        <v>1.0649</v>
      </c>
      <c r="I1596" s="172">
        <v>6.5305999999999997</v>
      </c>
      <c r="J1596" s="172">
        <v>7.9627999999999997</v>
      </c>
      <c r="K1596" s="172">
        <v>20.833300000000001</v>
      </c>
      <c r="L1596" s="172">
        <v>-3.6011000000000002</v>
      </c>
      <c r="M1596" s="172">
        <v>1.0649</v>
      </c>
      <c r="N1596" s="172">
        <v>3.1621000000000001</v>
      </c>
      <c r="O1596" s="172"/>
      <c r="P1596" s="172"/>
      <c r="Q1596" s="172">
        <v>2.6496</v>
      </c>
      <c r="R1596" s="172"/>
    </row>
    <row r="1597" spans="1:18" x14ac:dyDescent="0.3">
      <c r="A1597" s="168" t="s">
        <v>380</v>
      </c>
      <c r="B1597" s="168" t="s">
        <v>26</v>
      </c>
      <c r="C1597" s="168">
        <v>120751</v>
      </c>
      <c r="D1597" s="171">
        <v>44040</v>
      </c>
      <c r="E1597" s="172">
        <v>63.6357</v>
      </c>
      <c r="F1597" s="172">
        <v>0.86129999999999995</v>
      </c>
      <c r="G1597" s="172">
        <v>-0.26800000000000002</v>
      </c>
      <c r="H1597" s="172">
        <v>-0.63260000000000005</v>
      </c>
      <c r="I1597" s="172">
        <v>4.5124000000000004</v>
      </c>
      <c r="J1597" s="172">
        <v>5.2019000000000002</v>
      </c>
      <c r="K1597" s="172">
        <v>17.549800000000001</v>
      </c>
      <c r="L1597" s="172">
        <v>-8.3064</v>
      </c>
      <c r="M1597" s="172">
        <v>-0.21579999999999999</v>
      </c>
      <c r="N1597" s="172">
        <v>3.1171000000000002</v>
      </c>
      <c r="O1597" s="172">
        <v>3.77</v>
      </c>
      <c r="P1597" s="172">
        <v>5.5343999999999998</v>
      </c>
      <c r="Q1597" s="172">
        <v>9.3421000000000003</v>
      </c>
      <c r="R1597" s="172">
        <v>-0.70830000000000004</v>
      </c>
    </row>
    <row r="1598" spans="1:18" x14ac:dyDescent="0.3">
      <c r="A1598" s="168" t="s">
        <v>380</v>
      </c>
      <c r="B1598" s="168" t="s">
        <v>45</v>
      </c>
      <c r="C1598" s="168">
        <v>103098</v>
      </c>
      <c r="D1598" s="171">
        <v>44040</v>
      </c>
      <c r="E1598" s="172">
        <v>60.223399999999998</v>
      </c>
      <c r="F1598" s="172">
        <v>0.85980000000000001</v>
      </c>
      <c r="G1598" s="172">
        <v>-0.27460000000000001</v>
      </c>
      <c r="H1598" s="172">
        <v>-0.64459999999999995</v>
      </c>
      <c r="I1598" s="172">
        <v>4.4859</v>
      </c>
      <c r="J1598" s="172">
        <v>5.1412000000000004</v>
      </c>
      <c r="K1598" s="172">
        <v>17.364100000000001</v>
      </c>
      <c r="L1598" s="172">
        <v>-8.6030999999999995</v>
      </c>
      <c r="M1598" s="172">
        <v>-0.69320000000000004</v>
      </c>
      <c r="N1598" s="172">
        <v>2.4699</v>
      </c>
      <c r="O1598" s="172">
        <v>3.0381</v>
      </c>
      <c r="P1598" s="172">
        <v>4.7835999999999999</v>
      </c>
      <c r="Q1598" s="172">
        <v>12.686199999999999</v>
      </c>
      <c r="R1598" s="172">
        <v>-1.3681000000000001</v>
      </c>
    </row>
    <row r="1599" spans="1:18" x14ac:dyDescent="0.3">
      <c r="A1599" s="173" t="s">
        <v>27</v>
      </c>
      <c r="B1599" s="168"/>
      <c r="C1599" s="168"/>
      <c r="D1599" s="168"/>
      <c r="E1599" s="168"/>
      <c r="F1599" s="174">
        <v>1.0165375000000001</v>
      </c>
      <c r="G1599" s="174">
        <v>0.14540937499999995</v>
      </c>
      <c r="H1599" s="174">
        <v>0.26601874999999986</v>
      </c>
      <c r="I1599" s="174">
        <v>4.4693937500000001</v>
      </c>
      <c r="J1599" s="174">
        <v>5.7088531249999983</v>
      </c>
      <c r="K1599" s="174">
        <v>17.530534374999998</v>
      </c>
      <c r="L1599" s="174">
        <v>-10.293393749999998</v>
      </c>
      <c r="M1599" s="174">
        <v>-5.1116250000000001</v>
      </c>
      <c r="N1599" s="174">
        <v>-3.5952593750000013</v>
      </c>
      <c r="O1599" s="174">
        <v>-2.2083208333333331</v>
      </c>
      <c r="P1599" s="174">
        <v>4.743872727272727</v>
      </c>
      <c r="Q1599" s="174">
        <v>8.6095906249999992</v>
      </c>
      <c r="R1599" s="174">
        <v>-5.9375346153846147</v>
      </c>
    </row>
    <row r="1600" spans="1:18" x14ac:dyDescent="0.3">
      <c r="A1600" s="173" t="s">
        <v>409</v>
      </c>
      <c r="B1600" s="168"/>
      <c r="C1600" s="168"/>
      <c r="D1600" s="168"/>
      <c r="E1600" s="168"/>
      <c r="F1600" s="174">
        <v>0.96065</v>
      </c>
      <c r="G1600" s="174">
        <v>0.33389999999999997</v>
      </c>
      <c r="H1600" s="174">
        <v>0.12395</v>
      </c>
      <c r="I1600" s="174">
        <v>4.4996500000000008</v>
      </c>
      <c r="J1600" s="174">
        <v>5.5022000000000002</v>
      </c>
      <c r="K1600" s="174">
        <v>18.660800000000002</v>
      </c>
      <c r="L1600" s="174">
        <v>-10.309699999999999</v>
      </c>
      <c r="M1600" s="174">
        <v>-5.2700499999999995</v>
      </c>
      <c r="N1600" s="174">
        <v>-2.53335</v>
      </c>
      <c r="O1600" s="174">
        <v>-1.0301</v>
      </c>
      <c r="P1600" s="174">
        <v>4.9274500000000003</v>
      </c>
      <c r="Q1600" s="174">
        <v>11.3812</v>
      </c>
      <c r="R1600" s="174">
        <v>-4.2217500000000001</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8"/>
      <c r="B1" s="158"/>
      <c r="C1" s="158"/>
      <c r="D1" s="158" t="s">
        <v>115</v>
      </c>
      <c r="E1" s="158"/>
      <c r="F1" s="158" t="s">
        <v>116</v>
      </c>
      <c r="G1" s="158"/>
      <c r="H1" s="158" t="s">
        <v>117</v>
      </c>
      <c r="I1" s="158"/>
      <c r="J1" s="158" t="s">
        <v>47</v>
      </c>
      <c r="K1" s="158"/>
      <c r="L1" s="158" t="s">
        <v>48</v>
      </c>
      <c r="M1" s="158"/>
      <c r="N1" s="158" t="s">
        <v>1</v>
      </c>
      <c r="O1" s="158"/>
      <c r="P1" s="158" t="s">
        <v>2</v>
      </c>
      <c r="Q1" s="158"/>
      <c r="R1" s="158" t="s">
        <v>3</v>
      </c>
      <c r="S1" s="158"/>
      <c r="T1" s="158" t="s">
        <v>4</v>
      </c>
      <c r="U1" s="158"/>
      <c r="V1" s="158" t="s">
        <v>5</v>
      </c>
      <c r="W1" s="158"/>
      <c r="X1" s="158" t="s">
        <v>6</v>
      </c>
      <c r="Y1" s="158"/>
      <c r="Z1" s="100" t="s">
        <v>46</v>
      </c>
      <c r="AA1" s="158" t="s">
        <v>402</v>
      </c>
    </row>
    <row r="2" spans="1:27" x14ac:dyDescent="0.3">
      <c r="A2" s="158"/>
      <c r="B2" s="158"/>
      <c r="C2" s="158"/>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8"/>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8"/>
      <c r="B4" s="158"/>
      <c r="C4" s="158"/>
      <c r="D4" s="158" t="s">
        <v>115</v>
      </c>
      <c r="E4" s="158"/>
      <c r="F4" s="158" t="s">
        <v>116</v>
      </c>
      <c r="G4" s="158"/>
      <c r="H4" s="158" t="s">
        <v>117</v>
      </c>
      <c r="I4" s="158"/>
      <c r="J4" s="158" t="s">
        <v>47</v>
      </c>
      <c r="K4" s="158"/>
      <c r="L4" s="158" t="s">
        <v>48</v>
      </c>
      <c r="M4" s="158"/>
      <c r="N4" s="158" t="s">
        <v>1</v>
      </c>
      <c r="O4" s="158"/>
      <c r="P4" s="158" t="s">
        <v>2</v>
      </c>
      <c r="Q4" s="158"/>
      <c r="R4" s="158" t="s">
        <v>3</v>
      </c>
      <c r="S4" s="158"/>
      <c r="T4" s="158" t="s">
        <v>4</v>
      </c>
      <c r="U4" s="158"/>
      <c r="V4" s="158" t="s">
        <v>5</v>
      </c>
      <c r="W4" s="158"/>
      <c r="X4" s="158" t="s">
        <v>6</v>
      </c>
      <c r="Y4" s="158"/>
      <c r="Z4" s="107" t="s">
        <v>46</v>
      </c>
      <c r="AA4" s="158" t="s">
        <v>402</v>
      </c>
    </row>
    <row r="5" spans="1:27" x14ac:dyDescent="0.3">
      <c r="A5" s="158"/>
      <c r="B5" s="158"/>
      <c r="C5" s="158"/>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8"/>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8"/>
      <c r="B24" s="158"/>
      <c r="C24" s="158"/>
      <c r="D24" s="107"/>
      <c r="E24" s="107"/>
      <c r="F24" s="107"/>
      <c r="G24" s="107"/>
      <c r="H24" s="107"/>
      <c r="I24" s="107"/>
      <c r="J24" s="107"/>
      <c r="K24" s="107"/>
      <c r="L24" s="107"/>
      <c r="M24" s="107"/>
      <c r="N24" s="158" t="s">
        <v>1</v>
      </c>
      <c r="O24" s="158"/>
      <c r="P24" s="158" t="s">
        <v>2</v>
      </c>
      <c r="Q24" s="158"/>
      <c r="R24" s="158" t="s">
        <v>3</v>
      </c>
      <c r="S24" s="158"/>
      <c r="T24" s="158" t="s">
        <v>4</v>
      </c>
      <c r="U24" s="158"/>
      <c r="V24" s="158" t="s">
        <v>5</v>
      </c>
      <c r="W24" s="158"/>
      <c r="X24" s="158" t="s">
        <v>6</v>
      </c>
      <c r="Y24" s="158"/>
      <c r="Z24" s="107" t="s">
        <v>46</v>
      </c>
      <c r="AA24" s="158" t="s">
        <v>402</v>
      </c>
      <c r="AB24" s="99"/>
      <c r="AC24" s="99"/>
    </row>
    <row r="25" spans="1:29" x14ac:dyDescent="0.3">
      <c r="A25" s="158"/>
      <c r="B25" s="158"/>
      <c r="C25" s="158"/>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8"/>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8"/>
      <c r="B44" s="158"/>
      <c r="C44" s="158"/>
      <c r="D44" s="107"/>
      <c r="E44" s="107"/>
      <c r="F44" s="107"/>
      <c r="G44" s="107"/>
      <c r="H44" s="107"/>
      <c r="I44" s="107"/>
      <c r="J44" s="158" t="s">
        <v>47</v>
      </c>
      <c r="K44" s="158"/>
      <c r="L44" s="158" t="s">
        <v>48</v>
      </c>
      <c r="M44" s="158"/>
      <c r="N44" s="158" t="s">
        <v>1</v>
      </c>
      <c r="O44" s="158"/>
      <c r="P44" s="158" t="s">
        <v>2</v>
      </c>
      <c r="Q44" s="158"/>
      <c r="R44" s="158" t="s">
        <v>3</v>
      </c>
      <c r="S44" s="158"/>
      <c r="V44" s="102"/>
      <c r="W44" s="102"/>
      <c r="X44" s="102"/>
      <c r="Y44" s="102"/>
      <c r="Z44" s="107" t="s">
        <v>46</v>
      </c>
      <c r="AA44" s="158" t="s">
        <v>402</v>
      </c>
    </row>
    <row r="45" spans="1:29" x14ac:dyDescent="0.3">
      <c r="A45" s="158"/>
      <c r="B45" s="158"/>
      <c r="C45" s="158"/>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8"/>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8"/>
      <c r="B51" s="158"/>
      <c r="C51" s="158"/>
      <c r="D51" s="107"/>
      <c r="E51" s="107"/>
      <c r="F51" s="107"/>
      <c r="G51" s="107"/>
      <c r="H51" s="107"/>
      <c r="I51" s="107"/>
      <c r="J51" s="158" t="s">
        <v>47</v>
      </c>
      <c r="K51" s="158"/>
      <c r="L51" s="158" t="s">
        <v>48</v>
      </c>
      <c r="M51" s="158"/>
      <c r="N51" s="158" t="s">
        <v>1</v>
      </c>
      <c r="O51" s="158"/>
      <c r="P51" s="158" t="s">
        <v>2</v>
      </c>
      <c r="Q51" s="158"/>
      <c r="R51" s="158" t="s">
        <v>3</v>
      </c>
      <c r="S51" s="158"/>
      <c r="Z51" s="107" t="s">
        <v>46</v>
      </c>
      <c r="AA51" s="158" t="s">
        <v>402</v>
      </c>
    </row>
    <row r="52" spans="1:27" x14ac:dyDescent="0.3">
      <c r="A52" s="158"/>
      <c r="B52" s="158"/>
      <c r="C52" s="158"/>
      <c r="D52" s="107"/>
      <c r="E52" s="107"/>
      <c r="F52" s="107"/>
      <c r="G52" s="107"/>
      <c r="H52" s="107"/>
      <c r="I52" s="107"/>
      <c r="J52" s="107" t="s">
        <v>0</v>
      </c>
      <c r="K52" s="107"/>
      <c r="L52" s="107" t="s">
        <v>0</v>
      </c>
      <c r="M52" s="107"/>
      <c r="N52" s="107" t="s">
        <v>0</v>
      </c>
      <c r="O52" s="107"/>
      <c r="P52" s="107" t="s">
        <v>0</v>
      </c>
      <c r="Q52" s="107"/>
      <c r="R52" s="107" t="s">
        <v>0</v>
      </c>
      <c r="S52" s="107"/>
      <c r="Z52" s="107" t="s">
        <v>0</v>
      </c>
      <c r="AA52" s="158"/>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8"/>
      <c r="B58" s="158"/>
      <c r="C58" s="158"/>
      <c r="D58" s="107"/>
      <c r="E58" s="107"/>
      <c r="F58" s="107"/>
      <c r="G58" s="107"/>
      <c r="H58" s="107"/>
      <c r="I58" s="107"/>
      <c r="J58" s="107"/>
      <c r="K58" s="107"/>
      <c r="L58" s="158" t="s">
        <v>48</v>
      </c>
      <c r="M58" s="158"/>
      <c r="N58" s="158" t="s">
        <v>1</v>
      </c>
      <c r="O58" s="158"/>
      <c r="P58" s="158" t="s">
        <v>2</v>
      </c>
      <c r="Q58" s="158"/>
      <c r="R58" s="158" t="s">
        <v>3</v>
      </c>
      <c r="S58" s="158"/>
      <c r="T58" s="158" t="s">
        <v>4</v>
      </c>
      <c r="U58" s="158"/>
      <c r="V58" s="158" t="s">
        <v>5</v>
      </c>
      <c r="W58" s="158"/>
      <c r="Z58" s="107" t="s">
        <v>46</v>
      </c>
      <c r="AA58" s="158" t="s">
        <v>402</v>
      </c>
    </row>
    <row r="59" spans="1:27" x14ac:dyDescent="0.3">
      <c r="A59" s="158"/>
      <c r="B59" s="158"/>
      <c r="C59" s="158"/>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8"/>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8"/>
      <c r="B92" s="158"/>
      <c r="C92" s="158"/>
      <c r="D92" s="107"/>
      <c r="E92" s="107"/>
      <c r="F92" s="107"/>
      <c r="G92" s="107"/>
      <c r="H92" s="107"/>
      <c r="I92" s="107"/>
      <c r="J92" s="107"/>
      <c r="K92" s="107"/>
      <c r="L92" s="158" t="s">
        <v>48</v>
      </c>
      <c r="M92" s="158"/>
      <c r="N92" s="158" t="s">
        <v>1</v>
      </c>
      <c r="O92" s="158"/>
      <c r="P92" s="158" t="s">
        <v>2</v>
      </c>
      <c r="Q92" s="158"/>
      <c r="R92" s="158" t="s">
        <v>3</v>
      </c>
      <c r="S92" s="158"/>
      <c r="T92" s="158" t="s">
        <v>4</v>
      </c>
      <c r="U92" s="158"/>
      <c r="V92" s="158" t="s">
        <v>5</v>
      </c>
      <c r="W92" s="158"/>
      <c r="Z92" s="107" t="s">
        <v>46</v>
      </c>
      <c r="AA92" s="158" t="s">
        <v>402</v>
      </c>
    </row>
    <row r="93" spans="1:27" x14ac:dyDescent="0.3">
      <c r="A93" s="158"/>
      <c r="B93" s="158"/>
      <c r="C93" s="158"/>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8"/>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8"/>
      <c r="B130" s="158"/>
      <c r="C130" s="158"/>
      <c r="D130" s="158" t="s">
        <v>115</v>
      </c>
      <c r="E130" s="158"/>
      <c r="F130" s="158" t="s">
        <v>116</v>
      </c>
      <c r="G130" s="158"/>
      <c r="H130" s="158" t="s">
        <v>117</v>
      </c>
      <c r="I130" s="158"/>
      <c r="J130" s="158" t="s">
        <v>47</v>
      </c>
      <c r="K130" s="158"/>
      <c r="L130" s="158" t="s">
        <v>48</v>
      </c>
      <c r="M130" s="158"/>
      <c r="N130" s="158" t="s">
        <v>1</v>
      </c>
      <c r="O130" s="158"/>
      <c r="P130" s="158" t="s">
        <v>2</v>
      </c>
      <c r="Q130" s="158"/>
      <c r="R130" s="158" t="s">
        <v>3</v>
      </c>
      <c r="S130" s="158"/>
      <c r="T130" s="158" t="s">
        <v>4</v>
      </c>
      <c r="U130" s="158"/>
      <c r="V130" s="158" t="s">
        <v>5</v>
      </c>
      <c r="W130" s="158"/>
      <c r="Z130" s="107" t="s">
        <v>46</v>
      </c>
      <c r="AA130" s="158" t="s">
        <v>402</v>
      </c>
    </row>
    <row r="131" spans="1:27" x14ac:dyDescent="0.3">
      <c r="A131" s="158"/>
      <c r="B131" s="158"/>
      <c r="C131" s="158"/>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8"/>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8"/>
      <c r="B177" s="158"/>
      <c r="C177" s="158"/>
      <c r="D177" s="158" t="s">
        <v>115</v>
      </c>
      <c r="E177" s="158"/>
      <c r="F177" s="158" t="s">
        <v>116</v>
      </c>
      <c r="G177" s="158"/>
      <c r="H177" s="158" t="s">
        <v>117</v>
      </c>
      <c r="I177" s="158"/>
      <c r="J177" s="158" t="s">
        <v>47</v>
      </c>
      <c r="K177" s="158"/>
      <c r="L177" s="158" t="s">
        <v>48</v>
      </c>
      <c r="M177" s="158"/>
      <c r="N177" s="158" t="s">
        <v>1</v>
      </c>
      <c r="O177" s="158"/>
      <c r="P177" s="158" t="s">
        <v>2</v>
      </c>
      <c r="Q177" s="158"/>
      <c r="R177" s="158" t="s">
        <v>3</v>
      </c>
      <c r="S177" s="158"/>
      <c r="T177" s="158" t="s">
        <v>4</v>
      </c>
      <c r="U177" s="158"/>
      <c r="V177" s="158" t="s">
        <v>5</v>
      </c>
      <c r="W177" s="158"/>
      <c r="Z177" s="107" t="s">
        <v>46</v>
      </c>
      <c r="AA177" s="158" t="s">
        <v>402</v>
      </c>
    </row>
    <row r="178" spans="1:27" x14ac:dyDescent="0.3">
      <c r="A178" s="158"/>
      <c r="B178" s="158"/>
      <c r="C178" s="158"/>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8"/>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8"/>
      <c r="B218" s="158"/>
      <c r="C218" s="158"/>
      <c r="D218" s="107"/>
      <c r="E218" s="107"/>
      <c r="F218" s="107"/>
      <c r="G218" s="107"/>
      <c r="H218" s="107"/>
      <c r="I218" s="107"/>
      <c r="J218" s="107"/>
      <c r="K218" s="107"/>
      <c r="L218" s="107"/>
      <c r="M218" s="107"/>
      <c r="N218" s="107"/>
      <c r="O218" s="107"/>
      <c r="P218" s="107"/>
      <c r="Q218" s="107"/>
      <c r="R218" s="107"/>
      <c r="S218" s="107"/>
      <c r="T218" s="158" t="s">
        <v>4</v>
      </c>
      <c r="U218" s="158"/>
      <c r="V218" s="158" t="s">
        <v>5</v>
      </c>
      <c r="W218" s="158"/>
      <c r="X218" s="158" t="s">
        <v>6</v>
      </c>
      <c r="Y218" s="158"/>
      <c r="Z218" s="107" t="s">
        <v>46</v>
      </c>
      <c r="AA218" s="158" t="s">
        <v>402</v>
      </c>
    </row>
    <row r="219" spans="1:27" x14ac:dyDescent="0.3">
      <c r="A219" s="158"/>
      <c r="B219" s="158"/>
      <c r="C219" s="158"/>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8"/>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8"/>
      <c r="B286" s="158"/>
      <c r="C286" s="158"/>
      <c r="D286" s="107"/>
      <c r="E286" s="107"/>
      <c r="F286" s="107"/>
      <c r="G286" s="107"/>
      <c r="H286" s="107"/>
      <c r="I286" s="107"/>
      <c r="J286" s="107"/>
      <c r="K286" s="107"/>
      <c r="L286" s="107"/>
      <c r="M286" s="107"/>
      <c r="N286" s="107"/>
      <c r="O286" s="107"/>
      <c r="P286" s="107"/>
      <c r="Q286" s="107"/>
      <c r="R286" s="107"/>
      <c r="S286" s="107"/>
      <c r="T286" s="158" t="s">
        <v>4</v>
      </c>
      <c r="U286" s="158"/>
      <c r="V286" s="158" t="s">
        <v>5</v>
      </c>
      <c r="W286" s="158"/>
      <c r="X286" s="158" t="s">
        <v>6</v>
      </c>
      <c r="Y286" s="158"/>
      <c r="Z286" s="107" t="s">
        <v>46</v>
      </c>
      <c r="AA286" s="158" t="s">
        <v>402</v>
      </c>
    </row>
    <row r="287" spans="1:27" x14ac:dyDescent="0.3">
      <c r="A287" s="158"/>
      <c r="B287" s="158"/>
      <c r="C287" s="158"/>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8"/>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44040</v>
      </c>
      <c r="C8" s="65">
        <f>VLOOKUP($A8,'Return Data'!$B$7:$R$1700,4,0)</f>
        <v>23.002700000000001</v>
      </c>
      <c r="D8" s="65">
        <f>VLOOKUP($A8,'Return Data'!$B$7:$R$1700,10,0)</f>
        <v>12.6777</v>
      </c>
      <c r="E8" s="66">
        <f t="shared" ref="E8:E16" si="0">RANK(D8,D$8:D$16,0)</f>
        <v>8</v>
      </c>
      <c r="F8" s="65">
        <f>VLOOKUP($A8,'Return Data'!$B$7:$R$1700,11,0)</f>
        <v>-1.8169999999999999</v>
      </c>
      <c r="G8" s="66">
        <f t="shared" ref="G8:G14" si="1">RANK(F8,F$8:F$16,0)</f>
        <v>6</v>
      </c>
      <c r="H8" s="65">
        <f>VLOOKUP($A8,'Return Data'!$B$7:$R$1700,12,0)</f>
        <v>1.9858</v>
      </c>
      <c r="I8" s="66">
        <f t="shared" ref="I8:I14" si="2">RANK(H8,H$8:H$16,0)</f>
        <v>7</v>
      </c>
      <c r="J8" s="65">
        <f>VLOOKUP($A8,'Return Data'!$B$7:$R$1700,13,0)</f>
        <v>10.424300000000001</v>
      </c>
      <c r="K8" s="66">
        <f t="shared" ref="K8:K14" si="3">RANK(J8,J$8:J$16,0)</f>
        <v>4</v>
      </c>
      <c r="L8" s="65">
        <f>VLOOKUP($A8,'Return Data'!$B$7:$R$1700,17,0)</f>
        <v>5.9522000000000004</v>
      </c>
      <c r="M8" s="66">
        <f t="shared" ref="M8:M14" si="4">RANK(L8,L$8:L$16,0)</f>
        <v>4</v>
      </c>
      <c r="N8" s="65">
        <f>VLOOKUP($A8,'Return Data'!$B$7:$R$1700,14,0)</f>
        <v>7.6304999999999996</v>
      </c>
      <c r="O8" s="66">
        <f t="shared" ref="O8:O14" si="5">RANK(N8,N$8:N$16,0)</f>
        <v>2</v>
      </c>
      <c r="P8" s="65">
        <f>VLOOKUP($A8,'Return Data'!$B$7:$R$1700,15,0)</f>
        <v>8.1022999999999996</v>
      </c>
      <c r="Q8" s="66">
        <f t="shared" ref="Q8:Q14" si="6">RANK(P8,P$8:P$16,0)</f>
        <v>4</v>
      </c>
      <c r="R8" s="65">
        <f>VLOOKUP($A8,'Return Data'!$B$7:$R$1700,16,0)</f>
        <v>8.1709999999999994</v>
      </c>
      <c r="S8" s="67">
        <f t="shared" ref="S8:S16" si="7">RANK(R8,R$8:R$16,0)</f>
        <v>6</v>
      </c>
    </row>
    <row r="9" spans="1:20" x14ac:dyDescent="0.3">
      <c r="A9" s="63" t="s">
        <v>1286</v>
      </c>
      <c r="B9" s="64">
        <f>VLOOKUP($A9,'Return Data'!$B$7:$R$1700,3,0)</f>
        <v>44040</v>
      </c>
      <c r="C9" s="65">
        <f>VLOOKUP($A9,'Return Data'!$B$7:$R$1700,4,0)</f>
        <v>20.404900000000001</v>
      </c>
      <c r="D9" s="65">
        <f>VLOOKUP($A9,'Return Data'!$B$7:$R$1700,10,0)</f>
        <v>14.315099999999999</v>
      </c>
      <c r="E9" s="66">
        <f t="shared" si="0"/>
        <v>5</v>
      </c>
      <c r="F9" s="65">
        <f>VLOOKUP($A9,'Return Data'!$B$7:$R$1700,11,0)</f>
        <v>-2.8851</v>
      </c>
      <c r="G9" s="66">
        <f t="shared" si="1"/>
        <v>7</v>
      </c>
      <c r="H9" s="65">
        <f>VLOOKUP($A9,'Return Data'!$B$7:$R$1700,12,0)</f>
        <v>2.7654000000000001</v>
      </c>
      <c r="I9" s="66">
        <f t="shared" si="2"/>
        <v>6</v>
      </c>
      <c r="J9" s="65">
        <f>VLOOKUP($A9,'Return Data'!$B$7:$R$1700,13,0)</f>
        <v>6.9187000000000003</v>
      </c>
      <c r="K9" s="66">
        <f t="shared" si="3"/>
        <v>7</v>
      </c>
      <c r="L9" s="65">
        <f>VLOOKUP($A9,'Return Data'!$B$7:$R$1700,17,0)</f>
        <v>5.1816000000000004</v>
      </c>
      <c r="M9" s="66">
        <f t="shared" si="4"/>
        <v>6</v>
      </c>
      <c r="N9" s="65">
        <f>VLOOKUP($A9,'Return Data'!$B$7:$R$1700,14,0)</f>
        <v>5.0406000000000004</v>
      </c>
      <c r="O9" s="66">
        <f t="shared" si="5"/>
        <v>6</v>
      </c>
      <c r="P9" s="65">
        <f>VLOOKUP($A9,'Return Data'!$B$7:$R$1700,15,0)</f>
        <v>6.8875999999999999</v>
      </c>
      <c r="Q9" s="66">
        <f t="shared" si="6"/>
        <v>7</v>
      </c>
      <c r="R9" s="65">
        <f>VLOOKUP($A9,'Return Data'!$B$7:$R$1700,16,0)</f>
        <v>7.2552000000000003</v>
      </c>
      <c r="S9" s="67">
        <f t="shared" si="7"/>
        <v>8</v>
      </c>
    </row>
    <row r="10" spans="1:20" x14ac:dyDescent="0.3">
      <c r="A10" s="63" t="s">
        <v>1288</v>
      </c>
      <c r="B10" s="64">
        <f>VLOOKUP($A10,'Return Data'!$B$7:$R$1700,3,0)</f>
        <v>44040</v>
      </c>
      <c r="C10" s="65">
        <f>VLOOKUP($A10,'Return Data'!$B$7:$R$1700,4,0)</f>
        <v>36.674999999999997</v>
      </c>
      <c r="D10" s="65">
        <f>VLOOKUP($A10,'Return Data'!$B$7:$R$1700,10,0)</f>
        <v>17.3337</v>
      </c>
      <c r="E10" s="66">
        <f t="shared" si="0"/>
        <v>3</v>
      </c>
      <c r="F10" s="65">
        <f>VLOOKUP($A10,'Return Data'!$B$7:$R$1700,11,0)</f>
        <v>2.5472999999999999</v>
      </c>
      <c r="G10" s="66">
        <f t="shared" si="1"/>
        <v>3</v>
      </c>
      <c r="H10" s="65">
        <f>VLOOKUP($A10,'Return Data'!$B$7:$R$1700,12,0)</f>
        <v>8.8181999999999992</v>
      </c>
      <c r="I10" s="66">
        <f t="shared" si="2"/>
        <v>2</v>
      </c>
      <c r="J10" s="65">
        <f>VLOOKUP($A10,'Return Data'!$B$7:$R$1700,13,0)</f>
        <v>12.2315</v>
      </c>
      <c r="K10" s="66">
        <f t="shared" si="3"/>
        <v>1</v>
      </c>
      <c r="L10" s="65">
        <f>VLOOKUP($A10,'Return Data'!$B$7:$R$1700,17,0)</f>
        <v>5.5320999999999998</v>
      </c>
      <c r="M10" s="66">
        <f t="shared" si="4"/>
        <v>5</v>
      </c>
      <c r="N10" s="65">
        <f>VLOOKUP($A10,'Return Data'!$B$7:$R$1700,14,0)</f>
        <v>6.0563000000000002</v>
      </c>
      <c r="O10" s="66">
        <f t="shared" si="5"/>
        <v>4</v>
      </c>
      <c r="P10" s="65">
        <f>VLOOKUP($A10,'Return Data'!$B$7:$R$1700,15,0)</f>
        <v>7.5818000000000003</v>
      </c>
      <c r="Q10" s="66">
        <f t="shared" si="6"/>
        <v>5</v>
      </c>
      <c r="R10" s="65">
        <f>VLOOKUP($A10,'Return Data'!$B$7:$R$1700,16,0)</f>
        <v>8.9570000000000007</v>
      </c>
      <c r="S10" s="67">
        <f t="shared" si="7"/>
        <v>4</v>
      </c>
    </row>
    <row r="11" spans="1:20" x14ac:dyDescent="0.3">
      <c r="A11" s="63" t="s">
        <v>1290</v>
      </c>
      <c r="B11" s="64">
        <f>VLOOKUP($A11,'Return Data'!$B$7:$R$1700,3,0)</f>
        <v>44040</v>
      </c>
      <c r="C11" s="65">
        <f>VLOOKUP($A11,'Return Data'!$B$7:$R$1700,4,0)</f>
        <v>277.46890000000002</v>
      </c>
      <c r="D11" s="65">
        <f>VLOOKUP($A11,'Return Data'!$B$7:$R$1700,10,0)</f>
        <v>14.3551</v>
      </c>
      <c r="E11" s="66">
        <f t="shared" si="0"/>
        <v>4</v>
      </c>
      <c r="F11" s="65">
        <f>VLOOKUP($A11,'Return Data'!$B$7:$R$1700,11,0)</f>
        <v>-5.2995999999999999</v>
      </c>
      <c r="G11" s="66">
        <f t="shared" si="1"/>
        <v>8</v>
      </c>
      <c r="H11" s="65">
        <f>VLOOKUP($A11,'Return Data'!$B$7:$R$1700,12,0)</f>
        <v>-1.0095000000000001</v>
      </c>
      <c r="I11" s="66">
        <f t="shared" si="2"/>
        <v>8</v>
      </c>
      <c r="J11" s="65">
        <f>VLOOKUP($A11,'Return Data'!$B$7:$R$1700,13,0)</f>
        <v>-1.1873</v>
      </c>
      <c r="K11" s="66">
        <f t="shared" si="3"/>
        <v>8</v>
      </c>
      <c r="L11" s="65">
        <f>VLOOKUP($A11,'Return Data'!$B$7:$R$1700,17,0)</f>
        <v>2.2818000000000001</v>
      </c>
      <c r="M11" s="66">
        <f t="shared" si="4"/>
        <v>8</v>
      </c>
      <c r="N11" s="65">
        <f>VLOOKUP($A11,'Return Data'!$B$7:$R$1700,14,0)</f>
        <v>3.5468999999999999</v>
      </c>
      <c r="O11" s="66">
        <f t="shared" si="5"/>
        <v>8</v>
      </c>
      <c r="P11" s="65">
        <f>VLOOKUP($A11,'Return Data'!$B$7:$R$1700,15,0)</f>
        <v>8.2444000000000006</v>
      </c>
      <c r="Q11" s="66">
        <f t="shared" si="6"/>
        <v>2</v>
      </c>
      <c r="R11" s="65">
        <f>VLOOKUP($A11,'Return Data'!$B$7:$R$1700,16,0)</f>
        <v>12.0648</v>
      </c>
      <c r="S11" s="67">
        <f t="shared" si="7"/>
        <v>1</v>
      </c>
    </row>
    <row r="12" spans="1:20" x14ac:dyDescent="0.3">
      <c r="A12" s="63" t="s">
        <v>1292</v>
      </c>
      <c r="B12" s="64">
        <f>VLOOKUP($A12,'Return Data'!$B$7:$R$1700,3,0)</f>
        <v>44040</v>
      </c>
      <c r="C12" s="65">
        <f>VLOOKUP($A12,'Return Data'!$B$7:$R$1700,4,0)</f>
        <v>41.594999999999999</v>
      </c>
      <c r="D12" s="65">
        <f>VLOOKUP($A12,'Return Data'!$B$7:$R$1700,10,0)</f>
        <v>21.715299999999999</v>
      </c>
      <c r="E12" s="66">
        <f t="shared" si="0"/>
        <v>2</v>
      </c>
      <c r="F12" s="65">
        <f>VLOOKUP($A12,'Return Data'!$B$7:$R$1700,11,0)</f>
        <v>2.4615999999999998</v>
      </c>
      <c r="G12" s="66">
        <f t="shared" si="1"/>
        <v>4</v>
      </c>
      <c r="H12" s="65">
        <f>VLOOKUP($A12,'Return Data'!$B$7:$R$1700,12,0)</f>
        <v>3.9702999999999999</v>
      </c>
      <c r="I12" s="66">
        <f t="shared" si="2"/>
        <v>5</v>
      </c>
      <c r="J12" s="65">
        <f>VLOOKUP($A12,'Return Data'!$B$7:$R$1700,13,0)</f>
        <v>11.062799999999999</v>
      </c>
      <c r="K12" s="66">
        <f t="shared" si="3"/>
        <v>3</v>
      </c>
      <c r="L12" s="65">
        <f>VLOOKUP($A12,'Return Data'!$B$7:$R$1700,17,0)</f>
        <v>9.5106000000000002</v>
      </c>
      <c r="M12" s="66">
        <f t="shared" si="4"/>
        <v>1</v>
      </c>
      <c r="N12" s="65">
        <f>VLOOKUP($A12,'Return Data'!$B$7:$R$1700,14,0)</f>
        <v>5.9302000000000001</v>
      </c>
      <c r="O12" s="66">
        <f t="shared" si="5"/>
        <v>5</v>
      </c>
      <c r="P12" s="65">
        <f>VLOOKUP($A12,'Return Data'!$B$7:$R$1700,15,0)</f>
        <v>7.4101999999999997</v>
      </c>
      <c r="Q12" s="66">
        <f t="shared" si="6"/>
        <v>6</v>
      </c>
      <c r="R12" s="65">
        <f>VLOOKUP($A12,'Return Data'!$B$7:$R$1700,16,0)</f>
        <v>7.2920999999999996</v>
      </c>
      <c r="S12" s="67">
        <f t="shared" si="7"/>
        <v>7</v>
      </c>
    </row>
    <row r="13" spans="1:20" x14ac:dyDescent="0.3">
      <c r="A13" s="63" t="s">
        <v>780</v>
      </c>
      <c r="B13" s="64">
        <f>VLOOKUP($A13,'Return Data'!$B$7:$R$1700,3,0)</f>
        <v>44039</v>
      </c>
      <c r="C13" s="65">
        <f>VLOOKUP($A13,'Return Data'!$B$7:$R$1700,4,0)</f>
        <v>20.275300000000001</v>
      </c>
      <c r="D13" s="65">
        <f>VLOOKUP($A13,'Return Data'!$B$7:$R$1700,10,0)</f>
        <v>35.291699999999999</v>
      </c>
      <c r="E13" s="66">
        <f t="shared" si="0"/>
        <v>1</v>
      </c>
      <c r="F13" s="65">
        <f>VLOOKUP($A13,'Return Data'!$B$7:$R$1700,11,0)</f>
        <v>8.4646000000000008</v>
      </c>
      <c r="G13" s="66">
        <f t="shared" si="1"/>
        <v>1</v>
      </c>
      <c r="H13" s="65">
        <f>VLOOKUP($A13,'Return Data'!$B$7:$R$1700,12,0)</f>
        <v>9.4132999999999996</v>
      </c>
      <c r="I13" s="66">
        <f t="shared" si="2"/>
        <v>1</v>
      </c>
      <c r="J13" s="65">
        <f>VLOOKUP($A13,'Return Data'!$B$7:$R$1700,13,0)</f>
        <v>8.8892000000000007</v>
      </c>
      <c r="K13" s="66">
        <f t="shared" si="3"/>
        <v>5</v>
      </c>
      <c r="L13" s="65">
        <f>VLOOKUP($A13,'Return Data'!$B$7:$R$1700,17,0)</f>
        <v>7.8498999999999999</v>
      </c>
      <c r="M13" s="66">
        <f t="shared" si="4"/>
        <v>3</v>
      </c>
      <c r="N13" s="65">
        <f>VLOOKUP($A13,'Return Data'!$B$7:$R$1700,14,0)</f>
        <v>6.9164000000000003</v>
      </c>
      <c r="O13" s="66">
        <f t="shared" si="5"/>
        <v>3</v>
      </c>
      <c r="P13" s="65">
        <f>VLOOKUP($A13,'Return Data'!$B$7:$R$1700,15,0)</f>
        <v>8.2101000000000006</v>
      </c>
      <c r="Q13" s="66">
        <f t="shared" si="6"/>
        <v>3</v>
      </c>
      <c r="R13" s="65">
        <f>VLOOKUP($A13,'Return Data'!$B$7:$R$1700,16,0)</f>
        <v>9.1782000000000004</v>
      </c>
      <c r="S13" s="67">
        <f t="shared" si="7"/>
        <v>3</v>
      </c>
    </row>
    <row r="14" spans="1:20" x14ac:dyDescent="0.3">
      <c r="A14" s="63" t="s">
        <v>1293</v>
      </c>
      <c r="B14" s="64">
        <f>VLOOKUP($A14,'Return Data'!$B$7:$R$1700,3,0)</f>
        <v>44040</v>
      </c>
      <c r="C14" s="65">
        <f>VLOOKUP($A14,'Return Data'!$B$7:$R$1700,4,0)</f>
        <v>32.147399999999998</v>
      </c>
      <c r="D14" s="65">
        <f>VLOOKUP($A14,'Return Data'!$B$7:$R$1700,10,0)</f>
        <v>8.5374999999999996</v>
      </c>
      <c r="E14" s="66">
        <f t="shared" si="0"/>
        <v>9</v>
      </c>
      <c r="F14" s="65">
        <f>VLOOKUP($A14,'Return Data'!$B$7:$R$1700,11,0)</f>
        <v>3.585</v>
      </c>
      <c r="G14" s="66">
        <f t="shared" si="1"/>
        <v>2</v>
      </c>
      <c r="H14" s="65">
        <f>VLOOKUP($A14,'Return Data'!$B$7:$R$1700,12,0)</f>
        <v>6.8324999999999996</v>
      </c>
      <c r="I14" s="66">
        <f t="shared" si="2"/>
        <v>3</v>
      </c>
      <c r="J14" s="65">
        <f>VLOOKUP($A14,'Return Data'!$B$7:$R$1700,13,0)</f>
        <v>11.805</v>
      </c>
      <c r="K14" s="66">
        <f t="shared" si="3"/>
        <v>2</v>
      </c>
      <c r="L14" s="65">
        <f>VLOOKUP($A14,'Return Data'!$B$7:$R$1700,17,0)</f>
        <v>8.9873999999999992</v>
      </c>
      <c r="M14" s="66">
        <f t="shared" si="4"/>
        <v>2</v>
      </c>
      <c r="N14" s="65">
        <f>VLOOKUP($A14,'Return Data'!$B$7:$R$1700,14,0)</f>
        <v>7.9390000000000001</v>
      </c>
      <c r="O14" s="66">
        <f t="shared" si="5"/>
        <v>1</v>
      </c>
      <c r="P14" s="65">
        <f>VLOOKUP($A14,'Return Data'!$B$7:$R$1700,15,0)</f>
        <v>8.7821999999999996</v>
      </c>
      <c r="Q14" s="66">
        <f t="shared" si="6"/>
        <v>1</v>
      </c>
      <c r="R14" s="65">
        <f>VLOOKUP($A14,'Return Data'!$B$7:$R$1700,16,0)</f>
        <v>10.378299999999999</v>
      </c>
      <c r="S14" s="67">
        <f t="shared" si="7"/>
        <v>2</v>
      </c>
    </row>
    <row r="15" spans="1:20" x14ac:dyDescent="0.3">
      <c r="A15" s="63" t="s">
        <v>1295</v>
      </c>
      <c r="B15" s="64">
        <f>VLOOKUP($A15,'Return Data'!$B$7:$R$1700,3,0)</f>
        <v>44040</v>
      </c>
      <c r="C15" s="65">
        <f>VLOOKUP($A15,'Return Data'!$B$7:$R$1700,4,0)</f>
        <v>10.829000000000001</v>
      </c>
      <c r="D15" s="65">
        <f>VLOOKUP($A15,'Return Data'!$B$7:$R$1700,10,0)</f>
        <v>12.919700000000001</v>
      </c>
      <c r="E15" s="66">
        <f t="shared" si="0"/>
        <v>7</v>
      </c>
      <c r="F15" s="65"/>
      <c r="G15" s="66"/>
      <c r="H15" s="65"/>
      <c r="I15" s="66"/>
      <c r="J15" s="65"/>
      <c r="K15" s="66"/>
      <c r="L15" s="65"/>
      <c r="M15" s="66"/>
      <c r="N15" s="65"/>
      <c r="O15" s="66"/>
      <c r="P15" s="65"/>
      <c r="Q15" s="66"/>
      <c r="R15" s="65">
        <f>VLOOKUP($A15,'Return Data'!$B$7:$R$1700,16,0)</f>
        <v>8.2899999999999991</v>
      </c>
      <c r="S15" s="67">
        <f t="shared" si="7"/>
        <v>5</v>
      </c>
    </row>
    <row r="16" spans="1:20" x14ac:dyDescent="0.3">
      <c r="A16" s="63" t="s">
        <v>1297</v>
      </c>
      <c r="B16" s="64">
        <f>VLOOKUP($A16,'Return Data'!$B$7:$R$1700,3,0)</f>
        <v>44040</v>
      </c>
      <c r="C16" s="65">
        <f>VLOOKUP($A16,'Return Data'!$B$7:$R$1700,4,0)</f>
        <v>37.870899999999999</v>
      </c>
      <c r="D16" s="65">
        <f>VLOOKUP($A16,'Return Data'!$B$7:$R$1700,10,0)</f>
        <v>14.2517</v>
      </c>
      <c r="E16" s="66">
        <f t="shared" si="0"/>
        <v>6</v>
      </c>
      <c r="F16" s="65">
        <f>VLOOKUP($A16,'Return Data'!$B$7:$R$1700,11,0)</f>
        <v>1.6426000000000001</v>
      </c>
      <c r="G16" s="66">
        <f>RANK(F16,F$8:F$16,0)</f>
        <v>5</v>
      </c>
      <c r="H16" s="65">
        <f>VLOOKUP($A16,'Return Data'!$B$7:$R$1700,12,0)</f>
        <v>5.3350999999999997</v>
      </c>
      <c r="I16" s="66">
        <f>RANK(H16,H$8:H$16,0)</f>
        <v>4</v>
      </c>
      <c r="J16" s="65">
        <f>VLOOKUP($A16,'Return Data'!$B$7:$R$1700,13,0)</f>
        <v>8.3794000000000004</v>
      </c>
      <c r="K16" s="66">
        <f>RANK(J16,J$8:J$16,0)</f>
        <v>6</v>
      </c>
      <c r="L16" s="65">
        <f>VLOOKUP($A16,'Return Data'!$B$7:$R$1700,17,0)</f>
        <v>3.8809999999999998</v>
      </c>
      <c r="M16" s="66">
        <f>RANK(L16,L$8:L$16,0)</f>
        <v>7</v>
      </c>
      <c r="N16" s="65">
        <f>VLOOKUP($A16,'Return Data'!$B$7:$R$1700,14,0)</f>
        <v>4.5580999999999996</v>
      </c>
      <c r="O16" s="66">
        <f>RANK(N16,N$8:N$16,0)</f>
        <v>7</v>
      </c>
      <c r="P16" s="65">
        <f>VLOOKUP($A16,'Return Data'!$B$7:$R$1700,15,0)</f>
        <v>6.0016999999999996</v>
      </c>
      <c r="Q16" s="66">
        <f>RANK(P16,P$8:P$16,0)</f>
        <v>8</v>
      </c>
      <c r="R16" s="65">
        <f>VLOOKUP($A16,'Return Data'!$B$7:$R$1700,16,0)</f>
        <v>6.4302000000000001</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16.821944444444441</v>
      </c>
      <c r="E18" s="74"/>
      <c r="F18" s="75">
        <f>AVERAGE(F8:F16)</f>
        <v>1.0874250000000001</v>
      </c>
      <c r="G18" s="74"/>
      <c r="H18" s="75">
        <f>AVERAGE(H8:H16)</f>
        <v>4.7638874999999992</v>
      </c>
      <c r="I18" s="74"/>
      <c r="J18" s="75">
        <f>AVERAGE(J8:J16)</f>
        <v>8.5654500000000002</v>
      </c>
      <c r="K18" s="74"/>
      <c r="L18" s="75">
        <f>AVERAGE(L8:L16)</f>
        <v>6.1470750000000001</v>
      </c>
      <c r="M18" s="74"/>
      <c r="N18" s="75">
        <f>AVERAGE(N8:N16)</f>
        <v>5.9522499999999994</v>
      </c>
      <c r="O18" s="74"/>
      <c r="P18" s="75">
        <f>AVERAGE(P8:P16)</f>
        <v>7.6525374999999993</v>
      </c>
      <c r="Q18" s="74"/>
      <c r="R18" s="75">
        <f>AVERAGE(R8:R16)</f>
        <v>8.6685333333333343</v>
      </c>
      <c r="S18" s="76"/>
    </row>
    <row r="19" spans="1:19" x14ac:dyDescent="0.3">
      <c r="A19" s="73" t="s">
        <v>28</v>
      </c>
      <c r="B19" s="74"/>
      <c r="C19" s="74"/>
      <c r="D19" s="75">
        <f>MIN(D8:D16)</f>
        <v>8.5374999999999996</v>
      </c>
      <c r="E19" s="74"/>
      <c r="F19" s="75">
        <f>MIN(F8:F16)</f>
        <v>-5.2995999999999999</v>
      </c>
      <c r="G19" s="74"/>
      <c r="H19" s="75">
        <f>MIN(H8:H16)</f>
        <v>-1.0095000000000001</v>
      </c>
      <c r="I19" s="74"/>
      <c r="J19" s="75">
        <f>MIN(J8:J16)</f>
        <v>-1.1873</v>
      </c>
      <c r="K19" s="74"/>
      <c r="L19" s="75">
        <f>MIN(L8:L16)</f>
        <v>2.2818000000000001</v>
      </c>
      <c r="M19" s="74"/>
      <c r="N19" s="75">
        <f>MIN(N8:N16)</f>
        <v>3.5468999999999999</v>
      </c>
      <c r="O19" s="74"/>
      <c r="P19" s="75">
        <f>MIN(P8:P16)</f>
        <v>6.0016999999999996</v>
      </c>
      <c r="Q19" s="74"/>
      <c r="R19" s="75">
        <f>MIN(R8:R16)</f>
        <v>6.4302000000000001</v>
      </c>
      <c r="S19" s="76"/>
    </row>
    <row r="20" spans="1:19" ht="15" thickBot="1" x14ac:dyDescent="0.35">
      <c r="A20" s="77" t="s">
        <v>29</v>
      </c>
      <c r="B20" s="78"/>
      <c r="C20" s="78"/>
      <c r="D20" s="79">
        <f>MAX(D8:D16)</f>
        <v>35.291699999999999</v>
      </c>
      <c r="E20" s="78"/>
      <c r="F20" s="79">
        <f>MAX(F8:F16)</f>
        <v>8.4646000000000008</v>
      </c>
      <c r="G20" s="78"/>
      <c r="H20" s="79">
        <f>MAX(H8:H16)</f>
        <v>9.4132999999999996</v>
      </c>
      <c r="I20" s="78"/>
      <c r="J20" s="79">
        <f>MAX(J8:J16)</f>
        <v>12.2315</v>
      </c>
      <c r="K20" s="78"/>
      <c r="L20" s="79">
        <f>MAX(L8:L16)</f>
        <v>9.5106000000000002</v>
      </c>
      <c r="M20" s="78"/>
      <c r="N20" s="79">
        <f>MAX(N8:N16)</f>
        <v>7.9390000000000001</v>
      </c>
      <c r="O20" s="78"/>
      <c r="P20" s="79">
        <f>MAX(P8:P16)</f>
        <v>8.7821999999999996</v>
      </c>
      <c r="Q20" s="78"/>
      <c r="R20" s="79">
        <f>MAX(R8:R16)</f>
        <v>12.0648</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8"/>
      <c r="B1" s="158"/>
      <c r="C1" s="158"/>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8"/>
      <c r="B2" s="158"/>
      <c r="C2" s="158"/>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8"/>
      <c r="B21" s="158"/>
      <c r="C21" s="158"/>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8"/>
      <c r="B22" s="158"/>
      <c r="C22" s="158"/>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8"/>
      <c r="B41" s="158"/>
      <c r="C41" s="158"/>
      <c r="D41" s="107"/>
      <c r="E41" s="107"/>
      <c r="F41" s="107"/>
      <c r="G41" s="107"/>
      <c r="H41" s="107"/>
      <c r="I41" s="107" t="s">
        <v>47</v>
      </c>
      <c r="J41" s="107" t="s">
        <v>48</v>
      </c>
      <c r="K41" s="107" t="s">
        <v>1</v>
      </c>
      <c r="L41" s="107" t="s">
        <v>2</v>
      </c>
      <c r="M41" s="107" t="s">
        <v>3</v>
      </c>
      <c r="O41" s="102"/>
      <c r="P41" s="102"/>
      <c r="Q41" s="107" t="s">
        <v>46</v>
      </c>
    </row>
    <row r="42" spans="1:17" x14ac:dyDescent="0.3">
      <c r="A42" s="158"/>
      <c r="B42" s="158"/>
      <c r="C42" s="158"/>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8"/>
      <c r="B48" s="158"/>
      <c r="C48" s="158"/>
      <c r="D48" s="107"/>
      <c r="E48" s="107"/>
      <c r="F48" s="107"/>
      <c r="G48" s="107"/>
      <c r="H48" s="107"/>
      <c r="I48" s="107" t="s">
        <v>47</v>
      </c>
      <c r="J48" s="107" t="s">
        <v>48</v>
      </c>
      <c r="K48" s="107" t="s">
        <v>1</v>
      </c>
      <c r="L48" s="107" t="s">
        <v>2</v>
      </c>
      <c r="M48" s="107" t="s">
        <v>3</v>
      </c>
      <c r="Q48" s="107" t="s">
        <v>46</v>
      </c>
    </row>
    <row r="49" spans="1:17" x14ac:dyDescent="0.3">
      <c r="A49" s="158"/>
      <c r="B49" s="158"/>
      <c r="C49" s="158"/>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8"/>
      <c r="B55" s="158"/>
      <c r="C55" s="158"/>
      <c r="D55" s="107"/>
      <c r="E55" s="107"/>
      <c r="F55" s="107"/>
      <c r="G55" s="107"/>
      <c r="H55" s="107"/>
      <c r="I55" s="107"/>
      <c r="J55" s="107" t="s">
        <v>48</v>
      </c>
      <c r="K55" s="107" t="s">
        <v>1</v>
      </c>
      <c r="L55" s="107" t="s">
        <v>2</v>
      </c>
      <c r="M55" s="107" t="s">
        <v>3</v>
      </c>
      <c r="N55" s="107" t="s">
        <v>4</v>
      </c>
      <c r="O55" s="107" t="s">
        <v>5</v>
      </c>
      <c r="Q55" s="107" t="s">
        <v>46</v>
      </c>
    </row>
    <row r="56" spans="1:17" x14ac:dyDescent="0.3">
      <c r="A56" s="158"/>
      <c r="B56" s="158"/>
      <c r="C56" s="158"/>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8"/>
      <c r="B89" s="158"/>
      <c r="C89" s="158"/>
      <c r="D89" s="107"/>
      <c r="E89" s="107"/>
      <c r="F89" s="107"/>
      <c r="G89" s="107"/>
      <c r="H89" s="107"/>
      <c r="I89" s="107"/>
      <c r="J89" s="107" t="s">
        <v>48</v>
      </c>
      <c r="K89" s="107" t="s">
        <v>1</v>
      </c>
      <c r="L89" s="107" t="s">
        <v>2</v>
      </c>
      <c r="M89" s="107" t="s">
        <v>3</v>
      </c>
      <c r="N89" s="107" t="s">
        <v>4</v>
      </c>
      <c r="O89" s="107" t="s">
        <v>5</v>
      </c>
      <c r="Q89" s="107" t="s">
        <v>46</v>
      </c>
    </row>
    <row r="90" spans="1:17" x14ac:dyDescent="0.3">
      <c r="A90" s="158"/>
      <c r="B90" s="158"/>
      <c r="C90" s="158"/>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8"/>
      <c r="B127" s="158"/>
      <c r="C127" s="158"/>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8"/>
      <c r="B128" s="158"/>
      <c r="C128" s="158"/>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8"/>
      <c r="B174" s="158"/>
      <c r="C174" s="158"/>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8"/>
      <c r="B175" s="158"/>
      <c r="C175" s="158"/>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8"/>
      <c r="B215" s="158"/>
      <c r="C215" s="158"/>
      <c r="D215" s="107"/>
      <c r="E215" s="107"/>
      <c r="F215" s="107"/>
      <c r="G215" s="107"/>
      <c r="H215" s="107"/>
      <c r="I215" s="107"/>
      <c r="J215" s="107"/>
      <c r="K215" s="107"/>
      <c r="L215" s="107"/>
      <c r="M215" s="107"/>
      <c r="N215" s="107" t="s">
        <v>4</v>
      </c>
      <c r="O215" s="107" t="s">
        <v>5</v>
      </c>
      <c r="P215" s="107" t="s">
        <v>6</v>
      </c>
      <c r="Q215" s="107" t="s">
        <v>46</v>
      </c>
    </row>
    <row r="216" spans="1:17" x14ac:dyDescent="0.3">
      <c r="A216" s="158"/>
      <c r="B216" s="158"/>
      <c r="C216" s="158"/>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8"/>
      <c r="B283" s="158"/>
      <c r="C283" s="158"/>
      <c r="D283" s="107"/>
      <c r="E283" s="107"/>
      <c r="F283" s="107"/>
      <c r="G283" s="107"/>
      <c r="H283" s="107"/>
      <c r="I283" s="107"/>
      <c r="J283" s="107"/>
      <c r="K283" s="107"/>
      <c r="L283" s="107"/>
      <c r="M283" s="107"/>
      <c r="N283" s="107" t="s">
        <v>4</v>
      </c>
      <c r="O283" s="107" t="s">
        <v>5</v>
      </c>
      <c r="P283" s="107" t="s">
        <v>6</v>
      </c>
      <c r="Q283" s="107" t="s">
        <v>46</v>
      </c>
    </row>
    <row r="284" spans="1:17" x14ac:dyDescent="0.3">
      <c r="A284" s="158"/>
      <c r="B284" s="158"/>
      <c r="C284" s="158"/>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9" t="s">
        <v>347</v>
      </c>
      <c r="C2" s="160"/>
      <c r="D2" s="160"/>
      <c r="E2" s="161"/>
    </row>
    <row r="3" spans="2:15" ht="15.75" customHeight="1" thickBot="1" x14ac:dyDescent="0.35">
      <c r="B3" s="162"/>
      <c r="C3" s="163"/>
      <c r="D3" s="163"/>
      <c r="E3" s="164"/>
    </row>
    <row r="5" spans="2:15" x14ac:dyDescent="0.3">
      <c r="B5" s="165" t="s">
        <v>398</v>
      </c>
      <c r="C5" s="165"/>
      <c r="D5" s="165"/>
      <c r="E5" s="165"/>
      <c r="F5" s="165"/>
      <c r="G5" s="165"/>
      <c r="H5" s="165"/>
      <c r="I5" s="165"/>
      <c r="J5" s="165"/>
      <c r="K5" s="165"/>
      <c r="L5" s="165"/>
      <c r="M5" s="165"/>
      <c r="N5" s="165"/>
    </row>
    <row r="7" spans="2:15" ht="15" customHeight="1" x14ac:dyDescent="0.3">
      <c r="B7" s="166" t="s">
        <v>399</v>
      </c>
      <c r="C7" s="166"/>
      <c r="D7" s="166"/>
      <c r="E7" s="166"/>
      <c r="F7" s="166"/>
      <c r="G7" s="166"/>
      <c r="H7" s="166"/>
      <c r="I7" s="166"/>
      <c r="J7" s="166"/>
      <c r="K7" s="166"/>
      <c r="L7" s="166"/>
      <c r="M7" s="166"/>
      <c r="N7" s="166"/>
      <c r="O7" s="166"/>
    </row>
    <row r="8" spans="2:15" x14ac:dyDescent="0.3">
      <c r="B8" s="166"/>
      <c r="C8" s="166"/>
      <c r="D8" s="166"/>
      <c r="E8" s="166"/>
      <c r="F8" s="166"/>
      <c r="G8" s="166"/>
      <c r="H8" s="166"/>
      <c r="I8" s="166"/>
      <c r="J8" s="166"/>
      <c r="K8" s="166"/>
      <c r="L8" s="166"/>
      <c r="M8" s="166"/>
      <c r="N8" s="166"/>
      <c r="O8" s="166"/>
    </row>
    <row r="9" spans="2:15" x14ac:dyDescent="0.3">
      <c r="B9" s="166"/>
      <c r="C9" s="166"/>
      <c r="D9" s="166"/>
      <c r="E9" s="166"/>
      <c r="F9" s="166"/>
      <c r="G9" s="166"/>
      <c r="H9" s="166"/>
      <c r="I9" s="166"/>
      <c r="J9" s="166"/>
      <c r="K9" s="166"/>
      <c r="L9" s="166"/>
      <c r="M9" s="166"/>
      <c r="N9" s="166"/>
      <c r="O9" s="166"/>
    </row>
    <row r="10" spans="2:15" x14ac:dyDescent="0.3">
      <c r="B10" s="166"/>
      <c r="C10" s="166"/>
      <c r="D10" s="166"/>
      <c r="E10" s="166"/>
      <c r="F10" s="166"/>
      <c r="G10" s="166"/>
      <c r="H10" s="166"/>
      <c r="I10" s="166"/>
      <c r="J10" s="166"/>
      <c r="K10" s="166"/>
      <c r="L10" s="166"/>
      <c r="M10" s="166"/>
      <c r="N10" s="166"/>
      <c r="O10" s="166"/>
    </row>
    <row r="11" spans="2:15" x14ac:dyDescent="0.3">
      <c r="B11" s="166"/>
      <c r="C11" s="166"/>
      <c r="D11" s="166"/>
      <c r="E11" s="166"/>
      <c r="F11" s="166"/>
      <c r="G11" s="166"/>
      <c r="H11" s="166"/>
      <c r="I11" s="166"/>
      <c r="J11" s="166"/>
      <c r="K11" s="166"/>
      <c r="L11" s="166"/>
      <c r="M11" s="166"/>
      <c r="N11" s="166"/>
      <c r="O11" s="166"/>
    </row>
    <row r="12" spans="2:15" x14ac:dyDescent="0.3">
      <c r="B12" s="166"/>
      <c r="C12" s="166"/>
      <c r="D12" s="166"/>
      <c r="E12" s="166"/>
      <c r="F12" s="166"/>
      <c r="G12" s="166"/>
      <c r="H12" s="166"/>
      <c r="I12" s="166"/>
      <c r="J12" s="166"/>
      <c r="K12" s="166"/>
      <c r="L12" s="166"/>
      <c r="M12" s="166"/>
      <c r="N12" s="166"/>
      <c r="O12" s="166"/>
    </row>
    <row r="13" spans="2:15" x14ac:dyDescent="0.3">
      <c r="B13" s="166"/>
      <c r="C13" s="166"/>
      <c r="D13" s="166"/>
      <c r="E13" s="166"/>
      <c r="F13" s="166"/>
      <c r="G13" s="166"/>
      <c r="H13" s="166"/>
      <c r="I13" s="166"/>
      <c r="J13" s="166"/>
      <c r="K13" s="166"/>
      <c r="L13" s="166"/>
      <c r="M13" s="166"/>
      <c r="N13" s="166"/>
      <c r="O13" s="166"/>
    </row>
    <row r="14" spans="2:15" x14ac:dyDescent="0.3">
      <c r="B14" s="166"/>
      <c r="C14" s="166"/>
      <c r="D14" s="166"/>
      <c r="E14" s="166"/>
      <c r="F14" s="166"/>
      <c r="G14" s="166"/>
      <c r="H14" s="166"/>
      <c r="I14" s="166"/>
      <c r="J14" s="166"/>
      <c r="K14" s="166"/>
      <c r="L14" s="166"/>
      <c r="M14" s="166"/>
      <c r="N14" s="166"/>
      <c r="O14" s="166"/>
    </row>
    <row r="15" spans="2:15" x14ac:dyDescent="0.3">
      <c r="B15" s="166"/>
      <c r="C15" s="166"/>
      <c r="D15" s="166"/>
      <c r="E15" s="166"/>
      <c r="F15" s="166"/>
      <c r="G15" s="166"/>
      <c r="H15" s="166"/>
      <c r="I15" s="166"/>
      <c r="J15" s="166"/>
      <c r="K15" s="166"/>
      <c r="L15" s="166"/>
      <c r="M15" s="166"/>
      <c r="N15" s="166"/>
      <c r="O15" s="166"/>
    </row>
    <row r="16" spans="2:15" x14ac:dyDescent="0.3">
      <c r="B16" s="166"/>
      <c r="C16" s="166"/>
      <c r="D16" s="166"/>
      <c r="E16" s="166"/>
      <c r="F16" s="166"/>
      <c r="G16" s="166"/>
      <c r="H16" s="166"/>
      <c r="I16" s="166"/>
      <c r="J16" s="166"/>
      <c r="K16" s="166"/>
      <c r="L16" s="166"/>
      <c r="M16" s="166"/>
      <c r="N16" s="166"/>
      <c r="O16" s="166"/>
    </row>
    <row r="17" spans="2:15" x14ac:dyDescent="0.3">
      <c r="B17" s="166"/>
      <c r="C17" s="166"/>
      <c r="D17" s="166"/>
      <c r="E17" s="166"/>
      <c r="F17" s="166"/>
      <c r="G17" s="166"/>
      <c r="H17" s="166"/>
      <c r="I17" s="166"/>
      <c r="J17" s="166"/>
      <c r="K17" s="166"/>
      <c r="L17" s="166"/>
      <c r="M17" s="166"/>
      <c r="N17" s="166"/>
      <c r="O17" s="166"/>
    </row>
    <row r="18" spans="2:15" x14ac:dyDescent="0.3">
      <c r="B18" s="166"/>
      <c r="C18" s="166"/>
      <c r="D18" s="166"/>
      <c r="E18" s="166"/>
      <c r="F18" s="166"/>
      <c r="G18" s="166"/>
      <c r="H18" s="166"/>
      <c r="I18" s="166"/>
      <c r="J18" s="166"/>
      <c r="K18" s="166"/>
      <c r="L18" s="166"/>
      <c r="M18" s="166"/>
      <c r="N18" s="166"/>
      <c r="O18" s="166"/>
    </row>
    <row r="19" spans="2:15" x14ac:dyDescent="0.3">
      <c r="B19" s="166"/>
      <c r="C19" s="166"/>
      <c r="D19" s="166"/>
      <c r="E19" s="166"/>
      <c r="F19" s="166"/>
      <c r="G19" s="166"/>
      <c r="H19" s="166"/>
      <c r="I19" s="166"/>
      <c r="J19" s="166"/>
      <c r="K19" s="166"/>
      <c r="L19" s="166"/>
      <c r="M19" s="166"/>
      <c r="N19" s="166"/>
      <c r="O19" s="166"/>
    </row>
    <row r="20" spans="2:15" x14ac:dyDescent="0.3">
      <c r="B20" s="166"/>
      <c r="C20" s="166"/>
      <c r="D20" s="166"/>
      <c r="E20" s="166"/>
      <c r="F20" s="166"/>
      <c r="G20" s="166"/>
      <c r="H20" s="166"/>
      <c r="I20" s="166"/>
      <c r="J20" s="166"/>
      <c r="K20" s="166"/>
      <c r="L20" s="166"/>
      <c r="M20" s="166"/>
      <c r="N20" s="166"/>
      <c r="O20" s="166"/>
    </row>
    <row r="21" spans="2:15" x14ac:dyDescent="0.3">
      <c r="B21" s="97"/>
      <c r="C21" s="97"/>
      <c r="D21" s="97"/>
      <c r="E21" s="97"/>
      <c r="F21" s="97"/>
      <c r="G21" s="97"/>
      <c r="H21" s="97"/>
      <c r="I21" s="97"/>
      <c r="J21" s="97"/>
      <c r="K21" s="97"/>
      <c r="L21" s="97"/>
      <c r="M21" s="97"/>
      <c r="N21" s="97"/>
      <c r="O21" s="97"/>
    </row>
    <row r="22" spans="2:15" ht="15" customHeight="1" x14ac:dyDescent="0.3">
      <c r="B22" s="167" t="s">
        <v>400</v>
      </c>
      <c r="C22" s="167"/>
      <c r="D22" s="167"/>
      <c r="E22" s="167"/>
      <c r="F22" s="167"/>
      <c r="G22" s="167"/>
      <c r="H22" s="167"/>
      <c r="I22" s="167"/>
      <c r="J22" s="167"/>
      <c r="K22" s="167"/>
      <c r="L22" s="167"/>
      <c r="M22" s="167"/>
      <c r="N22" s="167"/>
      <c r="O22" s="167"/>
    </row>
    <row r="23" spans="2:15" x14ac:dyDescent="0.3">
      <c r="B23" s="167"/>
      <c r="C23" s="167"/>
      <c r="D23" s="167"/>
      <c r="E23" s="167"/>
      <c r="F23" s="167"/>
      <c r="G23" s="167"/>
      <c r="H23" s="167"/>
      <c r="I23" s="167"/>
      <c r="J23" s="167"/>
      <c r="K23" s="167"/>
      <c r="L23" s="167"/>
      <c r="M23" s="167"/>
      <c r="N23" s="167"/>
      <c r="O23" s="167"/>
    </row>
    <row r="24" spans="2:15" x14ac:dyDescent="0.3">
      <c r="B24" s="167"/>
      <c r="C24" s="167"/>
      <c r="D24" s="167"/>
      <c r="E24" s="167"/>
      <c r="F24" s="167"/>
      <c r="G24" s="167"/>
      <c r="H24" s="167"/>
      <c r="I24" s="167"/>
      <c r="J24" s="167"/>
      <c r="K24" s="167"/>
      <c r="L24" s="167"/>
      <c r="M24" s="167"/>
      <c r="N24" s="167"/>
      <c r="O24" s="167"/>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44040</v>
      </c>
      <c r="C8" s="65">
        <f>VLOOKUP($A8,'Return Data'!$B$7:$R$1700,4,0)</f>
        <v>21.179500000000001</v>
      </c>
      <c r="D8" s="65">
        <f>VLOOKUP($A8,'Return Data'!$B$7:$R$1700,10,0)</f>
        <v>12.2735</v>
      </c>
      <c r="E8" s="66">
        <f t="shared" ref="E8:E16" si="0">RANK(D8,D$8:D$16,0)</f>
        <v>8</v>
      </c>
      <c r="F8" s="65">
        <f>VLOOKUP($A8,'Return Data'!$B$7:$R$1700,11,0)</f>
        <v>-2.4678</v>
      </c>
      <c r="G8" s="66">
        <f t="shared" ref="G8:G14" si="1">RANK(F8,F$8:F$16,0)</f>
        <v>6</v>
      </c>
      <c r="H8" s="65">
        <f>VLOOKUP($A8,'Return Data'!$B$7:$R$1700,12,0)</f>
        <v>0.97740000000000005</v>
      </c>
      <c r="I8" s="66">
        <f t="shared" ref="I8:I14" si="2">RANK(H8,H$8:H$16,0)</f>
        <v>7</v>
      </c>
      <c r="J8" s="65">
        <f>VLOOKUP($A8,'Return Data'!$B$7:$R$1700,13,0)</f>
        <v>9.0013000000000005</v>
      </c>
      <c r="K8" s="66">
        <f t="shared" ref="K8:K14" si="3">RANK(J8,J$8:J$16,0)</f>
        <v>4</v>
      </c>
      <c r="L8" s="65">
        <f>VLOOKUP($A8,'Return Data'!$B$7:$R$1700,17,0)</f>
        <v>4.6967999999999996</v>
      </c>
      <c r="M8" s="66">
        <f t="shared" ref="M8:M14" si="4">RANK(L8,L$8:L$16,0)</f>
        <v>5</v>
      </c>
      <c r="N8" s="65">
        <f>VLOOKUP($A8,'Return Data'!$B$7:$R$1700,14,0)</f>
        <v>6.4417999999999997</v>
      </c>
      <c r="O8" s="66">
        <f t="shared" ref="O8:O14" si="5">RANK(N8,N$8:N$16,0)</f>
        <v>3</v>
      </c>
      <c r="P8" s="65">
        <f>VLOOKUP($A8,'Return Data'!$B$7:$R$1700,15,0)</f>
        <v>6.9055</v>
      </c>
      <c r="Q8" s="66">
        <f t="shared" ref="Q8:Q14" si="6">RANK(P8,P$8:P$16,0)</f>
        <v>5</v>
      </c>
      <c r="R8" s="65">
        <f>VLOOKUP($A8,'Return Data'!$B$7:$R$1700,16,0)</f>
        <v>7.8445999999999998</v>
      </c>
      <c r="S8" s="67">
        <f t="shared" ref="S8:S16" si="7">RANK(R8,R$8:R$16,0)</f>
        <v>5</v>
      </c>
    </row>
    <row r="9" spans="1:20" x14ac:dyDescent="0.3">
      <c r="A9" s="63" t="s">
        <v>1285</v>
      </c>
      <c r="B9" s="64">
        <f>VLOOKUP($A9,'Return Data'!$B$7:$R$1700,3,0)</f>
        <v>44040</v>
      </c>
      <c r="C9" s="65">
        <f>VLOOKUP($A9,'Return Data'!$B$7:$R$1700,4,0)</f>
        <v>18.6434</v>
      </c>
      <c r="D9" s="65">
        <f>VLOOKUP($A9,'Return Data'!$B$7:$R$1700,10,0)</f>
        <v>13.9161</v>
      </c>
      <c r="E9" s="66">
        <f t="shared" si="0"/>
        <v>6</v>
      </c>
      <c r="F9" s="65">
        <f>VLOOKUP($A9,'Return Data'!$B$7:$R$1700,11,0)</f>
        <v>-3.4986000000000002</v>
      </c>
      <c r="G9" s="66">
        <f t="shared" si="1"/>
        <v>7</v>
      </c>
      <c r="H9" s="65">
        <f>VLOOKUP($A9,'Return Data'!$B$7:$R$1700,12,0)</f>
        <v>1.792</v>
      </c>
      <c r="I9" s="66">
        <f t="shared" si="2"/>
        <v>6</v>
      </c>
      <c r="J9" s="65">
        <f>VLOOKUP($A9,'Return Data'!$B$7:$R$1700,13,0)</f>
        <v>5.5266999999999999</v>
      </c>
      <c r="K9" s="66">
        <f t="shared" si="3"/>
        <v>7</v>
      </c>
      <c r="L9" s="65">
        <f>VLOOKUP($A9,'Return Data'!$B$7:$R$1700,17,0)</f>
        <v>3.8007</v>
      </c>
      <c r="M9" s="66">
        <f t="shared" si="4"/>
        <v>6</v>
      </c>
      <c r="N9" s="65">
        <f>VLOOKUP($A9,'Return Data'!$B$7:$R$1700,14,0)</f>
        <v>3.8504</v>
      </c>
      <c r="O9" s="66">
        <f t="shared" si="5"/>
        <v>6</v>
      </c>
      <c r="P9" s="65">
        <f>VLOOKUP($A9,'Return Data'!$B$7:$R$1700,15,0)</f>
        <v>5.4683999999999999</v>
      </c>
      <c r="Q9" s="66">
        <f t="shared" si="6"/>
        <v>7</v>
      </c>
      <c r="R9" s="65">
        <f>VLOOKUP($A9,'Return Data'!$B$7:$R$1700,16,0)</f>
        <v>6.9115000000000002</v>
      </c>
      <c r="S9" s="67">
        <f t="shared" si="7"/>
        <v>9</v>
      </c>
    </row>
    <row r="10" spans="1:20" x14ac:dyDescent="0.3">
      <c r="A10" s="63" t="s">
        <v>1287</v>
      </c>
      <c r="B10" s="64">
        <f>VLOOKUP($A10,'Return Data'!$B$7:$R$1700,3,0)</f>
        <v>44040</v>
      </c>
      <c r="C10" s="65">
        <f>VLOOKUP($A10,'Return Data'!$B$7:$R$1700,4,0)</f>
        <v>34.997</v>
      </c>
      <c r="D10" s="65">
        <f>VLOOKUP($A10,'Return Data'!$B$7:$R$1700,10,0)</f>
        <v>17.082100000000001</v>
      </c>
      <c r="E10" s="66">
        <f t="shared" si="0"/>
        <v>3</v>
      </c>
      <c r="F10" s="65">
        <f>VLOOKUP($A10,'Return Data'!$B$7:$R$1700,11,0)</f>
        <v>2.0648</v>
      </c>
      <c r="G10" s="66">
        <f t="shared" si="1"/>
        <v>4</v>
      </c>
      <c r="H10" s="65">
        <f>VLOOKUP($A10,'Return Data'!$B$7:$R$1700,12,0)</f>
        <v>8.0555000000000003</v>
      </c>
      <c r="I10" s="66">
        <f t="shared" si="2"/>
        <v>2</v>
      </c>
      <c r="J10" s="65">
        <f>VLOOKUP($A10,'Return Data'!$B$7:$R$1700,13,0)</f>
        <v>11.2464</v>
      </c>
      <c r="K10" s="66">
        <f t="shared" si="3"/>
        <v>1</v>
      </c>
      <c r="L10" s="65">
        <f>VLOOKUP($A10,'Return Data'!$B$7:$R$1700,17,0)</f>
        <v>4.7777000000000003</v>
      </c>
      <c r="M10" s="66">
        <f t="shared" si="4"/>
        <v>4</v>
      </c>
      <c r="N10" s="65">
        <f>VLOOKUP($A10,'Return Data'!$B$7:$R$1700,14,0)</f>
        <v>5.3455000000000004</v>
      </c>
      <c r="O10" s="66">
        <f t="shared" si="5"/>
        <v>5</v>
      </c>
      <c r="P10" s="65">
        <f>VLOOKUP($A10,'Return Data'!$B$7:$R$1700,15,0)</f>
        <v>6.9040999999999997</v>
      </c>
      <c r="Q10" s="66">
        <f t="shared" si="6"/>
        <v>6</v>
      </c>
      <c r="R10" s="65">
        <f>VLOOKUP($A10,'Return Data'!$B$7:$R$1700,16,0)</f>
        <v>8.7363999999999997</v>
      </c>
      <c r="S10" s="67">
        <f t="shared" si="7"/>
        <v>4</v>
      </c>
    </row>
    <row r="11" spans="1:20" x14ac:dyDescent="0.3">
      <c r="A11" s="63" t="s">
        <v>1289</v>
      </c>
      <c r="B11" s="64">
        <f>VLOOKUP($A11,'Return Data'!$B$7:$R$1700,3,0)</f>
        <v>44040</v>
      </c>
      <c r="C11" s="65">
        <f>VLOOKUP($A11,'Return Data'!$B$7:$R$1700,4,0)</f>
        <v>260.84219999999999</v>
      </c>
      <c r="D11" s="65">
        <f>VLOOKUP($A11,'Return Data'!$B$7:$R$1700,10,0)</f>
        <v>14.1534</v>
      </c>
      <c r="E11" s="66">
        <f t="shared" si="0"/>
        <v>4</v>
      </c>
      <c r="F11" s="65">
        <f>VLOOKUP($A11,'Return Data'!$B$7:$R$1700,11,0)</f>
        <v>-5.6181000000000001</v>
      </c>
      <c r="G11" s="66">
        <f t="shared" si="1"/>
        <v>8</v>
      </c>
      <c r="H11" s="65">
        <f>VLOOKUP($A11,'Return Data'!$B$7:$R$1700,12,0)</f>
        <v>-1.5043</v>
      </c>
      <c r="I11" s="66">
        <f t="shared" si="2"/>
        <v>8</v>
      </c>
      <c r="J11" s="65">
        <f>VLOOKUP($A11,'Return Data'!$B$7:$R$1700,13,0)</f>
        <v>-1.8284</v>
      </c>
      <c r="K11" s="66">
        <f t="shared" si="3"/>
        <v>8</v>
      </c>
      <c r="L11" s="65">
        <f>VLOOKUP($A11,'Return Data'!$B$7:$R$1700,17,0)</f>
        <v>1.5147999999999999</v>
      </c>
      <c r="M11" s="66">
        <f t="shared" si="4"/>
        <v>8</v>
      </c>
      <c r="N11" s="65">
        <f>VLOOKUP($A11,'Return Data'!$B$7:$R$1700,14,0)</f>
        <v>2.6318000000000001</v>
      </c>
      <c r="O11" s="66">
        <f t="shared" si="5"/>
        <v>8</v>
      </c>
      <c r="P11" s="65">
        <f>VLOOKUP($A11,'Return Data'!$B$7:$R$1700,15,0)</f>
        <v>7.3144</v>
      </c>
      <c r="Q11" s="66">
        <f t="shared" si="6"/>
        <v>4</v>
      </c>
      <c r="R11" s="65">
        <f>VLOOKUP($A11,'Return Data'!$B$7:$R$1700,16,0)</f>
        <v>20.165700000000001</v>
      </c>
      <c r="S11" s="67">
        <f t="shared" si="7"/>
        <v>1</v>
      </c>
    </row>
    <row r="12" spans="1:20" x14ac:dyDescent="0.3">
      <c r="A12" s="63" t="s">
        <v>1291</v>
      </c>
      <c r="B12" s="64">
        <f>VLOOKUP($A12,'Return Data'!$B$7:$R$1700,3,0)</f>
        <v>44040</v>
      </c>
      <c r="C12" s="65">
        <f>VLOOKUP($A12,'Return Data'!$B$7:$R$1700,4,0)</f>
        <v>41.699599999999997</v>
      </c>
      <c r="D12" s="65">
        <f>VLOOKUP($A12,'Return Data'!$B$7:$R$1700,10,0)</f>
        <v>21.683900000000001</v>
      </c>
      <c r="E12" s="66">
        <f t="shared" si="0"/>
        <v>2</v>
      </c>
      <c r="F12" s="65">
        <f>VLOOKUP($A12,'Return Data'!$B$7:$R$1700,11,0)</f>
        <v>2.4095</v>
      </c>
      <c r="G12" s="66">
        <f t="shared" si="1"/>
        <v>3</v>
      </c>
      <c r="H12" s="65">
        <f>VLOOKUP($A12,'Return Data'!$B$7:$R$1700,12,0)</f>
        <v>3.9037999999999999</v>
      </c>
      <c r="I12" s="66">
        <f t="shared" si="2"/>
        <v>5</v>
      </c>
      <c r="J12" s="65">
        <f>VLOOKUP($A12,'Return Data'!$B$7:$R$1700,13,0)</f>
        <v>10.969900000000001</v>
      </c>
      <c r="K12" s="66">
        <f t="shared" si="3"/>
        <v>3</v>
      </c>
      <c r="L12" s="65">
        <f>VLOOKUP($A12,'Return Data'!$B$7:$R$1700,17,0)</f>
        <v>9.6478000000000002</v>
      </c>
      <c r="M12" s="66">
        <f t="shared" si="4"/>
        <v>1</v>
      </c>
      <c r="N12" s="65">
        <f>VLOOKUP($A12,'Return Data'!$B$7:$R$1700,14,0)</f>
        <v>6.0189000000000004</v>
      </c>
      <c r="O12" s="66">
        <f t="shared" si="5"/>
        <v>4</v>
      </c>
      <c r="P12" s="65">
        <f>VLOOKUP($A12,'Return Data'!$B$7:$R$1700,15,0)</f>
        <v>7.4641000000000002</v>
      </c>
      <c r="Q12" s="66">
        <f t="shared" si="6"/>
        <v>3</v>
      </c>
      <c r="R12" s="65">
        <f>VLOOKUP($A12,'Return Data'!$B$7:$R$1700,16,0)</f>
        <v>7.6502999999999997</v>
      </c>
      <c r="S12" s="67">
        <f t="shared" si="7"/>
        <v>7</v>
      </c>
    </row>
    <row r="13" spans="1:20" x14ac:dyDescent="0.3">
      <c r="A13" s="63" t="s">
        <v>1702</v>
      </c>
      <c r="B13" s="64">
        <f>VLOOKUP($A13,'Return Data'!$B$7:$R$1700,3,0)</f>
        <v>44039</v>
      </c>
      <c r="C13" s="65">
        <f>VLOOKUP($A13,'Return Data'!$B$7:$R$1700,4,0)</f>
        <v>20.171399999999998</v>
      </c>
      <c r="D13" s="65">
        <f>VLOOKUP($A13,'Return Data'!$B$7:$R$1700,10,0)</f>
        <v>35.049500000000002</v>
      </c>
      <c r="E13" s="66">
        <f t="shared" si="0"/>
        <v>1</v>
      </c>
      <c r="F13" s="65">
        <f>VLOOKUP($A13,'Return Data'!$B$7:$R$1700,11,0)</f>
        <v>8.2165999999999997</v>
      </c>
      <c r="G13" s="66">
        <f t="shared" si="1"/>
        <v>1</v>
      </c>
      <c r="H13" s="65">
        <f>VLOOKUP($A13,'Return Data'!$B$7:$R$1700,12,0)</f>
        <v>9.1580999999999992</v>
      </c>
      <c r="I13" s="66">
        <f t="shared" si="2"/>
        <v>1</v>
      </c>
      <c r="J13" s="65">
        <f>VLOOKUP($A13,'Return Data'!$B$7:$R$1700,13,0)</f>
        <v>8.6312999999999995</v>
      </c>
      <c r="K13" s="66">
        <f t="shared" si="3"/>
        <v>5</v>
      </c>
      <c r="L13" s="65">
        <f>VLOOKUP($A13,'Return Data'!$B$7:$R$1700,17,0)</f>
        <v>7.6298000000000004</v>
      </c>
      <c r="M13" s="66">
        <f t="shared" si="4"/>
        <v>3</v>
      </c>
      <c r="N13" s="65">
        <f>VLOOKUP($A13,'Return Data'!$B$7:$R$1700,14,0)</f>
        <v>6.7462999999999997</v>
      </c>
      <c r="O13" s="66">
        <f t="shared" si="5"/>
        <v>2</v>
      </c>
      <c r="P13" s="65">
        <f>VLOOKUP($A13,'Return Data'!$B$7:$R$1700,15,0)</f>
        <v>8.0626999999999995</v>
      </c>
      <c r="Q13" s="66">
        <f t="shared" si="6"/>
        <v>1</v>
      </c>
      <c r="R13" s="65">
        <f>VLOOKUP($A13,'Return Data'!$B$7:$R$1700,16,0)</f>
        <v>9.0446000000000009</v>
      </c>
      <c r="S13" s="67">
        <f t="shared" si="7"/>
        <v>3</v>
      </c>
    </row>
    <row r="14" spans="1:20" x14ac:dyDescent="0.3">
      <c r="A14" s="63" t="s">
        <v>1294</v>
      </c>
      <c r="B14" s="64">
        <f>VLOOKUP($A14,'Return Data'!$B$7:$R$1700,3,0)</f>
        <v>44040</v>
      </c>
      <c r="C14" s="65">
        <f>VLOOKUP($A14,'Return Data'!$B$7:$R$1700,4,0)</f>
        <v>30.2746</v>
      </c>
      <c r="D14" s="65">
        <f>VLOOKUP($A14,'Return Data'!$B$7:$R$1700,10,0)</f>
        <v>8.3724000000000007</v>
      </c>
      <c r="E14" s="66">
        <f t="shared" si="0"/>
        <v>9</v>
      </c>
      <c r="F14" s="65">
        <f>VLOOKUP($A14,'Return Data'!$B$7:$R$1700,11,0)</f>
        <v>3.2719999999999998</v>
      </c>
      <c r="G14" s="66">
        <f t="shared" si="1"/>
        <v>2</v>
      </c>
      <c r="H14" s="65">
        <f>VLOOKUP($A14,'Return Data'!$B$7:$R$1700,12,0)</f>
        <v>6.3360000000000003</v>
      </c>
      <c r="I14" s="66">
        <f t="shared" si="2"/>
        <v>3</v>
      </c>
      <c r="J14" s="65">
        <f>VLOOKUP($A14,'Return Data'!$B$7:$R$1700,13,0)</f>
        <v>11.119400000000001</v>
      </c>
      <c r="K14" s="66">
        <f t="shared" si="3"/>
        <v>2</v>
      </c>
      <c r="L14" s="65">
        <f>VLOOKUP($A14,'Return Data'!$B$7:$R$1700,17,0)</f>
        <v>8.1944999999999997</v>
      </c>
      <c r="M14" s="66">
        <f t="shared" si="4"/>
        <v>2</v>
      </c>
      <c r="N14" s="65">
        <f>VLOOKUP($A14,'Return Data'!$B$7:$R$1700,14,0)</f>
        <v>6.9763999999999999</v>
      </c>
      <c r="O14" s="66">
        <f t="shared" si="5"/>
        <v>1</v>
      </c>
      <c r="P14" s="65">
        <f>VLOOKUP($A14,'Return Data'!$B$7:$R$1700,15,0)</f>
        <v>7.7473000000000001</v>
      </c>
      <c r="Q14" s="66">
        <f t="shared" si="6"/>
        <v>2</v>
      </c>
      <c r="R14" s="65">
        <f>VLOOKUP($A14,'Return Data'!$B$7:$R$1700,16,0)</f>
        <v>7.8441999999999998</v>
      </c>
      <c r="S14" s="67">
        <f t="shared" si="7"/>
        <v>6</v>
      </c>
    </row>
    <row r="15" spans="1:20" x14ac:dyDescent="0.3">
      <c r="A15" s="63" t="s">
        <v>1296</v>
      </c>
      <c r="B15" s="64">
        <f>VLOOKUP($A15,'Return Data'!$B$7:$R$1700,3,0)</f>
        <v>44040</v>
      </c>
      <c r="C15" s="65">
        <f>VLOOKUP($A15,'Return Data'!$B$7:$R$1700,4,0)</f>
        <v>10.741400000000001</v>
      </c>
      <c r="D15" s="65">
        <f>VLOOKUP($A15,'Return Data'!$B$7:$R$1700,10,0)</f>
        <v>12.421200000000001</v>
      </c>
      <c r="E15" s="66">
        <f t="shared" si="0"/>
        <v>7</v>
      </c>
      <c r="F15" s="65"/>
      <c r="G15" s="66"/>
      <c r="H15" s="65"/>
      <c r="I15" s="66"/>
      <c r="J15" s="65"/>
      <c r="K15" s="66"/>
      <c r="L15" s="65"/>
      <c r="M15" s="66"/>
      <c r="N15" s="65"/>
      <c r="O15" s="66"/>
      <c r="P15" s="65"/>
      <c r="Q15" s="66"/>
      <c r="R15" s="65">
        <f>VLOOKUP($A15,'Return Data'!$B$7:$R$1700,16,0)</f>
        <v>7.4139999999999997</v>
      </c>
      <c r="S15" s="67">
        <f t="shared" si="7"/>
        <v>8</v>
      </c>
    </row>
    <row r="16" spans="1:20" x14ac:dyDescent="0.3">
      <c r="A16" s="63" t="s">
        <v>1298</v>
      </c>
      <c r="B16" s="64">
        <f>VLOOKUP($A16,'Return Data'!$B$7:$R$1700,3,0)</f>
        <v>44040</v>
      </c>
      <c r="C16" s="65">
        <f>VLOOKUP($A16,'Return Data'!$B$7:$R$1700,4,0)</f>
        <v>35.728400000000001</v>
      </c>
      <c r="D16" s="65">
        <f>VLOOKUP($A16,'Return Data'!$B$7:$R$1700,10,0)</f>
        <v>14.040800000000001</v>
      </c>
      <c r="E16" s="66">
        <f t="shared" si="0"/>
        <v>5</v>
      </c>
      <c r="F16" s="65">
        <f>VLOOKUP($A16,'Return Data'!$B$7:$R$1700,11,0)</f>
        <v>1.2595000000000001</v>
      </c>
      <c r="G16" s="66">
        <f>RANK(F16,F$8:F$16,0)</f>
        <v>5</v>
      </c>
      <c r="H16" s="65">
        <f>VLOOKUP($A16,'Return Data'!$B$7:$R$1700,12,0)</f>
        <v>4.7313999999999998</v>
      </c>
      <c r="I16" s="66">
        <f>RANK(H16,H$8:H$16,0)</f>
        <v>4</v>
      </c>
      <c r="J16" s="65">
        <f>VLOOKUP($A16,'Return Data'!$B$7:$R$1700,13,0)</f>
        <v>7.5434000000000001</v>
      </c>
      <c r="K16" s="66">
        <f>RANK(J16,J$8:J$16,0)</f>
        <v>6</v>
      </c>
      <c r="L16" s="65">
        <f>VLOOKUP($A16,'Return Data'!$B$7:$R$1700,17,0)</f>
        <v>3.0021</v>
      </c>
      <c r="M16" s="66">
        <f>RANK(L16,L$8:L$16,0)</f>
        <v>7</v>
      </c>
      <c r="N16" s="65">
        <f>VLOOKUP($A16,'Return Data'!$B$7:$R$1700,14,0)</f>
        <v>3.5788000000000002</v>
      </c>
      <c r="O16" s="66">
        <f>RANK(N16,N$8:N$16,0)</f>
        <v>7</v>
      </c>
      <c r="P16" s="65">
        <f>VLOOKUP($A16,'Return Data'!$B$7:$R$1700,15,0)</f>
        <v>5.1184000000000003</v>
      </c>
      <c r="Q16" s="66">
        <f>RANK(P16,P$8:P$16,0)</f>
        <v>8</v>
      </c>
      <c r="R16" s="65">
        <f>VLOOKUP($A16,'Return Data'!$B$7:$R$1700,16,0)</f>
        <v>11.5822</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16.554766666666666</v>
      </c>
      <c r="E18" s="74"/>
      <c r="F18" s="75">
        <f>AVERAGE(F8:F16)</f>
        <v>0.70473749999999991</v>
      </c>
      <c r="G18" s="74"/>
      <c r="H18" s="75">
        <f>AVERAGE(H8:H16)</f>
        <v>4.1812374999999999</v>
      </c>
      <c r="I18" s="74"/>
      <c r="J18" s="75">
        <f>AVERAGE(J8:J16)</f>
        <v>7.7762500000000001</v>
      </c>
      <c r="K18" s="74"/>
      <c r="L18" s="75">
        <f>AVERAGE(L8:L16)</f>
        <v>5.4080249999999994</v>
      </c>
      <c r="M18" s="74"/>
      <c r="N18" s="75">
        <f>AVERAGE(N8:N16)</f>
        <v>5.1987375</v>
      </c>
      <c r="O18" s="74"/>
      <c r="P18" s="75">
        <f>AVERAGE(P8:P16)</f>
        <v>6.8731125000000004</v>
      </c>
      <c r="Q18" s="74"/>
      <c r="R18" s="75">
        <f>AVERAGE(R8:R16)</f>
        <v>9.6881666666666675</v>
      </c>
      <c r="S18" s="76"/>
    </row>
    <row r="19" spans="1:19" x14ac:dyDescent="0.3">
      <c r="A19" s="73" t="s">
        <v>28</v>
      </c>
      <c r="B19" s="74"/>
      <c r="C19" s="74"/>
      <c r="D19" s="75">
        <f>MIN(D8:D16)</f>
        <v>8.3724000000000007</v>
      </c>
      <c r="E19" s="74"/>
      <c r="F19" s="75">
        <f>MIN(F8:F16)</f>
        <v>-5.6181000000000001</v>
      </c>
      <c r="G19" s="74"/>
      <c r="H19" s="75">
        <f>MIN(H8:H16)</f>
        <v>-1.5043</v>
      </c>
      <c r="I19" s="74"/>
      <c r="J19" s="75">
        <f>MIN(J8:J16)</f>
        <v>-1.8284</v>
      </c>
      <c r="K19" s="74"/>
      <c r="L19" s="75">
        <f>MIN(L8:L16)</f>
        <v>1.5147999999999999</v>
      </c>
      <c r="M19" s="74"/>
      <c r="N19" s="75">
        <f>MIN(N8:N16)</f>
        <v>2.6318000000000001</v>
      </c>
      <c r="O19" s="74"/>
      <c r="P19" s="75">
        <f>MIN(P8:P16)</f>
        <v>5.1184000000000003</v>
      </c>
      <c r="Q19" s="74"/>
      <c r="R19" s="75">
        <f>MIN(R8:R16)</f>
        <v>6.9115000000000002</v>
      </c>
      <c r="S19" s="76"/>
    </row>
    <row r="20" spans="1:19" ht="15" thickBot="1" x14ac:dyDescent="0.35">
      <c r="A20" s="77" t="s">
        <v>29</v>
      </c>
      <c r="B20" s="78"/>
      <c r="C20" s="78"/>
      <c r="D20" s="79">
        <f>MAX(D8:D16)</f>
        <v>35.049500000000002</v>
      </c>
      <c r="E20" s="78"/>
      <c r="F20" s="79">
        <f>MAX(F8:F16)</f>
        <v>8.2165999999999997</v>
      </c>
      <c r="G20" s="78"/>
      <c r="H20" s="79">
        <f>MAX(H8:H16)</f>
        <v>9.1580999999999992</v>
      </c>
      <c r="I20" s="78"/>
      <c r="J20" s="79">
        <f>MAX(J8:J16)</f>
        <v>11.2464</v>
      </c>
      <c r="K20" s="78"/>
      <c r="L20" s="79">
        <f>MAX(L8:L16)</f>
        <v>9.6478000000000002</v>
      </c>
      <c r="M20" s="78"/>
      <c r="N20" s="79">
        <f>MAX(N8:N16)</f>
        <v>6.9763999999999999</v>
      </c>
      <c r="O20" s="78"/>
      <c r="P20" s="79">
        <f>MAX(P8:P16)</f>
        <v>8.0626999999999995</v>
      </c>
      <c r="Q20" s="78"/>
      <c r="R20" s="79">
        <f>MAX(R8:R16)</f>
        <v>20.165700000000001</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44040</v>
      </c>
      <c r="C8" s="65">
        <f>VLOOKUP($A8,'Return Data'!$B$7:$R$1700,4,0)</f>
        <v>58.91</v>
      </c>
      <c r="D8" s="65">
        <f>VLOOKUP($A8,'Return Data'!$B$7:$R$1700,10,0)</f>
        <v>13.5724</v>
      </c>
      <c r="E8" s="66">
        <f t="shared" ref="E8:E17" si="0">RANK(D8,D$8:D$17,0)</f>
        <v>4</v>
      </c>
      <c r="F8" s="65">
        <f>VLOOKUP($A8,'Return Data'!$B$7:$R$1700,11,0)</f>
        <v>-1.6198999999999999</v>
      </c>
      <c r="G8" s="66">
        <f>RANK(F8,F$8:F$17,0)</f>
        <v>5</v>
      </c>
      <c r="H8" s="65">
        <f>VLOOKUP($A8,'Return Data'!$B$7:$R$1700,12,0)</f>
        <v>2.5413000000000001</v>
      </c>
      <c r="I8" s="66">
        <f>RANK(H8,H$8:H$17,0)</f>
        <v>5</v>
      </c>
      <c r="J8" s="65">
        <f>VLOOKUP($A8,'Return Data'!$B$7:$R$1700,13,0)</f>
        <v>5.8771000000000004</v>
      </c>
      <c r="K8" s="66">
        <f>RANK(J8,J$8:J$17,0)</f>
        <v>5</v>
      </c>
      <c r="L8" s="65">
        <f>VLOOKUP($A8,'Return Data'!$B$7:$R$1700,17,0)</f>
        <v>5.0674999999999999</v>
      </c>
      <c r="M8" s="66">
        <f>RANK(L8,L$8:L$17,0)</f>
        <v>4</v>
      </c>
      <c r="N8" s="65">
        <f>VLOOKUP($A8,'Return Data'!$B$7:$R$1700,14,0)</f>
        <v>4.7549999999999999</v>
      </c>
      <c r="O8" s="66">
        <f>RANK(N8,N$8:N$17,0)</f>
        <v>3</v>
      </c>
      <c r="P8" s="65">
        <f>VLOOKUP($A8,'Return Data'!$B$7:$R$1700,15,0)</f>
        <v>8.8409999999999993</v>
      </c>
      <c r="Q8" s="66">
        <f>RANK(P8,P$8:P$17,0)</f>
        <v>1</v>
      </c>
      <c r="R8" s="65">
        <f>VLOOKUP($A8,'Return Data'!$B$7:$R$1700,16,0)</f>
        <v>10.648899999999999</v>
      </c>
      <c r="S8" s="67">
        <f t="shared" ref="S8:S17" si="1">RANK(R8,R$8:R$17,0)</f>
        <v>5</v>
      </c>
    </row>
    <row r="9" spans="1:20" x14ac:dyDescent="0.3">
      <c r="A9" s="63" t="s">
        <v>557</v>
      </c>
      <c r="B9" s="64">
        <f>VLOOKUP($A9,'Return Data'!$B$7:$R$1700,3,0)</f>
        <v>44040</v>
      </c>
      <c r="C9" s="65">
        <f>VLOOKUP($A9,'Return Data'!$B$7:$R$1700,4,0)</f>
        <v>185.82499999999999</v>
      </c>
      <c r="D9" s="65">
        <f>VLOOKUP($A9,'Return Data'!$B$7:$R$1700,10,0)</f>
        <v>11.778499999999999</v>
      </c>
      <c r="E9" s="66">
        <f t="shared" si="0"/>
        <v>6</v>
      </c>
      <c r="F9" s="65">
        <f>VLOOKUP($A9,'Return Data'!$B$7:$R$1700,11,0)</f>
        <v>-11.446099999999999</v>
      </c>
      <c r="G9" s="66">
        <f>RANK(F9,F$8:F$17,0)</f>
        <v>8</v>
      </c>
      <c r="H9" s="65">
        <f>VLOOKUP($A9,'Return Data'!$B$7:$R$1700,12,0)</f>
        <v>-8.0921000000000003</v>
      </c>
      <c r="I9" s="66">
        <f>RANK(H9,H$8:H$17,0)</f>
        <v>8</v>
      </c>
      <c r="J9" s="65">
        <f>VLOOKUP($A9,'Return Data'!$B$7:$R$1700,13,0)</f>
        <v>-9.2181999999999995</v>
      </c>
      <c r="K9" s="66">
        <f>RANK(J9,J$8:J$17,0)</f>
        <v>8</v>
      </c>
      <c r="L9" s="65">
        <f>VLOOKUP($A9,'Return Data'!$B$7:$R$1700,17,0)</f>
        <v>-1.5142</v>
      </c>
      <c r="M9" s="66">
        <f>RANK(L9,L$8:L$17,0)</f>
        <v>6</v>
      </c>
      <c r="N9" s="65">
        <f>VLOOKUP($A9,'Return Data'!$B$7:$R$1700,14,0)</f>
        <v>-8.2100000000000006E-2</v>
      </c>
      <c r="O9" s="66">
        <f>RANK(N9,N$8:N$17,0)</f>
        <v>5</v>
      </c>
      <c r="P9" s="65">
        <f>VLOOKUP($A9,'Return Data'!$B$7:$R$1700,15,0)</f>
        <v>5.8879000000000001</v>
      </c>
      <c r="Q9" s="66">
        <f>RANK(P9,P$8:P$17,0)</f>
        <v>5</v>
      </c>
      <c r="R9" s="65">
        <f>VLOOKUP($A9,'Return Data'!$B$7:$R$1700,16,0)</f>
        <v>10.192</v>
      </c>
      <c r="S9" s="67">
        <f t="shared" si="1"/>
        <v>6</v>
      </c>
    </row>
    <row r="10" spans="1:20" x14ac:dyDescent="0.3">
      <c r="A10" s="63" t="s">
        <v>559</v>
      </c>
      <c r="B10" s="64">
        <f>VLOOKUP($A10,'Return Data'!$B$7:$R$1700,3,0)</f>
        <v>44040</v>
      </c>
      <c r="C10" s="65">
        <f>VLOOKUP($A10,'Return Data'!$B$7:$R$1700,4,0)</f>
        <v>40.270000000000003</v>
      </c>
      <c r="D10" s="65">
        <f>VLOOKUP($A10,'Return Data'!$B$7:$R$1700,10,0)</f>
        <v>15.0243</v>
      </c>
      <c r="E10" s="66">
        <f t="shared" si="0"/>
        <v>3</v>
      </c>
      <c r="F10" s="65">
        <f>VLOOKUP($A10,'Return Data'!$B$7:$R$1700,11,0)</f>
        <v>-2.4466999999999999</v>
      </c>
      <c r="G10" s="66">
        <f>RANK(F10,F$8:F$17,0)</f>
        <v>6</v>
      </c>
      <c r="H10" s="65">
        <f>VLOOKUP($A10,'Return Data'!$B$7:$R$1700,12,0)</f>
        <v>1.3337000000000001</v>
      </c>
      <c r="I10" s="66">
        <f>RANK(H10,H$8:H$17,0)</f>
        <v>7</v>
      </c>
      <c r="J10" s="65">
        <f>VLOOKUP($A10,'Return Data'!$B$7:$R$1700,13,0)</f>
        <v>5.4188000000000001</v>
      </c>
      <c r="K10" s="66">
        <f>RANK(J10,J$8:J$17,0)</f>
        <v>6</v>
      </c>
      <c r="L10" s="65">
        <f>VLOOKUP($A10,'Return Data'!$B$7:$R$1700,17,0)</f>
        <v>5.5583</v>
      </c>
      <c r="M10" s="66">
        <f>RANK(L10,L$8:L$17,0)</f>
        <v>3</v>
      </c>
      <c r="N10" s="65">
        <f>VLOOKUP($A10,'Return Data'!$B$7:$R$1700,14,0)</f>
        <v>6.4168000000000003</v>
      </c>
      <c r="O10" s="66">
        <f>RANK(N10,N$8:N$17,0)</f>
        <v>2</v>
      </c>
      <c r="P10" s="65">
        <f>VLOOKUP($A10,'Return Data'!$B$7:$R$1700,15,0)</f>
        <v>8.5807000000000002</v>
      </c>
      <c r="Q10" s="66">
        <f>RANK(P10,P$8:P$17,0)</f>
        <v>2</v>
      </c>
      <c r="R10" s="65">
        <f>VLOOKUP($A10,'Return Data'!$B$7:$R$1700,16,0)</f>
        <v>11.807600000000001</v>
      </c>
      <c r="S10" s="67">
        <f t="shared" si="1"/>
        <v>3</v>
      </c>
    </row>
    <row r="11" spans="1:20" x14ac:dyDescent="0.3">
      <c r="A11" s="63" t="s">
        <v>560</v>
      </c>
      <c r="B11" s="64">
        <f>VLOOKUP($A11,'Return Data'!$B$7:$R$1700,3,0)</f>
        <v>44040</v>
      </c>
      <c r="C11" s="65">
        <f>VLOOKUP($A11,'Return Data'!$B$7:$R$1700,4,0)</f>
        <v>8.7493999999999996</v>
      </c>
      <c r="D11" s="65">
        <f>VLOOKUP($A11,'Return Data'!$B$7:$R$1700,10,0)</f>
        <v>5.2382</v>
      </c>
      <c r="E11" s="66">
        <f t="shared" si="0"/>
        <v>10</v>
      </c>
      <c r="F11" s="65"/>
      <c r="G11" s="66"/>
      <c r="H11" s="65"/>
      <c r="I11" s="66"/>
      <c r="J11" s="65"/>
      <c r="K11" s="66"/>
      <c r="L11" s="65"/>
      <c r="M11" s="66"/>
      <c r="N11" s="65"/>
      <c r="O11" s="66"/>
      <c r="P11" s="65"/>
      <c r="Q11" s="66"/>
      <c r="R11" s="65">
        <f>VLOOKUP($A11,'Return Data'!$B$7:$R$1700,16,0)</f>
        <v>-12.506</v>
      </c>
      <c r="S11" s="67">
        <f t="shared" si="1"/>
        <v>10</v>
      </c>
    </row>
    <row r="12" spans="1:20" x14ac:dyDescent="0.3">
      <c r="A12" s="63" t="s">
        <v>562</v>
      </c>
      <c r="B12" s="64">
        <f>VLOOKUP($A12,'Return Data'!$B$7:$R$1700,3,0)</f>
        <v>44040</v>
      </c>
      <c r="C12" s="65">
        <f>VLOOKUP($A12,'Return Data'!$B$7:$R$1700,4,0)</f>
        <v>11.727</v>
      </c>
      <c r="D12" s="65">
        <f>VLOOKUP($A12,'Return Data'!$B$7:$R$1700,10,0)</f>
        <v>16.744599999999998</v>
      </c>
      <c r="E12" s="66">
        <f t="shared" si="0"/>
        <v>2</v>
      </c>
      <c r="F12" s="65">
        <f>VLOOKUP($A12,'Return Data'!$B$7:$R$1700,11,0)</f>
        <v>1.7615000000000001</v>
      </c>
      <c r="G12" s="66">
        <f>RANK(F12,F$8:F$17,0)</f>
        <v>4</v>
      </c>
      <c r="H12" s="65">
        <f>VLOOKUP($A12,'Return Data'!$B$7:$R$1700,12,0)</f>
        <v>5.9828000000000001</v>
      </c>
      <c r="I12" s="66">
        <f>RANK(H12,H$8:H$17,0)</f>
        <v>4</v>
      </c>
      <c r="J12" s="65">
        <f>VLOOKUP($A12,'Return Data'!$B$7:$R$1700,13,0)</f>
        <v>10.4133</v>
      </c>
      <c r="K12" s="66">
        <f>RANK(J12,J$8:J$17,0)</f>
        <v>2</v>
      </c>
      <c r="L12" s="65"/>
      <c r="M12" s="66"/>
      <c r="N12" s="65"/>
      <c r="O12" s="66"/>
      <c r="P12" s="65"/>
      <c r="Q12" s="66"/>
      <c r="R12" s="65">
        <f>VLOOKUP($A12,'Return Data'!$B$7:$R$1700,16,0)</f>
        <v>8.3031000000000006</v>
      </c>
      <c r="S12" s="67">
        <f t="shared" si="1"/>
        <v>8</v>
      </c>
    </row>
    <row r="13" spans="1:20" x14ac:dyDescent="0.3">
      <c r="A13" s="63" t="s">
        <v>564</v>
      </c>
      <c r="B13" s="64">
        <f>VLOOKUP($A13,'Return Data'!$B$7:$R$1700,3,0)</f>
        <v>44040</v>
      </c>
      <c r="C13" s="65">
        <f>VLOOKUP($A13,'Return Data'!$B$7:$R$1700,4,0)</f>
        <v>28.545000000000002</v>
      </c>
      <c r="D13" s="65">
        <f>VLOOKUP($A13,'Return Data'!$B$7:$R$1700,10,0)</f>
        <v>10.579499999999999</v>
      </c>
      <c r="E13" s="66">
        <f t="shared" si="0"/>
        <v>9</v>
      </c>
      <c r="F13" s="65">
        <f>VLOOKUP($A13,'Return Data'!$B$7:$R$1700,11,0)</f>
        <v>3.7170000000000001</v>
      </c>
      <c r="G13" s="66">
        <f>RANK(F13,F$8:F$17,0)</f>
        <v>2</v>
      </c>
      <c r="H13" s="65">
        <f>VLOOKUP($A13,'Return Data'!$B$7:$R$1700,12,0)</f>
        <v>7.7576000000000001</v>
      </c>
      <c r="I13" s="66">
        <f>RANK(H13,H$8:H$17,0)</f>
        <v>2</v>
      </c>
      <c r="J13" s="65">
        <f>VLOOKUP($A13,'Return Data'!$B$7:$R$1700,13,0)</f>
        <v>10.2933</v>
      </c>
      <c r="K13" s="66">
        <f>RANK(J13,J$8:J$17,0)</f>
        <v>3</v>
      </c>
      <c r="L13" s="65">
        <f>VLOOKUP($A13,'Return Data'!$B$7:$R$1700,17,0)</f>
        <v>6.6996000000000002</v>
      </c>
      <c r="M13" s="66">
        <f>RANK(L13,L$8:L$17,0)</f>
        <v>2</v>
      </c>
      <c r="N13" s="65">
        <f>VLOOKUP($A13,'Return Data'!$B$7:$R$1700,14,0)</f>
        <v>7.5530999999999997</v>
      </c>
      <c r="O13" s="66">
        <f>RANK(N13,N$8:N$17,0)</f>
        <v>1</v>
      </c>
      <c r="P13" s="65">
        <f>VLOOKUP($A13,'Return Data'!$B$7:$R$1700,15,0)</f>
        <v>6.4298999999999999</v>
      </c>
      <c r="Q13" s="66">
        <f>RANK(P13,P$8:P$17,0)</f>
        <v>4</v>
      </c>
      <c r="R13" s="65">
        <f>VLOOKUP($A13,'Return Data'!$B$7:$R$1700,16,0)</f>
        <v>12.084899999999999</v>
      </c>
      <c r="S13" s="67">
        <f t="shared" si="1"/>
        <v>2</v>
      </c>
    </row>
    <row r="14" spans="1:20" x14ac:dyDescent="0.3">
      <c r="A14" s="63" t="s">
        <v>567</v>
      </c>
      <c r="B14" s="64">
        <f>VLOOKUP($A14,'Return Data'!$B$7:$R$1700,3,0)</f>
        <v>44040</v>
      </c>
      <c r="C14" s="65">
        <f>VLOOKUP($A14,'Return Data'!$B$7:$R$1700,4,0)</f>
        <v>97.278700000000001</v>
      </c>
      <c r="D14" s="65">
        <f>VLOOKUP($A14,'Return Data'!$B$7:$R$1700,10,0)</f>
        <v>11.880699999999999</v>
      </c>
      <c r="E14" s="66">
        <f t="shared" si="0"/>
        <v>5</v>
      </c>
      <c r="F14" s="65">
        <f>VLOOKUP($A14,'Return Data'!$B$7:$R$1700,11,0)</f>
        <v>-3.4161000000000001</v>
      </c>
      <c r="G14" s="66">
        <f>RANK(F14,F$8:F$17,0)</f>
        <v>7</v>
      </c>
      <c r="H14" s="65">
        <f>VLOOKUP($A14,'Return Data'!$B$7:$R$1700,12,0)</f>
        <v>1.6218999999999999</v>
      </c>
      <c r="I14" s="66">
        <f>RANK(H14,H$8:H$17,0)</f>
        <v>6</v>
      </c>
      <c r="J14" s="65">
        <f>VLOOKUP($A14,'Return Data'!$B$7:$R$1700,13,0)</f>
        <v>2.7454999999999998</v>
      </c>
      <c r="K14" s="66">
        <f>RANK(J14,J$8:J$17,0)</f>
        <v>7</v>
      </c>
      <c r="L14" s="65">
        <f>VLOOKUP($A14,'Return Data'!$B$7:$R$1700,17,0)</f>
        <v>3.9975000000000001</v>
      </c>
      <c r="M14" s="66">
        <f>RANK(L14,L$8:L$17,0)</f>
        <v>5</v>
      </c>
      <c r="N14" s="65">
        <f>VLOOKUP($A14,'Return Data'!$B$7:$R$1700,14,0)</f>
        <v>4.2176</v>
      </c>
      <c r="O14" s="66">
        <f>RANK(N14,N$8:N$17,0)</f>
        <v>4</v>
      </c>
      <c r="P14" s="65">
        <f>VLOOKUP($A14,'Return Data'!$B$7:$R$1700,15,0)</f>
        <v>7.0515999999999996</v>
      </c>
      <c r="Q14" s="66">
        <f>RANK(P14,P$8:P$17,0)</f>
        <v>3</v>
      </c>
      <c r="R14" s="65">
        <f>VLOOKUP($A14,'Return Data'!$B$7:$R$1700,16,0)</f>
        <v>10.7112</v>
      </c>
      <c r="S14" s="67">
        <f t="shared" si="1"/>
        <v>4</v>
      </c>
    </row>
    <row r="15" spans="1:20" x14ac:dyDescent="0.3">
      <c r="A15" s="63" t="s">
        <v>568</v>
      </c>
      <c r="B15" s="64">
        <f>VLOOKUP($A15,'Return Data'!$B$7:$R$1700,3,0)</f>
        <v>44040</v>
      </c>
      <c r="C15" s="65">
        <f>VLOOKUP($A15,'Return Data'!$B$7:$R$1700,4,0)</f>
        <v>11.3881</v>
      </c>
      <c r="D15" s="65">
        <f>VLOOKUP($A15,'Return Data'!$B$7:$R$1700,10,0)</f>
        <v>11.3163</v>
      </c>
      <c r="E15" s="66">
        <f t="shared" si="0"/>
        <v>8</v>
      </c>
      <c r="F15" s="65"/>
      <c r="G15" s="66"/>
      <c r="H15" s="65"/>
      <c r="I15" s="66"/>
      <c r="J15" s="65"/>
      <c r="K15" s="66"/>
      <c r="L15" s="65"/>
      <c r="M15" s="66"/>
      <c r="N15" s="65"/>
      <c r="O15" s="66"/>
      <c r="P15" s="65"/>
      <c r="Q15" s="66"/>
      <c r="R15" s="65">
        <f>VLOOKUP($A15,'Return Data'!$B$7:$R$1700,16,0)</f>
        <v>13.881</v>
      </c>
      <c r="S15" s="67">
        <f t="shared" si="1"/>
        <v>1</v>
      </c>
    </row>
    <row r="16" spans="1:20" x14ac:dyDescent="0.3">
      <c r="A16" s="63" t="s">
        <v>570</v>
      </c>
      <c r="B16" s="64">
        <f>VLOOKUP($A16,'Return Data'!$B$7:$R$1700,3,0)</f>
        <v>44040</v>
      </c>
      <c r="C16" s="65">
        <f>VLOOKUP($A16,'Return Data'!$B$7:$R$1700,4,0)</f>
        <v>11.439299999999999</v>
      </c>
      <c r="D16" s="65">
        <f>VLOOKUP($A16,'Return Data'!$B$7:$R$1700,10,0)</f>
        <v>11.5822</v>
      </c>
      <c r="E16" s="66">
        <f t="shared" si="0"/>
        <v>7</v>
      </c>
      <c r="F16" s="65">
        <f>VLOOKUP($A16,'Return Data'!$B$7:$R$1700,11,0)</f>
        <v>2.8834</v>
      </c>
      <c r="G16" s="66">
        <f>RANK(F16,F$8:F$17,0)</f>
        <v>3</v>
      </c>
      <c r="H16" s="65">
        <f>VLOOKUP($A16,'Return Data'!$B$7:$R$1700,12,0)</f>
        <v>6.4973000000000001</v>
      </c>
      <c r="I16" s="66">
        <f>RANK(H16,H$8:H$17,0)</f>
        <v>3</v>
      </c>
      <c r="J16" s="65">
        <f>VLOOKUP($A16,'Return Data'!$B$7:$R$1700,13,0)</f>
        <v>9.6948000000000008</v>
      </c>
      <c r="K16" s="66">
        <f>RANK(J16,J$8:J$17,0)</f>
        <v>4</v>
      </c>
      <c r="L16" s="65"/>
      <c r="M16" s="66"/>
      <c r="N16" s="65"/>
      <c r="O16" s="66"/>
      <c r="P16" s="65"/>
      <c r="Q16" s="66"/>
      <c r="R16" s="65">
        <f>VLOOKUP($A16,'Return Data'!$B$7:$R$1700,16,0)</f>
        <v>9.3877000000000006</v>
      </c>
      <c r="S16" s="67">
        <f t="shared" si="1"/>
        <v>7</v>
      </c>
    </row>
    <row r="17" spans="1:19" x14ac:dyDescent="0.3">
      <c r="A17" s="63" t="s">
        <v>572</v>
      </c>
      <c r="B17" s="64">
        <f>VLOOKUP($A17,'Return Data'!$B$7:$R$1700,3,0)</f>
        <v>44040</v>
      </c>
      <c r="C17" s="65">
        <f>VLOOKUP($A17,'Return Data'!$B$7:$R$1700,4,0)</f>
        <v>12.24</v>
      </c>
      <c r="D17" s="65">
        <f>VLOOKUP($A17,'Return Data'!$B$7:$R$1700,10,0)</f>
        <v>17.129200000000001</v>
      </c>
      <c r="E17" s="66">
        <f t="shared" si="0"/>
        <v>1</v>
      </c>
      <c r="F17" s="65">
        <f>VLOOKUP($A17,'Return Data'!$B$7:$R$1700,11,0)</f>
        <v>7.6516999999999999</v>
      </c>
      <c r="G17" s="66">
        <f>RANK(F17,F$8:F$17,0)</f>
        <v>1</v>
      </c>
      <c r="H17" s="65">
        <f>VLOOKUP($A17,'Return Data'!$B$7:$R$1700,12,0)</f>
        <v>9.8742999999999999</v>
      </c>
      <c r="I17" s="66">
        <f>RANK(H17,H$8:H$17,0)</f>
        <v>1</v>
      </c>
      <c r="J17" s="65">
        <f>VLOOKUP($A17,'Return Data'!$B$7:$R$1700,13,0)</f>
        <v>13.5436</v>
      </c>
      <c r="K17" s="66">
        <f>RANK(J17,J$8:J$17,0)</f>
        <v>1</v>
      </c>
      <c r="L17" s="65">
        <f>VLOOKUP($A17,'Return Data'!$B$7:$R$1700,17,0)</f>
        <v>9.2505000000000006</v>
      </c>
      <c r="M17" s="66">
        <f>RANK(L17,L$8:L$17,0)</f>
        <v>1</v>
      </c>
      <c r="N17" s="65"/>
      <c r="O17" s="66"/>
      <c r="P17" s="65"/>
      <c r="Q17" s="66"/>
      <c r="R17" s="65">
        <f>VLOOKUP($A17,'Return Data'!$B$7:$R$1700,16,0)</f>
        <v>8.1465999999999994</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12.484590000000001</v>
      </c>
      <c r="E19" s="74"/>
      <c r="F19" s="75">
        <f>AVERAGE(F8:F17)</f>
        <v>-0.36439999999999984</v>
      </c>
      <c r="G19" s="74"/>
      <c r="H19" s="75">
        <f>AVERAGE(H8:H17)</f>
        <v>3.4395999999999995</v>
      </c>
      <c r="I19" s="74"/>
      <c r="J19" s="75">
        <f>AVERAGE(J8:J17)</f>
        <v>6.096025</v>
      </c>
      <c r="K19" s="74"/>
      <c r="L19" s="75">
        <f>AVERAGE(L8:L17)</f>
        <v>4.8431999999999995</v>
      </c>
      <c r="M19" s="74"/>
      <c r="N19" s="75">
        <f>AVERAGE(N8:N17)</f>
        <v>4.5720800000000006</v>
      </c>
      <c r="O19" s="74"/>
      <c r="P19" s="75">
        <f>AVERAGE(P8:P17)</f>
        <v>7.3582200000000002</v>
      </c>
      <c r="Q19" s="74"/>
      <c r="R19" s="75">
        <f>AVERAGE(R8:R17)</f>
        <v>8.2656999999999989</v>
      </c>
      <c r="S19" s="76"/>
    </row>
    <row r="20" spans="1:19" x14ac:dyDescent="0.3">
      <c r="A20" s="73" t="s">
        <v>28</v>
      </c>
      <c r="B20" s="74"/>
      <c r="C20" s="74"/>
      <c r="D20" s="75">
        <f>MIN(D8:D17)</f>
        <v>5.2382</v>
      </c>
      <c r="E20" s="74"/>
      <c r="F20" s="75">
        <f>MIN(F8:F17)</f>
        <v>-11.446099999999999</v>
      </c>
      <c r="G20" s="74"/>
      <c r="H20" s="75">
        <f>MIN(H8:H17)</f>
        <v>-8.0921000000000003</v>
      </c>
      <c r="I20" s="74"/>
      <c r="J20" s="75">
        <f>MIN(J8:J17)</f>
        <v>-9.2181999999999995</v>
      </c>
      <c r="K20" s="74"/>
      <c r="L20" s="75">
        <f>MIN(L8:L17)</f>
        <v>-1.5142</v>
      </c>
      <c r="M20" s="74"/>
      <c r="N20" s="75">
        <f>MIN(N8:N17)</f>
        <v>-8.2100000000000006E-2</v>
      </c>
      <c r="O20" s="74"/>
      <c r="P20" s="75">
        <f>MIN(P8:P17)</f>
        <v>5.8879000000000001</v>
      </c>
      <c r="Q20" s="74"/>
      <c r="R20" s="75">
        <f>MIN(R8:R17)</f>
        <v>-12.506</v>
      </c>
      <c r="S20" s="76"/>
    </row>
    <row r="21" spans="1:19" ht="15" thickBot="1" x14ac:dyDescent="0.35">
      <c r="A21" s="77" t="s">
        <v>29</v>
      </c>
      <c r="B21" s="78"/>
      <c r="C21" s="78"/>
      <c r="D21" s="79">
        <f>MAX(D8:D17)</f>
        <v>17.129200000000001</v>
      </c>
      <c r="E21" s="78"/>
      <c r="F21" s="79">
        <f>MAX(F8:F17)</f>
        <v>7.6516999999999999</v>
      </c>
      <c r="G21" s="78"/>
      <c r="H21" s="79">
        <f>MAX(H8:H17)</f>
        <v>9.8742999999999999</v>
      </c>
      <c r="I21" s="78"/>
      <c r="J21" s="79">
        <f>MAX(J8:J17)</f>
        <v>13.5436</v>
      </c>
      <c r="K21" s="78"/>
      <c r="L21" s="79">
        <f>MAX(L8:L17)</f>
        <v>9.2505000000000006</v>
      </c>
      <c r="M21" s="78"/>
      <c r="N21" s="79">
        <f>MAX(N8:N17)</f>
        <v>7.5530999999999997</v>
      </c>
      <c r="O21" s="78"/>
      <c r="P21" s="79">
        <f>MAX(P8:P17)</f>
        <v>8.8409999999999993</v>
      </c>
      <c r="Q21" s="78"/>
      <c r="R21" s="79">
        <f>MAX(R8:R17)</f>
        <v>13.881</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44040</v>
      </c>
      <c r="C8" s="65">
        <f>VLOOKUP($A8,'Return Data'!$B$7:$R$1700,4,0)</f>
        <v>55.04</v>
      </c>
      <c r="D8" s="65">
        <f>VLOOKUP($A8,'Return Data'!$B$7:$R$1700,10,0)</f>
        <v>13.250999999999999</v>
      </c>
      <c r="E8" s="66">
        <f t="shared" ref="E8:E17" si="0">RANK(D8,D$8:D$17,0)</f>
        <v>4</v>
      </c>
      <c r="F8" s="65">
        <f>VLOOKUP($A8,'Return Data'!$B$7:$R$1700,11,0)</f>
        <v>-2.1684999999999999</v>
      </c>
      <c r="G8" s="66">
        <f>RANK(F8,F$8:F$17,0)</f>
        <v>5</v>
      </c>
      <c r="H8" s="65">
        <f>VLOOKUP($A8,'Return Data'!$B$7:$R$1700,12,0)</f>
        <v>1.7186999999999999</v>
      </c>
      <c r="I8" s="66">
        <f>RANK(H8,H$8:H$17,0)</f>
        <v>5</v>
      </c>
      <c r="J8" s="65">
        <f>VLOOKUP($A8,'Return Data'!$B$7:$R$1700,13,0)</f>
        <v>4.7583000000000002</v>
      </c>
      <c r="K8" s="66">
        <f>RANK(J8,J$8:J$17,0)</f>
        <v>6</v>
      </c>
      <c r="L8" s="65">
        <f>VLOOKUP($A8,'Return Data'!$B$7:$R$1700,17,0)</f>
        <v>3.9660000000000002</v>
      </c>
      <c r="M8" s="66">
        <f>RANK(L8,L$8:L$17,0)</f>
        <v>4</v>
      </c>
      <c r="N8" s="65">
        <f>VLOOKUP($A8,'Return Data'!$B$7:$R$1700,14,0)</f>
        <v>3.5821999999999998</v>
      </c>
      <c r="O8" s="66">
        <f>RANK(N8,N$8:N$17,0)</f>
        <v>3</v>
      </c>
      <c r="P8" s="65">
        <f>VLOOKUP($A8,'Return Data'!$B$7:$R$1700,15,0)</f>
        <v>7.8185000000000002</v>
      </c>
      <c r="Q8" s="66">
        <f>RANK(P8,P$8:P$17,0)</f>
        <v>1</v>
      </c>
      <c r="R8" s="65">
        <f>VLOOKUP($A8,'Return Data'!$B$7:$R$1700,16,0)</f>
        <v>8.7773000000000003</v>
      </c>
      <c r="S8" s="67">
        <f t="shared" ref="S8:S17" si="1">RANK(R8,R$8:R$17,0)</f>
        <v>6</v>
      </c>
    </row>
    <row r="9" spans="1:20" x14ac:dyDescent="0.3">
      <c r="A9" s="63" t="s">
        <v>556</v>
      </c>
      <c r="B9" s="64">
        <f>VLOOKUP($A9,'Return Data'!$B$7:$R$1700,3,0)</f>
        <v>44040</v>
      </c>
      <c r="C9" s="65">
        <f>VLOOKUP($A9,'Return Data'!$B$7:$R$1700,4,0)</f>
        <v>177.29599999999999</v>
      </c>
      <c r="D9" s="65">
        <f>VLOOKUP($A9,'Return Data'!$B$7:$R$1700,10,0)</f>
        <v>11.619199999999999</v>
      </c>
      <c r="E9" s="66">
        <f t="shared" si="0"/>
        <v>5</v>
      </c>
      <c r="F9" s="65">
        <f>VLOOKUP($A9,'Return Data'!$B$7:$R$1700,11,0)</f>
        <v>-11.7034</v>
      </c>
      <c r="G9" s="66">
        <f>RANK(F9,F$8:F$17,0)</f>
        <v>8</v>
      </c>
      <c r="H9" s="65">
        <f>VLOOKUP($A9,'Return Data'!$B$7:$R$1700,12,0)</f>
        <v>-8.5183999999999997</v>
      </c>
      <c r="I9" s="66">
        <f>RANK(H9,H$8:H$17,0)</f>
        <v>8</v>
      </c>
      <c r="J9" s="65">
        <f>VLOOKUP($A9,'Return Data'!$B$7:$R$1700,13,0)</f>
        <v>-9.7775999999999996</v>
      </c>
      <c r="K9" s="66">
        <f>RANK(J9,J$8:J$17,0)</f>
        <v>8</v>
      </c>
      <c r="L9" s="65">
        <f>VLOOKUP($A9,'Return Data'!$B$7:$R$1700,17,0)</f>
        <v>-2.2408000000000001</v>
      </c>
      <c r="M9" s="66">
        <f>RANK(L9,L$8:L$17,0)</f>
        <v>6</v>
      </c>
      <c r="N9" s="65">
        <f>VLOOKUP($A9,'Return Data'!$B$7:$R$1700,14,0)</f>
        <v>0.62050000000000005</v>
      </c>
      <c r="O9" s="66">
        <f>RANK(N9,N$8:N$17,0)</f>
        <v>5</v>
      </c>
      <c r="P9" s="65">
        <f>VLOOKUP($A9,'Return Data'!$B$7:$R$1700,15,0)</f>
        <v>5.8411</v>
      </c>
      <c r="Q9" s="66">
        <f>RANK(P9,P$8:P$17,0)</f>
        <v>4</v>
      </c>
      <c r="R9" s="65">
        <f>VLOOKUP($A9,'Return Data'!$B$7:$R$1700,16,0)</f>
        <v>15.5524</v>
      </c>
      <c r="S9" s="67">
        <f t="shared" si="1"/>
        <v>1</v>
      </c>
    </row>
    <row r="10" spans="1:20" x14ac:dyDescent="0.3">
      <c r="A10" s="63" t="s">
        <v>558</v>
      </c>
      <c r="B10" s="64">
        <f>VLOOKUP($A10,'Return Data'!$B$7:$R$1700,3,0)</f>
        <v>44040</v>
      </c>
      <c r="C10" s="65">
        <f>VLOOKUP($A10,'Return Data'!$B$7:$R$1700,4,0)</f>
        <v>37.22</v>
      </c>
      <c r="D10" s="65">
        <f>VLOOKUP($A10,'Return Data'!$B$7:$R$1700,10,0)</f>
        <v>14.8057</v>
      </c>
      <c r="E10" s="66">
        <f t="shared" si="0"/>
        <v>3</v>
      </c>
      <c r="F10" s="65">
        <f>VLOOKUP($A10,'Return Data'!$B$7:$R$1700,11,0)</f>
        <v>-2.7690999999999999</v>
      </c>
      <c r="G10" s="66">
        <f>RANK(F10,F$8:F$17,0)</f>
        <v>6</v>
      </c>
      <c r="H10" s="65">
        <f>VLOOKUP($A10,'Return Data'!$B$7:$R$1700,12,0)</f>
        <v>0.86719999999999997</v>
      </c>
      <c r="I10" s="66">
        <f>RANK(H10,H$8:H$17,0)</f>
        <v>6</v>
      </c>
      <c r="J10" s="65">
        <f>VLOOKUP($A10,'Return Data'!$B$7:$R$1700,13,0)</f>
        <v>4.8155000000000001</v>
      </c>
      <c r="K10" s="66">
        <f>RANK(J10,J$8:J$17,0)</f>
        <v>5</v>
      </c>
      <c r="L10" s="65">
        <f>VLOOKUP($A10,'Return Data'!$B$7:$R$1700,17,0)</f>
        <v>4.8307000000000002</v>
      </c>
      <c r="M10" s="66">
        <f>RANK(L10,L$8:L$17,0)</f>
        <v>3</v>
      </c>
      <c r="N10" s="65">
        <f>VLOOKUP($A10,'Return Data'!$B$7:$R$1700,14,0)</f>
        <v>5.4694000000000003</v>
      </c>
      <c r="O10" s="66">
        <f>RANK(N10,N$8:N$17,0)</f>
        <v>2</v>
      </c>
      <c r="P10" s="65">
        <f>VLOOKUP($A10,'Return Data'!$B$7:$R$1700,15,0)</f>
        <v>7.3890000000000002</v>
      </c>
      <c r="Q10" s="66">
        <f>RANK(P10,P$8:P$17,0)</f>
        <v>2</v>
      </c>
      <c r="R10" s="65">
        <f>VLOOKUP($A10,'Return Data'!$B$7:$R$1700,16,0)</f>
        <v>10.1568</v>
      </c>
      <c r="S10" s="67">
        <f t="shared" si="1"/>
        <v>5</v>
      </c>
    </row>
    <row r="11" spans="1:20" x14ac:dyDescent="0.3">
      <c r="A11" s="63" t="s">
        <v>561</v>
      </c>
      <c r="B11" s="64">
        <f>VLOOKUP($A11,'Return Data'!$B$7:$R$1700,3,0)</f>
        <v>44040</v>
      </c>
      <c r="C11" s="65">
        <f>VLOOKUP($A11,'Return Data'!$B$7:$R$1700,4,0)</f>
        <v>8.6433999999999997</v>
      </c>
      <c r="D11" s="65">
        <f>VLOOKUP($A11,'Return Data'!$B$7:$R$1700,10,0)</f>
        <v>4.6783999999999999</v>
      </c>
      <c r="E11" s="66">
        <f t="shared" si="0"/>
        <v>10</v>
      </c>
      <c r="F11" s="65"/>
      <c r="G11" s="66"/>
      <c r="H11" s="65"/>
      <c r="I11" s="66"/>
      <c r="J11" s="65"/>
      <c r="K11" s="66"/>
      <c r="L11" s="65"/>
      <c r="M11" s="66"/>
      <c r="N11" s="65"/>
      <c r="O11" s="66"/>
      <c r="P11" s="65"/>
      <c r="Q11" s="66"/>
      <c r="R11" s="65">
        <f>VLOOKUP($A11,'Return Data'!$B$7:$R$1700,16,0)</f>
        <v>-13.566000000000001</v>
      </c>
      <c r="S11" s="67">
        <f t="shared" si="1"/>
        <v>10</v>
      </c>
    </row>
    <row r="12" spans="1:20" x14ac:dyDescent="0.3">
      <c r="A12" s="63" t="s">
        <v>563</v>
      </c>
      <c r="B12" s="64">
        <f>VLOOKUP($A12,'Return Data'!$B$7:$R$1700,3,0)</f>
        <v>44040</v>
      </c>
      <c r="C12" s="65">
        <f>VLOOKUP($A12,'Return Data'!$B$7:$R$1700,4,0)</f>
        <v>11.478999999999999</v>
      </c>
      <c r="D12" s="65">
        <f>VLOOKUP($A12,'Return Data'!$B$7:$R$1700,10,0)</f>
        <v>16.408100000000001</v>
      </c>
      <c r="E12" s="66">
        <f t="shared" si="0"/>
        <v>2</v>
      </c>
      <c r="F12" s="65">
        <f>VLOOKUP($A12,'Return Data'!$B$7:$R$1700,11,0)</f>
        <v>1.1811</v>
      </c>
      <c r="G12" s="66">
        <f>RANK(F12,F$8:F$17,0)</f>
        <v>4</v>
      </c>
      <c r="H12" s="65">
        <f>VLOOKUP($A12,'Return Data'!$B$7:$R$1700,12,0)</f>
        <v>5.1093999999999999</v>
      </c>
      <c r="I12" s="66">
        <f>RANK(H12,H$8:H$17,0)</f>
        <v>3</v>
      </c>
      <c r="J12" s="65">
        <f>VLOOKUP($A12,'Return Data'!$B$7:$R$1700,13,0)</f>
        <v>9.2614000000000001</v>
      </c>
      <c r="K12" s="66">
        <f>RANK(J12,J$8:J$17,0)</f>
        <v>2</v>
      </c>
      <c r="L12" s="65"/>
      <c r="M12" s="66"/>
      <c r="N12" s="65"/>
      <c r="O12" s="66"/>
      <c r="P12" s="65"/>
      <c r="Q12" s="66"/>
      <c r="R12" s="65">
        <f>VLOOKUP($A12,'Return Data'!$B$7:$R$1700,16,0)</f>
        <v>7.1501999999999999</v>
      </c>
      <c r="S12" s="67">
        <f t="shared" si="1"/>
        <v>9</v>
      </c>
    </row>
    <row r="13" spans="1:20" x14ac:dyDescent="0.3">
      <c r="A13" s="63" t="s">
        <v>565</v>
      </c>
      <c r="B13" s="64">
        <f>VLOOKUP($A13,'Return Data'!$B$7:$R$1700,3,0)</f>
        <v>44040</v>
      </c>
      <c r="C13" s="65">
        <f>VLOOKUP($A13,'Return Data'!$B$7:$R$1700,4,0)</f>
        <v>26.34</v>
      </c>
      <c r="D13" s="65">
        <f>VLOOKUP($A13,'Return Data'!$B$7:$R$1700,10,0)</f>
        <v>10.2323</v>
      </c>
      <c r="E13" s="66">
        <f t="shared" si="0"/>
        <v>9</v>
      </c>
      <c r="F13" s="65">
        <f>VLOOKUP($A13,'Return Data'!$B$7:$R$1700,11,0)</f>
        <v>3.0516000000000001</v>
      </c>
      <c r="G13" s="66">
        <f>RANK(F13,F$8:F$17,0)</f>
        <v>2</v>
      </c>
      <c r="H13" s="65">
        <f>VLOOKUP($A13,'Return Data'!$B$7:$R$1700,12,0)</f>
        <v>6.7173999999999996</v>
      </c>
      <c r="I13" s="66">
        <f>RANK(H13,H$8:H$17,0)</f>
        <v>2</v>
      </c>
      <c r="J13" s="65">
        <f>VLOOKUP($A13,'Return Data'!$B$7:$R$1700,13,0)</f>
        <v>8.9149999999999991</v>
      </c>
      <c r="K13" s="66">
        <f>RANK(J13,J$8:J$17,0)</f>
        <v>3</v>
      </c>
      <c r="L13" s="65">
        <f>VLOOKUP($A13,'Return Data'!$B$7:$R$1700,17,0)</f>
        <v>5.4340000000000002</v>
      </c>
      <c r="M13" s="66">
        <f>RANK(L13,L$8:L$17,0)</f>
        <v>2</v>
      </c>
      <c r="N13" s="65">
        <f>VLOOKUP($A13,'Return Data'!$B$7:$R$1700,14,0)</f>
        <v>6.3132000000000001</v>
      </c>
      <c r="O13" s="66">
        <f>RANK(N13,N$8:N$17,0)</f>
        <v>1</v>
      </c>
      <c r="P13" s="65">
        <f>VLOOKUP($A13,'Return Data'!$B$7:$R$1700,15,0)</f>
        <v>5.1886999999999999</v>
      </c>
      <c r="Q13" s="66">
        <f>RANK(P13,P$8:P$17,0)</f>
        <v>5</v>
      </c>
      <c r="R13" s="65">
        <f>VLOOKUP($A13,'Return Data'!$B$7:$R$1700,16,0)</f>
        <v>10.760300000000001</v>
      </c>
      <c r="S13" s="67">
        <f t="shared" si="1"/>
        <v>4</v>
      </c>
    </row>
    <row r="14" spans="1:20" x14ac:dyDescent="0.3">
      <c r="A14" s="63" t="s">
        <v>566</v>
      </c>
      <c r="B14" s="64">
        <f>VLOOKUP($A14,'Return Data'!$B$7:$R$1700,3,0)</f>
        <v>44040</v>
      </c>
      <c r="C14" s="65">
        <f>VLOOKUP($A14,'Return Data'!$B$7:$R$1700,4,0)</f>
        <v>91.597399999999993</v>
      </c>
      <c r="D14" s="65">
        <f>VLOOKUP($A14,'Return Data'!$B$7:$R$1700,10,0)</f>
        <v>11.5227</v>
      </c>
      <c r="E14" s="66">
        <f t="shared" si="0"/>
        <v>6</v>
      </c>
      <c r="F14" s="65">
        <f>VLOOKUP($A14,'Return Data'!$B$7:$R$1700,11,0)</f>
        <v>-4.1185</v>
      </c>
      <c r="G14" s="66">
        <f>RANK(F14,F$8:F$17,0)</f>
        <v>7</v>
      </c>
      <c r="H14" s="65">
        <f>VLOOKUP($A14,'Return Data'!$B$7:$R$1700,12,0)</f>
        <v>0.5383</v>
      </c>
      <c r="I14" s="66">
        <f>RANK(H14,H$8:H$17,0)</f>
        <v>7</v>
      </c>
      <c r="J14" s="65">
        <f>VLOOKUP($A14,'Return Data'!$B$7:$R$1700,13,0)</f>
        <v>1.3729</v>
      </c>
      <c r="K14" s="66">
        <f>RANK(J14,J$8:J$17,0)</f>
        <v>7</v>
      </c>
      <c r="L14" s="65">
        <f>VLOOKUP($A14,'Return Data'!$B$7:$R$1700,17,0)</f>
        <v>2.6577999999999999</v>
      </c>
      <c r="M14" s="66">
        <f>RANK(L14,L$8:L$17,0)</f>
        <v>5</v>
      </c>
      <c r="N14" s="65">
        <f>VLOOKUP($A14,'Return Data'!$B$7:$R$1700,14,0)</f>
        <v>3.0497000000000001</v>
      </c>
      <c r="O14" s="66">
        <f>RANK(N14,N$8:N$17,0)</f>
        <v>4</v>
      </c>
      <c r="P14" s="65">
        <f>VLOOKUP($A14,'Return Data'!$B$7:$R$1700,15,0)</f>
        <v>6.0842000000000001</v>
      </c>
      <c r="Q14" s="66">
        <f>RANK(P14,P$8:P$17,0)</f>
        <v>3</v>
      </c>
      <c r="R14" s="65">
        <f>VLOOKUP($A14,'Return Data'!$B$7:$R$1700,16,0)</f>
        <v>15.140700000000001</v>
      </c>
      <c r="S14" s="67">
        <f t="shared" si="1"/>
        <v>2</v>
      </c>
    </row>
    <row r="15" spans="1:20" x14ac:dyDescent="0.3">
      <c r="A15" s="63" t="s">
        <v>569</v>
      </c>
      <c r="B15" s="64">
        <f>VLOOKUP($A15,'Return Data'!$B$7:$R$1700,3,0)</f>
        <v>44040</v>
      </c>
      <c r="C15" s="65">
        <f>VLOOKUP($A15,'Return Data'!$B$7:$R$1700,4,0)</f>
        <v>11.3009</v>
      </c>
      <c r="D15" s="65">
        <f>VLOOKUP($A15,'Return Data'!$B$7:$R$1700,10,0)</f>
        <v>10.757300000000001</v>
      </c>
      <c r="E15" s="66">
        <f t="shared" si="0"/>
        <v>8</v>
      </c>
      <c r="F15" s="65"/>
      <c r="G15" s="66"/>
      <c r="H15" s="65"/>
      <c r="I15" s="66"/>
      <c r="J15" s="65"/>
      <c r="K15" s="66"/>
      <c r="L15" s="65"/>
      <c r="M15" s="66"/>
      <c r="N15" s="65"/>
      <c r="O15" s="66"/>
      <c r="P15" s="65"/>
      <c r="Q15" s="66"/>
      <c r="R15" s="65">
        <f>VLOOKUP($A15,'Return Data'!$B$7:$R$1700,16,0)</f>
        <v>13.009</v>
      </c>
      <c r="S15" s="67">
        <f t="shared" si="1"/>
        <v>3</v>
      </c>
    </row>
    <row r="16" spans="1:20" x14ac:dyDescent="0.3">
      <c r="A16" s="63" t="s">
        <v>571</v>
      </c>
      <c r="B16" s="64">
        <f>VLOOKUP($A16,'Return Data'!$B$7:$R$1700,3,0)</f>
        <v>44040</v>
      </c>
      <c r="C16" s="65">
        <f>VLOOKUP($A16,'Return Data'!$B$7:$R$1700,4,0)</f>
        <v>11.1272</v>
      </c>
      <c r="D16" s="65">
        <f>VLOOKUP($A16,'Return Data'!$B$7:$R$1700,10,0)</f>
        <v>11.135300000000001</v>
      </c>
      <c r="E16" s="66">
        <f t="shared" si="0"/>
        <v>7</v>
      </c>
      <c r="F16" s="65">
        <f>VLOOKUP($A16,'Return Data'!$B$7:$R$1700,11,0)</f>
        <v>1.9731000000000001</v>
      </c>
      <c r="G16" s="66">
        <f>RANK(F16,F$8:F$17,0)</f>
        <v>3</v>
      </c>
      <c r="H16" s="65">
        <f>VLOOKUP($A16,'Return Data'!$B$7:$R$1700,12,0)</f>
        <v>5.0895999999999999</v>
      </c>
      <c r="I16" s="66">
        <f>RANK(H16,H$8:H$17,0)</f>
        <v>4</v>
      </c>
      <c r="J16" s="65">
        <f>VLOOKUP($A16,'Return Data'!$B$7:$R$1700,13,0)</f>
        <v>7.7183999999999999</v>
      </c>
      <c r="K16" s="66">
        <f>RANK(J16,J$8:J$17,0)</f>
        <v>4</v>
      </c>
      <c r="L16" s="65"/>
      <c r="M16" s="66"/>
      <c r="N16" s="65"/>
      <c r="O16" s="66"/>
      <c r="P16" s="65"/>
      <c r="Q16" s="66"/>
      <c r="R16" s="65">
        <f>VLOOKUP($A16,'Return Data'!$B$7:$R$1700,16,0)</f>
        <v>7.3871000000000002</v>
      </c>
      <c r="S16" s="67">
        <f t="shared" si="1"/>
        <v>8</v>
      </c>
    </row>
    <row r="17" spans="1:19" x14ac:dyDescent="0.3">
      <c r="A17" s="63" t="s">
        <v>573</v>
      </c>
      <c r="B17" s="64">
        <f>VLOOKUP($A17,'Return Data'!$B$7:$R$1700,3,0)</f>
        <v>44040</v>
      </c>
      <c r="C17" s="65">
        <f>VLOOKUP($A17,'Return Data'!$B$7:$R$1700,4,0)</f>
        <v>12.03</v>
      </c>
      <c r="D17" s="65">
        <f>VLOOKUP($A17,'Return Data'!$B$7:$R$1700,10,0)</f>
        <v>16.909600000000001</v>
      </c>
      <c r="E17" s="66">
        <f t="shared" si="0"/>
        <v>1</v>
      </c>
      <c r="F17" s="65">
        <f>VLOOKUP($A17,'Return Data'!$B$7:$R$1700,11,0)</f>
        <v>7.3148999999999997</v>
      </c>
      <c r="G17" s="66">
        <f>RANK(F17,F$8:F$17,0)</f>
        <v>1</v>
      </c>
      <c r="H17" s="65">
        <f>VLOOKUP($A17,'Return Data'!$B$7:$R$1700,12,0)</f>
        <v>9.2643000000000004</v>
      </c>
      <c r="I17" s="66">
        <f>RANK(H17,H$8:H$17,0)</f>
        <v>1</v>
      </c>
      <c r="J17" s="65">
        <f>VLOOKUP($A17,'Return Data'!$B$7:$R$1700,13,0)</f>
        <v>12.851800000000001</v>
      </c>
      <c r="K17" s="66">
        <f>RANK(J17,J$8:J$17,0)</f>
        <v>1</v>
      </c>
      <c r="L17" s="65">
        <f>VLOOKUP($A17,'Return Data'!$B$7:$R$1700,17,0)</f>
        <v>8.5762</v>
      </c>
      <c r="M17" s="66">
        <f>RANK(L17,L$8:L$17,0)</f>
        <v>1</v>
      </c>
      <c r="N17" s="65"/>
      <c r="O17" s="66"/>
      <c r="P17" s="65"/>
      <c r="Q17" s="66"/>
      <c r="R17" s="65">
        <f>VLOOKUP($A17,'Return Data'!$B$7:$R$1700,16,0)</f>
        <v>7.4238999999999997</v>
      </c>
      <c r="S17" s="67">
        <f t="shared" si="1"/>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12.131959999999999</v>
      </c>
      <c r="E19" s="74"/>
      <c r="F19" s="75">
        <f>AVERAGE(F8:F17)</f>
        <v>-0.90484999999999971</v>
      </c>
      <c r="G19" s="74"/>
      <c r="H19" s="75">
        <f>AVERAGE(H8:H17)</f>
        <v>2.5983125000000005</v>
      </c>
      <c r="I19" s="74"/>
      <c r="J19" s="75">
        <f>AVERAGE(J8:J17)</f>
        <v>4.9894625000000001</v>
      </c>
      <c r="K19" s="74"/>
      <c r="L19" s="75">
        <f>AVERAGE(L8:L17)</f>
        <v>3.8706499999999999</v>
      </c>
      <c r="M19" s="74"/>
      <c r="N19" s="75">
        <f>AVERAGE(N8:N17)</f>
        <v>3.8069999999999999</v>
      </c>
      <c r="O19" s="74"/>
      <c r="P19" s="75">
        <f>AVERAGE(P8:P17)</f>
        <v>6.4642999999999997</v>
      </c>
      <c r="Q19" s="74"/>
      <c r="R19" s="75">
        <f>AVERAGE(R8:R17)</f>
        <v>8.1791700000000027</v>
      </c>
      <c r="S19" s="76"/>
    </row>
    <row r="20" spans="1:19" x14ac:dyDescent="0.3">
      <c r="A20" s="73" t="s">
        <v>28</v>
      </c>
      <c r="B20" s="74"/>
      <c r="C20" s="74"/>
      <c r="D20" s="75">
        <f>MIN(D8:D17)</f>
        <v>4.6783999999999999</v>
      </c>
      <c r="E20" s="74"/>
      <c r="F20" s="75">
        <f>MIN(F8:F17)</f>
        <v>-11.7034</v>
      </c>
      <c r="G20" s="74"/>
      <c r="H20" s="75">
        <f>MIN(H8:H17)</f>
        <v>-8.5183999999999997</v>
      </c>
      <c r="I20" s="74"/>
      <c r="J20" s="75">
        <f>MIN(J8:J17)</f>
        <v>-9.7775999999999996</v>
      </c>
      <c r="K20" s="74"/>
      <c r="L20" s="75">
        <f>MIN(L8:L17)</f>
        <v>-2.2408000000000001</v>
      </c>
      <c r="M20" s="74"/>
      <c r="N20" s="75">
        <f>MIN(N8:N17)</f>
        <v>0.62050000000000005</v>
      </c>
      <c r="O20" s="74"/>
      <c r="P20" s="75">
        <f>MIN(P8:P17)</f>
        <v>5.1886999999999999</v>
      </c>
      <c r="Q20" s="74"/>
      <c r="R20" s="75">
        <f>MIN(R8:R17)</f>
        <v>-13.566000000000001</v>
      </c>
      <c r="S20" s="76"/>
    </row>
    <row r="21" spans="1:19" ht="15" thickBot="1" x14ac:dyDescent="0.35">
      <c r="A21" s="77" t="s">
        <v>29</v>
      </c>
      <c r="B21" s="78"/>
      <c r="C21" s="78"/>
      <c r="D21" s="79">
        <f>MAX(D8:D17)</f>
        <v>16.909600000000001</v>
      </c>
      <c r="E21" s="78"/>
      <c r="F21" s="79">
        <f>MAX(F8:F17)</f>
        <v>7.3148999999999997</v>
      </c>
      <c r="G21" s="78"/>
      <c r="H21" s="79">
        <f>MAX(H8:H17)</f>
        <v>9.2643000000000004</v>
      </c>
      <c r="I21" s="78"/>
      <c r="J21" s="79">
        <f>MAX(J8:J17)</f>
        <v>12.851800000000001</v>
      </c>
      <c r="K21" s="78"/>
      <c r="L21" s="79">
        <f>MAX(L8:L17)</f>
        <v>8.5762</v>
      </c>
      <c r="M21" s="78"/>
      <c r="N21" s="79">
        <f>MAX(N8:N17)</f>
        <v>6.3132000000000001</v>
      </c>
      <c r="O21" s="78"/>
      <c r="P21" s="79">
        <f>MAX(P8:P17)</f>
        <v>7.8185000000000002</v>
      </c>
      <c r="Q21" s="78"/>
      <c r="R21" s="79">
        <f>MAX(R8:R17)</f>
        <v>15.5524</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2020-07-29T05:19:33Z</dcterms:modified>
</cp:coreProperties>
</file>