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1A93561-6924-4201-9BDA-593139152E21}"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Sheet1" sheetId="16" state="hidden" r:id="rId13"/>
    <sheet name="Sheet2" sheetId="17" state="hidden" r:id="rId14"/>
    <sheet name="Fund Class" sheetId="13" state="hidden" r:id="rId15"/>
    <sheet name="Disclaimer" sheetId="15" r:id="rId16"/>
  </sheets>
  <definedNames>
    <definedName name="_xlnm._FilterDatabase" localSheetId="9"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 i="14" l="1"/>
  <c r="Q1" i="14"/>
  <c r="P1" i="14"/>
  <c r="O1" i="14"/>
  <c r="N1" i="14"/>
  <c r="M1" i="14"/>
  <c r="L1" i="14"/>
  <c r="K1" i="14"/>
  <c r="J1" i="14"/>
  <c r="I1" i="14"/>
  <c r="H1" i="14"/>
  <c r="G1" i="14"/>
  <c r="F1" i="14"/>
  <c r="E1" i="14"/>
  <c r="D1" i="14"/>
  <c r="C1" i="14"/>
  <c r="B1" i="14"/>
  <c r="Z42" i="6" l="1"/>
  <c r="X42" i="6"/>
  <c r="V42" i="6"/>
  <c r="T42" i="6"/>
  <c r="R42" i="6"/>
  <c r="P42" i="6"/>
  <c r="N42" i="6"/>
  <c r="L42" i="6"/>
  <c r="J42" i="6"/>
  <c r="H42" i="6"/>
  <c r="F42" i="6"/>
  <c r="D42" i="6"/>
  <c r="C42" i="6"/>
  <c r="B42" i="6"/>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D8" i="5"/>
  <c r="F8" i="5"/>
  <c r="H8" i="5"/>
  <c r="J8" i="5"/>
  <c r="L8" i="5"/>
  <c r="Z8" i="5"/>
  <c r="X8" i="5"/>
  <c r="V8" i="5"/>
  <c r="T8" i="5"/>
  <c r="R8" i="5"/>
  <c r="P8" i="5"/>
  <c r="N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N13" i="11" s="1"/>
  <c r="L10" i="11"/>
  <c r="J10" i="11"/>
  <c r="H10" i="11"/>
  <c r="F10" i="11"/>
  <c r="D10" i="11"/>
  <c r="C10" i="11"/>
  <c r="B10" i="11"/>
  <c r="P9" i="11"/>
  <c r="L9" i="11"/>
  <c r="L12" i="11" s="1"/>
  <c r="J9" i="11"/>
  <c r="J12" i="11" s="1"/>
  <c r="H9" i="11"/>
  <c r="H14" i="11" s="1"/>
  <c r="F9" i="11"/>
  <c r="D9" i="11"/>
  <c r="C9" i="11"/>
  <c r="B9" i="11"/>
  <c r="P8" i="11"/>
  <c r="F8" i="11"/>
  <c r="D8" i="11"/>
  <c r="C8" i="11"/>
  <c r="B8" i="11"/>
  <c r="C10" i="9"/>
  <c r="B10" i="9"/>
  <c r="C9" i="9"/>
  <c r="B9" i="9"/>
  <c r="C8" i="9"/>
  <c r="B8" i="9"/>
  <c r="J10" i="9"/>
  <c r="J9" i="9"/>
  <c r="H10" i="9"/>
  <c r="H9" i="9"/>
  <c r="F10" i="9"/>
  <c r="F9" i="9"/>
  <c r="F8" i="9"/>
  <c r="D10" i="9"/>
  <c r="D9" i="9"/>
  <c r="D8" i="9"/>
  <c r="N10" i="9"/>
  <c r="N13" i="9" s="1"/>
  <c r="P10" i="9"/>
  <c r="P9" i="9"/>
  <c r="P8" i="9"/>
  <c r="L10" i="9"/>
  <c r="L9"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L23" i="1"/>
  <c r="L21" i="1"/>
  <c r="L18" i="1"/>
  <c r="L17" i="1"/>
  <c r="L16" i="1"/>
  <c r="L15" i="1"/>
  <c r="L14" i="1"/>
  <c r="L13" i="1"/>
  <c r="L12" i="1"/>
  <c r="L10" i="1"/>
  <c r="L9" i="1"/>
  <c r="L8" i="1"/>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J23" i="1"/>
  <c r="J22" i="1"/>
  <c r="J21" i="1"/>
  <c r="J20" i="1"/>
  <c r="J19" i="1"/>
  <c r="J18" i="1"/>
  <c r="J17" i="1"/>
  <c r="J16" i="1"/>
  <c r="J15" i="1"/>
  <c r="J14" i="1"/>
  <c r="J13" i="1"/>
  <c r="J12" i="1"/>
  <c r="J11" i="1"/>
  <c r="J10" i="1"/>
  <c r="J9" i="1"/>
  <c r="H23" i="1"/>
  <c r="H22" i="1"/>
  <c r="H21" i="1"/>
  <c r="H20" i="1"/>
  <c r="H19" i="1"/>
  <c r="H18" i="1"/>
  <c r="H17" i="1"/>
  <c r="H16" i="1"/>
  <c r="H15" i="1"/>
  <c r="H14" i="1"/>
  <c r="H13" i="1"/>
  <c r="H12" i="1"/>
  <c r="H11" i="1"/>
  <c r="H10" i="1"/>
  <c r="H9" i="1"/>
  <c r="J8" i="1"/>
  <c r="H8" i="1"/>
  <c r="F23" i="1"/>
  <c r="F22" i="1"/>
  <c r="F21" i="1"/>
  <c r="F20" i="1"/>
  <c r="F19" i="1"/>
  <c r="F18" i="1"/>
  <c r="F17" i="1"/>
  <c r="F16" i="1"/>
  <c r="F15" i="1"/>
  <c r="F14" i="1"/>
  <c r="F13" i="1"/>
  <c r="F12" i="1"/>
  <c r="F11" i="1"/>
  <c r="F10" i="1"/>
  <c r="F9" i="1"/>
  <c r="F8" i="1"/>
  <c r="D23" i="1"/>
  <c r="D22" i="1"/>
  <c r="D21" i="1"/>
  <c r="D20" i="1"/>
  <c r="D19" i="1"/>
  <c r="D18" i="1"/>
  <c r="D17" i="1"/>
  <c r="D16" i="1"/>
  <c r="D15" i="1"/>
  <c r="D14" i="1"/>
  <c r="D13" i="1"/>
  <c r="D12" i="1"/>
  <c r="D11" i="1"/>
  <c r="D10" i="1"/>
  <c r="D9" i="1"/>
  <c r="D8" i="1"/>
  <c r="C23" i="1"/>
  <c r="C22" i="1"/>
  <c r="C21" i="1"/>
  <c r="C20" i="1"/>
  <c r="C19" i="1"/>
  <c r="C18" i="1"/>
  <c r="C17" i="1"/>
  <c r="C16" i="1"/>
  <c r="C15" i="1"/>
  <c r="C14" i="1"/>
  <c r="C13" i="1"/>
  <c r="C12" i="1"/>
  <c r="C11" i="1"/>
  <c r="C10" i="1"/>
  <c r="C9" i="1"/>
  <c r="C8" i="1"/>
  <c r="B23" i="1"/>
  <c r="B22" i="1"/>
  <c r="B21" i="1"/>
  <c r="B20" i="1"/>
  <c r="B19" i="1"/>
  <c r="B18" i="1"/>
  <c r="B17" i="1"/>
  <c r="B16" i="1"/>
  <c r="B15" i="1"/>
  <c r="B14" i="1"/>
  <c r="B13" i="1"/>
  <c r="B12" i="1"/>
  <c r="B11" i="1"/>
  <c r="B10" i="1"/>
  <c r="B9" i="1"/>
  <c r="B8" i="1"/>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M13"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<sst xmlns="http://schemas.openxmlformats.org/spreadsheetml/2006/main" count="4524" uniqueCount="441">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</sst>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5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0" fillId="0" borderId="0" xfId="0"/>
    <xf numFmtId="165" fontId="0" fillId="0" borderId="0" xfId="0" applyNumberFormat="1"/>
    <xf numFmtId="164" fontId="0" fillId="0" borderId="0" xfId="0" applyNumberFormat="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K27"/>
  <sheetViews>
    <sheetView showRowColHeaders="0" tabSelected="1" zoomScale="95" zoomScaleNormal="95" workbookViewId="0">
      <selection activeCell="D3" sqref="D3:F4"/>
    </sheetView>
  </sheetViews>
  <sheetFormatPr defaultColWidth="9.88671875" defaultRowHeight="14.4" x14ac:dyDescent="0.3"/>
  <cols>
    <col min="1" max="16384" width="9.88671875" style="15"/>
  </cols>
  <sheetData>
    <row r="1" spans="3:11" ht="7.5" customHeight="1" thickBot="1" x14ac:dyDescent="0.35"/>
    <row r="2" spans="3:11" ht="15" thickBot="1" x14ac:dyDescent="0.35">
      <c r="C2" s="44"/>
      <c r="D2" s="45"/>
      <c r="E2" s="45"/>
      <c r="F2" s="45"/>
      <c r="G2" s="45"/>
      <c r="H2" s="45"/>
      <c r="I2" s="45"/>
      <c r="J2" s="45"/>
      <c r="K2" s="46"/>
    </row>
    <row r="3" spans="3:11" x14ac:dyDescent="0.3">
      <c r="C3" s="47"/>
      <c r="D3" s="119" t="s">
        <v>332</v>
      </c>
      <c r="E3" s="120"/>
      <c r="F3" s="121"/>
      <c r="G3" s="48"/>
      <c r="H3" s="119" t="s">
        <v>333</v>
      </c>
      <c r="I3" s="120"/>
      <c r="J3" s="121"/>
      <c r="K3" s="49"/>
    </row>
    <row r="4" spans="3:11" ht="15" thickBot="1" x14ac:dyDescent="0.35">
      <c r="C4" s="47"/>
      <c r="D4" s="122"/>
      <c r="E4" s="123"/>
      <c r="F4" s="124"/>
      <c r="G4" s="48"/>
      <c r="H4" s="122"/>
      <c r="I4" s="123"/>
      <c r="J4" s="124"/>
      <c r="K4" s="49"/>
    </row>
    <row r="5" spans="3:11" x14ac:dyDescent="0.3">
      <c r="C5" s="47"/>
      <c r="D5" s="48"/>
      <c r="E5" s="48"/>
      <c r="F5" s="48"/>
      <c r="G5" s="48"/>
      <c r="H5" s="48"/>
      <c r="I5" s="48"/>
      <c r="J5" s="48"/>
      <c r="K5" s="49"/>
    </row>
    <row r="6" spans="3:11" ht="15" thickBot="1" x14ac:dyDescent="0.35">
      <c r="C6" s="47"/>
      <c r="D6" s="48"/>
      <c r="E6" s="48"/>
      <c r="F6" s="48"/>
      <c r="G6" s="48"/>
      <c r="H6" s="48"/>
      <c r="I6" s="48"/>
      <c r="J6" s="48"/>
      <c r="K6" s="49"/>
    </row>
    <row r="7" spans="3:11" s="16" customFormat="1" x14ac:dyDescent="0.3">
      <c r="C7" s="50"/>
      <c r="D7" s="119" t="s">
        <v>334</v>
      </c>
      <c r="E7" s="120"/>
      <c r="F7" s="121"/>
      <c r="G7" s="51"/>
      <c r="H7" s="119" t="s">
        <v>335</v>
      </c>
      <c r="I7" s="120"/>
      <c r="J7" s="121"/>
      <c r="K7" s="52"/>
    </row>
    <row r="8" spans="3:11" s="16" customFormat="1" ht="15" thickBot="1" x14ac:dyDescent="0.35">
      <c r="C8" s="50"/>
      <c r="D8" s="122"/>
      <c r="E8" s="123"/>
      <c r="F8" s="124"/>
      <c r="G8" s="51"/>
      <c r="H8" s="122"/>
      <c r="I8" s="123"/>
      <c r="J8" s="124"/>
      <c r="K8" s="52"/>
    </row>
    <row r="9" spans="3:11" x14ac:dyDescent="0.3">
      <c r="C9" s="47"/>
      <c r="D9" s="48"/>
      <c r="E9" s="48"/>
      <c r="F9" s="48"/>
      <c r="G9" s="48"/>
      <c r="H9" s="48"/>
      <c r="I9" s="48"/>
      <c r="J9" s="48"/>
      <c r="K9" s="49"/>
    </row>
    <row r="10" spans="3:11" ht="15" thickBot="1" x14ac:dyDescent="0.35">
      <c r="C10" s="47"/>
      <c r="D10" s="48"/>
      <c r="E10" s="48"/>
      <c r="F10" s="48"/>
      <c r="G10" s="48"/>
      <c r="H10" s="48"/>
      <c r="I10" s="48"/>
      <c r="J10" s="48"/>
      <c r="K10" s="49"/>
    </row>
    <row r="11" spans="3:11" s="16" customFormat="1" x14ac:dyDescent="0.3">
      <c r="C11" s="50"/>
      <c r="D11" s="119" t="s">
        <v>336</v>
      </c>
      <c r="E11" s="120"/>
      <c r="F11" s="121"/>
      <c r="G11" s="51"/>
      <c r="H11" s="119" t="s">
        <v>337</v>
      </c>
      <c r="I11" s="120"/>
      <c r="J11" s="121"/>
      <c r="K11" s="52"/>
    </row>
    <row r="12" spans="3:11" s="16" customFormat="1" ht="15" thickBot="1" x14ac:dyDescent="0.35">
      <c r="C12" s="50"/>
      <c r="D12" s="122"/>
      <c r="E12" s="123"/>
      <c r="F12" s="124"/>
      <c r="G12" s="51"/>
      <c r="H12" s="122"/>
      <c r="I12" s="123"/>
      <c r="J12" s="124"/>
      <c r="K12" s="52"/>
    </row>
    <row r="13" spans="3:11" s="16" customFormat="1" x14ac:dyDescent="0.3">
      <c r="C13" s="50"/>
      <c r="D13" s="51"/>
      <c r="E13" s="51"/>
      <c r="F13" s="51"/>
      <c r="G13" s="51"/>
      <c r="H13" s="51"/>
      <c r="I13" s="51"/>
      <c r="J13" s="51"/>
      <c r="K13" s="52"/>
    </row>
    <row r="14" spans="3:11" s="16" customFormat="1" ht="15" thickBot="1" x14ac:dyDescent="0.35">
      <c r="C14" s="50"/>
      <c r="D14" s="51"/>
      <c r="E14" s="51"/>
      <c r="F14" s="51"/>
      <c r="G14" s="51"/>
      <c r="H14" s="51"/>
      <c r="I14" s="51"/>
      <c r="J14" s="51"/>
      <c r="K14" s="52"/>
    </row>
    <row r="15" spans="3:11" s="16" customFormat="1" x14ac:dyDescent="0.3">
      <c r="C15" s="50"/>
      <c r="D15" s="119" t="s">
        <v>340</v>
      </c>
      <c r="E15" s="120"/>
      <c r="F15" s="121"/>
      <c r="G15" s="51"/>
      <c r="H15" s="119" t="s">
        <v>341</v>
      </c>
      <c r="I15" s="120"/>
      <c r="J15" s="121"/>
      <c r="K15" s="52"/>
    </row>
    <row r="16" spans="3:11" s="16" customFormat="1" ht="15" thickBot="1" x14ac:dyDescent="0.35">
      <c r="C16" s="50"/>
      <c r="D16" s="122"/>
      <c r="E16" s="123"/>
      <c r="F16" s="124"/>
      <c r="G16" s="51"/>
      <c r="H16" s="122"/>
      <c r="I16" s="123"/>
      <c r="J16" s="124"/>
      <c r="K16" s="52"/>
    </row>
    <row r="17" spans="3:11" s="16" customFormat="1" x14ac:dyDescent="0.3">
      <c r="C17" s="50"/>
      <c r="D17" s="51"/>
      <c r="E17" s="51"/>
      <c r="F17" s="51"/>
      <c r="G17" s="51"/>
      <c r="H17" s="51"/>
      <c r="I17" s="51"/>
      <c r="J17" s="51"/>
      <c r="K17" s="52"/>
    </row>
    <row r="18" spans="3:11" s="16" customFormat="1" ht="15" thickBot="1" x14ac:dyDescent="0.35">
      <c r="C18" s="50"/>
      <c r="D18" s="51"/>
      <c r="E18" s="51"/>
      <c r="F18" s="51"/>
      <c r="G18" s="51"/>
      <c r="H18" s="51"/>
      <c r="I18" s="51"/>
      <c r="J18" s="51"/>
      <c r="K18" s="52"/>
    </row>
    <row r="19" spans="3:11" s="16" customFormat="1" x14ac:dyDescent="0.3">
      <c r="C19" s="50"/>
      <c r="D19" s="119" t="s">
        <v>338</v>
      </c>
      <c r="E19" s="120"/>
      <c r="F19" s="121"/>
      <c r="G19" s="51"/>
      <c r="H19" s="119" t="s">
        <v>339</v>
      </c>
      <c r="I19" s="120"/>
      <c r="J19" s="121"/>
      <c r="K19" s="52"/>
    </row>
    <row r="20" spans="3:11" s="16" customFormat="1" ht="15" thickBot="1" x14ac:dyDescent="0.35">
      <c r="C20" s="50"/>
      <c r="D20" s="122"/>
      <c r="E20" s="123"/>
      <c r="F20" s="124"/>
      <c r="G20" s="51"/>
      <c r="H20" s="122"/>
      <c r="I20" s="123"/>
      <c r="J20" s="124"/>
      <c r="K20" s="52"/>
    </row>
    <row r="21" spans="3:11" s="16" customFormat="1" x14ac:dyDescent="0.3">
      <c r="C21" s="50"/>
      <c r="D21" s="51"/>
      <c r="E21" s="51"/>
      <c r="F21" s="51"/>
      <c r="G21" s="51"/>
      <c r="H21" s="51"/>
      <c r="I21" s="51"/>
      <c r="J21" s="51"/>
      <c r="K21" s="52"/>
    </row>
    <row r="22" spans="3:11" x14ac:dyDescent="0.3">
      <c r="C22" s="47"/>
      <c r="D22" s="48"/>
      <c r="E22" s="48"/>
      <c r="F22" s="118" t="s">
        <v>355</v>
      </c>
      <c r="G22" s="118"/>
      <c r="H22" s="118"/>
      <c r="I22" s="48"/>
      <c r="J22" s="48"/>
      <c r="K22" s="49"/>
    </row>
    <row r="23" spans="3:11" ht="7.5" customHeight="1" x14ac:dyDescent="0.3">
      <c r="C23" s="47"/>
      <c r="D23" s="48"/>
      <c r="E23" s="48"/>
      <c r="F23" s="48"/>
      <c r="G23" s="53"/>
      <c r="H23" s="48"/>
      <c r="I23" s="48"/>
      <c r="J23" s="48"/>
      <c r="K23" s="49"/>
    </row>
    <row r="24" spans="3:11" x14ac:dyDescent="0.3">
      <c r="C24" s="47"/>
      <c r="D24" s="48"/>
      <c r="E24" s="118" t="s">
        <v>354</v>
      </c>
      <c r="F24" s="118"/>
      <c r="G24" s="118"/>
      <c r="H24" s="118"/>
      <c r="I24" s="118"/>
      <c r="J24" s="48"/>
      <c r="K24" s="49"/>
    </row>
    <row r="25" spans="3:11" ht="7.5" customHeight="1" x14ac:dyDescent="0.3">
      <c r="C25" s="47"/>
      <c r="D25" s="48"/>
      <c r="E25" s="48"/>
      <c r="F25" s="48"/>
      <c r="G25" s="53"/>
      <c r="H25" s="48"/>
      <c r="I25" s="48"/>
      <c r="J25" s="48"/>
      <c r="K25" s="49"/>
    </row>
    <row r="26" spans="3:11" x14ac:dyDescent="0.3">
      <c r="C26" s="47"/>
      <c r="D26" s="48"/>
      <c r="E26" s="118" t="s">
        <v>356</v>
      </c>
      <c r="F26" s="118"/>
      <c r="G26" s="118"/>
      <c r="H26" s="118"/>
      <c r="I26" s="118"/>
      <c r="J26" s="48"/>
      <c r="K26" s="98" t="s">
        <v>403</v>
      </c>
    </row>
    <row r="27" spans="3:11" ht="6.75" customHeight="1" thickBot="1" x14ac:dyDescent="0.35">
      <c r="C27" s="54"/>
      <c r="D27" s="55"/>
      <c r="E27" s="55"/>
      <c r="F27" s="55"/>
      <c r="G27" s="55"/>
      <c r="H27" s="55"/>
      <c r="I27" s="55"/>
      <c r="J27" s="55"/>
      <c r="K27" s="56"/>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xr:uid="{00000000-0004-0000-0000-000000000000}"/>
    <hyperlink ref="H3:J4" location="'Equity - Value Fund (Regular)'!A1" display="Equity - Value Fund (Regular)" xr:uid="{00000000-0004-0000-0000-000001000000}"/>
    <hyperlink ref="D7:F8" location="'ELSS (Direct)'!A1" display="Equity - ELSS Fund (Direct)" xr:uid="{00000000-0004-0000-0000-000002000000}"/>
    <hyperlink ref="H7:J8" location="'ELSS (Regular)'!A1" display="Equity - ELSS Fund (Regular)" xr:uid="{00000000-0004-0000-0000-000003000000}"/>
    <hyperlink ref="D11:F12" location="'Equity - ESG Fund(Direct)'!A1" display="Equity - ESG Fund (Direct)" xr:uid="{00000000-0004-0000-0000-000004000000}"/>
    <hyperlink ref="H11:J12" location="'Equity - ESG Fund(Regular)'!A1" display="Equity - ESG Fund (Regular)" xr:uid="{00000000-0004-0000-0000-000005000000}"/>
    <hyperlink ref="D15:F16" location="'Debt - Dynamic Bond (Direct)'!A1" display="Debt - Dynamic Bond (Direct)" xr:uid="{00000000-0004-0000-0000-000006000000}"/>
    <hyperlink ref="H15:J16" location="'Debt - Dynamic Bond (Regular)'!A1" display="Debt - Dynamic Bond (Regular)" xr:uid="{00000000-0004-0000-0000-000007000000}"/>
    <hyperlink ref="D19:F20" location="'Debt - Liquid (Direct)'!A1" display="Debt - Liquid Fund (Direct)" xr:uid="{00000000-0004-0000-0000-000008000000}"/>
    <hyperlink ref="H19:J20" location="'Debt - Liquid (Regular)'!A1" display="Debt - Liquid Fund (Regular)" xr:uid="{00000000-0004-0000-0000-000009000000}"/>
    <hyperlink ref="E24" r:id="rId1" xr:uid="{00000000-0004-0000-0000-00000A000000}"/>
    <hyperlink ref="E26" r:id="rId2" xr:uid="{00000000-0004-0000-0000-00000B000000}"/>
    <hyperlink ref="K26" location="Disclaimer!A1" display="Disclaimer" xr:uid="{00000000-0004-0000-0000-00000C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7" t="s">
        <v>349</v>
      </c>
    </row>
    <row r="3" spans="1:27" ht="15" customHeight="1" thickBot="1" x14ac:dyDescent="0.35">
      <c r="A3" s="128"/>
    </row>
    <row r="4" spans="1:27" ht="15" thickBot="1" x14ac:dyDescent="0.35"/>
    <row r="5" spans="1:27" s="4" customFormat="1" x14ac:dyDescent="0.3">
      <c r="A5" s="29" t="s">
        <v>353</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384</v>
      </c>
      <c r="W5" s="131"/>
      <c r="X5" s="131" t="s">
        <v>5</v>
      </c>
      <c r="Y5" s="131"/>
      <c r="Z5" s="131" t="s">
        <v>46</v>
      </c>
      <c r="AA5" s="134"/>
    </row>
    <row r="6" spans="1:27" s="4" customFormat="1" x14ac:dyDescent="0.3">
      <c r="A6" s="17" t="s">
        <v>7</v>
      </c>
      <c r="B6" s="126"/>
      <c r="C6" s="12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Data'!$B$7:$R$526,3,0)</f>
        <v>44003</v>
      </c>
      <c r="C8" s="65">
        <f>VLOOKUP($A8,'Return Data'!$B$7:$R$526,4,0)</f>
        <v>323.19139999999999</v>
      </c>
      <c r="D8" s="65">
        <f>VLOOKUP($A8,'Return Data'!$B$7:$R$526,5,0)</f>
        <v>3.6595</v>
      </c>
      <c r="E8" s="66">
        <f t="shared" ref="E8" si="0">RANK(D8,D$8:D$50,0)</f>
        <v>6</v>
      </c>
      <c r="F8" s="65">
        <f>VLOOKUP($A8,'Return Data'!$B$7:$R$526,6,0)</f>
        <v>4.4362000000000004</v>
      </c>
      <c r="G8" s="66">
        <f t="shared" ref="G8" si="1">RANK(F8,F$8:F$50,0)</f>
        <v>4</v>
      </c>
      <c r="H8" s="65">
        <f>VLOOKUP($A8,'Return Data'!$B$7:$R$526,7,0)</f>
        <v>4.7751000000000001</v>
      </c>
      <c r="I8" s="66">
        <f t="shared" ref="I8" si="2">RANK(H8,H$8:H$50,0)</f>
        <v>5</v>
      </c>
      <c r="J8" s="65">
        <f>VLOOKUP($A8,'Return Data'!$B$7:$R$526,8,0)</f>
        <v>4.7535999999999996</v>
      </c>
      <c r="K8" s="66">
        <f t="shared" ref="K8" si="3">RANK(J8,J$8:J$50,0)</f>
        <v>2</v>
      </c>
      <c r="L8" s="65">
        <f>VLOOKUP($A8,'Return Data'!$B$7:$R$526,9,0)</f>
        <v>4.1821000000000002</v>
      </c>
      <c r="M8" s="66">
        <f t="shared" ref="M8" si="4">RANK(L8,L$8:L$50,0)</f>
        <v>4</v>
      </c>
      <c r="N8" s="65">
        <f>VLOOKUP($A8,'Return Data'!$B$7:$R$526,10,0)</f>
        <v>5.9789000000000003</v>
      </c>
      <c r="O8" s="66">
        <f t="shared" ref="O8" si="5">RANK(N8,N$8:N$50,0)</f>
        <v>9</v>
      </c>
      <c r="P8" s="65">
        <f>VLOOKUP($A8,'Return Data'!$B$7:$R$526,11,0)</f>
        <v>5.4275000000000002</v>
      </c>
      <c r="Q8" s="66">
        <f t="shared" ref="Q8" si="6">RANK(P8,P$8:P$50,0)</f>
        <v>10</v>
      </c>
      <c r="R8" s="65">
        <f>VLOOKUP($A8,'Return Data'!$B$7:$R$526,12,0)</f>
        <v>5.5016999999999996</v>
      </c>
      <c r="S8" s="66">
        <f t="shared" ref="S8" si="7">RANK(R8,R$8:R$50,0)</f>
        <v>12</v>
      </c>
      <c r="T8" s="65">
        <f>VLOOKUP($A8,'Return Data'!$B$7:$R$526,13,0)</f>
        <v>5.8346999999999998</v>
      </c>
      <c r="U8" s="66">
        <f t="shared" ref="U8" si="8">RANK(T8,T$8:T$50,0)</f>
        <v>5</v>
      </c>
      <c r="V8" s="65">
        <f>VLOOKUP($A8,'Return Data'!$B$7:$R$526,17,0)</f>
        <v>6.7126999999999999</v>
      </c>
      <c r="W8" s="66">
        <f t="shared" ref="W8" si="9">RANK(V8,V$8:V$50,0)</f>
        <v>8</v>
      </c>
      <c r="X8" s="65">
        <f>VLOOKUP($A8,'Return Data'!$B$7:$R$526,14,0)</f>
        <v>6.8106</v>
      </c>
      <c r="Y8" s="66">
        <f t="shared" ref="Y8" si="10">RANK(X8,X$8:X$50,0)</f>
        <v>7</v>
      </c>
      <c r="Z8" s="65">
        <f>VLOOKUP($A8,'Return Data'!$B$7:$R$526,16,0)</f>
        <v>7.8276000000000003</v>
      </c>
      <c r="AA8" s="67">
        <f t="shared" ref="AA8" si="11">RANK(Z8,Z$8:Z$50,0)</f>
        <v>3</v>
      </c>
    </row>
    <row r="9" spans="1:27" x14ac:dyDescent="0.3">
      <c r="A9" s="63" t="s">
        <v>119</v>
      </c>
      <c r="B9" s="64">
        <f>VLOOKUP($A9,'Return Data'!$B$7:$R$526,3,0)</f>
        <v>44003</v>
      </c>
      <c r="C9" s="65">
        <f>VLOOKUP($A9,'Return Data'!$B$7:$R$526,4,0)</f>
        <v>2228.2624000000001</v>
      </c>
      <c r="D9" s="65">
        <f>VLOOKUP($A9,'Return Data'!$B$7:$R$526,5,0)</f>
        <v>3.2502</v>
      </c>
      <c r="E9" s="66">
        <f t="shared" ref="E9:E50" si="12">RANK(D9,D$8:D$50,0)</f>
        <v>24</v>
      </c>
      <c r="F9" s="65">
        <f>VLOOKUP($A9,'Return Data'!$B$7:$R$526,6,0)</f>
        <v>3.8146</v>
      </c>
      <c r="G9" s="66">
        <f t="shared" ref="G9:G50" si="13">RANK(F9,F$8:F$50,0)</f>
        <v>19</v>
      </c>
      <c r="H9" s="65">
        <f>VLOOKUP($A9,'Return Data'!$B$7:$R$526,7,0)</f>
        <v>4.2386999999999997</v>
      </c>
      <c r="I9" s="66">
        <f t="shared" ref="I9:I50" si="14">RANK(H9,H$8:H$50,0)</f>
        <v>16</v>
      </c>
      <c r="J9" s="65">
        <f>VLOOKUP($A9,'Return Data'!$B$7:$R$526,8,0)</f>
        <v>4.2093999999999996</v>
      </c>
      <c r="K9" s="66">
        <f t="shared" ref="K9:K50" si="15">RANK(J9,J$8:J$50,0)</f>
        <v>16</v>
      </c>
      <c r="L9" s="65">
        <f>VLOOKUP($A9,'Return Data'!$B$7:$R$526,9,0)</f>
        <v>3.7873000000000001</v>
      </c>
      <c r="M9" s="66">
        <f t="shared" ref="M9:M50" si="16">RANK(L9,L$8:L$50,0)</f>
        <v>16</v>
      </c>
      <c r="N9" s="65">
        <f>VLOOKUP($A9,'Return Data'!$B$7:$R$526,10,0)</f>
        <v>5.7808000000000002</v>
      </c>
      <c r="O9" s="66">
        <f t="shared" ref="O9:O50" si="17">RANK(N9,N$8:N$50,0)</f>
        <v>15</v>
      </c>
      <c r="P9" s="65">
        <f>VLOOKUP($A9,'Return Data'!$B$7:$R$526,11,0)</f>
        <v>5.4074999999999998</v>
      </c>
      <c r="Q9" s="66">
        <f t="shared" ref="Q9:Q50" si="18">RANK(P9,P$8:P$50,0)</f>
        <v>12</v>
      </c>
      <c r="R9" s="65">
        <f>VLOOKUP($A9,'Return Data'!$B$7:$R$526,12,0)</f>
        <v>5.4930000000000003</v>
      </c>
      <c r="S9" s="66">
        <f t="shared" ref="S9:S50" si="19">RANK(R9,R$8:R$50,0)</f>
        <v>13</v>
      </c>
      <c r="T9" s="65">
        <f>VLOOKUP($A9,'Return Data'!$B$7:$R$526,13,0)</f>
        <v>5.7466999999999997</v>
      </c>
      <c r="U9" s="66">
        <f t="shared" ref="U9:U50" si="20">RANK(T9,T$8:T$50,0)</f>
        <v>13</v>
      </c>
      <c r="V9" s="65">
        <f>VLOOKUP($A9,'Return Data'!$B$7:$R$526,17,0)</f>
        <v>6.6641000000000004</v>
      </c>
      <c r="W9" s="66">
        <f t="shared" ref="W9:W49" si="21">RANK(V9,V$8:V$50,0)</f>
        <v>11</v>
      </c>
      <c r="X9" s="65">
        <f>VLOOKUP($A9,'Return Data'!$B$7:$R$526,14,0)</f>
        <v>6.7769000000000004</v>
      </c>
      <c r="Y9" s="66">
        <f t="shared" ref="Y9:Y49" si="22">RANK(X9,X$8:X$50,0)</f>
        <v>11</v>
      </c>
      <c r="Z9" s="65">
        <f>VLOOKUP($A9,'Return Data'!$B$7:$R$526,16,0)</f>
        <v>7.7756999999999996</v>
      </c>
      <c r="AA9" s="67">
        <f t="shared" ref="AA9:AA50" si="23">RANK(Z9,Z$8:Z$50,0)</f>
        <v>10</v>
      </c>
    </row>
    <row r="10" spans="1:27" x14ac:dyDescent="0.3">
      <c r="A10" s="63" t="s">
        <v>120</v>
      </c>
      <c r="B10" s="64">
        <f>VLOOKUP($A10,'Return Data'!$B$7:$R$526,3,0)</f>
        <v>44003</v>
      </c>
      <c r="C10" s="65">
        <f>VLOOKUP($A10,'Return Data'!$B$7:$R$526,4,0)</f>
        <v>2310.4951000000001</v>
      </c>
      <c r="D10" s="65">
        <f>VLOOKUP($A10,'Return Data'!$B$7:$R$526,5,0)</f>
        <v>2.9828000000000001</v>
      </c>
      <c r="E10" s="66">
        <f t="shared" si="12"/>
        <v>38</v>
      </c>
      <c r="F10" s="65">
        <f>VLOOKUP($A10,'Return Data'!$B$7:$R$526,6,0)</f>
        <v>3.2299000000000002</v>
      </c>
      <c r="G10" s="66">
        <f t="shared" si="13"/>
        <v>35</v>
      </c>
      <c r="H10" s="65">
        <f>VLOOKUP($A10,'Return Data'!$B$7:$R$526,7,0)</f>
        <v>3.3254999999999999</v>
      </c>
      <c r="I10" s="66">
        <f t="shared" si="14"/>
        <v>32</v>
      </c>
      <c r="J10" s="65">
        <f>VLOOKUP($A10,'Return Data'!$B$7:$R$526,8,0)</f>
        <v>3.4</v>
      </c>
      <c r="K10" s="66">
        <f t="shared" si="15"/>
        <v>33</v>
      </c>
      <c r="L10" s="65">
        <f>VLOOKUP($A10,'Return Data'!$B$7:$R$526,9,0)</f>
        <v>3.2271000000000001</v>
      </c>
      <c r="M10" s="66">
        <f t="shared" si="16"/>
        <v>30</v>
      </c>
      <c r="N10" s="65">
        <f>VLOOKUP($A10,'Return Data'!$B$7:$R$526,10,0)</f>
        <v>5.5355999999999996</v>
      </c>
      <c r="O10" s="66">
        <f t="shared" si="17"/>
        <v>22</v>
      </c>
      <c r="P10" s="65">
        <f>VLOOKUP($A10,'Return Data'!$B$7:$R$526,11,0)</f>
        <v>5.2233000000000001</v>
      </c>
      <c r="Q10" s="66">
        <f t="shared" si="18"/>
        <v>20</v>
      </c>
      <c r="R10" s="65">
        <f>VLOOKUP($A10,'Return Data'!$B$7:$R$526,12,0)</f>
        <v>5.4103000000000003</v>
      </c>
      <c r="S10" s="66">
        <f t="shared" si="19"/>
        <v>15</v>
      </c>
      <c r="T10" s="65">
        <f>VLOOKUP($A10,'Return Data'!$B$7:$R$526,13,0)</f>
        <v>5.6764999999999999</v>
      </c>
      <c r="U10" s="66">
        <f t="shared" si="20"/>
        <v>15</v>
      </c>
      <c r="V10" s="65">
        <f>VLOOKUP($A10,'Return Data'!$B$7:$R$526,17,0)</f>
        <v>6.6448999999999998</v>
      </c>
      <c r="W10" s="66">
        <f t="shared" si="21"/>
        <v>14</v>
      </c>
      <c r="X10" s="65">
        <f>VLOOKUP($A10,'Return Data'!$B$7:$R$526,14,0)</f>
        <v>6.7736999999999998</v>
      </c>
      <c r="Y10" s="66">
        <f t="shared" si="22"/>
        <v>12</v>
      </c>
      <c r="Z10" s="65">
        <f>VLOOKUP($A10,'Return Data'!$B$7:$R$526,16,0)</f>
        <v>7.8169000000000004</v>
      </c>
      <c r="AA10" s="67">
        <f t="shared" si="23"/>
        <v>4</v>
      </c>
    </row>
    <row r="11" spans="1:27" x14ac:dyDescent="0.3">
      <c r="A11" s="63" t="s">
        <v>121</v>
      </c>
      <c r="B11" s="64">
        <f>VLOOKUP($A11,'Return Data'!$B$7:$R$526,3,0)</f>
        <v>44003</v>
      </c>
      <c r="C11" s="65">
        <f>VLOOKUP($A11,'Return Data'!$B$7:$R$526,4,0)</f>
        <v>3087.5792999999999</v>
      </c>
      <c r="D11" s="65">
        <f>VLOOKUP($A11,'Return Data'!$B$7:$R$526,5,0)</f>
        <v>3.0907</v>
      </c>
      <c r="E11" s="66">
        <f t="shared" si="12"/>
        <v>31</v>
      </c>
      <c r="F11" s="65">
        <f>VLOOKUP($A11,'Return Data'!$B$7:$R$526,6,0)</f>
        <v>3.4245000000000001</v>
      </c>
      <c r="G11" s="66">
        <f t="shared" si="13"/>
        <v>31</v>
      </c>
      <c r="H11" s="65">
        <f>VLOOKUP($A11,'Return Data'!$B$7:$R$526,7,0)</f>
        <v>3.6661000000000001</v>
      </c>
      <c r="I11" s="66">
        <f t="shared" si="14"/>
        <v>26</v>
      </c>
      <c r="J11" s="65">
        <f>VLOOKUP($A11,'Return Data'!$B$7:$R$526,8,0)</f>
        <v>3.7562000000000002</v>
      </c>
      <c r="K11" s="66">
        <f t="shared" si="15"/>
        <v>27</v>
      </c>
      <c r="L11" s="65">
        <f>VLOOKUP($A11,'Return Data'!$B$7:$R$526,9,0)</f>
        <v>3.6156000000000001</v>
      </c>
      <c r="M11" s="66">
        <f t="shared" si="16"/>
        <v>23</v>
      </c>
      <c r="N11" s="65">
        <f>VLOOKUP($A11,'Return Data'!$B$7:$R$526,10,0)</f>
        <v>5.5652999999999997</v>
      </c>
      <c r="O11" s="66">
        <f t="shared" si="17"/>
        <v>20</v>
      </c>
      <c r="P11" s="65">
        <f>VLOOKUP($A11,'Return Data'!$B$7:$R$526,11,0)</f>
        <v>5.2317999999999998</v>
      </c>
      <c r="Q11" s="66">
        <f t="shared" si="18"/>
        <v>18</v>
      </c>
      <c r="R11" s="65">
        <f>VLOOKUP($A11,'Return Data'!$B$7:$R$526,12,0)</f>
        <v>5.4401000000000002</v>
      </c>
      <c r="S11" s="66">
        <f t="shared" si="19"/>
        <v>14</v>
      </c>
      <c r="T11" s="65">
        <f>VLOOKUP($A11,'Return Data'!$B$7:$R$526,13,0)</f>
        <v>5.7365000000000004</v>
      </c>
      <c r="U11" s="66">
        <f t="shared" si="20"/>
        <v>14</v>
      </c>
      <c r="V11" s="65">
        <f>VLOOKUP($A11,'Return Data'!$B$7:$R$526,17,0)</f>
        <v>6.6901000000000002</v>
      </c>
      <c r="W11" s="66">
        <f t="shared" si="21"/>
        <v>10</v>
      </c>
      <c r="X11" s="65">
        <f>VLOOKUP($A11,'Return Data'!$B$7:$R$526,14,0)</f>
        <v>6.7801</v>
      </c>
      <c r="Y11" s="66">
        <f t="shared" si="22"/>
        <v>10</v>
      </c>
      <c r="Z11" s="65">
        <f>VLOOKUP($A11,'Return Data'!$B$7:$R$526,16,0)</f>
        <v>7.7480000000000002</v>
      </c>
      <c r="AA11" s="67">
        <f t="shared" si="23"/>
        <v>15</v>
      </c>
    </row>
    <row r="12" spans="1:27" x14ac:dyDescent="0.3">
      <c r="A12" s="63" t="s">
        <v>122</v>
      </c>
      <c r="B12" s="64">
        <f>VLOOKUP($A12,'Return Data'!$B$7:$R$526,3,0)</f>
        <v>44003</v>
      </c>
      <c r="C12" s="65">
        <f>VLOOKUP($A12,'Return Data'!$B$7:$R$526,4,0)</f>
        <v>2309.5302999999999</v>
      </c>
      <c r="D12" s="65">
        <f>VLOOKUP($A12,'Return Data'!$B$7:$R$526,5,0)</f>
        <v>3.3317999999999999</v>
      </c>
      <c r="E12" s="66">
        <f t="shared" si="12"/>
        <v>16</v>
      </c>
      <c r="F12" s="65">
        <f>VLOOKUP($A12,'Return Data'!$B$7:$R$526,6,0)</f>
        <v>3.7566999999999999</v>
      </c>
      <c r="G12" s="66">
        <f t="shared" si="13"/>
        <v>22</v>
      </c>
      <c r="H12" s="65">
        <f>VLOOKUP($A12,'Return Data'!$B$7:$R$526,7,0)</f>
        <v>4.0324999999999998</v>
      </c>
      <c r="I12" s="66">
        <f t="shared" si="14"/>
        <v>21</v>
      </c>
      <c r="J12" s="65">
        <f>VLOOKUP($A12,'Return Data'!$B$7:$R$526,8,0)</f>
        <v>4.1391999999999998</v>
      </c>
      <c r="K12" s="66">
        <f t="shared" si="15"/>
        <v>18</v>
      </c>
      <c r="L12" s="65">
        <f>VLOOKUP($A12,'Return Data'!$B$7:$R$526,9,0)</f>
        <v>3.7040000000000002</v>
      </c>
      <c r="M12" s="66">
        <f t="shared" si="16"/>
        <v>20</v>
      </c>
      <c r="N12" s="65">
        <f>VLOOKUP($A12,'Return Data'!$B$7:$R$526,10,0)</f>
        <v>5.8227000000000002</v>
      </c>
      <c r="O12" s="66">
        <f t="shared" si="17"/>
        <v>14</v>
      </c>
      <c r="P12" s="65">
        <f>VLOOKUP($A12,'Return Data'!$B$7:$R$526,11,0)</f>
        <v>5.1755000000000004</v>
      </c>
      <c r="Q12" s="66">
        <f t="shared" si="18"/>
        <v>23</v>
      </c>
      <c r="R12" s="65">
        <f>VLOOKUP($A12,'Return Data'!$B$7:$R$526,12,0)</f>
        <v>5.2736999999999998</v>
      </c>
      <c r="S12" s="66">
        <f t="shared" si="19"/>
        <v>23</v>
      </c>
      <c r="T12" s="65">
        <f>VLOOKUP($A12,'Return Data'!$B$7:$R$526,13,0)</f>
        <v>5.5172999999999996</v>
      </c>
      <c r="U12" s="66">
        <f t="shared" si="20"/>
        <v>25</v>
      </c>
      <c r="V12" s="65">
        <f>VLOOKUP($A12,'Return Data'!$B$7:$R$526,17,0)</f>
        <v>6.5088999999999997</v>
      </c>
      <c r="W12" s="66">
        <f t="shared" si="21"/>
        <v>24</v>
      </c>
      <c r="X12" s="65">
        <f>VLOOKUP($A12,'Return Data'!$B$7:$R$526,14,0)</f>
        <v>6.6897000000000002</v>
      </c>
      <c r="Y12" s="66">
        <f t="shared" si="22"/>
        <v>21</v>
      </c>
      <c r="Z12" s="65">
        <f>VLOOKUP($A12,'Return Data'!$B$7:$R$526,16,0)</f>
        <v>7.7462</v>
      </c>
      <c r="AA12" s="67">
        <f t="shared" si="23"/>
        <v>17</v>
      </c>
    </row>
    <row r="13" spans="1:27" x14ac:dyDescent="0.3">
      <c r="A13" s="63" t="s">
        <v>123</v>
      </c>
      <c r="B13" s="64">
        <f>VLOOKUP($A13,'Return Data'!$B$7:$R$526,3,0)</f>
        <v>44003</v>
      </c>
      <c r="C13" s="65">
        <f>VLOOKUP($A13,'Return Data'!$B$7:$R$526,4,0)</f>
        <v>2408.4668999999999</v>
      </c>
      <c r="D13" s="65">
        <f>VLOOKUP($A13,'Return Data'!$B$7:$R$526,5,0)</f>
        <v>3.0828000000000002</v>
      </c>
      <c r="E13" s="66">
        <f t="shared" si="12"/>
        <v>32</v>
      </c>
      <c r="F13" s="65">
        <f>VLOOKUP($A13,'Return Data'!$B$7:$R$526,6,0)</f>
        <v>3.0196000000000001</v>
      </c>
      <c r="G13" s="66">
        <f t="shared" si="13"/>
        <v>37</v>
      </c>
      <c r="H13" s="65">
        <f>VLOOKUP($A13,'Return Data'!$B$7:$R$526,7,0)</f>
        <v>3.1825000000000001</v>
      </c>
      <c r="I13" s="66">
        <f t="shared" si="14"/>
        <v>36</v>
      </c>
      <c r="J13" s="65">
        <f>VLOOKUP($A13,'Return Data'!$B$7:$R$526,8,0)</f>
        <v>3.3020999999999998</v>
      </c>
      <c r="K13" s="66">
        <f t="shared" si="15"/>
        <v>40</v>
      </c>
      <c r="L13" s="65">
        <f>VLOOKUP($A13,'Return Data'!$B$7:$R$526,9,0)</f>
        <v>3.1044999999999998</v>
      </c>
      <c r="M13" s="66">
        <f t="shared" si="16"/>
        <v>32</v>
      </c>
      <c r="N13" s="65">
        <f>VLOOKUP($A13,'Return Data'!$B$7:$R$526,10,0)</f>
        <v>3.5045000000000002</v>
      </c>
      <c r="O13" s="66">
        <f t="shared" si="17"/>
        <v>41</v>
      </c>
      <c r="P13" s="65">
        <f>VLOOKUP($A13,'Return Data'!$B$7:$R$526,11,0)</f>
        <v>4.3189000000000002</v>
      </c>
      <c r="Q13" s="66">
        <f t="shared" si="18"/>
        <v>34</v>
      </c>
      <c r="R13" s="65">
        <f>VLOOKUP($A13,'Return Data'!$B$7:$R$526,12,0)</f>
        <v>4.6516000000000002</v>
      </c>
      <c r="S13" s="66">
        <f t="shared" si="19"/>
        <v>33</v>
      </c>
      <c r="T13" s="65">
        <f>VLOOKUP($A13,'Return Data'!$B$7:$R$526,13,0)</f>
        <v>5.0021000000000004</v>
      </c>
      <c r="U13" s="66">
        <f t="shared" si="20"/>
        <v>33</v>
      </c>
      <c r="V13" s="65">
        <f>VLOOKUP($A13,'Return Data'!$B$7:$R$526,17,0)</f>
        <v>6.1936</v>
      </c>
      <c r="W13" s="66">
        <f t="shared" si="21"/>
        <v>30</v>
      </c>
      <c r="X13" s="65">
        <f>VLOOKUP($A13,'Return Data'!$B$7:$R$526,14,0)</f>
        <v>6.4154999999999998</v>
      </c>
      <c r="Y13" s="66">
        <f t="shared" si="22"/>
        <v>30</v>
      </c>
      <c r="Z13" s="65">
        <f>VLOOKUP($A13,'Return Data'!$B$7:$R$526,16,0)</f>
        <v>7.5586000000000002</v>
      </c>
      <c r="AA13" s="67">
        <f t="shared" si="23"/>
        <v>28</v>
      </c>
    </row>
    <row r="14" spans="1:27" x14ac:dyDescent="0.3">
      <c r="A14" s="63" t="s">
        <v>124</v>
      </c>
      <c r="B14" s="64">
        <f>VLOOKUP($A14,'Return Data'!$B$7:$R$526,3,0)</f>
        <v>44003</v>
      </c>
      <c r="C14" s="65">
        <f>VLOOKUP($A14,'Return Data'!$B$7:$R$526,4,0)</f>
        <v>2869.0834</v>
      </c>
      <c r="D14" s="65">
        <f>VLOOKUP($A14,'Return Data'!$B$7:$R$526,5,0)</f>
        <v>3.1655000000000002</v>
      </c>
      <c r="E14" s="66">
        <f t="shared" si="12"/>
        <v>28</v>
      </c>
      <c r="F14" s="65">
        <f>VLOOKUP($A14,'Return Data'!$B$7:$R$526,6,0)</f>
        <v>3.5045999999999999</v>
      </c>
      <c r="G14" s="66">
        <f t="shared" si="13"/>
        <v>28</v>
      </c>
      <c r="H14" s="65">
        <f>VLOOKUP($A14,'Return Data'!$B$7:$R$526,7,0)</f>
        <v>3.9060000000000001</v>
      </c>
      <c r="I14" s="66">
        <f t="shared" si="14"/>
        <v>23</v>
      </c>
      <c r="J14" s="65">
        <f>VLOOKUP($A14,'Return Data'!$B$7:$R$526,8,0)</f>
        <v>3.8153999999999999</v>
      </c>
      <c r="K14" s="66">
        <f t="shared" si="15"/>
        <v>26</v>
      </c>
      <c r="L14" s="65">
        <f>VLOOKUP($A14,'Return Data'!$B$7:$R$526,9,0)</f>
        <v>3.5007000000000001</v>
      </c>
      <c r="M14" s="66">
        <f t="shared" si="16"/>
        <v>26</v>
      </c>
      <c r="N14" s="65">
        <f>VLOOKUP($A14,'Return Data'!$B$7:$R$526,10,0)</f>
        <v>5.5235000000000003</v>
      </c>
      <c r="O14" s="66">
        <f t="shared" si="17"/>
        <v>24</v>
      </c>
      <c r="P14" s="65">
        <f>VLOOKUP($A14,'Return Data'!$B$7:$R$526,11,0)</f>
        <v>5.2807000000000004</v>
      </c>
      <c r="Q14" s="66">
        <f t="shared" si="18"/>
        <v>15</v>
      </c>
      <c r="R14" s="65">
        <f>VLOOKUP($A14,'Return Data'!$B$7:$R$526,12,0)</f>
        <v>5.3479000000000001</v>
      </c>
      <c r="S14" s="66">
        <f t="shared" si="19"/>
        <v>20</v>
      </c>
      <c r="T14" s="65">
        <f>VLOOKUP($A14,'Return Data'!$B$7:$R$526,13,0)</f>
        <v>5.6345000000000001</v>
      </c>
      <c r="U14" s="66">
        <f t="shared" si="20"/>
        <v>18</v>
      </c>
      <c r="V14" s="65">
        <f>VLOOKUP($A14,'Return Data'!$B$7:$R$526,17,0)</f>
        <v>6.5899000000000001</v>
      </c>
      <c r="W14" s="66">
        <f t="shared" si="21"/>
        <v>17</v>
      </c>
      <c r="X14" s="65">
        <f>VLOOKUP($A14,'Return Data'!$B$7:$R$526,14,0)</f>
        <v>6.7198000000000002</v>
      </c>
      <c r="Y14" s="66">
        <f t="shared" si="22"/>
        <v>17</v>
      </c>
      <c r="Z14" s="65">
        <f>VLOOKUP($A14,'Return Data'!$B$7:$R$526,16,0)</f>
        <v>7.7354000000000003</v>
      </c>
      <c r="AA14" s="67">
        <f t="shared" si="23"/>
        <v>19</v>
      </c>
    </row>
    <row r="15" spans="1:27" x14ac:dyDescent="0.3">
      <c r="A15" s="63" t="s">
        <v>125</v>
      </c>
      <c r="B15" s="64">
        <f>VLOOKUP($A15,'Return Data'!$B$7:$R$526,3,0)</f>
        <v>44003</v>
      </c>
      <c r="C15" s="65">
        <f>VLOOKUP($A15,'Return Data'!$B$7:$R$526,4,0)</f>
        <v>2586.5486000000001</v>
      </c>
      <c r="D15" s="65">
        <f>VLOOKUP($A15,'Return Data'!$B$7:$R$526,5,0)</f>
        <v>3.1669</v>
      </c>
      <c r="E15" s="66">
        <f t="shared" si="12"/>
        <v>27</v>
      </c>
      <c r="F15" s="65">
        <f>VLOOKUP($A15,'Return Data'!$B$7:$R$526,6,0)</f>
        <v>3.3170999999999999</v>
      </c>
      <c r="G15" s="66">
        <f t="shared" si="13"/>
        <v>34</v>
      </c>
      <c r="H15" s="65">
        <f>VLOOKUP($A15,'Return Data'!$B$7:$R$526,7,0)</f>
        <v>3.5722</v>
      </c>
      <c r="I15" s="66">
        <f t="shared" si="14"/>
        <v>28</v>
      </c>
      <c r="J15" s="65">
        <f>VLOOKUP($A15,'Return Data'!$B$7:$R$526,8,0)</f>
        <v>3.8784000000000001</v>
      </c>
      <c r="K15" s="66">
        <f t="shared" si="15"/>
        <v>25</v>
      </c>
      <c r="L15" s="65">
        <f>VLOOKUP($A15,'Return Data'!$B$7:$R$526,9,0)</f>
        <v>3.7774999999999999</v>
      </c>
      <c r="M15" s="66">
        <f t="shared" si="16"/>
        <v>17</v>
      </c>
      <c r="N15" s="65">
        <f>VLOOKUP($A15,'Return Data'!$B$7:$R$526,10,0)</f>
        <v>6.0235000000000003</v>
      </c>
      <c r="O15" s="66">
        <f t="shared" si="17"/>
        <v>8</v>
      </c>
      <c r="P15" s="65">
        <f>VLOOKUP($A15,'Return Data'!$B$7:$R$526,11,0)</f>
        <v>5.4607999999999999</v>
      </c>
      <c r="Q15" s="66">
        <f t="shared" si="18"/>
        <v>7</v>
      </c>
      <c r="R15" s="65">
        <f>VLOOKUP($A15,'Return Data'!$B$7:$R$526,12,0)</f>
        <v>5.6021999999999998</v>
      </c>
      <c r="S15" s="66">
        <f t="shared" si="19"/>
        <v>4</v>
      </c>
      <c r="T15" s="65">
        <f>VLOOKUP($A15,'Return Data'!$B$7:$R$526,13,0)</f>
        <v>5.8849999999999998</v>
      </c>
      <c r="U15" s="66">
        <f t="shared" si="20"/>
        <v>4</v>
      </c>
      <c r="V15" s="65">
        <f>VLOOKUP($A15,'Return Data'!$B$7:$R$526,17,0)</f>
        <v>6.7436999999999996</v>
      </c>
      <c r="W15" s="66">
        <f t="shared" si="21"/>
        <v>4</v>
      </c>
      <c r="X15" s="65">
        <f>VLOOKUP($A15,'Return Data'!$B$7:$R$526,14,0)</f>
        <v>6.8365</v>
      </c>
      <c r="Y15" s="66">
        <f t="shared" si="22"/>
        <v>4</v>
      </c>
      <c r="Z15" s="65">
        <f>VLOOKUP($A15,'Return Data'!$B$7:$R$526,16,0)</f>
        <v>7.6651999999999996</v>
      </c>
      <c r="AA15" s="67">
        <f t="shared" si="23"/>
        <v>27</v>
      </c>
    </row>
    <row r="16" spans="1:27" x14ac:dyDescent="0.3">
      <c r="A16" s="63" t="s">
        <v>126</v>
      </c>
      <c r="B16" s="64">
        <f>VLOOKUP($A16,'Return Data'!$B$7:$R$526,3,0)</f>
        <v>44003</v>
      </c>
      <c r="C16" s="65">
        <f>VLOOKUP($A16,'Return Data'!$B$7:$R$526,4,0)</f>
        <v>2196.7251000000001</v>
      </c>
      <c r="D16" s="65">
        <f>VLOOKUP($A16,'Return Data'!$B$7:$R$526,5,0)</f>
        <v>3.0121000000000002</v>
      </c>
      <c r="E16" s="66">
        <f t="shared" si="12"/>
        <v>36</v>
      </c>
      <c r="F16" s="65">
        <f>VLOOKUP($A16,'Return Data'!$B$7:$R$526,6,0)</f>
        <v>3.6194000000000002</v>
      </c>
      <c r="G16" s="66">
        <f t="shared" si="13"/>
        <v>26</v>
      </c>
      <c r="H16" s="65">
        <f>VLOOKUP($A16,'Return Data'!$B$7:$R$526,7,0)</f>
        <v>3.1787999999999998</v>
      </c>
      <c r="I16" s="66">
        <f t="shared" si="14"/>
        <v>37</v>
      </c>
      <c r="J16" s="65">
        <f>VLOOKUP($A16,'Return Data'!$B$7:$R$526,8,0)</f>
        <v>3.3706999999999998</v>
      </c>
      <c r="K16" s="66">
        <f t="shared" si="15"/>
        <v>35</v>
      </c>
      <c r="L16" s="65">
        <f>VLOOKUP($A16,'Return Data'!$B$7:$R$526,9,0)</f>
        <v>3.0283000000000002</v>
      </c>
      <c r="M16" s="66">
        <f t="shared" si="16"/>
        <v>40</v>
      </c>
      <c r="N16" s="65">
        <f>VLOOKUP($A16,'Return Data'!$B$7:$R$526,10,0)</f>
        <v>4.4187000000000003</v>
      </c>
      <c r="O16" s="66">
        <f t="shared" si="17"/>
        <v>33</v>
      </c>
      <c r="P16" s="65">
        <f>VLOOKUP($A16,'Return Data'!$B$7:$R$526,11,0)</f>
        <v>4.4668000000000001</v>
      </c>
      <c r="Q16" s="66">
        <f t="shared" si="18"/>
        <v>31</v>
      </c>
      <c r="R16" s="65">
        <f>VLOOKUP($A16,'Return Data'!$B$7:$R$526,12,0)</f>
        <v>4.6262999999999996</v>
      </c>
      <c r="S16" s="66">
        <f t="shared" si="19"/>
        <v>34</v>
      </c>
      <c r="T16" s="65">
        <f>VLOOKUP($A16,'Return Data'!$B$7:$R$526,13,0)</f>
        <v>4.9645999999999999</v>
      </c>
      <c r="U16" s="66">
        <f t="shared" si="20"/>
        <v>34</v>
      </c>
      <c r="V16" s="65">
        <f>VLOOKUP($A16,'Return Data'!$B$7:$R$526,17,0)</f>
        <v>6.2535999999999996</v>
      </c>
      <c r="W16" s="66">
        <f t="shared" si="21"/>
        <v>29</v>
      </c>
      <c r="X16" s="65">
        <f>VLOOKUP($A16,'Return Data'!$B$7:$R$526,14,0)</f>
        <v>6.5153999999999996</v>
      </c>
      <c r="Y16" s="66">
        <f t="shared" si="22"/>
        <v>29</v>
      </c>
      <c r="Z16" s="65">
        <f>VLOOKUP($A16,'Return Data'!$B$7:$R$526,16,0)</f>
        <v>7.7596999999999996</v>
      </c>
      <c r="AA16" s="67">
        <f t="shared" si="23"/>
        <v>12</v>
      </c>
    </row>
    <row r="17" spans="1:27" x14ac:dyDescent="0.3">
      <c r="A17" s="63" t="s">
        <v>127</v>
      </c>
      <c r="B17" s="64">
        <f>VLOOKUP($A17,'Return Data'!$B$7:$R$526,3,0)</f>
        <v>44003</v>
      </c>
      <c r="C17" s="65">
        <f>VLOOKUP($A17,'Return Data'!$B$7:$R$526,4,0)</f>
        <v>3016.7181</v>
      </c>
      <c r="D17" s="65">
        <f>VLOOKUP($A17,'Return Data'!$B$7:$R$526,5,0)</f>
        <v>3.6459000000000001</v>
      </c>
      <c r="E17" s="66">
        <f t="shared" si="12"/>
        <v>7</v>
      </c>
      <c r="F17" s="65">
        <f>VLOOKUP($A17,'Return Data'!$B$7:$R$526,6,0)</f>
        <v>3.6974</v>
      </c>
      <c r="G17" s="66">
        <f t="shared" si="13"/>
        <v>23</v>
      </c>
      <c r="H17" s="65">
        <f>VLOOKUP($A17,'Return Data'!$B$7:$R$526,7,0)</f>
        <v>4.1790000000000003</v>
      </c>
      <c r="I17" s="66">
        <f t="shared" si="14"/>
        <v>18</v>
      </c>
      <c r="J17" s="65">
        <f>VLOOKUP($A17,'Return Data'!$B$7:$R$526,8,0)</f>
        <v>4.1957000000000004</v>
      </c>
      <c r="K17" s="66">
        <f t="shared" si="15"/>
        <v>17</v>
      </c>
      <c r="L17" s="65">
        <f>VLOOKUP($A17,'Return Data'!$B$7:$R$526,9,0)</f>
        <v>4.0941999999999998</v>
      </c>
      <c r="M17" s="66">
        <f t="shared" si="16"/>
        <v>6</v>
      </c>
      <c r="N17" s="65">
        <f>VLOOKUP($A17,'Return Data'!$B$7:$R$526,10,0)</f>
        <v>6.1052999999999997</v>
      </c>
      <c r="O17" s="66">
        <f t="shared" si="17"/>
        <v>4</v>
      </c>
      <c r="P17" s="65">
        <f>VLOOKUP($A17,'Return Data'!$B$7:$R$526,11,0)</f>
        <v>5.6474000000000002</v>
      </c>
      <c r="Q17" s="66">
        <f t="shared" si="18"/>
        <v>2</v>
      </c>
      <c r="R17" s="65">
        <f>VLOOKUP($A17,'Return Data'!$B$7:$R$526,12,0)</f>
        <v>5.7957000000000001</v>
      </c>
      <c r="S17" s="66">
        <f t="shared" si="19"/>
        <v>2</v>
      </c>
      <c r="T17" s="65">
        <f>VLOOKUP($A17,'Return Data'!$B$7:$R$526,13,0)</f>
        <v>6.0545</v>
      </c>
      <c r="U17" s="66">
        <f t="shared" si="20"/>
        <v>2</v>
      </c>
      <c r="V17" s="65">
        <f>VLOOKUP($A17,'Return Data'!$B$7:$R$526,17,0)</f>
        <v>6.8807</v>
      </c>
      <c r="W17" s="66">
        <f t="shared" si="21"/>
        <v>2</v>
      </c>
      <c r="X17" s="65">
        <f>VLOOKUP($A17,'Return Data'!$B$7:$R$526,14,0)</f>
        <v>6.9005999999999998</v>
      </c>
      <c r="Y17" s="66">
        <f t="shared" si="22"/>
        <v>2</v>
      </c>
      <c r="Z17" s="65">
        <f>VLOOKUP($A17,'Return Data'!$B$7:$R$526,16,0)</f>
        <v>7.8922999999999996</v>
      </c>
      <c r="AA17" s="67">
        <f t="shared" si="23"/>
        <v>2</v>
      </c>
    </row>
    <row r="18" spans="1:27" x14ac:dyDescent="0.3">
      <c r="A18" s="63" t="s">
        <v>128</v>
      </c>
      <c r="B18" s="64">
        <f>VLOOKUP($A18,'Return Data'!$B$7:$R$526,3,0)</f>
        <v>44003</v>
      </c>
      <c r="C18" s="65">
        <f>VLOOKUP($A18,'Return Data'!$B$7:$R$526,4,0)</f>
        <v>3947.5902999999998</v>
      </c>
      <c r="D18" s="65">
        <f>VLOOKUP($A18,'Return Data'!$B$7:$R$526,5,0)</f>
        <v>3.3224</v>
      </c>
      <c r="E18" s="66">
        <f t="shared" si="12"/>
        <v>19</v>
      </c>
      <c r="F18" s="65">
        <f>VLOOKUP($A18,'Return Data'!$B$7:$R$526,6,0)</f>
        <v>3.8521999999999998</v>
      </c>
      <c r="G18" s="66">
        <f t="shared" si="13"/>
        <v>17</v>
      </c>
      <c r="H18" s="65">
        <f>VLOOKUP($A18,'Return Data'!$B$7:$R$526,7,0)</f>
        <v>4.0937999999999999</v>
      </c>
      <c r="I18" s="66">
        <f t="shared" si="14"/>
        <v>19</v>
      </c>
      <c r="J18" s="65">
        <f>VLOOKUP($A18,'Return Data'!$B$7:$R$526,8,0)</f>
        <v>4.0544000000000002</v>
      </c>
      <c r="K18" s="66">
        <f t="shared" si="15"/>
        <v>21</v>
      </c>
      <c r="L18" s="65">
        <f>VLOOKUP($A18,'Return Data'!$B$7:$R$526,9,0)</f>
        <v>3.5670999999999999</v>
      </c>
      <c r="M18" s="66">
        <f t="shared" si="16"/>
        <v>24</v>
      </c>
      <c r="N18" s="65">
        <f>VLOOKUP($A18,'Return Data'!$B$7:$R$526,10,0)</f>
        <v>5.657</v>
      </c>
      <c r="O18" s="66">
        <f t="shared" si="17"/>
        <v>16</v>
      </c>
      <c r="P18" s="65">
        <f>VLOOKUP($A18,'Return Data'!$B$7:$R$526,11,0)</f>
        <v>5.2091000000000003</v>
      </c>
      <c r="Q18" s="66">
        <f t="shared" si="18"/>
        <v>21</v>
      </c>
      <c r="R18" s="65">
        <f>VLOOKUP($A18,'Return Data'!$B$7:$R$526,12,0)</f>
        <v>5.3105000000000002</v>
      </c>
      <c r="S18" s="66">
        <f t="shared" si="19"/>
        <v>22</v>
      </c>
      <c r="T18" s="65">
        <f>VLOOKUP($A18,'Return Data'!$B$7:$R$526,13,0)</f>
        <v>5.5972999999999997</v>
      </c>
      <c r="U18" s="66">
        <f t="shared" si="20"/>
        <v>22</v>
      </c>
      <c r="V18" s="65">
        <f>VLOOKUP($A18,'Return Data'!$B$7:$R$526,17,0)</f>
        <v>6.5366</v>
      </c>
      <c r="W18" s="66">
        <f t="shared" si="21"/>
        <v>22</v>
      </c>
      <c r="X18" s="65">
        <f>VLOOKUP($A18,'Return Data'!$B$7:$R$526,14,0)</f>
        <v>6.6273</v>
      </c>
      <c r="Y18" s="66">
        <f t="shared" si="22"/>
        <v>26</v>
      </c>
      <c r="Z18" s="65">
        <f>VLOOKUP($A18,'Return Data'!$B$7:$R$526,16,0)</f>
        <v>7.7119999999999997</v>
      </c>
      <c r="AA18" s="67">
        <f t="shared" si="23"/>
        <v>23</v>
      </c>
    </row>
    <row r="19" spans="1:27" x14ac:dyDescent="0.3">
      <c r="A19" s="63" t="s">
        <v>129</v>
      </c>
      <c r="B19" s="64">
        <f>VLOOKUP($A19,'Return Data'!$B$7:$R$526,3,0)</f>
        <v>44003</v>
      </c>
      <c r="C19" s="65">
        <f>VLOOKUP($A19,'Return Data'!$B$7:$R$526,4,0)</f>
        <v>1998.5929000000001</v>
      </c>
      <c r="D19" s="65">
        <f>VLOOKUP($A19,'Return Data'!$B$7:$R$526,5,0)</f>
        <v>3.2843</v>
      </c>
      <c r="E19" s="66">
        <f t="shared" si="12"/>
        <v>22</v>
      </c>
      <c r="F19" s="65">
        <f>VLOOKUP($A19,'Return Data'!$B$7:$R$526,6,0)</f>
        <v>3.8273000000000001</v>
      </c>
      <c r="G19" s="66">
        <f t="shared" si="13"/>
        <v>18</v>
      </c>
      <c r="H19" s="65">
        <f>VLOOKUP($A19,'Return Data'!$B$7:$R$526,7,0)</f>
        <v>4.4486999999999997</v>
      </c>
      <c r="I19" s="66">
        <f t="shared" si="14"/>
        <v>13</v>
      </c>
      <c r="J19" s="65">
        <f>VLOOKUP($A19,'Return Data'!$B$7:$R$526,8,0)</f>
        <v>4.3731999999999998</v>
      </c>
      <c r="K19" s="66">
        <f t="shared" si="15"/>
        <v>14</v>
      </c>
      <c r="L19" s="65">
        <f>VLOOKUP($A19,'Return Data'!$B$7:$R$526,9,0)</f>
        <v>3.8132000000000001</v>
      </c>
      <c r="M19" s="66">
        <f t="shared" si="16"/>
        <v>13</v>
      </c>
      <c r="N19" s="65">
        <f>VLOOKUP($A19,'Return Data'!$B$7:$R$526,10,0)</f>
        <v>5.6444999999999999</v>
      </c>
      <c r="O19" s="66">
        <f t="shared" si="17"/>
        <v>18</v>
      </c>
      <c r="P19" s="65">
        <f>VLOOKUP($A19,'Return Data'!$B$7:$R$526,11,0)</f>
        <v>5.0103999999999997</v>
      </c>
      <c r="Q19" s="66">
        <f t="shared" si="18"/>
        <v>27</v>
      </c>
      <c r="R19" s="65">
        <f>VLOOKUP($A19,'Return Data'!$B$7:$R$526,12,0)</f>
        <v>5.2588999999999997</v>
      </c>
      <c r="S19" s="66">
        <f t="shared" si="19"/>
        <v>24</v>
      </c>
      <c r="T19" s="65">
        <f>VLOOKUP($A19,'Return Data'!$B$7:$R$526,13,0)</f>
        <v>5.5918999999999999</v>
      </c>
      <c r="U19" s="66">
        <f t="shared" si="20"/>
        <v>23</v>
      </c>
      <c r="V19" s="65">
        <f>VLOOKUP($A19,'Return Data'!$B$7:$R$526,17,0)</f>
        <v>6.5883000000000003</v>
      </c>
      <c r="W19" s="66">
        <f t="shared" si="21"/>
        <v>18</v>
      </c>
      <c r="X19" s="65">
        <f>VLOOKUP($A19,'Return Data'!$B$7:$R$526,14,0)</f>
        <v>6.7187999999999999</v>
      </c>
      <c r="Y19" s="66">
        <f t="shared" si="22"/>
        <v>18</v>
      </c>
      <c r="Z19" s="65">
        <f>VLOOKUP($A19,'Return Data'!$B$7:$R$526,16,0)</f>
        <v>7.7287999999999997</v>
      </c>
      <c r="AA19" s="67">
        <f t="shared" si="23"/>
        <v>21</v>
      </c>
    </row>
    <row r="20" spans="1:27" x14ac:dyDescent="0.3">
      <c r="A20" s="63" t="s">
        <v>130</v>
      </c>
      <c r="B20" s="64">
        <f>VLOOKUP($A20,'Return Data'!$B$7:$R$526,3,0)</f>
        <v>44003</v>
      </c>
      <c r="C20" s="65">
        <f>VLOOKUP($A20,'Return Data'!$B$7:$R$526,4,0)</f>
        <v>297.11189999999999</v>
      </c>
      <c r="D20" s="65">
        <f>VLOOKUP($A20,'Return Data'!$B$7:$R$526,5,0)</f>
        <v>3.5261</v>
      </c>
      <c r="E20" s="66">
        <f t="shared" si="12"/>
        <v>8</v>
      </c>
      <c r="F20" s="65">
        <f>VLOOKUP($A20,'Return Data'!$B$7:$R$526,6,0)</f>
        <v>4.3914</v>
      </c>
      <c r="G20" s="66">
        <f t="shared" si="13"/>
        <v>6</v>
      </c>
      <c r="H20" s="65">
        <f>VLOOKUP($A20,'Return Data'!$B$7:$R$526,7,0)</f>
        <v>4.8464999999999998</v>
      </c>
      <c r="I20" s="66">
        <f t="shared" si="14"/>
        <v>4</v>
      </c>
      <c r="J20" s="65">
        <f>VLOOKUP($A20,'Return Data'!$B$7:$R$526,8,0)</f>
        <v>4.6871999999999998</v>
      </c>
      <c r="K20" s="66">
        <f t="shared" si="15"/>
        <v>4</v>
      </c>
      <c r="L20" s="65">
        <f>VLOOKUP($A20,'Return Data'!$B$7:$R$526,9,0)</f>
        <v>4.1106999999999996</v>
      </c>
      <c r="M20" s="66">
        <f t="shared" si="16"/>
        <v>5</v>
      </c>
      <c r="N20" s="65">
        <f>VLOOKUP($A20,'Return Data'!$B$7:$R$526,10,0)</f>
        <v>6.0820999999999996</v>
      </c>
      <c r="O20" s="66">
        <f t="shared" si="17"/>
        <v>5</v>
      </c>
      <c r="P20" s="65">
        <f>VLOOKUP($A20,'Return Data'!$B$7:$R$526,11,0)</f>
        <v>5.4534000000000002</v>
      </c>
      <c r="Q20" s="66">
        <f t="shared" si="18"/>
        <v>8</v>
      </c>
      <c r="R20" s="65">
        <f>VLOOKUP($A20,'Return Data'!$B$7:$R$526,12,0)</f>
        <v>5.5113000000000003</v>
      </c>
      <c r="S20" s="66">
        <f t="shared" si="19"/>
        <v>11</v>
      </c>
      <c r="T20" s="65">
        <f>VLOOKUP($A20,'Return Data'!$B$7:$R$526,13,0)</f>
        <v>5.7614999999999998</v>
      </c>
      <c r="U20" s="66">
        <f t="shared" si="20"/>
        <v>11</v>
      </c>
      <c r="V20" s="65">
        <f>VLOOKUP($A20,'Return Data'!$B$7:$R$526,17,0)</f>
        <v>6.6467000000000001</v>
      </c>
      <c r="W20" s="66">
        <f t="shared" si="21"/>
        <v>13</v>
      </c>
      <c r="X20" s="65">
        <f>VLOOKUP($A20,'Return Data'!$B$7:$R$526,14,0)</f>
        <v>6.7427000000000001</v>
      </c>
      <c r="Y20" s="66">
        <f t="shared" si="22"/>
        <v>14</v>
      </c>
      <c r="Z20" s="65">
        <f>VLOOKUP($A20,'Return Data'!$B$7:$R$526,16,0)</f>
        <v>7.7645999999999997</v>
      </c>
      <c r="AA20" s="67">
        <f t="shared" si="23"/>
        <v>11</v>
      </c>
    </row>
    <row r="21" spans="1:27" x14ac:dyDescent="0.3">
      <c r="A21" s="63" t="s">
        <v>131</v>
      </c>
      <c r="B21" s="64">
        <f>VLOOKUP($A21,'Return Data'!$B$7:$R$526,3,0)</f>
        <v>44003</v>
      </c>
      <c r="C21" s="65">
        <f>VLOOKUP($A21,'Return Data'!$B$7:$R$526,4,0)</f>
        <v>2155.2501000000002</v>
      </c>
      <c r="D21" s="65">
        <f>VLOOKUP($A21,'Return Data'!$B$7:$R$526,5,0)</f>
        <v>3.8921999999999999</v>
      </c>
      <c r="E21" s="66">
        <f t="shared" si="12"/>
        <v>4</v>
      </c>
      <c r="F21" s="65">
        <f>VLOOKUP($A21,'Return Data'!$B$7:$R$526,6,0)</f>
        <v>4.2647000000000004</v>
      </c>
      <c r="G21" s="66">
        <f t="shared" si="13"/>
        <v>7</v>
      </c>
      <c r="H21" s="65">
        <f>VLOOKUP($A21,'Return Data'!$B$7:$R$526,7,0)</f>
        <v>4.4835000000000003</v>
      </c>
      <c r="I21" s="66">
        <f t="shared" si="14"/>
        <v>10</v>
      </c>
      <c r="J21" s="65">
        <f>VLOOKUP($A21,'Return Data'!$B$7:$R$526,8,0)</f>
        <v>4.5251000000000001</v>
      </c>
      <c r="K21" s="66">
        <f t="shared" si="15"/>
        <v>7</v>
      </c>
      <c r="L21" s="65">
        <f>VLOOKUP($A21,'Return Data'!$B$7:$R$526,9,0)</f>
        <v>4.2099000000000002</v>
      </c>
      <c r="M21" s="66">
        <f t="shared" si="16"/>
        <v>3</v>
      </c>
      <c r="N21" s="65">
        <f>VLOOKUP($A21,'Return Data'!$B$7:$R$526,10,0)</f>
        <v>6.1909999999999998</v>
      </c>
      <c r="O21" s="66">
        <f t="shared" si="17"/>
        <v>3</v>
      </c>
      <c r="P21" s="65">
        <f>VLOOKUP($A21,'Return Data'!$B$7:$R$526,11,0)</f>
        <v>5.5937000000000001</v>
      </c>
      <c r="Q21" s="66">
        <f t="shared" si="18"/>
        <v>3</v>
      </c>
      <c r="R21" s="65">
        <f>VLOOKUP($A21,'Return Data'!$B$7:$R$526,12,0)</f>
        <v>5.6843000000000004</v>
      </c>
      <c r="S21" s="66">
        <f t="shared" si="19"/>
        <v>3</v>
      </c>
      <c r="T21" s="65">
        <f>VLOOKUP($A21,'Return Data'!$B$7:$R$526,13,0)</f>
        <v>5.9157000000000002</v>
      </c>
      <c r="U21" s="66">
        <f t="shared" si="20"/>
        <v>3</v>
      </c>
      <c r="V21" s="65">
        <f>VLOOKUP($A21,'Return Data'!$B$7:$R$526,17,0)</f>
        <v>6.7630999999999997</v>
      </c>
      <c r="W21" s="66">
        <f t="shared" si="21"/>
        <v>3</v>
      </c>
      <c r="X21" s="65">
        <f>VLOOKUP($A21,'Return Data'!$B$7:$R$526,14,0)</f>
        <v>6.8486000000000002</v>
      </c>
      <c r="Y21" s="66">
        <f t="shared" si="22"/>
        <v>3</v>
      </c>
      <c r="Z21" s="65">
        <f>VLOOKUP($A21,'Return Data'!$B$7:$R$526,16,0)</f>
        <v>7.7588999999999997</v>
      </c>
      <c r="AA21" s="67">
        <f t="shared" si="23"/>
        <v>13</v>
      </c>
    </row>
    <row r="22" spans="1:27" x14ac:dyDescent="0.3">
      <c r="A22" s="63" t="s">
        <v>132</v>
      </c>
      <c r="B22" s="64">
        <f>VLOOKUP($A22,'Return Data'!$B$7:$R$526,3,0)</f>
        <v>44003</v>
      </c>
      <c r="C22" s="65">
        <f>VLOOKUP($A22,'Return Data'!$B$7:$R$526,4,0)</f>
        <v>2426.3125</v>
      </c>
      <c r="D22" s="65">
        <f>VLOOKUP($A22,'Return Data'!$B$7:$R$526,5,0)</f>
        <v>3.1955</v>
      </c>
      <c r="E22" s="66">
        <f t="shared" si="12"/>
        <v>25</v>
      </c>
      <c r="F22" s="65">
        <f>VLOOKUP($A22,'Return Data'!$B$7:$R$526,6,0)</f>
        <v>3.6732</v>
      </c>
      <c r="G22" s="66">
        <f t="shared" si="13"/>
        <v>24</v>
      </c>
      <c r="H22" s="65">
        <f>VLOOKUP($A22,'Return Data'!$B$7:$R$526,7,0)</f>
        <v>3.9184999999999999</v>
      </c>
      <c r="I22" s="66">
        <f t="shared" si="14"/>
        <v>22</v>
      </c>
      <c r="J22" s="65">
        <f>VLOOKUP($A22,'Return Data'!$B$7:$R$526,8,0)</f>
        <v>4.0002000000000004</v>
      </c>
      <c r="K22" s="66">
        <f t="shared" si="15"/>
        <v>23</v>
      </c>
      <c r="L22" s="65">
        <f>VLOOKUP($A22,'Return Data'!$B$7:$R$526,9,0)</f>
        <v>3.5335000000000001</v>
      </c>
      <c r="M22" s="66">
        <f t="shared" si="16"/>
        <v>25</v>
      </c>
      <c r="N22" s="65">
        <f>VLOOKUP($A22,'Return Data'!$B$7:$R$526,10,0)</f>
        <v>5.5286999999999997</v>
      </c>
      <c r="O22" s="66">
        <f t="shared" si="17"/>
        <v>23</v>
      </c>
      <c r="P22" s="65">
        <f>VLOOKUP($A22,'Return Data'!$B$7:$R$526,11,0)</f>
        <v>5.0278999999999998</v>
      </c>
      <c r="Q22" s="66">
        <f t="shared" si="18"/>
        <v>26</v>
      </c>
      <c r="R22" s="65">
        <f>VLOOKUP($A22,'Return Data'!$B$7:$R$526,12,0)</f>
        <v>5.1310000000000002</v>
      </c>
      <c r="S22" s="66">
        <f t="shared" si="19"/>
        <v>28</v>
      </c>
      <c r="T22" s="65">
        <f>VLOOKUP($A22,'Return Data'!$B$7:$R$526,13,0)</f>
        <v>5.3982999999999999</v>
      </c>
      <c r="U22" s="66">
        <f t="shared" si="20"/>
        <v>29</v>
      </c>
      <c r="V22" s="65">
        <f>VLOOKUP($A22,'Return Data'!$B$7:$R$526,17,0)</f>
        <v>6.3826999999999998</v>
      </c>
      <c r="W22" s="66">
        <f t="shared" si="21"/>
        <v>28</v>
      </c>
      <c r="X22" s="65">
        <f>VLOOKUP($A22,'Return Data'!$B$7:$R$526,14,0)</f>
        <v>6.5648999999999997</v>
      </c>
      <c r="Y22" s="66">
        <f t="shared" si="22"/>
        <v>28</v>
      </c>
      <c r="Z22" s="65">
        <f>VLOOKUP($A22,'Return Data'!$B$7:$R$526,16,0)</f>
        <v>7.6680000000000001</v>
      </c>
      <c r="AA22" s="67">
        <f t="shared" si="23"/>
        <v>26</v>
      </c>
    </row>
    <row r="23" spans="1:27" x14ac:dyDescent="0.3">
      <c r="A23" s="63" t="s">
        <v>133</v>
      </c>
      <c r="B23" s="64">
        <f>VLOOKUP($A23,'Return Data'!$B$7:$R$526,3,0)</f>
        <v>44003</v>
      </c>
      <c r="C23" s="65">
        <f>VLOOKUP($A23,'Return Data'!$B$7:$R$526,4,0)</f>
        <v>1555.5060000000001</v>
      </c>
      <c r="D23" s="65">
        <f>VLOOKUP($A23,'Return Data'!$B$7:$R$526,5,0)</f>
        <v>3.0122</v>
      </c>
      <c r="E23" s="66">
        <f t="shared" si="12"/>
        <v>34</v>
      </c>
      <c r="F23" s="65">
        <f>VLOOKUP($A23,'Return Data'!$B$7:$R$526,6,0)</f>
        <v>3.1154000000000002</v>
      </c>
      <c r="G23" s="66">
        <f t="shared" si="13"/>
        <v>36</v>
      </c>
      <c r="H23" s="65">
        <f>VLOOKUP($A23,'Return Data'!$B$7:$R$526,7,0)</f>
        <v>3.3029999999999999</v>
      </c>
      <c r="I23" s="66">
        <f t="shared" si="14"/>
        <v>33</v>
      </c>
      <c r="J23" s="65">
        <f>VLOOKUP($A23,'Return Data'!$B$7:$R$526,8,0)</f>
        <v>3.4317000000000002</v>
      </c>
      <c r="K23" s="66">
        <f t="shared" si="15"/>
        <v>31</v>
      </c>
      <c r="L23" s="65">
        <f>VLOOKUP($A23,'Return Data'!$B$7:$R$526,9,0)</f>
        <v>3.0929000000000002</v>
      </c>
      <c r="M23" s="66">
        <f t="shared" si="16"/>
        <v>33</v>
      </c>
      <c r="N23" s="65">
        <f>VLOOKUP($A23,'Return Data'!$B$7:$R$526,10,0)</f>
        <v>3.734</v>
      </c>
      <c r="O23" s="66">
        <f t="shared" si="17"/>
        <v>38</v>
      </c>
      <c r="P23" s="65">
        <f>VLOOKUP($A23,'Return Data'!$B$7:$R$526,11,0)</f>
        <v>4.1247999999999996</v>
      </c>
      <c r="Q23" s="66">
        <f t="shared" si="18"/>
        <v>36</v>
      </c>
      <c r="R23" s="65">
        <f>VLOOKUP($A23,'Return Data'!$B$7:$R$526,12,0)</f>
        <v>4.4219999999999997</v>
      </c>
      <c r="S23" s="66">
        <f t="shared" si="19"/>
        <v>36</v>
      </c>
      <c r="T23" s="65">
        <f>VLOOKUP($A23,'Return Data'!$B$7:$R$526,13,0)</f>
        <v>4.7904</v>
      </c>
      <c r="U23" s="66">
        <f t="shared" si="20"/>
        <v>36</v>
      </c>
      <c r="V23" s="65">
        <f>VLOOKUP($A23,'Return Data'!$B$7:$R$526,17,0)</f>
        <v>5.7953000000000001</v>
      </c>
      <c r="W23" s="66">
        <f t="shared" si="21"/>
        <v>32</v>
      </c>
      <c r="X23" s="65">
        <f>VLOOKUP($A23,'Return Data'!$B$7:$R$526,14,0)</f>
        <v>6.0289000000000001</v>
      </c>
      <c r="Y23" s="66">
        <f t="shared" si="22"/>
        <v>31</v>
      </c>
      <c r="Z23" s="65">
        <f>VLOOKUP($A23,'Return Data'!$B$7:$R$526,16,0)</f>
        <v>6.9104000000000001</v>
      </c>
      <c r="AA23" s="67">
        <f t="shared" si="23"/>
        <v>32</v>
      </c>
    </row>
    <row r="24" spans="1:27" x14ac:dyDescent="0.3">
      <c r="A24" s="63" t="s">
        <v>134</v>
      </c>
      <c r="B24" s="64">
        <f>VLOOKUP($A24,'Return Data'!$B$7:$R$526,3,0)</f>
        <v>44003</v>
      </c>
      <c r="C24" s="65">
        <f>VLOOKUP($A24,'Return Data'!$B$7:$R$526,4,0)</f>
        <v>1956.461</v>
      </c>
      <c r="D24" s="65">
        <f>VLOOKUP($A24,'Return Data'!$B$7:$R$526,5,0)</f>
        <v>2.9889999999999999</v>
      </c>
      <c r="E24" s="66">
        <f t="shared" si="12"/>
        <v>37</v>
      </c>
      <c r="F24" s="65">
        <f>VLOOKUP($A24,'Return Data'!$B$7:$R$526,6,0)</f>
        <v>3.4306000000000001</v>
      </c>
      <c r="G24" s="66">
        <f t="shared" si="13"/>
        <v>30</v>
      </c>
      <c r="H24" s="65">
        <f>VLOOKUP($A24,'Return Data'!$B$7:$R$526,7,0)</f>
        <v>3.1625000000000001</v>
      </c>
      <c r="I24" s="66">
        <f t="shared" si="14"/>
        <v>39</v>
      </c>
      <c r="J24" s="65">
        <f>VLOOKUP($A24,'Return Data'!$B$7:$R$526,8,0)</f>
        <v>3.3439999999999999</v>
      </c>
      <c r="K24" s="66">
        <f t="shared" si="15"/>
        <v>38</v>
      </c>
      <c r="L24" s="65">
        <f>VLOOKUP($A24,'Return Data'!$B$7:$R$526,9,0)</f>
        <v>3.0312999999999999</v>
      </c>
      <c r="M24" s="66">
        <f t="shared" si="16"/>
        <v>38</v>
      </c>
      <c r="N24" s="65">
        <f>VLOOKUP($A24,'Return Data'!$B$7:$R$526,10,0)</f>
        <v>4.4809999999999999</v>
      </c>
      <c r="O24" s="66">
        <f t="shared" si="17"/>
        <v>30</v>
      </c>
      <c r="P24" s="65">
        <f>VLOOKUP($A24,'Return Data'!$B$7:$R$526,11,0)</f>
        <v>4.8921000000000001</v>
      </c>
      <c r="Q24" s="66">
        <f t="shared" si="18"/>
        <v>29</v>
      </c>
      <c r="R24" s="65">
        <f>VLOOKUP($A24,'Return Data'!$B$7:$R$526,12,0)</f>
        <v>5.1368999999999998</v>
      </c>
      <c r="S24" s="66">
        <f t="shared" si="19"/>
        <v>27</v>
      </c>
      <c r="T24" s="65">
        <f>VLOOKUP($A24,'Return Data'!$B$7:$R$526,13,0)</f>
        <v>5.4564000000000004</v>
      </c>
      <c r="U24" s="66">
        <f t="shared" si="20"/>
        <v>27</v>
      </c>
      <c r="V24" s="65">
        <f>VLOOKUP($A24,'Return Data'!$B$7:$R$526,17,0)</f>
        <v>6.4702000000000002</v>
      </c>
      <c r="W24" s="66">
        <f t="shared" si="21"/>
        <v>27</v>
      </c>
      <c r="X24" s="65">
        <f>VLOOKUP($A24,'Return Data'!$B$7:$R$526,14,0)</f>
        <v>6.6494</v>
      </c>
      <c r="Y24" s="66">
        <f t="shared" si="22"/>
        <v>25</v>
      </c>
      <c r="Z24" s="65">
        <f>VLOOKUP($A24,'Return Data'!$B$7:$R$526,16,0)</f>
        <v>7.7830000000000004</v>
      </c>
      <c r="AA24" s="67">
        <f t="shared" si="23"/>
        <v>8</v>
      </c>
    </row>
    <row r="25" spans="1:27" x14ac:dyDescent="0.3">
      <c r="A25" s="63" t="s">
        <v>135</v>
      </c>
      <c r="B25" s="64">
        <f>VLOOKUP($A25,'Return Data'!$B$7:$R$526,3,0)</f>
        <v>44003</v>
      </c>
      <c r="C25" s="65">
        <f>VLOOKUP($A25,'Return Data'!$B$7:$R$526,4,0)</f>
        <v>1955.4887000000001</v>
      </c>
      <c r="D25" s="65">
        <f>VLOOKUP($A25,'Return Data'!$B$7:$R$526,5,0)</f>
        <v>4.2095000000000002</v>
      </c>
      <c r="E25" s="66">
        <f t="shared" si="12"/>
        <v>3</v>
      </c>
      <c r="F25" s="65">
        <f>VLOOKUP($A25,'Return Data'!$B$7:$R$526,6,0)</f>
        <v>4.68</v>
      </c>
      <c r="G25" s="66">
        <f t="shared" si="13"/>
        <v>3</v>
      </c>
      <c r="H25" s="65">
        <f>VLOOKUP($A25,'Return Data'!$B$7:$R$526,7,0)</f>
        <v>3.6113</v>
      </c>
      <c r="I25" s="66">
        <f t="shared" si="14"/>
        <v>27</v>
      </c>
      <c r="J25" s="65">
        <f>VLOOKUP($A25,'Return Data'!$B$7:$R$526,8,0)</f>
        <v>3.4127999999999998</v>
      </c>
      <c r="K25" s="66">
        <f t="shared" si="15"/>
        <v>32</v>
      </c>
      <c r="L25" s="65">
        <f>VLOOKUP($A25,'Return Data'!$B$7:$R$526,9,0)</f>
        <v>3.2686000000000002</v>
      </c>
      <c r="M25" s="66">
        <f t="shared" si="16"/>
        <v>29</v>
      </c>
      <c r="N25" s="65">
        <f>VLOOKUP($A25,'Return Data'!$B$7:$R$526,10,0)</f>
        <v>4.3956999999999997</v>
      </c>
      <c r="O25" s="66">
        <f t="shared" si="17"/>
        <v>34</v>
      </c>
      <c r="P25" s="65"/>
      <c r="Q25" s="66"/>
      <c r="R25" s="65"/>
      <c r="S25" s="66"/>
      <c r="T25" s="65"/>
      <c r="U25" s="66"/>
      <c r="V25" s="65"/>
      <c r="W25" s="66"/>
      <c r="X25" s="65"/>
      <c r="Y25" s="66"/>
      <c r="Z25" s="65">
        <f>VLOOKUP($A25,'Return Data'!$B$7:$R$526,16,0)</f>
        <v>4.6638000000000002</v>
      </c>
      <c r="AA25" s="67">
        <f t="shared" si="23"/>
        <v>43</v>
      </c>
    </row>
    <row r="26" spans="1:27" x14ac:dyDescent="0.3">
      <c r="A26" s="63" t="s">
        <v>136</v>
      </c>
      <c r="B26" s="64">
        <f>VLOOKUP($A26,'Return Data'!$B$7:$R$526,3,0)</f>
        <v>44003</v>
      </c>
      <c r="C26" s="65">
        <f>VLOOKUP($A26,'Return Data'!$B$7:$R$526,4,0)</f>
        <v>1957.1332</v>
      </c>
      <c r="D26" s="65">
        <f>VLOOKUP($A26,'Return Data'!$B$7:$R$526,5,0)</f>
        <v>3.0122</v>
      </c>
      <c r="E26" s="66">
        <f t="shared" si="12"/>
        <v>34</v>
      </c>
      <c r="F26" s="65">
        <f>VLOOKUP($A26,'Return Data'!$B$7:$R$526,6,0)</f>
        <v>3.4312999999999998</v>
      </c>
      <c r="G26" s="66">
        <f t="shared" si="13"/>
        <v>29</v>
      </c>
      <c r="H26" s="65">
        <f>VLOOKUP($A26,'Return Data'!$B$7:$R$526,7,0)</f>
        <v>3.1753</v>
      </c>
      <c r="I26" s="66">
        <f t="shared" si="14"/>
        <v>38</v>
      </c>
      <c r="J26" s="65">
        <f>VLOOKUP($A26,'Return Data'!$B$7:$R$526,8,0)</f>
        <v>3.3481000000000001</v>
      </c>
      <c r="K26" s="66">
        <f t="shared" si="15"/>
        <v>36</v>
      </c>
      <c r="L26" s="65">
        <f>VLOOKUP($A26,'Return Data'!$B$7:$R$526,9,0)</f>
        <v>3.0400999999999998</v>
      </c>
      <c r="M26" s="66">
        <f t="shared" si="16"/>
        <v>37</v>
      </c>
      <c r="N26" s="65">
        <f>VLOOKUP($A26,'Return Data'!$B$7:$R$526,10,0)</f>
        <v>4.5058999999999996</v>
      </c>
      <c r="O26" s="66">
        <f t="shared" si="17"/>
        <v>29</v>
      </c>
      <c r="P26" s="65"/>
      <c r="Q26" s="66"/>
      <c r="R26" s="65"/>
      <c r="S26" s="66"/>
      <c r="T26" s="65"/>
      <c r="U26" s="66"/>
      <c r="V26" s="65"/>
      <c r="W26" s="66"/>
      <c r="X26" s="65"/>
      <c r="Y26" s="66"/>
      <c r="Z26" s="65">
        <f>VLOOKUP($A26,'Return Data'!$B$7:$R$526,16,0)</f>
        <v>4.8282999999999996</v>
      </c>
      <c r="AA26" s="67">
        <f t="shared" si="23"/>
        <v>39</v>
      </c>
    </row>
    <row r="27" spans="1:27" x14ac:dyDescent="0.3">
      <c r="A27" s="63" t="s">
        <v>137</v>
      </c>
      <c r="B27" s="64">
        <f>VLOOKUP($A27,'Return Data'!$B$7:$R$526,3,0)</f>
        <v>44003</v>
      </c>
      <c r="C27" s="65">
        <f>VLOOKUP($A27,'Return Data'!$B$7:$R$526,4,0)</f>
        <v>1956.8173999999999</v>
      </c>
      <c r="D27" s="65">
        <f>VLOOKUP($A27,'Return Data'!$B$7:$R$526,5,0)</f>
        <v>2.9175</v>
      </c>
      <c r="E27" s="66">
        <f t="shared" si="12"/>
        <v>40</v>
      </c>
      <c r="F27" s="65">
        <f>VLOOKUP($A27,'Return Data'!$B$7:$R$526,6,0)</f>
        <v>3.4100999999999999</v>
      </c>
      <c r="G27" s="66">
        <f t="shared" si="13"/>
        <v>32</v>
      </c>
      <c r="H27" s="65">
        <f>VLOOKUP($A27,'Return Data'!$B$7:$R$526,7,0)</f>
        <v>3.1534</v>
      </c>
      <c r="I27" s="66">
        <f t="shared" si="14"/>
        <v>40</v>
      </c>
      <c r="J27" s="65">
        <f>VLOOKUP($A27,'Return Data'!$B$7:$R$526,8,0)</f>
        <v>3.3441999999999998</v>
      </c>
      <c r="K27" s="66">
        <f t="shared" si="15"/>
        <v>37</v>
      </c>
      <c r="L27" s="65">
        <f>VLOOKUP($A27,'Return Data'!$B$7:$R$526,9,0)</f>
        <v>3.028</v>
      </c>
      <c r="M27" s="66">
        <f t="shared" si="16"/>
        <v>41</v>
      </c>
      <c r="N27" s="65">
        <f>VLOOKUP($A27,'Return Data'!$B$7:$R$526,10,0)</f>
        <v>4.4805000000000001</v>
      </c>
      <c r="O27" s="66">
        <f t="shared" si="17"/>
        <v>31</v>
      </c>
      <c r="P27" s="65"/>
      <c r="Q27" s="66"/>
      <c r="R27" s="65"/>
      <c r="S27" s="66"/>
      <c r="T27" s="65"/>
      <c r="U27" s="66"/>
      <c r="V27" s="65"/>
      <c r="W27" s="66"/>
      <c r="X27" s="65"/>
      <c r="Y27" s="66"/>
      <c r="Z27" s="65">
        <f>VLOOKUP($A27,'Return Data'!$B$7:$R$526,16,0)</f>
        <v>4.7934999999999999</v>
      </c>
      <c r="AA27" s="67">
        <f t="shared" si="23"/>
        <v>41</v>
      </c>
    </row>
    <row r="28" spans="1:27" x14ac:dyDescent="0.3">
      <c r="A28" s="63" t="s">
        <v>138</v>
      </c>
      <c r="B28" s="64">
        <f>VLOOKUP($A28,'Return Data'!$B$7:$R$526,3,0)</f>
        <v>44003</v>
      </c>
      <c r="C28" s="65">
        <f>VLOOKUP($A28,'Return Data'!$B$7:$R$526,4,0)</f>
        <v>1956.9634000000001</v>
      </c>
      <c r="D28" s="65">
        <f>VLOOKUP($A28,'Return Data'!$B$7:$R$526,5,0)</f>
        <v>3.1038000000000001</v>
      </c>
      <c r="E28" s="66">
        <f t="shared" si="12"/>
        <v>30</v>
      </c>
      <c r="F28" s="65">
        <f>VLOOKUP($A28,'Return Data'!$B$7:$R$526,6,0)</f>
        <v>3.5179999999999998</v>
      </c>
      <c r="G28" s="66">
        <f t="shared" si="13"/>
        <v>27</v>
      </c>
      <c r="H28" s="65">
        <f>VLOOKUP($A28,'Return Data'!$B$7:$R$526,7,0)</f>
        <v>3.194</v>
      </c>
      <c r="I28" s="66">
        <f t="shared" si="14"/>
        <v>35</v>
      </c>
      <c r="J28" s="65">
        <f>VLOOKUP($A28,'Return Data'!$B$7:$R$526,8,0)</f>
        <v>3.3071000000000002</v>
      </c>
      <c r="K28" s="66">
        <f t="shared" si="15"/>
        <v>39</v>
      </c>
      <c r="L28" s="65">
        <f>VLOOKUP($A28,'Return Data'!$B$7:$R$526,9,0)</f>
        <v>3.0512000000000001</v>
      </c>
      <c r="M28" s="66">
        <f t="shared" si="16"/>
        <v>35</v>
      </c>
      <c r="N28" s="65">
        <f>VLOOKUP($A28,'Return Data'!$B$7:$R$526,10,0)</f>
        <v>4.4687000000000001</v>
      </c>
      <c r="O28" s="66">
        <f t="shared" si="17"/>
        <v>32</v>
      </c>
      <c r="P28" s="65"/>
      <c r="Q28" s="66"/>
      <c r="R28" s="65"/>
      <c r="S28" s="66"/>
      <c r="T28" s="65"/>
      <c r="U28" s="66"/>
      <c r="V28" s="65"/>
      <c r="W28" s="66"/>
      <c r="X28" s="65"/>
      <c r="Y28" s="66"/>
      <c r="Z28" s="65">
        <f>VLOOKUP($A28,'Return Data'!$B$7:$R$526,16,0)</f>
        <v>4.8036000000000003</v>
      </c>
      <c r="AA28" s="67">
        <f t="shared" si="23"/>
        <v>40</v>
      </c>
    </row>
    <row r="29" spans="1:27" x14ac:dyDescent="0.3">
      <c r="A29" s="63" t="s">
        <v>139</v>
      </c>
      <c r="B29" s="64">
        <f>VLOOKUP($A29,'Return Data'!$B$7:$R$526,3,0)</f>
        <v>44003</v>
      </c>
      <c r="C29" s="65">
        <f>VLOOKUP($A29,'Return Data'!$B$7:$R$526,4,0)</f>
        <v>2756.9362000000001</v>
      </c>
      <c r="D29" s="65">
        <f>VLOOKUP($A29,'Return Data'!$B$7:$R$526,5,0)</f>
        <v>3.2585000000000002</v>
      </c>
      <c r="E29" s="66">
        <f t="shared" si="12"/>
        <v>23</v>
      </c>
      <c r="F29" s="65">
        <f>VLOOKUP($A29,'Return Data'!$B$7:$R$526,6,0)</f>
        <v>4.1669999999999998</v>
      </c>
      <c r="G29" s="66">
        <f t="shared" si="13"/>
        <v>9</v>
      </c>
      <c r="H29" s="65">
        <f>VLOOKUP($A29,'Return Data'!$B$7:$R$526,7,0)</f>
        <v>4.1965000000000003</v>
      </c>
      <c r="I29" s="66">
        <f t="shared" si="14"/>
        <v>17</v>
      </c>
      <c r="J29" s="65">
        <f>VLOOKUP($A29,'Return Data'!$B$7:$R$526,8,0)</f>
        <v>4.1132</v>
      </c>
      <c r="K29" s="66">
        <f t="shared" si="15"/>
        <v>19</v>
      </c>
      <c r="L29" s="65">
        <f>VLOOKUP($A29,'Return Data'!$B$7:$R$526,9,0)</f>
        <v>3.4439000000000002</v>
      </c>
      <c r="M29" s="66">
        <f t="shared" si="16"/>
        <v>28</v>
      </c>
      <c r="N29" s="65">
        <f>VLOOKUP($A29,'Return Data'!$B$7:$R$526,10,0)</f>
        <v>5.4873000000000003</v>
      </c>
      <c r="O29" s="66">
        <f t="shared" si="17"/>
        <v>25</v>
      </c>
      <c r="P29" s="65">
        <f>VLOOKUP($A29,'Return Data'!$B$7:$R$526,11,0)</f>
        <v>5.0807000000000002</v>
      </c>
      <c r="Q29" s="66">
        <f t="shared" si="18"/>
        <v>25</v>
      </c>
      <c r="R29" s="65">
        <f>VLOOKUP($A29,'Return Data'!$B$7:$R$526,12,0)</f>
        <v>5.2191000000000001</v>
      </c>
      <c r="S29" s="66">
        <f t="shared" si="19"/>
        <v>26</v>
      </c>
      <c r="T29" s="65">
        <f>VLOOKUP($A29,'Return Data'!$B$7:$R$526,13,0)</f>
        <v>5.4744000000000002</v>
      </c>
      <c r="U29" s="66">
        <f t="shared" si="20"/>
        <v>26</v>
      </c>
      <c r="V29" s="65">
        <f>VLOOKUP($A29,'Return Data'!$B$7:$R$526,17,0)</f>
        <v>6.5026999999999999</v>
      </c>
      <c r="W29" s="66">
        <f t="shared" si="21"/>
        <v>25</v>
      </c>
      <c r="X29" s="65">
        <f>VLOOKUP($A29,'Return Data'!$B$7:$R$526,14,0)</f>
        <v>6.6563999999999997</v>
      </c>
      <c r="Y29" s="66">
        <f t="shared" si="22"/>
        <v>24</v>
      </c>
      <c r="Z29" s="65">
        <f>VLOOKUP($A29,'Return Data'!$B$7:$R$526,16,0)</f>
        <v>7.7380000000000004</v>
      </c>
      <c r="AA29" s="67">
        <f t="shared" si="23"/>
        <v>18</v>
      </c>
    </row>
    <row r="30" spans="1:27" x14ac:dyDescent="0.3">
      <c r="A30" s="63" t="s">
        <v>140</v>
      </c>
      <c r="B30" s="64">
        <f>VLOOKUP($A30,'Return Data'!$B$7:$R$526,3,0)</f>
        <v>44003</v>
      </c>
      <c r="C30" s="65">
        <f>VLOOKUP($A30,'Return Data'!$B$7:$R$526,4,0)</f>
        <v>1055.6899000000001</v>
      </c>
      <c r="D30" s="65">
        <f>VLOOKUP($A30,'Return Data'!$B$7:$R$526,5,0)</f>
        <v>2.8111000000000002</v>
      </c>
      <c r="E30" s="66">
        <f t="shared" si="12"/>
        <v>42</v>
      </c>
      <c r="F30" s="65">
        <f>VLOOKUP($A30,'Return Data'!$B$7:$R$526,6,0)</f>
        <v>2.8218999999999999</v>
      </c>
      <c r="G30" s="66">
        <f t="shared" si="13"/>
        <v>41</v>
      </c>
      <c r="H30" s="65">
        <f>VLOOKUP($A30,'Return Data'!$B$7:$R$526,7,0)</f>
        <v>2.7694000000000001</v>
      </c>
      <c r="I30" s="66">
        <f t="shared" si="14"/>
        <v>42</v>
      </c>
      <c r="J30" s="65">
        <f>VLOOKUP($A30,'Return Data'!$B$7:$R$526,8,0)</f>
        <v>2.8169</v>
      </c>
      <c r="K30" s="66">
        <f t="shared" si="15"/>
        <v>42</v>
      </c>
      <c r="L30" s="65">
        <f>VLOOKUP($A30,'Return Data'!$B$7:$R$526,9,0)</f>
        <v>2.8302</v>
      </c>
      <c r="M30" s="66">
        <f t="shared" si="16"/>
        <v>42</v>
      </c>
      <c r="N30" s="65">
        <f>VLOOKUP($A30,'Return Data'!$B$7:$R$526,10,0)</f>
        <v>2.6423999999999999</v>
      </c>
      <c r="O30" s="66">
        <f t="shared" si="17"/>
        <v>42</v>
      </c>
      <c r="P30" s="65">
        <f>VLOOKUP($A30,'Return Data'!$B$7:$R$526,11,0)</f>
        <v>3.7330999999999999</v>
      </c>
      <c r="Q30" s="66">
        <f t="shared" si="18"/>
        <v>38</v>
      </c>
      <c r="R30" s="65">
        <f>VLOOKUP($A30,'Return Data'!$B$7:$R$526,12,0)</f>
        <v>4.1414999999999997</v>
      </c>
      <c r="S30" s="66">
        <f t="shared" si="19"/>
        <v>38</v>
      </c>
      <c r="T30" s="65">
        <f>VLOOKUP($A30,'Return Data'!$B$7:$R$526,13,0)</f>
        <v>4.4856999999999996</v>
      </c>
      <c r="U30" s="66">
        <f t="shared" si="20"/>
        <v>38</v>
      </c>
      <c r="V30" s="65"/>
      <c r="W30" s="66"/>
      <c r="X30" s="65"/>
      <c r="Y30" s="66"/>
      <c r="Z30" s="65">
        <f>VLOOKUP($A30,'Return Data'!$B$7:$R$526,16,0)</f>
        <v>4.7679999999999998</v>
      </c>
      <c r="AA30" s="67">
        <f t="shared" si="23"/>
        <v>42</v>
      </c>
    </row>
    <row r="31" spans="1:27" x14ac:dyDescent="0.3">
      <c r="A31" s="63" t="s">
        <v>141</v>
      </c>
      <c r="B31" s="64">
        <f>VLOOKUP($A31,'Return Data'!$B$7:$R$526,3,0)</f>
        <v>44003</v>
      </c>
      <c r="C31" s="65">
        <f>VLOOKUP($A31,'Return Data'!$B$7:$R$526,4,0)</f>
        <v>54.867400000000004</v>
      </c>
      <c r="D31" s="65">
        <f>VLOOKUP($A31,'Return Data'!$B$7:$R$526,5,0)</f>
        <v>3.3264999999999998</v>
      </c>
      <c r="E31" s="66">
        <f t="shared" si="12"/>
        <v>17</v>
      </c>
      <c r="F31" s="65">
        <f>VLOOKUP($A31,'Return Data'!$B$7:$R$526,6,0)</f>
        <v>3.6377000000000002</v>
      </c>
      <c r="G31" s="66">
        <f t="shared" si="13"/>
        <v>25</v>
      </c>
      <c r="H31" s="65">
        <f>VLOOKUP($A31,'Return Data'!$B$7:$R$526,7,0)</f>
        <v>3.7090000000000001</v>
      </c>
      <c r="I31" s="66">
        <f t="shared" si="14"/>
        <v>25</v>
      </c>
      <c r="J31" s="65">
        <f>VLOOKUP($A31,'Return Data'!$B$7:$R$526,8,0)</f>
        <v>3.8975</v>
      </c>
      <c r="K31" s="66">
        <f t="shared" si="15"/>
        <v>24</v>
      </c>
      <c r="L31" s="65">
        <f>VLOOKUP($A31,'Return Data'!$B$7:$R$526,9,0)</f>
        <v>3.6421999999999999</v>
      </c>
      <c r="M31" s="66">
        <f t="shared" si="16"/>
        <v>22</v>
      </c>
      <c r="N31" s="65">
        <f>VLOOKUP($A31,'Return Data'!$B$7:$R$526,10,0)</f>
        <v>4.7838000000000003</v>
      </c>
      <c r="O31" s="66">
        <f t="shared" si="17"/>
        <v>28</v>
      </c>
      <c r="P31" s="65">
        <f>VLOOKUP($A31,'Return Data'!$B$7:$R$526,11,0)</f>
        <v>4.9010999999999996</v>
      </c>
      <c r="Q31" s="66">
        <f t="shared" si="18"/>
        <v>28</v>
      </c>
      <c r="R31" s="65">
        <f>VLOOKUP($A31,'Return Data'!$B$7:$R$526,12,0)</f>
        <v>5.1147999999999998</v>
      </c>
      <c r="S31" s="66">
        <f t="shared" si="19"/>
        <v>29</v>
      </c>
      <c r="T31" s="65">
        <f>VLOOKUP($A31,'Return Data'!$B$7:$R$526,13,0)</f>
        <v>5.4542999999999999</v>
      </c>
      <c r="U31" s="66">
        <f t="shared" si="20"/>
        <v>28</v>
      </c>
      <c r="V31" s="65">
        <f>VLOOKUP($A31,'Return Data'!$B$7:$R$526,17,0)</f>
        <v>6.5365000000000002</v>
      </c>
      <c r="W31" s="66">
        <f t="shared" si="21"/>
        <v>23</v>
      </c>
      <c r="X31" s="65">
        <f>VLOOKUP($A31,'Return Data'!$B$7:$R$526,14,0)</f>
        <v>6.681</v>
      </c>
      <c r="Y31" s="66">
        <f t="shared" si="22"/>
        <v>22</v>
      </c>
      <c r="Z31" s="65">
        <f>VLOOKUP($A31,'Return Data'!$B$7:$R$526,16,0)</f>
        <v>7.7901999999999996</v>
      </c>
      <c r="AA31" s="67">
        <f t="shared" si="23"/>
        <v>7</v>
      </c>
    </row>
    <row r="32" spans="1:27" x14ac:dyDescent="0.3">
      <c r="A32" s="63" t="s">
        <v>142</v>
      </c>
      <c r="B32" s="64">
        <f>VLOOKUP($A32,'Return Data'!$B$7:$R$526,3,0)</f>
        <v>44003</v>
      </c>
      <c r="C32" s="65">
        <f>VLOOKUP($A32,'Return Data'!$B$7:$R$526,4,0)</f>
        <v>4056.7957000000001</v>
      </c>
      <c r="D32" s="65">
        <f>VLOOKUP($A32,'Return Data'!$B$7:$R$526,5,0)</f>
        <v>3.4340000000000002</v>
      </c>
      <c r="E32" s="66">
        <f t="shared" si="12"/>
        <v>11</v>
      </c>
      <c r="F32" s="65">
        <f>VLOOKUP($A32,'Return Data'!$B$7:$R$526,6,0)</f>
        <v>4.3952</v>
      </c>
      <c r="G32" s="66">
        <f t="shared" si="13"/>
        <v>5</v>
      </c>
      <c r="H32" s="65">
        <f>VLOOKUP($A32,'Return Data'!$B$7:$R$526,7,0)</f>
        <v>4.8788</v>
      </c>
      <c r="I32" s="66">
        <f t="shared" si="14"/>
        <v>1</v>
      </c>
      <c r="J32" s="65">
        <f>VLOOKUP($A32,'Return Data'!$B$7:$R$526,8,0)</f>
        <v>4.6247999999999996</v>
      </c>
      <c r="K32" s="66">
        <f t="shared" si="15"/>
        <v>6</v>
      </c>
      <c r="L32" s="65">
        <f>VLOOKUP($A32,'Return Data'!$B$7:$R$526,9,0)</f>
        <v>3.8532000000000002</v>
      </c>
      <c r="M32" s="66">
        <f t="shared" si="16"/>
        <v>11</v>
      </c>
      <c r="N32" s="65">
        <f>VLOOKUP($A32,'Return Data'!$B$7:$R$526,10,0)</f>
        <v>5.6539999999999999</v>
      </c>
      <c r="O32" s="66">
        <f t="shared" si="17"/>
        <v>17</v>
      </c>
      <c r="P32" s="65">
        <f>VLOOKUP($A32,'Return Data'!$B$7:$R$526,11,0)</f>
        <v>5.1200999999999999</v>
      </c>
      <c r="Q32" s="66">
        <f t="shared" si="18"/>
        <v>24</v>
      </c>
      <c r="R32" s="65">
        <f>VLOOKUP($A32,'Return Data'!$B$7:$R$526,12,0)</f>
        <v>5.2572999999999999</v>
      </c>
      <c r="S32" s="66">
        <f t="shared" si="19"/>
        <v>25</v>
      </c>
      <c r="T32" s="65">
        <f>VLOOKUP($A32,'Return Data'!$B$7:$R$526,13,0)</f>
        <v>5.5252999999999997</v>
      </c>
      <c r="U32" s="66">
        <f t="shared" si="20"/>
        <v>24</v>
      </c>
      <c r="V32" s="65">
        <f>VLOOKUP($A32,'Return Data'!$B$7:$R$526,17,0)</f>
        <v>6.4817</v>
      </c>
      <c r="W32" s="66">
        <f t="shared" si="21"/>
        <v>26</v>
      </c>
      <c r="X32" s="65">
        <f>VLOOKUP($A32,'Return Data'!$B$7:$R$526,14,0)</f>
        <v>6.6265000000000001</v>
      </c>
      <c r="Y32" s="66">
        <f t="shared" si="22"/>
        <v>27</v>
      </c>
      <c r="Z32" s="65">
        <f>VLOOKUP($A32,'Return Data'!$B$7:$R$526,16,0)</f>
        <v>7.6989000000000001</v>
      </c>
      <c r="AA32" s="67">
        <f t="shared" si="23"/>
        <v>24</v>
      </c>
    </row>
    <row r="33" spans="1:27" x14ac:dyDescent="0.3">
      <c r="A33" s="63" t="s">
        <v>143</v>
      </c>
      <c r="B33" s="64">
        <f>VLOOKUP($A33,'Return Data'!$B$7:$R$526,3,0)</f>
        <v>44003</v>
      </c>
      <c r="C33" s="65">
        <f>VLOOKUP($A33,'Return Data'!$B$7:$R$526,4,0)</f>
        <v>2750.1064000000001</v>
      </c>
      <c r="D33" s="65">
        <f>VLOOKUP($A33,'Return Data'!$B$7:$R$526,5,0)</f>
        <v>3.3090999999999999</v>
      </c>
      <c r="E33" s="66">
        <f t="shared" si="12"/>
        <v>21</v>
      </c>
      <c r="F33" s="65">
        <f>VLOOKUP($A33,'Return Data'!$B$7:$R$526,6,0)</f>
        <v>4.1242000000000001</v>
      </c>
      <c r="G33" s="66">
        <f t="shared" si="13"/>
        <v>11</v>
      </c>
      <c r="H33" s="65">
        <f>VLOOKUP($A33,'Return Data'!$B$7:$R$526,7,0)</f>
        <v>4.5204000000000004</v>
      </c>
      <c r="I33" s="66">
        <f t="shared" si="14"/>
        <v>9</v>
      </c>
      <c r="J33" s="65">
        <f>VLOOKUP($A33,'Return Data'!$B$7:$R$526,8,0)</f>
        <v>4.4400000000000004</v>
      </c>
      <c r="K33" s="66">
        <f t="shared" si="15"/>
        <v>10</v>
      </c>
      <c r="L33" s="65">
        <f>VLOOKUP($A33,'Return Data'!$B$7:$R$526,9,0)</f>
        <v>3.7576000000000001</v>
      </c>
      <c r="M33" s="66">
        <f t="shared" si="16"/>
        <v>18</v>
      </c>
      <c r="N33" s="65">
        <f>VLOOKUP($A33,'Return Data'!$B$7:$R$526,10,0)</f>
        <v>5.827</v>
      </c>
      <c r="O33" s="66">
        <f t="shared" si="17"/>
        <v>13</v>
      </c>
      <c r="P33" s="65">
        <f>VLOOKUP($A33,'Return Data'!$B$7:$R$526,11,0)</f>
        <v>5.2910000000000004</v>
      </c>
      <c r="Q33" s="66">
        <f t="shared" si="18"/>
        <v>14</v>
      </c>
      <c r="R33" s="65">
        <f>VLOOKUP($A33,'Return Data'!$B$7:$R$526,12,0)</f>
        <v>5.4039000000000001</v>
      </c>
      <c r="S33" s="66">
        <f t="shared" si="19"/>
        <v>16</v>
      </c>
      <c r="T33" s="65">
        <f>VLOOKUP($A33,'Return Data'!$B$7:$R$526,13,0)</f>
        <v>5.6249000000000002</v>
      </c>
      <c r="U33" s="66">
        <f t="shared" si="20"/>
        <v>20</v>
      </c>
      <c r="V33" s="65">
        <f>VLOOKUP($A33,'Return Data'!$B$7:$R$526,17,0)</f>
        <v>6.5702999999999996</v>
      </c>
      <c r="W33" s="66">
        <f t="shared" si="21"/>
        <v>20</v>
      </c>
      <c r="X33" s="65">
        <f>VLOOKUP($A33,'Return Data'!$B$7:$R$526,14,0)</f>
        <v>6.7091000000000003</v>
      </c>
      <c r="Y33" s="66">
        <f t="shared" si="22"/>
        <v>20</v>
      </c>
      <c r="Z33" s="65">
        <f>VLOOKUP($A33,'Return Data'!$B$7:$R$526,16,0)</f>
        <v>7.7343000000000002</v>
      </c>
      <c r="AA33" s="67">
        <f t="shared" si="23"/>
        <v>20</v>
      </c>
    </row>
    <row r="34" spans="1:27" x14ac:dyDescent="0.3">
      <c r="A34" s="63" t="s">
        <v>144</v>
      </c>
      <c r="B34" s="64">
        <f>VLOOKUP($A34,'Return Data'!$B$7:$R$526,3,0)</f>
        <v>44003</v>
      </c>
      <c r="C34" s="65">
        <f>VLOOKUP($A34,'Return Data'!$B$7:$R$526,4,0)</f>
        <v>3642.6518000000001</v>
      </c>
      <c r="D34" s="65">
        <f>VLOOKUP($A34,'Return Data'!$B$7:$R$526,5,0)</f>
        <v>3.4413</v>
      </c>
      <c r="E34" s="66">
        <f t="shared" si="12"/>
        <v>10</v>
      </c>
      <c r="F34" s="65">
        <f>VLOOKUP($A34,'Return Data'!$B$7:$R$526,6,0)</f>
        <v>3.8967999999999998</v>
      </c>
      <c r="G34" s="66">
        <f t="shared" si="13"/>
        <v>16</v>
      </c>
      <c r="H34" s="65">
        <f>VLOOKUP($A34,'Return Data'!$B$7:$R$526,7,0)</f>
        <v>4.4104999999999999</v>
      </c>
      <c r="I34" s="66">
        <f t="shared" si="14"/>
        <v>14</v>
      </c>
      <c r="J34" s="65">
        <f>VLOOKUP($A34,'Return Data'!$B$7:$R$526,8,0)</f>
        <v>4.4615</v>
      </c>
      <c r="K34" s="66">
        <f t="shared" si="15"/>
        <v>9</v>
      </c>
      <c r="L34" s="65">
        <f>VLOOKUP($A34,'Return Data'!$B$7:$R$526,9,0)</f>
        <v>4.0891999999999999</v>
      </c>
      <c r="M34" s="66">
        <f t="shared" si="16"/>
        <v>7</v>
      </c>
      <c r="N34" s="65">
        <f>VLOOKUP($A34,'Return Data'!$B$7:$R$526,10,0)</f>
        <v>6.0572999999999997</v>
      </c>
      <c r="O34" s="66">
        <f t="shared" si="17"/>
        <v>6</v>
      </c>
      <c r="P34" s="65">
        <f>VLOOKUP($A34,'Return Data'!$B$7:$R$526,11,0)</f>
        <v>5.5128000000000004</v>
      </c>
      <c r="Q34" s="66">
        <f t="shared" si="18"/>
        <v>6</v>
      </c>
      <c r="R34" s="65">
        <f>VLOOKUP($A34,'Return Data'!$B$7:$R$526,12,0)</f>
        <v>5.5677000000000003</v>
      </c>
      <c r="S34" s="66">
        <f t="shared" si="19"/>
        <v>6</v>
      </c>
      <c r="T34" s="65">
        <f>VLOOKUP($A34,'Return Data'!$B$7:$R$526,13,0)</f>
        <v>5.7927999999999997</v>
      </c>
      <c r="U34" s="66">
        <f t="shared" si="20"/>
        <v>9</v>
      </c>
      <c r="V34" s="65">
        <f>VLOOKUP($A34,'Return Data'!$B$7:$R$526,17,0)</f>
        <v>6.6523000000000003</v>
      </c>
      <c r="W34" s="66">
        <f t="shared" si="21"/>
        <v>12</v>
      </c>
      <c r="X34" s="65">
        <f>VLOOKUP($A34,'Return Data'!$B$7:$R$526,14,0)</f>
        <v>6.7645999999999997</v>
      </c>
      <c r="Y34" s="66">
        <f t="shared" si="22"/>
        <v>13</v>
      </c>
      <c r="Z34" s="65">
        <f>VLOOKUP($A34,'Return Data'!$B$7:$R$526,16,0)</f>
        <v>7.7488999999999999</v>
      </c>
      <c r="AA34" s="67">
        <f t="shared" si="23"/>
        <v>14</v>
      </c>
    </row>
    <row r="35" spans="1:27" x14ac:dyDescent="0.3">
      <c r="A35" s="63" t="s">
        <v>439</v>
      </c>
      <c r="B35" s="64">
        <f>VLOOKUP($A35,'Return Data'!$B$7:$R$526,3,0)</f>
        <v>44003</v>
      </c>
      <c r="C35" s="65">
        <f>VLOOKUP($A35,'Return Data'!$B$7:$R$526,4,0)</f>
        <v>1302.8012000000001</v>
      </c>
      <c r="D35" s="65">
        <f>VLOOKUP($A35,'Return Data'!$B$7:$R$526,5,0)</f>
        <v>3.3371</v>
      </c>
      <c r="E35" s="66">
        <f t="shared" si="12"/>
        <v>15</v>
      </c>
      <c r="F35" s="65">
        <f>VLOOKUP($A35,'Return Data'!$B$7:$R$526,6,0)</f>
        <v>3.9815</v>
      </c>
      <c r="G35" s="66">
        <f t="shared" si="13"/>
        <v>14</v>
      </c>
      <c r="H35" s="65">
        <f>VLOOKUP($A35,'Return Data'!$B$7:$R$526,7,0)</f>
        <v>4.2427999999999999</v>
      </c>
      <c r="I35" s="66">
        <f t="shared" si="14"/>
        <v>15</v>
      </c>
      <c r="J35" s="65">
        <f>VLOOKUP($A35,'Return Data'!$B$7:$R$526,8,0)</f>
        <v>4.2973999999999997</v>
      </c>
      <c r="K35" s="66">
        <f t="shared" si="15"/>
        <v>15</v>
      </c>
      <c r="L35" s="65">
        <f>VLOOKUP($A35,'Return Data'!$B$7:$R$526,9,0)</f>
        <v>4.0549999999999997</v>
      </c>
      <c r="M35" s="66">
        <f t="shared" si="16"/>
        <v>8</v>
      </c>
      <c r="N35" s="65">
        <f>VLOOKUP($A35,'Return Data'!$B$7:$R$526,10,0)</f>
        <v>5.8925000000000001</v>
      </c>
      <c r="O35" s="66">
        <f t="shared" si="17"/>
        <v>11</v>
      </c>
      <c r="P35" s="65">
        <f>VLOOKUP($A35,'Return Data'!$B$7:$R$526,11,0)</f>
        <v>5.3502000000000001</v>
      </c>
      <c r="Q35" s="66">
        <f t="shared" si="18"/>
        <v>13</v>
      </c>
      <c r="R35" s="65">
        <f>VLOOKUP($A35,'Return Data'!$B$7:$R$526,12,0)</f>
        <v>5.5339999999999998</v>
      </c>
      <c r="S35" s="66">
        <f t="shared" si="19"/>
        <v>9</v>
      </c>
      <c r="T35" s="65">
        <f>VLOOKUP($A35,'Return Data'!$B$7:$R$526,13,0)</f>
        <v>5.8227000000000002</v>
      </c>
      <c r="U35" s="66">
        <f t="shared" si="20"/>
        <v>6</v>
      </c>
      <c r="V35" s="65">
        <f>VLOOKUP($A35,'Return Data'!$B$7:$R$526,17,0)</f>
        <v>6.7431000000000001</v>
      </c>
      <c r="W35" s="66">
        <f t="shared" si="21"/>
        <v>5</v>
      </c>
      <c r="X35" s="65">
        <f>VLOOKUP($A35,'Return Data'!$B$7:$R$526,14,0)</f>
        <v>6.8305999999999996</v>
      </c>
      <c r="Y35" s="66">
        <f t="shared" si="22"/>
        <v>5</v>
      </c>
      <c r="Z35" s="65">
        <f>VLOOKUP($A35,'Return Data'!$B$7:$R$526,16,0)</f>
        <v>6.8906999999999998</v>
      </c>
      <c r="AA35" s="67">
        <f t="shared" si="23"/>
        <v>33</v>
      </c>
    </row>
    <row r="36" spans="1:27" x14ac:dyDescent="0.3">
      <c r="A36" s="63" t="s">
        <v>146</v>
      </c>
      <c r="B36" s="64">
        <f>VLOOKUP($A36,'Return Data'!$B$7:$R$526,3,0)</f>
        <v>44003</v>
      </c>
      <c r="C36" s="65">
        <f>VLOOKUP($A36,'Return Data'!$B$7:$R$526,4,0)</f>
        <v>2116.2491</v>
      </c>
      <c r="D36" s="65">
        <f>VLOOKUP($A36,'Return Data'!$B$7:$R$526,5,0)</f>
        <v>3.3216000000000001</v>
      </c>
      <c r="E36" s="66">
        <f t="shared" si="12"/>
        <v>20</v>
      </c>
      <c r="F36" s="65">
        <f>VLOOKUP($A36,'Return Data'!$B$7:$R$526,6,0)</f>
        <v>3.7806999999999999</v>
      </c>
      <c r="G36" s="66">
        <f t="shared" si="13"/>
        <v>21</v>
      </c>
      <c r="H36" s="65">
        <f>VLOOKUP($A36,'Return Data'!$B$7:$R$526,7,0)</f>
        <v>3.8458000000000001</v>
      </c>
      <c r="I36" s="66">
        <f t="shared" si="14"/>
        <v>24</v>
      </c>
      <c r="J36" s="65">
        <f>VLOOKUP($A36,'Return Data'!$B$7:$R$526,8,0)</f>
        <v>4.0103</v>
      </c>
      <c r="K36" s="66">
        <f t="shared" si="15"/>
        <v>22</v>
      </c>
      <c r="L36" s="65">
        <f>VLOOKUP($A36,'Return Data'!$B$7:$R$526,9,0)</f>
        <v>3.6650999999999998</v>
      </c>
      <c r="M36" s="66">
        <f t="shared" si="16"/>
        <v>21</v>
      </c>
      <c r="N36" s="65">
        <f>VLOOKUP($A36,'Return Data'!$B$7:$R$526,10,0)</f>
        <v>5.5465</v>
      </c>
      <c r="O36" s="66">
        <f t="shared" si="17"/>
        <v>21</v>
      </c>
      <c r="P36" s="65">
        <f>VLOOKUP($A36,'Return Data'!$B$7:$R$526,11,0)</f>
        <v>5.2275</v>
      </c>
      <c r="Q36" s="66">
        <f t="shared" si="18"/>
        <v>19</v>
      </c>
      <c r="R36" s="65">
        <f>VLOOKUP($A36,'Return Data'!$B$7:$R$526,12,0)</f>
        <v>5.3602999999999996</v>
      </c>
      <c r="S36" s="66">
        <f t="shared" si="19"/>
        <v>19</v>
      </c>
      <c r="T36" s="65">
        <f>VLOOKUP($A36,'Return Data'!$B$7:$R$526,13,0)</f>
        <v>5.6319999999999997</v>
      </c>
      <c r="U36" s="66">
        <f t="shared" si="20"/>
        <v>19</v>
      </c>
      <c r="V36" s="65">
        <f>VLOOKUP($A36,'Return Data'!$B$7:$R$526,17,0)</f>
        <v>6.5732999999999997</v>
      </c>
      <c r="W36" s="66">
        <f t="shared" si="21"/>
        <v>19</v>
      </c>
      <c r="X36" s="65">
        <f>VLOOKUP($A36,'Return Data'!$B$7:$R$526,14,0)</f>
        <v>6.7126000000000001</v>
      </c>
      <c r="Y36" s="66">
        <f t="shared" si="22"/>
        <v>19</v>
      </c>
      <c r="Z36" s="65">
        <f>VLOOKUP($A36,'Return Data'!$B$7:$R$526,16,0)</f>
        <v>7.5030000000000001</v>
      </c>
      <c r="AA36" s="67">
        <f t="shared" si="23"/>
        <v>29</v>
      </c>
    </row>
    <row r="37" spans="1:27" x14ac:dyDescent="0.3">
      <c r="A37" s="63" t="s">
        <v>147</v>
      </c>
      <c r="B37" s="64">
        <f>VLOOKUP($A37,'Return Data'!$B$7:$R$526,3,0)</f>
        <v>44003</v>
      </c>
      <c r="C37" s="65">
        <f>VLOOKUP($A37,'Return Data'!$B$7:$R$526,4,0)</f>
        <v>10.789</v>
      </c>
      <c r="D37" s="65">
        <f>VLOOKUP($A37,'Return Data'!$B$7:$R$526,5,0)</f>
        <v>2.8761000000000001</v>
      </c>
      <c r="E37" s="66">
        <f t="shared" si="12"/>
        <v>41</v>
      </c>
      <c r="F37" s="65">
        <f>VLOOKUP($A37,'Return Data'!$B$7:$R$526,6,0)</f>
        <v>2.9327000000000001</v>
      </c>
      <c r="G37" s="66">
        <f t="shared" si="13"/>
        <v>38</v>
      </c>
      <c r="H37" s="65">
        <f>VLOOKUP($A37,'Return Data'!$B$7:$R$526,7,0)</f>
        <v>3.2401</v>
      </c>
      <c r="I37" s="66">
        <f t="shared" si="14"/>
        <v>34</v>
      </c>
      <c r="J37" s="65">
        <f>VLOOKUP($A37,'Return Data'!$B$7:$R$526,8,0)</f>
        <v>3.3875000000000002</v>
      </c>
      <c r="K37" s="66">
        <f t="shared" si="15"/>
        <v>34</v>
      </c>
      <c r="L37" s="65">
        <f>VLOOKUP($A37,'Return Data'!$B$7:$R$526,9,0)</f>
        <v>3.0417000000000001</v>
      </c>
      <c r="M37" s="66">
        <f t="shared" si="16"/>
        <v>36</v>
      </c>
      <c r="N37" s="65">
        <f>VLOOKUP($A37,'Return Data'!$B$7:$R$526,10,0)</f>
        <v>3.5236000000000001</v>
      </c>
      <c r="O37" s="66">
        <f t="shared" si="17"/>
        <v>40</v>
      </c>
      <c r="P37" s="65">
        <f>VLOOKUP($A37,'Return Data'!$B$7:$R$526,11,0)</f>
        <v>4.1043000000000003</v>
      </c>
      <c r="Q37" s="66">
        <f t="shared" si="18"/>
        <v>37</v>
      </c>
      <c r="R37" s="65">
        <f>VLOOKUP($A37,'Return Data'!$B$7:$R$526,12,0)</f>
        <v>4.3922999999999996</v>
      </c>
      <c r="S37" s="66">
        <f t="shared" si="19"/>
        <v>37</v>
      </c>
      <c r="T37" s="65">
        <f>VLOOKUP($A37,'Return Data'!$B$7:$R$526,13,0)</f>
        <v>4.6879999999999997</v>
      </c>
      <c r="U37" s="66">
        <f t="shared" si="20"/>
        <v>37</v>
      </c>
      <c r="V37" s="65"/>
      <c r="W37" s="66"/>
      <c r="X37" s="65"/>
      <c r="Y37" s="66"/>
      <c r="Z37" s="65">
        <f>VLOOKUP($A37,'Return Data'!$B$7:$R$526,16,0)</f>
        <v>5.1688999999999998</v>
      </c>
      <c r="AA37" s="67">
        <f t="shared" si="23"/>
        <v>38</v>
      </c>
    </row>
    <row r="38" spans="1:27" x14ac:dyDescent="0.3">
      <c r="A38" s="63" t="s">
        <v>148</v>
      </c>
      <c r="B38" s="64">
        <f>VLOOKUP($A38,'Return Data'!$B$7:$R$526,3,0)</f>
        <v>44003</v>
      </c>
      <c r="C38" s="65">
        <f>VLOOKUP($A38,'Return Data'!$B$7:$R$526,4,0)</f>
        <v>4907.1590999999999</v>
      </c>
      <c r="D38" s="65">
        <f>VLOOKUP($A38,'Return Data'!$B$7:$R$526,5,0)</f>
        <v>3.4910000000000001</v>
      </c>
      <c r="E38" s="66">
        <f t="shared" si="12"/>
        <v>9</v>
      </c>
      <c r="F38" s="65">
        <f>VLOOKUP($A38,'Return Data'!$B$7:$R$526,6,0)</f>
        <v>4.1764000000000001</v>
      </c>
      <c r="G38" s="66">
        <f t="shared" si="13"/>
        <v>8</v>
      </c>
      <c r="H38" s="65">
        <f>VLOOKUP($A38,'Return Data'!$B$7:$R$526,7,0)</f>
        <v>4.8773</v>
      </c>
      <c r="I38" s="66">
        <f t="shared" si="14"/>
        <v>2</v>
      </c>
      <c r="J38" s="65">
        <f>VLOOKUP($A38,'Return Data'!$B$7:$R$526,8,0)</f>
        <v>4.6787000000000001</v>
      </c>
      <c r="K38" s="66">
        <f t="shared" si="15"/>
        <v>5</v>
      </c>
      <c r="L38" s="65">
        <f>VLOOKUP($A38,'Return Data'!$B$7:$R$526,9,0)</f>
        <v>3.9933000000000001</v>
      </c>
      <c r="M38" s="66">
        <f t="shared" si="16"/>
        <v>9</v>
      </c>
      <c r="N38" s="65">
        <f>VLOOKUP($A38,'Return Data'!$B$7:$R$526,10,0)</f>
        <v>6.0439999999999996</v>
      </c>
      <c r="O38" s="66">
        <f t="shared" si="17"/>
        <v>7</v>
      </c>
      <c r="P38" s="65">
        <f>VLOOKUP($A38,'Return Data'!$B$7:$R$526,11,0)</f>
        <v>5.4288999999999996</v>
      </c>
      <c r="Q38" s="66">
        <f t="shared" si="18"/>
        <v>9</v>
      </c>
      <c r="R38" s="65">
        <f>VLOOKUP($A38,'Return Data'!$B$7:$R$526,12,0)</f>
        <v>5.5311000000000003</v>
      </c>
      <c r="S38" s="66">
        <f t="shared" si="19"/>
        <v>10</v>
      </c>
      <c r="T38" s="65">
        <f>VLOOKUP($A38,'Return Data'!$B$7:$R$526,13,0)</f>
        <v>5.8010999999999999</v>
      </c>
      <c r="U38" s="66">
        <f t="shared" si="20"/>
        <v>8</v>
      </c>
      <c r="V38" s="65">
        <f>VLOOKUP($A38,'Return Data'!$B$7:$R$526,17,0)</f>
        <v>6.7279</v>
      </c>
      <c r="W38" s="66">
        <f t="shared" si="21"/>
        <v>6</v>
      </c>
      <c r="X38" s="65">
        <f>VLOOKUP($A38,'Return Data'!$B$7:$R$526,14,0)</f>
        <v>6.8129999999999997</v>
      </c>
      <c r="Y38" s="66">
        <f t="shared" si="22"/>
        <v>6</v>
      </c>
      <c r="Z38" s="65">
        <f>VLOOKUP($A38,'Return Data'!$B$7:$R$526,16,0)</f>
        <v>7.8053999999999997</v>
      </c>
      <c r="AA38" s="67">
        <f t="shared" si="23"/>
        <v>6</v>
      </c>
    </row>
    <row r="39" spans="1:27" x14ac:dyDescent="0.3">
      <c r="A39" s="63" t="s">
        <v>149</v>
      </c>
      <c r="B39" s="64">
        <f>VLOOKUP($A39,'Return Data'!$B$7:$R$526,3,0)</f>
        <v>44003</v>
      </c>
      <c r="C39" s="65">
        <f>VLOOKUP($A39,'Return Data'!$B$7:$R$526,4,0)</f>
        <v>1126.2518</v>
      </c>
      <c r="D39" s="65">
        <f>VLOOKUP($A39,'Return Data'!$B$7:$R$526,5,0)</f>
        <v>3.0371999999999999</v>
      </c>
      <c r="E39" s="66">
        <f t="shared" si="12"/>
        <v>33</v>
      </c>
      <c r="F39" s="65">
        <f>VLOOKUP($A39,'Return Data'!$B$7:$R$526,6,0)</f>
        <v>2.9163999999999999</v>
      </c>
      <c r="G39" s="66">
        <f t="shared" si="13"/>
        <v>39</v>
      </c>
      <c r="H39" s="65">
        <f>VLOOKUP($A39,'Return Data'!$B$7:$R$526,7,0)</f>
        <v>3.4203999999999999</v>
      </c>
      <c r="I39" s="66">
        <f t="shared" si="14"/>
        <v>30</v>
      </c>
      <c r="J39" s="65">
        <f>VLOOKUP($A39,'Return Data'!$B$7:$R$526,8,0)</f>
        <v>3.5482</v>
      </c>
      <c r="K39" s="66">
        <f t="shared" si="15"/>
        <v>28</v>
      </c>
      <c r="L39" s="65">
        <f>VLOOKUP($A39,'Return Data'!$B$7:$R$526,9,0)</f>
        <v>3.0306000000000002</v>
      </c>
      <c r="M39" s="66">
        <f t="shared" si="16"/>
        <v>39</v>
      </c>
      <c r="N39" s="65">
        <f>VLOOKUP($A39,'Return Data'!$B$7:$R$526,10,0)</f>
        <v>3.8967000000000001</v>
      </c>
      <c r="O39" s="66">
        <f t="shared" si="17"/>
        <v>36</v>
      </c>
      <c r="P39" s="65">
        <f>VLOOKUP($A39,'Return Data'!$B$7:$R$526,11,0)</f>
        <v>4.4204999999999997</v>
      </c>
      <c r="Q39" s="66">
        <f t="shared" si="18"/>
        <v>33</v>
      </c>
      <c r="R39" s="65">
        <f>VLOOKUP($A39,'Return Data'!$B$7:$R$526,12,0)</f>
        <v>4.6675000000000004</v>
      </c>
      <c r="S39" s="66">
        <f t="shared" si="19"/>
        <v>32</v>
      </c>
      <c r="T39" s="65">
        <f>VLOOKUP($A39,'Return Data'!$B$7:$R$526,13,0)</f>
        <v>5.0327999999999999</v>
      </c>
      <c r="U39" s="66">
        <f t="shared" si="20"/>
        <v>32</v>
      </c>
      <c r="V39" s="65">
        <f>VLOOKUP($A39,'Return Data'!$B$7:$R$526,17,0)</f>
        <v>5.7514000000000003</v>
      </c>
      <c r="W39" s="66">
        <f t="shared" si="21"/>
        <v>33</v>
      </c>
      <c r="X39" s="65"/>
      <c r="Y39" s="66"/>
      <c r="Z39" s="65">
        <f>VLOOKUP($A39,'Return Data'!$B$7:$R$526,16,0)</f>
        <v>5.7823000000000002</v>
      </c>
      <c r="AA39" s="67">
        <f t="shared" si="23"/>
        <v>37</v>
      </c>
    </row>
    <row r="40" spans="1:27" x14ac:dyDescent="0.3">
      <c r="A40" s="63" t="s">
        <v>150</v>
      </c>
      <c r="B40" s="64">
        <f>VLOOKUP($A40,'Return Data'!$B$7:$R$526,3,0)</f>
        <v>44003</v>
      </c>
      <c r="C40" s="65">
        <f>VLOOKUP($A40,'Return Data'!$B$7:$R$526,4,0)</f>
        <v>261.34390000000002</v>
      </c>
      <c r="D40" s="65">
        <f>VLOOKUP($A40,'Return Data'!$B$7:$R$526,5,0)</f>
        <v>3.6735000000000002</v>
      </c>
      <c r="E40" s="66">
        <f t="shared" si="12"/>
        <v>5</v>
      </c>
      <c r="F40" s="65">
        <f>VLOOKUP($A40,'Return Data'!$B$7:$R$526,6,0)</f>
        <v>4.8529</v>
      </c>
      <c r="G40" s="66">
        <f t="shared" si="13"/>
        <v>2</v>
      </c>
      <c r="H40" s="65">
        <f>VLOOKUP($A40,'Return Data'!$B$7:$R$526,7,0)</f>
        <v>4.8487999999999998</v>
      </c>
      <c r="I40" s="66">
        <f t="shared" si="14"/>
        <v>3</v>
      </c>
      <c r="J40" s="65">
        <f>VLOOKUP($A40,'Return Data'!$B$7:$R$526,8,0)</f>
        <v>4.7061000000000002</v>
      </c>
      <c r="K40" s="66">
        <f t="shared" si="15"/>
        <v>3</v>
      </c>
      <c r="L40" s="65">
        <f>VLOOKUP($A40,'Return Data'!$B$7:$R$526,9,0)</f>
        <v>4.3967999999999998</v>
      </c>
      <c r="M40" s="66">
        <f t="shared" si="16"/>
        <v>2</v>
      </c>
      <c r="N40" s="65">
        <f>VLOOKUP($A40,'Return Data'!$B$7:$R$526,10,0)</f>
        <v>5.9283999999999999</v>
      </c>
      <c r="O40" s="66">
        <f t="shared" si="17"/>
        <v>10</v>
      </c>
      <c r="P40" s="65">
        <f>VLOOKUP($A40,'Return Data'!$B$7:$R$526,11,0)</f>
        <v>5.4203000000000001</v>
      </c>
      <c r="Q40" s="66">
        <f t="shared" si="18"/>
        <v>11</v>
      </c>
      <c r="R40" s="65">
        <f>VLOOKUP($A40,'Return Data'!$B$7:$R$526,12,0)</f>
        <v>5.5438999999999998</v>
      </c>
      <c r="S40" s="66">
        <f t="shared" si="19"/>
        <v>7</v>
      </c>
      <c r="T40" s="65">
        <f>VLOOKUP($A40,'Return Data'!$B$7:$R$526,13,0)</f>
        <v>5.7899000000000003</v>
      </c>
      <c r="U40" s="66">
        <f t="shared" si="20"/>
        <v>10</v>
      </c>
      <c r="V40" s="65">
        <f>VLOOKUP($A40,'Return Data'!$B$7:$R$526,17,0)</f>
        <v>6.7239000000000004</v>
      </c>
      <c r="W40" s="66">
        <f t="shared" si="21"/>
        <v>7</v>
      </c>
      <c r="X40" s="65">
        <f>VLOOKUP($A40,'Return Data'!$B$7:$R$526,14,0)</f>
        <v>6.8022</v>
      </c>
      <c r="Y40" s="66">
        <f t="shared" si="22"/>
        <v>8</v>
      </c>
      <c r="Z40" s="65">
        <f>VLOOKUP($A40,'Return Data'!$B$7:$R$526,16,0)</f>
        <v>7.7793000000000001</v>
      </c>
      <c r="AA40" s="67">
        <f t="shared" si="23"/>
        <v>9</v>
      </c>
    </row>
    <row r="41" spans="1:27" x14ac:dyDescent="0.3">
      <c r="A41" s="63" t="s">
        <v>151</v>
      </c>
      <c r="B41" s="64">
        <f>VLOOKUP($A41,'Return Data'!$B$7:$R$526,3,0)</f>
        <v>44003</v>
      </c>
      <c r="C41" s="65">
        <f>VLOOKUP($A41,'Return Data'!$B$7:$R$526,4,0)</f>
        <v>2838.1651200000001</v>
      </c>
      <c r="D41" s="65">
        <f>VLOOKUP($A41,'Return Data'!$B$7:$R$526,5,0)</f>
        <v>3.1320000000000001</v>
      </c>
      <c r="E41" s="66">
        <f t="shared" si="12"/>
        <v>29</v>
      </c>
      <c r="F41" s="65">
        <f>VLOOKUP($A41,'Return Data'!$B$7:$R$526,6,0)</f>
        <v>3.3275000000000001</v>
      </c>
      <c r="G41" s="66">
        <f t="shared" si="13"/>
        <v>33</v>
      </c>
      <c r="H41" s="65">
        <f>VLOOKUP($A41,'Return Data'!$B$7:$R$526,7,0)</f>
        <v>3.4053</v>
      </c>
      <c r="I41" s="66">
        <f t="shared" si="14"/>
        <v>31</v>
      </c>
      <c r="J41" s="65">
        <f>VLOOKUP($A41,'Return Data'!$B$7:$R$526,8,0)</f>
        <v>3.4971000000000001</v>
      </c>
      <c r="K41" s="66">
        <f t="shared" si="15"/>
        <v>30</v>
      </c>
      <c r="L41" s="65">
        <f>VLOOKUP($A41,'Return Data'!$B$7:$R$526,9,0)</f>
        <v>3.4571999999999998</v>
      </c>
      <c r="M41" s="66">
        <f t="shared" si="16"/>
        <v>27</v>
      </c>
      <c r="N41" s="65">
        <f>VLOOKUP($A41,'Return Data'!$B$7:$R$526,10,0)</f>
        <v>4.2260999999999997</v>
      </c>
      <c r="O41" s="66">
        <f t="shared" si="17"/>
        <v>35</v>
      </c>
      <c r="P41" s="65">
        <f>VLOOKUP($A41,'Return Data'!$B$7:$R$526,11,0)</f>
        <v>4.5686</v>
      </c>
      <c r="Q41" s="66">
        <f t="shared" si="18"/>
        <v>30</v>
      </c>
      <c r="R41" s="65">
        <f>VLOOKUP($A41,'Return Data'!$B$7:$R$526,12,0)</f>
        <v>4.8536999999999999</v>
      </c>
      <c r="S41" s="66">
        <f t="shared" si="19"/>
        <v>31</v>
      </c>
      <c r="T41" s="65">
        <f>VLOOKUP($A41,'Return Data'!$B$7:$R$526,13,0)</f>
        <v>5.1006999999999998</v>
      </c>
      <c r="U41" s="66">
        <f t="shared" si="20"/>
        <v>31</v>
      </c>
      <c r="V41" s="65">
        <f>VLOOKUP($A41,'Return Data'!$B$7:$R$526,17,0)</f>
        <v>1.5331999999999999</v>
      </c>
      <c r="W41" s="66">
        <f t="shared" si="21"/>
        <v>36</v>
      </c>
      <c r="X41" s="65">
        <f>VLOOKUP($A41,'Return Data'!$B$7:$R$526,14,0)</f>
        <v>3.3304</v>
      </c>
      <c r="Y41" s="66">
        <f t="shared" si="22"/>
        <v>35</v>
      </c>
      <c r="Z41" s="65">
        <f>VLOOKUP($A41,'Return Data'!$B$7:$R$526,16,0)</f>
        <v>6.3844000000000003</v>
      </c>
      <c r="AA41" s="67">
        <f t="shared" si="23"/>
        <v>35</v>
      </c>
    </row>
    <row r="42" spans="1:27" x14ac:dyDescent="0.3">
      <c r="A42" s="63" t="s">
        <v>152</v>
      </c>
      <c r="B42" s="64">
        <f>VLOOKUP($A42,'Return Data'!$B$7:$R$526,3,0)</f>
        <v>44003</v>
      </c>
      <c r="C42" s="65">
        <f>VLOOKUP($A42,'Return Data'!$B$7:$R$526,4,0)</f>
        <v>31.739699999999999</v>
      </c>
      <c r="D42" s="65">
        <f>VLOOKUP($A42,'Return Data'!$B$7:$R$526,5,0)</f>
        <v>4.3133999999999997</v>
      </c>
      <c r="E42" s="66">
        <f t="shared" si="12"/>
        <v>1</v>
      </c>
      <c r="F42" s="65">
        <f>VLOOKUP($A42,'Return Data'!$B$7:$R$526,6,0)</f>
        <v>4.9852999999999996</v>
      </c>
      <c r="G42" s="66">
        <f t="shared" si="13"/>
        <v>1</v>
      </c>
      <c r="H42" s="65">
        <f>VLOOKUP($A42,'Return Data'!$B$7:$R$526,7,0)</f>
        <v>4.6863000000000001</v>
      </c>
      <c r="I42" s="66">
        <f t="shared" si="14"/>
        <v>6</v>
      </c>
      <c r="J42" s="65">
        <f>VLOOKUP($A42,'Return Data'!$B$7:$R$526,8,0)</f>
        <v>4.7647000000000004</v>
      </c>
      <c r="K42" s="66">
        <f t="shared" si="15"/>
        <v>1</v>
      </c>
      <c r="L42" s="65">
        <f>VLOOKUP($A42,'Return Data'!$B$7:$R$526,9,0)</f>
        <v>4.8011999999999997</v>
      </c>
      <c r="M42" s="66">
        <f t="shared" si="16"/>
        <v>1</v>
      </c>
      <c r="N42" s="65">
        <f>VLOOKUP($A42,'Return Data'!$B$7:$R$526,10,0)</f>
        <v>5.1437999999999997</v>
      </c>
      <c r="O42" s="66">
        <f t="shared" si="17"/>
        <v>27</v>
      </c>
      <c r="P42" s="65">
        <f>VLOOKUP($A42,'Return Data'!$B$7:$R$526,11,0)</f>
        <v>5.6581000000000001</v>
      </c>
      <c r="Q42" s="66">
        <f t="shared" si="18"/>
        <v>1</v>
      </c>
      <c r="R42" s="65">
        <f>VLOOKUP($A42,'Return Data'!$B$7:$R$526,12,0)</f>
        <v>6.0395000000000003</v>
      </c>
      <c r="S42" s="66">
        <f t="shared" si="19"/>
        <v>1</v>
      </c>
      <c r="T42" s="65">
        <f>VLOOKUP($A42,'Return Data'!$B$7:$R$526,13,0)</f>
        <v>6.4295999999999998</v>
      </c>
      <c r="U42" s="66">
        <f t="shared" si="20"/>
        <v>1</v>
      </c>
      <c r="V42" s="65">
        <f>VLOOKUP($A42,'Return Data'!$B$7:$R$526,17,0)</f>
        <v>7.1237000000000004</v>
      </c>
      <c r="W42" s="66">
        <f t="shared" si="21"/>
        <v>1</v>
      </c>
      <c r="X42" s="65">
        <f>VLOOKUP($A42,'Return Data'!$B$7:$R$526,14,0)</f>
        <v>6.9980000000000002</v>
      </c>
      <c r="Y42" s="66">
        <f t="shared" si="22"/>
        <v>1</v>
      </c>
      <c r="Z42" s="65">
        <f>VLOOKUP($A42,'Return Data'!$B$7:$R$526,16,0)</f>
        <v>8.1226000000000003</v>
      </c>
      <c r="AA42" s="67">
        <f t="shared" si="23"/>
        <v>1</v>
      </c>
    </row>
    <row r="43" spans="1:27" x14ac:dyDescent="0.3">
      <c r="A43" s="63" t="s">
        <v>153</v>
      </c>
      <c r="B43" s="64">
        <f>VLOOKUP($A43,'Return Data'!$B$7:$R$526,3,0)</f>
        <v>44003</v>
      </c>
      <c r="C43" s="65">
        <f>VLOOKUP($A43,'Return Data'!$B$7:$R$526,4,0)</f>
        <v>27.139500000000002</v>
      </c>
      <c r="D43" s="65">
        <f>VLOOKUP($A43,'Return Data'!$B$7:$R$526,5,0)</f>
        <v>2.9590000000000001</v>
      </c>
      <c r="E43" s="66">
        <f t="shared" si="12"/>
        <v>39</v>
      </c>
      <c r="F43" s="65">
        <f>VLOOKUP($A43,'Return Data'!$B$7:$R$526,6,0)</f>
        <v>2.9146999999999998</v>
      </c>
      <c r="G43" s="66">
        <f t="shared" si="13"/>
        <v>40</v>
      </c>
      <c r="H43" s="65">
        <f>VLOOKUP($A43,'Return Data'!$B$7:$R$526,7,0)</f>
        <v>3.4413999999999998</v>
      </c>
      <c r="I43" s="66">
        <f t="shared" si="14"/>
        <v>29</v>
      </c>
      <c r="J43" s="65">
        <f>VLOOKUP($A43,'Return Data'!$B$7:$R$526,8,0)</f>
        <v>3.5303</v>
      </c>
      <c r="K43" s="66">
        <f t="shared" si="15"/>
        <v>29</v>
      </c>
      <c r="L43" s="65">
        <f>VLOOKUP($A43,'Return Data'!$B$7:$R$526,9,0)</f>
        <v>3.1057999999999999</v>
      </c>
      <c r="M43" s="66">
        <f t="shared" si="16"/>
        <v>31</v>
      </c>
      <c r="N43" s="65">
        <f>VLOOKUP($A43,'Return Data'!$B$7:$R$526,10,0)</f>
        <v>3.8182</v>
      </c>
      <c r="O43" s="66">
        <f t="shared" si="17"/>
        <v>37</v>
      </c>
      <c r="P43" s="65">
        <f>VLOOKUP($A43,'Return Data'!$B$7:$R$526,11,0)</f>
        <v>4.3064999999999998</v>
      </c>
      <c r="Q43" s="66">
        <f t="shared" si="18"/>
        <v>35</v>
      </c>
      <c r="R43" s="65">
        <f>VLOOKUP($A43,'Return Data'!$B$7:$R$526,12,0)</f>
        <v>4.5875000000000004</v>
      </c>
      <c r="S43" s="66">
        <f t="shared" si="19"/>
        <v>35</v>
      </c>
      <c r="T43" s="65">
        <f>VLOOKUP($A43,'Return Data'!$B$7:$R$526,13,0)</f>
        <v>4.9241999999999999</v>
      </c>
      <c r="U43" s="66">
        <f t="shared" si="20"/>
        <v>35</v>
      </c>
      <c r="V43" s="65">
        <f>VLOOKUP($A43,'Return Data'!$B$7:$R$526,17,0)</f>
        <v>5.8506</v>
      </c>
      <c r="W43" s="66">
        <f t="shared" si="21"/>
        <v>31</v>
      </c>
      <c r="X43" s="65">
        <f>VLOOKUP($A43,'Return Data'!$B$7:$R$526,14,0)</f>
        <v>5.9546999999999999</v>
      </c>
      <c r="Y43" s="66">
        <f t="shared" si="22"/>
        <v>33</v>
      </c>
      <c r="Z43" s="65">
        <f>VLOOKUP($A43,'Return Data'!$B$7:$R$526,16,0)</f>
        <v>7.2754000000000003</v>
      </c>
      <c r="AA43" s="67">
        <f t="shared" si="23"/>
        <v>30</v>
      </c>
    </row>
    <row r="44" spans="1:27" x14ac:dyDescent="0.3">
      <c r="A44" s="63" t="s">
        <v>156</v>
      </c>
      <c r="B44" s="64">
        <f>VLOOKUP($A44,'Return Data'!$B$7:$R$526,3,0)</f>
        <v>44003</v>
      </c>
      <c r="C44" s="65">
        <f>VLOOKUP($A44,'Return Data'!$B$7:$R$526,4,0)</f>
        <v>3142.22</v>
      </c>
      <c r="D44" s="65">
        <f>VLOOKUP($A44,'Return Data'!$B$7:$R$526,5,0)</f>
        <v>3.3561999999999999</v>
      </c>
      <c r="E44" s="66">
        <f t="shared" si="12"/>
        <v>13</v>
      </c>
      <c r="F44" s="65">
        <f>VLOOKUP($A44,'Return Data'!$B$7:$R$526,6,0)</f>
        <v>4.0499000000000001</v>
      </c>
      <c r="G44" s="66">
        <f t="shared" si="13"/>
        <v>12</v>
      </c>
      <c r="H44" s="65">
        <f>VLOOKUP($A44,'Return Data'!$B$7:$R$526,7,0)</f>
        <v>4.5896999999999997</v>
      </c>
      <c r="I44" s="66">
        <f t="shared" si="14"/>
        <v>7</v>
      </c>
      <c r="J44" s="65">
        <f>VLOOKUP($A44,'Return Data'!$B$7:$R$526,8,0)</f>
        <v>4.4957000000000003</v>
      </c>
      <c r="K44" s="66">
        <f t="shared" si="15"/>
        <v>8</v>
      </c>
      <c r="L44" s="65">
        <f>VLOOKUP($A44,'Return Data'!$B$7:$R$526,9,0)</f>
        <v>3.8912</v>
      </c>
      <c r="M44" s="66">
        <f t="shared" si="16"/>
        <v>10</v>
      </c>
      <c r="N44" s="65">
        <f>VLOOKUP($A44,'Return Data'!$B$7:$R$526,10,0)</f>
        <v>5.5842000000000001</v>
      </c>
      <c r="O44" s="66">
        <f t="shared" si="17"/>
        <v>19</v>
      </c>
      <c r="P44" s="65">
        <f>VLOOKUP($A44,'Return Data'!$B$7:$R$526,11,0)</f>
        <v>5.2605000000000004</v>
      </c>
      <c r="Q44" s="66">
        <f t="shared" si="18"/>
        <v>17</v>
      </c>
      <c r="R44" s="65">
        <f>VLOOKUP($A44,'Return Data'!$B$7:$R$526,12,0)</f>
        <v>5.3696000000000002</v>
      </c>
      <c r="S44" s="66">
        <f t="shared" si="19"/>
        <v>18</v>
      </c>
      <c r="T44" s="65">
        <f>VLOOKUP($A44,'Return Data'!$B$7:$R$526,13,0)</f>
        <v>5.6245000000000003</v>
      </c>
      <c r="U44" s="66">
        <f t="shared" si="20"/>
        <v>21</v>
      </c>
      <c r="V44" s="65">
        <f>VLOOKUP($A44,'Return Data'!$B$7:$R$526,17,0)</f>
        <v>6.5490000000000004</v>
      </c>
      <c r="W44" s="66">
        <f t="shared" si="21"/>
        <v>21</v>
      </c>
      <c r="X44" s="65">
        <f>VLOOKUP($A44,'Return Data'!$B$7:$R$526,14,0)</f>
        <v>6.6584000000000003</v>
      </c>
      <c r="Y44" s="66">
        <f t="shared" si="22"/>
        <v>23</v>
      </c>
      <c r="Z44" s="65">
        <f>VLOOKUP($A44,'Return Data'!$B$7:$R$526,16,0)</f>
        <v>7.6924999999999999</v>
      </c>
      <c r="AA44" s="67">
        <f t="shared" si="23"/>
        <v>25</v>
      </c>
    </row>
    <row r="45" spans="1:27" x14ac:dyDescent="0.3">
      <c r="A45" s="63" t="s">
        <v>157</v>
      </c>
      <c r="B45" s="64">
        <f>VLOOKUP($A45,'Return Data'!$B$7:$R$526,3,0)</f>
        <v>44003</v>
      </c>
      <c r="C45" s="65">
        <f>VLOOKUP($A45,'Return Data'!$B$7:$R$526,4,0)</f>
        <v>42.307000000000002</v>
      </c>
      <c r="D45" s="65">
        <f>VLOOKUP($A45,'Return Data'!$B$7:$R$526,5,0)</f>
        <v>3.1924000000000001</v>
      </c>
      <c r="E45" s="66">
        <f t="shared" si="12"/>
        <v>26</v>
      </c>
      <c r="F45" s="65">
        <f>VLOOKUP($A45,'Return Data'!$B$7:$R$526,6,0)</f>
        <v>3.7972000000000001</v>
      </c>
      <c r="G45" s="66">
        <f t="shared" si="13"/>
        <v>20</v>
      </c>
      <c r="H45" s="65">
        <f>VLOOKUP($A45,'Return Data'!$B$7:$R$526,7,0)</f>
        <v>4.0704000000000002</v>
      </c>
      <c r="I45" s="66">
        <f t="shared" si="14"/>
        <v>20</v>
      </c>
      <c r="J45" s="65">
        <f>VLOOKUP($A45,'Return Data'!$B$7:$R$526,8,0)</f>
        <v>4.0674000000000001</v>
      </c>
      <c r="K45" s="66">
        <f t="shared" si="15"/>
        <v>20</v>
      </c>
      <c r="L45" s="65">
        <f>VLOOKUP($A45,'Return Data'!$B$7:$R$526,9,0)</f>
        <v>3.7271000000000001</v>
      </c>
      <c r="M45" s="66">
        <f t="shared" si="16"/>
        <v>19</v>
      </c>
      <c r="N45" s="65">
        <f>VLOOKUP($A45,'Return Data'!$B$7:$R$526,10,0)</f>
        <v>5.3441000000000001</v>
      </c>
      <c r="O45" s="66">
        <f t="shared" si="17"/>
        <v>26</v>
      </c>
      <c r="P45" s="65">
        <f>VLOOKUP($A45,'Return Data'!$B$7:$R$526,11,0)</f>
        <v>5.2046000000000001</v>
      </c>
      <c r="Q45" s="66">
        <f t="shared" si="18"/>
        <v>22</v>
      </c>
      <c r="R45" s="65">
        <f>VLOOKUP($A45,'Return Data'!$B$7:$R$526,12,0)</f>
        <v>5.3441999999999998</v>
      </c>
      <c r="S45" s="66">
        <f t="shared" si="19"/>
        <v>21</v>
      </c>
      <c r="T45" s="65">
        <f>VLOOKUP($A45,'Return Data'!$B$7:$R$526,13,0)</f>
        <v>5.6357999999999997</v>
      </c>
      <c r="U45" s="66">
        <f t="shared" si="20"/>
        <v>17</v>
      </c>
      <c r="V45" s="65">
        <f>VLOOKUP($A45,'Return Data'!$B$7:$R$526,17,0)</f>
        <v>6.6139000000000001</v>
      </c>
      <c r="W45" s="66">
        <f t="shared" si="21"/>
        <v>16</v>
      </c>
      <c r="X45" s="65">
        <f>VLOOKUP($A45,'Return Data'!$B$7:$R$526,14,0)</f>
        <v>6.7209000000000003</v>
      </c>
      <c r="Y45" s="66">
        <f t="shared" si="22"/>
        <v>16</v>
      </c>
      <c r="Z45" s="65">
        <f>VLOOKUP($A45,'Return Data'!$B$7:$R$526,16,0)</f>
        <v>7.7466999999999997</v>
      </c>
      <c r="AA45" s="67">
        <f t="shared" si="23"/>
        <v>16</v>
      </c>
    </row>
    <row r="46" spans="1:27" x14ac:dyDescent="0.3">
      <c r="A46" s="63" t="s">
        <v>158</v>
      </c>
      <c r="B46" s="64">
        <f>VLOOKUP($A46,'Return Data'!$B$7:$R$526,3,0)</f>
        <v>44003</v>
      </c>
      <c r="C46" s="65">
        <f>VLOOKUP($A46,'Return Data'!$B$7:$R$526,4,0)</f>
        <v>3167.2561999999998</v>
      </c>
      <c r="D46" s="65">
        <f>VLOOKUP($A46,'Return Data'!$B$7:$R$526,5,0)</f>
        <v>3.3250000000000002</v>
      </c>
      <c r="E46" s="66">
        <f t="shared" si="12"/>
        <v>18</v>
      </c>
      <c r="F46" s="65">
        <f>VLOOKUP($A46,'Return Data'!$B$7:$R$526,6,0)</f>
        <v>4.1317000000000004</v>
      </c>
      <c r="G46" s="66">
        <f t="shared" si="13"/>
        <v>10</v>
      </c>
      <c r="H46" s="65">
        <f>VLOOKUP($A46,'Return Data'!$B$7:$R$526,7,0)</f>
        <v>4.4543999999999997</v>
      </c>
      <c r="I46" s="66">
        <f t="shared" si="14"/>
        <v>11</v>
      </c>
      <c r="J46" s="65">
        <f>VLOOKUP($A46,'Return Data'!$B$7:$R$526,8,0)</f>
        <v>4.3978999999999999</v>
      </c>
      <c r="K46" s="66">
        <f t="shared" si="15"/>
        <v>12</v>
      </c>
      <c r="L46" s="65">
        <f>VLOOKUP($A46,'Return Data'!$B$7:$R$526,9,0)</f>
        <v>3.7938999999999998</v>
      </c>
      <c r="M46" s="66">
        <f t="shared" si="16"/>
        <v>15</v>
      </c>
      <c r="N46" s="65">
        <f>VLOOKUP($A46,'Return Data'!$B$7:$R$526,10,0)</f>
        <v>6.3217999999999996</v>
      </c>
      <c r="O46" s="66">
        <f t="shared" si="17"/>
        <v>2</v>
      </c>
      <c r="P46" s="65">
        <f>VLOOKUP($A46,'Return Data'!$B$7:$R$526,11,0)</f>
        <v>5.5515999999999996</v>
      </c>
      <c r="Q46" s="66">
        <f t="shared" si="18"/>
        <v>4</v>
      </c>
      <c r="R46" s="65">
        <f>VLOOKUP($A46,'Return Data'!$B$7:$R$526,12,0)</f>
        <v>5.585</v>
      </c>
      <c r="S46" s="66">
        <f t="shared" si="19"/>
        <v>5</v>
      </c>
      <c r="T46" s="65">
        <f>VLOOKUP($A46,'Return Data'!$B$7:$R$526,13,0)</f>
        <v>5.8136000000000001</v>
      </c>
      <c r="U46" s="66">
        <f t="shared" si="20"/>
        <v>7</v>
      </c>
      <c r="V46" s="65">
        <f>VLOOKUP($A46,'Return Data'!$B$7:$R$526,17,0)</f>
        <v>6.6910999999999996</v>
      </c>
      <c r="W46" s="66">
        <f t="shared" si="21"/>
        <v>9</v>
      </c>
      <c r="X46" s="65">
        <f>VLOOKUP($A46,'Return Data'!$B$7:$R$526,14,0)</f>
        <v>6.7824</v>
      </c>
      <c r="Y46" s="66">
        <f t="shared" si="22"/>
        <v>9</v>
      </c>
      <c r="Z46" s="65">
        <f>VLOOKUP($A46,'Return Data'!$B$7:$R$526,16,0)</f>
        <v>7.8074000000000003</v>
      </c>
      <c r="AA46" s="67">
        <f t="shared" si="23"/>
        <v>5</v>
      </c>
    </row>
    <row r="47" spans="1:27" x14ac:dyDescent="0.3">
      <c r="A47" s="63" t="s">
        <v>159</v>
      </c>
      <c r="B47" s="64">
        <f>VLOOKUP($A47,'Return Data'!$B$7:$R$526,3,0)</f>
        <v>44003</v>
      </c>
      <c r="C47" s="65">
        <f>VLOOKUP($A47,'Return Data'!$B$7:$R$526,4,0)</f>
        <v>1971.6125999999999</v>
      </c>
      <c r="D47" s="65">
        <f>VLOOKUP($A47,'Return Data'!$B$7:$R$526,5,0)</f>
        <v>2.8096999999999999</v>
      </c>
      <c r="E47" s="66">
        <f t="shared" si="12"/>
        <v>43</v>
      </c>
      <c r="F47" s="65">
        <f>VLOOKUP($A47,'Return Data'!$B$7:$R$526,6,0)</f>
        <v>2.8102999999999998</v>
      </c>
      <c r="G47" s="66">
        <f t="shared" si="13"/>
        <v>43</v>
      </c>
      <c r="H47" s="65">
        <f>VLOOKUP($A47,'Return Data'!$B$7:$R$526,7,0)</f>
        <v>2.7048000000000001</v>
      </c>
      <c r="I47" s="66">
        <f t="shared" si="14"/>
        <v>43</v>
      </c>
      <c r="J47" s="65">
        <f>VLOOKUP($A47,'Return Data'!$B$7:$R$526,8,0)</f>
        <v>2.7227999999999999</v>
      </c>
      <c r="K47" s="66">
        <f t="shared" si="15"/>
        <v>43</v>
      </c>
      <c r="L47" s="65">
        <f>VLOOKUP($A47,'Return Data'!$B$7:$R$526,9,0)</f>
        <v>2.7037</v>
      </c>
      <c r="M47" s="66">
        <f t="shared" si="16"/>
        <v>43</v>
      </c>
      <c r="N47" s="65">
        <f>VLOOKUP($A47,'Return Data'!$B$7:$R$526,10,0)</f>
        <v>2.375</v>
      </c>
      <c r="O47" s="66">
        <f t="shared" si="17"/>
        <v>43</v>
      </c>
      <c r="P47" s="65">
        <f>VLOOKUP($A47,'Return Data'!$B$7:$R$526,11,0)</f>
        <v>3.3919999999999999</v>
      </c>
      <c r="Q47" s="66">
        <f t="shared" si="18"/>
        <v>39</v>
      </c>
      <c r="R47" s="65">
        <f>VLOOKUP($A47,'Return Data'!$B$7:$R$526,12,0)</f>
        <v>3.7704</v>
      </c>
      <c r="S47" s="66">
        <f t="shared" si="19"/>
        <v>39</v>
      </c>
      <c r="T47" s="65">
        <f>VLOOKUP($A47,'Return Data'!$B$7:$R$526,13,0)</f>
        <v>4.1108000000000002</v>
      </c>
      <c r="U47" s="66">
        <f t="shared" si="20"/>
        <v>39</v>
      </c>
      <c r="V47" s="65">
        <f>VLOOKUP($A47,'Return Data'!$B$7:$R$526,17,0)</f>
        <v>5.0105000000000004</v>
      </c>
      <c r="W47" s="66">
        <f t="shared" si="21"/>
        <v>34</v>
      </c>
      <c r="X47" s="65">
        <f>VLOOKUP($A47,'Return Data'!$B$7:$R$526,14,0)</f>
        <v>5.9606000000000003</v>
      </c>
      <c r="Y47" s="66">
        <f t="shared" si="22"/>
        <v>32</v>
      </c>
      <c r="Z47" s="65">
        <f>VLOOKUP($A47,'Return Data'!$B$7:$R$526,16,0)</f>
        <v>6.4109999999999996</v>
      </c>
      <c r="AA47" s="67">
        <f t="shared" si="23"/>
        <v>34</v>
      </c>
    </row>
    <row r="48" spans="1:27" x14ac:dyDescent="0.3">
      <c r="A48" s="63" t="s">
        <v>160</v>
      </c>
      <c r="B48" s="64">
        <f>VLOOKUP($A48,'Return Data'!$B$7:$R$526,3,0)</f>
        <v>44003</v>
      </c>
      <c r="C48" s="65">
        <f>VLOOKUP($A48,'Return Data'!$B$7:$R$526,4,0)</f>
        <v>1932.7636</v>
      </c>
      <c r="D48" s="65">
        <f>VLOOKUP($A48,'Return Data'!$B$7:$R$526,5,0)</f>
        <v>3.3732000000000002</v>
      </c>
      <c r="E48" s="66">
        <f t="shared" si="12"/>
        <v>12</v>
      </c>
      <c r="F48" s="65">
        <f>VLOOKUP($A48,'Return Data'!$B$7:$R$526,6,0)</f>
        <v>3.9910999999999999</v>
      </c>
      <c r="G48" s="66">
        <f t="shared" si="13"/>
        <v>13</v>
      </c>
      <c r="H48" s="65">
        <f>VLOOKUP($A48,'Return Data'!$B$7:$R$526,7,0)</f>
        <v>4.5895999999999999</v>
      </c>
      <c r="I48" s="66">
        <f t="shared" si="14"/>
        <v>8</v>
      </c>
      <c r="J48" s="65">
        <f>VLOOKUP($A48,'Return Data'!$B$7:$R$526,8,0)</f>
        <v>4.3864000000000001</v>
      </c>
      <c r="K48" s="66">
        <f t="shared" si="15"/>
        <v>13</v>
      </c>
      <c r="L48" s="65">
        <f>VLOOKUP($A48,'Return Data'!$B$7:$R$526,9,0)</f>
        <v>3.8182999999999998</v>
      </c>
      <c r="M48" s="66">
        <f t="shared" si="16"/>
        <v>12</v>
      </c>
      <c r="N48" s="65">
        <f>VLOOKUP($A48,'Return Data'!$B$7:$R$526,10,0)</f>
        <v>6.5355999999999996</v>
      </c>
      <c r="O48" s="66">
        <f t="shared" si="17"/>
        <v>1</v>
      </c>
      <c r="P48" s="65">
        <f>VLOOKUP($A48,'Return Data'!$B$7:$R$526,11,0)</f>
        <v>5.5503999999999998</v>
      </c>
      <c r="Q48" s="66">
        <f t="shared" si="18"/>
        <v>5</v>
      </c>
      <c r="R48" s="65">
        <f>VLOOKUP($A48,'Return Data'!$B$7:$R$526,12,0)</f>
        <v>5.5382999999999996</v>
      </c>
      <c r="S48" s="66">
        <f t="shared" si="19"/>
        <v>8</v>
      </c>
      <c r="T48" s="65">
        <f>VLOOKUP($A48,'Return Data'!$B$7:$R$526,13,0)</f>
        <v>5.7504999999999997</v>
      </c>
      <c r="U48" s="66">
        <f t="shared" si="20"/>
        <v>12</v>
      </c>
      <c r="V48" s="65">
        <f>VLOOKUP($A48,'Return Data'!$B$7:$R$526,17,0)</f>
        <v>4.7077</v>
      </c>
      <c r="W48" s="66">
        <f t="shared" si="21"/>
        <v>35</v>
      </c>
      <c r="X48" s="65">
        <f>VLOOKUP($A48,'Return Data'!$B$7:$R$526,14,0)</f>
        <v>5.4317000000000002</v>
      </c>
      <c r="Y48" s="66">
        <f t="shared" si="22"/>
        <v>34</v>
      </c>
      <c r="Z48" s="65">
        <f>VLOOKUP($A48,'Return Data'!$B$7:$R$526,16,0)</f>
        <v>7.1822999999999997</v>
      </c>
      <c r="AA48" s="67">
        <f t="shared" si="23"/>
        <v>31</v>
      </c>
    </row>
    <row r="49" spans="1:27" x14ac:dyDescent="0.3">
      <c r="A49" s="63" t="s">
        <v>161</v>
      </c>
      <c r="B49" s="64">
        <f>VLOOKUP($A49,'Return Data'!$B$7:$R$526,3,0)</f>
        <v>44003</v>
      </c>
      <c r="C49" s="65">
        <f>VLOOKUP($A49,'Return Data'!$B$7:$R$526,4,0)</f>
        <v>3286.8202999999999</v>
      </c>
      <c r="D49" s="65">
        <f>VLOOKUP($A49,'Return Data'!$B$7:$R$526,5,0)</f>
        <v>3.3439999999999999</v>
      </c>
      <c r="E49" s="66">
        <f t="shared" si="12"/>
        <v>14</v>
      </c>
      <c r="F49" s="65">
        <f>VLOOKUP($A49,'Return Data'!$B$7:$R$526,6,0)</f>
        <v>3.9653999999999998</v>
      </c>
      <c r="G49" s="66">
        <f t="shared" si="13"/>
        <v>15</v>
      </c>
      <c r="H49" s="65">
        <f>VLOOKUP($A49,'Return Data'!$B$7:$R$526,7,0)</f>
        <v>4.4523000000000001</v>
      </c>
      <c r="I49" s="66">
        <f t="shared" si="14"/>
        <v>12</v>
      </c>
      <c r="J49" s="65">
        <f>VLOOKUP($A49,'Return Data'!$B$7:$R$526,8,0)</f>
        <v>4.4088000000000003</v>
      </c>
      <c r="K49" s="66">
        <f t="shared" si="15"/>
        <v>11</v>
      </c>
      <c r="L49" s="65">
        <f>VLOOKUP($A49,'Return Data'!$B$7:$R$526,9,0)</f>
        <v>3.8007</v>
      </c>
      <c r="M49" s="66">
        <f t="shared" si="16"/>
        <v>14</v>
      </c>
      <c r="N49" s="65">
        <f>VLOOKUP($A49,'Return Data'!$B$7:$R$526,10,0)</f>
        <v>5.8388</v>
      </c>
      <c r="O49" s="66">
        <f t="shared" si="17"/>
        <v>12</v>
      </c>
      <c r="P49" s="65">
        <f>VLOOKUP($A49,'Return Data'!$B$7:$R$526,11,0)</f>
        <v>5.2714999999999996</v>
      </c>
      <c r="Q49" s="66">
        <f t="shared" si="18"/>
        <v>16</v>
      </c>
      <c r="R49" s="65">
        <f>VLOOKUP($A49,'Return Data'!$B$7:$R$526,12,0)</f>
        <v>5.3895999999999997</v>
      </c>
      <c r="S49" s="66">
        <f t="shared" si="19"/>
        <v>17</v>
      </c>
      <c r="T49" s="65">
        <f>VLOOKUP($A49,'Return Data'!$B$7:$R$526,13,0)</f>
        <v>5.6604999999999999</v>
      </c>
      <c r="U49" s="66">
        <f t="shared" si="20"/>
        <v>16</v>
      </c>
      <c r="V49" s="65">
        <f>VLOOKUP($A49,'Return Data'!$B$7:$R$526,17,0)</f>
        <v>6.6254</v>
      </c>
      <c r="W49" s="66">
        <f t="shared" si="21"/>
        <v>15</v>
      </c>
      <c r="X49" s="65">
        <f>VLOOKUP($A49,'Return Data'!$B$7:$R$526,14,0)</f>
        <v>6.7373000000000003</v>
      </c>
      <c r="Y49" s="66">
        <f t="shared" si="22"/>
        <v>15</v>
      </c>
      <c r="Z49" s="65">
        <f>VLOOKUP($A49,'Return Data'!$B$7:$R$526,16,0)</f>
        <v>7.7278000000000002</v>
      </c>
      <c r="AA49" s="67">
        <f t="shared" si="23"/>
        <v>22</v>
      </c>
    </row>
    <row r="50" spans="1:27" x14ac:dyDescent="0.3">
      <c r="A50" s="63" t="s">
        <v>162</v>
      </c>
      <c r="B50" s="64">
        <f>VLOOKUP($A50,'Return Data'!$B$7:$R$526,3,0)</f>
        <v>44003</v>
      </c>
      <c r="C50" s="65">
        <f>VLOOKUP($A50,'Return Data'!$B$7:$R$526,4,0)</f>
        <v>1086.6548</v>
      </c>
      <c r="D50" s="65">
        <f>VLOOKUP($A50,'Return Data'!$B$7:$R$526,5,0)</f>
        <v>4.2114000000000003</v>
      </c>
      <c r="E50" s="66">
        <f t="shared" si="12"/>
        <v>2</v>
      </c>
      <c r="F50" s="65">
        <f>VLOOKUP($A50,'Return Data'!$B$7:$R$526,6,0)</f>
        <v>2.8188</v>
      </c>
      <c r="G50" s="66">
        <f t="shared" si="13"/>
        <v>42</v>
      </c>
      <c r="H50" s="65">
        <f>VLOOKUP($A50,'Return Data'!$B$7:$R$526,7,0)</f>
        <v>3.1204000000000001</v>
      </c>
      <c r="I50" s="66">
        <f t="shared" si="14"/>
        <v>41</v>
      </c>
      <c r="J50" s="65">
        <f>VLOOKUP($A50,'Return Data'!$B$7:$R$526,8,0)</f>
        <v>3.1913</v>
      </c>
      <c r="K50" s="66">
        <f t="shared" si="15"/>
        <v>41</v>
      </c>
      <c r="L50" s="65">
        <f>VLOOKUP($A50,'Return Data'!$B$7:$R$526,9,0)</f>
        <v>3.0926999999999998</v>
      </c>
      <c r="M50" s="66">
        <f t="shared" si="16"/>
        <v>34</v>
      </c>
      <c r="N50" s="65">
        <f>VLOOKUP($A50,'Return Data'!$B$7:$R$526,10,0)</f>
        <v>3.5754999999999999</v>
      </c>
      <c r="O50" s="66">
        <f t="shared" si="17"/>
        <v>39</v>
      </c>
      <c r="P50" s="65">
        <f>VLOOKUP($A50,'Return Data'!$B$7:$R$526,11,0)</f>
        <v>4.4269999999999996</v>
      </c>
      <c r="Q50" s="66">
        <f t="shared" si="18"/>
        <v>32</v>
      </c>
      <c r="R50" s="65">
        <f>VLOOKUP($A50,'Return Data'!$B$7:$R$526,12,0)</f>
        <v>4.8570000000000002</v>
      </c>
      <c r="S50" s="66">
        <f t="shared" si="19"/>
        <v>30</v>
      </c>
      <c r="T50" s="65">
        <f>VLOOKUP($A50,'Return Data'!$B$7:$R$526,13,0)</f>
        <v>5.3231999999999999</v>
      </c>
      <c r="U50" s="66">
        <f t="shared" si="20"/>
        <v>30</v>
      </c>
      <c r="V50" s="65"/>
      <c r="W50" s="66"/>
      <c r="X50" s="65"/>
      <c r="Y50" s="66"/>
      <c r="Z50" s="65">
        <f>VLOOKUP($A50,'Return Data'!$B$7:$R$526,16,0)</f>
        <v>5.9678000000000004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3.3066558139534887</v>
      </c>
      <c r="E52" s="74"/>
      <c r="F52" s="75">
        <f>AVERAGE(F8:F50)</f>
        <v>3.7183604651162789</v>
      </c>
      <c r="G52" s="74"/>
      <c r="H52" s="75">
        <f>AVERAGE(H8:H50)</f>
        <v>3.9051465116279069</v>
      </c>
      <c r="I52" s="74"/>
      <c r="J52" s="75">
        <f>AVERAGE(J8:J50)</f>
        <v>3.9324000000000008</v>
      </c>
      <c r="K52" s="74"/>
      <c r="L52" s="75">
        <f>AVERAGE(L8:L50)</f>
        <v>3.5757767441860477</v>
      </c>
      <c r="M52" s="74"/>
      <c r="N52" s="75">
        <f>AVERAGE(N8:N50)</f>
        <v>5.1040581395348843</v>
      </c>
      <c r="O52" s="74"/>
      <c r="P52" s="75">
        <f>AVERAGE(P8:P50)</f>
        <v>5.0187923076923067</v>
      </c>
      <c r="Q52" s="74"/>
      <c r="R52" s="75">
        <f>AVERAGE(R8:R50)</f>
        <v>5.1965538461538463</v>
      </c>
      <c r="S52" s="74"/>
      <c r="T52" s="75">
        <f>AVERAGE(T8:T50)</f>
        <v>5.4887487179487175</v>
      </c>
      <c r="U52" s="74"/>
      <c r="V52" s="75">
        <f>AVERAGE(V8:V50)</f>
        <v>6.3064805555555559</v>
      </c>
      <c r="W52" s="74"/>
      <c r="X52" s="75">
        <f>AVERAGE(X8:X50)</f>
        <v>6.5305657142857143</v>
      </c>
      <c r="Y52" s="74"/>
      <c r="Z52" s="75">
        <f>AVERAGE(Z8:Z50)</f>
        <v>7.1317744186046506</v>
      </c>
      <c r="AA52" s="76"/>
    </row>
    <row r="53" spans="1:27" x14ac:dyDescent="0.3">
      <c r="A53" s="73" t="s">
        <v>28</v>
      </c>
      <c r="B53" s="74"/>
      <c r="C53" s="74"/>
      <c r="D53" s="75">
        <f>MIN(D8:D50)</f>
        <v>2.8096999999999999</v>
      </c>
      <c r="E53" s="74"/>
      <c r="F53" s="75">
        <f>MIN(F8:F50)</f>
        <v>2.8102999999999998</v>
      </c>
      <c r="G53" s="74"/>
      <c r="H53" s="75">
        <f>MIN(H8:H50)</f>
        <v>2.7048000000000001</v>
      </c>
      <c r="I53" s="74"/>
      <c r="J53" s="75">
        <f>MIN(J8:J50)</f>
        <v>2.7227999999999999</v>
      </c>
      <c r="K53" s="74"/>
      <c r="L53" s="75">
        <f>MIN(L8:L50)</f>
        <v>2.7037</v>
      </c>
      <c r="M53" s="74"/>
      <c r="N53" s="75">
        <f>MIN(N8:N50)</f>
        <v>2.375</v>
      </c>
      <c r="O53" s="74"/>
      <c r="P53" s="75">
        <f>MIN(P8:P50)</f>
        <v>3.3919999999999999</v>
      </c>
      <c r="Q53" s="74"/>
      <c r="R53" s="75">
        <f>MIN(R8:R50)</f>
        <v>3.7704</v>
      </c>
      <c r="S53" s="74"/>
      <c r="T53" s="75">
        <f>MIN(T8:T50)</f>
        <v>4.1108000000000002</v>
      </c>
      <c r="U53" s="74"/>
      <c r="V53" s="75">
        <f>MIN(V8:V50)</f>
        <v>1.5331999999999999</v>
      </c>
      <c r="W53" s="74"/>
      <c r="X53" s="75">
        <f>MIN(X8:X50)</f>
        <v>3.3304</v>
      </c>
      <c r="Y53" s="74"/>
      <c r="Z53" s="75">
        <f>MIN(Z8:Z50)</f>
        <v>4.6638000000000002</v>
      </c>
      <c r="AA53" s="76"/>
    </row>
    <row r="54" spans="1:27" ht="15" thickBot="1" x14ac:dyDescent="0.35">
      <c r="A54" s="77" t="s">
        <v>29</v>
      </c>
      <c r="B54" s="78"/>
      <c r="C54" s="78"/>
      <c r="D54" s="79">
        <f>MAX(D8:D50)</f>
        <v>4.3133999999999997</v>
      </c>
      <c r="E54" s="78"/>
      <c r="F54" s="79">
        <f>MAX(F8:F50)</f>
        <v>4.9852999999999996</v>
      </c>
      <c r="G54" s="78"/>
      <c r="H54" s="79">
        <f>MAX(H8:H50)</f>
        <v>4.8788</v>
      </c>
      <c r="I54" s="78"/>
      <c r="J54" s="79">
        <f>MAX(J8:J50)</f>
        <v>4.7647000000000004</v>
      </c>
      <c r="K54" s="78"/>
      <c r="L54" s="79">
        <f>MAX(L8:L50)</f>
        <v>4.8011999999999997</v>
      </c>
      <c r="M54" s="78"/>
      <c r="N54" s="79">
        <f>MAX(N8:N50)</f>
        <v>6.5355999999999996</v>
      </c>
      <c r="O54" s="78"/>
      <c r="P54" s="79">
        <f>MAX(P8:P50)</f>
        <v>5.6581000000000001</v>
      </c>
      <c r="Q54" s="78"/>
      <c r="R54" s="79">
        <f>MAX(R8:R50)</f>
        <v>6.0395000000000003</v>
      </c>
      <c r="S54" s="78"/>
      <c r="T54" s="79">
        <f>MAX(T8:T50)</f>
        <v>6.4295999999999998</v>
      </c>
      <c r="U54" s="78"/>
      <c r="V54" s="79">
        <f>MAX(V8:V50)</f>
        <v>7.1237000000000004</v>
      </c>
      <c r="W54" s="78"/>
      <c r="X54" s="79">
        <f>MAX(X8:X50)</f>
        <v>6.9980000000000002</v>
      </c>
      <c r="Y54" s="78"/>
      <c r="Z54" s="79">
        <f>MAX(Z8:Z50)</f>
        <v>8.1226000000000003</v>
      </c>
      <c r="AA54" s="80"/>
    </row>
    <row r="55" spans="1:27" x14ac:dyDescent="0.3">
      <c r="A55" s="113" t="s">
        <v>436</v>
      </c>
    </row>
    <row r="56" spans="1:27" x14ac:dyDescent="0.3">
      <c r="A56" s="14" t="s">
        <v>342</v>
      </c>
    </row>
  </sheetData>
  <sheetProtection algorithmName="SHA-512" hashValue="QssoIUC1P8m7YzUXSQFrFc9lqsDKsfAGSR5d8LBUVMMXg/OcQunBgaUQktcOOqd0Xyr7Zn/U6x1CdkZ5k4WyOA==" saltValue="t5UaBSr6H6kxxsKuEGdV6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7" t="s">
        <v>349</v>
      </c>
    </row>
    <row r="3" spans="1:27" ht="15" customHeight="1" thickBot="1" x14ac:dyDescent="0.35">
      <c r="A3" s="128"/>
    </row>
    <row r="4" spans="1:27" ht="15" thickBot="1" x14ac:dyDescent="0.35"/>
    <row r="5" spans="1:27" s="4" customFormat="1" x14ac:dyDescent="0.3">
      <c r="A5" s="29" t="s">
        <v>352</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384</v>
      </c>
      <c r="W5" s="131"/>
      <c r="X5" s="131" t="s">
        <v>5</v>
      </c>
      <c r="Y5" s="131"/>
      <c r="Z5" s="131" t="s">
        <v>46</v>
      </c>
      <c r="AA5" s="134"/>
    </row>
    <row r="6" spans="1:27" s="4" customFormat="1" x14ac:dyDescent="0.3">
      <c r="A6" s="17" t="s">
        <v>7</v>
      </c>
      <c r="B6" s="126"/>
      <c r="C6" s="12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Data'!$B$7:$R$526,3,0)</f>
        <v>44003</v>
      </c>
      <c r="C8" s="65">
        <f>VLOOKUP($A8,'Return Data'!$B$7:$R$526,4,0)</f>
        <v>321.29230000000001</v>
      </c>
      <c r="D8" s="65">
        <f>VLOOKUP($A8,'Return Data'!$B$7:$R$526,5,0)</f>
        <v>3.5674999999999999</v>
      </c>
      <c r="E8" s="66">
        <f>RANK(D8,D$8:D$45,0)</f>
        <v>4</v>
      </c>
      <c r="F8" s="65">
        <f>VLOOKUP($A8,'Return Data'!$B$7:$R$526,6,0)</f>
        <v>4.3449999999999998</v>
      </c>
      <c r="G8" s="66">
        <f>RANK(F8,F$8:F$45,0)</f>
        <v>3</v>
      </c>
      <c r="H8" s="65">
        <f>VLOOKUP($A8,'Return Data'!$B$7:$R$526,7,0)</f>
        <v>4.6830999999999996</v>
      </c>
      <c r="I8" s="66">
        <f>RANK(H8,H$8:H$45,0)</f>
        <v>5</v>
      </c>
      <c r="J8" s="65">
        <f>VLOOKUP($A8,'Return Data'!$B$7:$R$526,8,0)</f>
        <v>4.6627999999999998</v>
      </c>
      <c r="K8" s="66">
        <f>RANK(J8,J$8:J$45,0)</f>
        <v>1</v>
      </c>
      <c r="L8" s="65">
        <f>VLOOKUP($A8,'Return Data'!$B$7:$R$526,9,0)</f>
        <v>4.0918000000000001</v>
      </c>
      <c r="M8" s="66">
        <f>RANK(L8,L$8:L$45,0)</f>
        <v>4</v>
      </c>
      <c r="N8" s="65">
        <f>VLOOKUP($A8,'Return Data'!$B$7:$R$526,10,0)</f>
        <v>5.8879000000000001</v>
      </c>
      <c r="O8" s="66">
        <f>RANK(N8,N$8:N$45,0)</f>
        <v>7</v>
      </c>
      <c r="P8" s="65">
        <f>VLOOKUP($A8,'Return Data'!$B$7:$R$526,11,0)</f>
        <v>5.3323</v>
      </c>
      <c r="Q8" s="66">
        <f>RANK(P8,P$8:P$45,0)</f>
        <v>7</v>
      </c>
      <c r="R8" s="65">
        <f>VLOOKUP($A8,'Return Data'!$B$7:$R$526,12,0)</f>
        <v>5.4062000000000001</v>
      </c>
      <c r="S8" s="66">
        <f>RANK(R8,R$8:R$45,0)</f>
        <v>10</v>
      </c>
      <c r="T8" s="65">
        <f>VLOOKUP($A8,'Return Data'!$B$7:$R$526,13,0)</f>
        <v>5.7381000000000002</v>
      </c>
      <c r="U8" s="66">
        <f>RANK(T8,T$8:T$45,0)</f>
        <v>3</v>
      </c>
      <c r="V8" s="65">
        <f>VLOOKUP($A8,'Return Data'!$B$7:$R$526,17,0)</f>
        <v>6.6159999999999997</v>
      </c>
      <c r="W8" s="66">
        <f>RANK(V8,V$8:V$45,0)</f>
        <v>6</v>
      </c>
      <c r="X8" s="65">
        <f>VLOOKUP($A8,'Return Data'!$B$7:$R$526,14,0)</f>
        <v>6.7152000000000003</v>
      </c>
      <c r="Y8" s="66">
        <f>RANK(X8,X$8:X$45,0)</f>
        <v>5</v>
      </c>
      <c r="Z8" s="65">
        <f>VLOOKUP($A8,'Return Data'!$B$7:$R$526,16,0)</f>
        <v>7.4516</v>
      </c>
      <c r="AA8" s="67">
        <f>RANK(Z8,Z$8:Z$45,0)</f>
        <v>17</v>
      </c>
    </row>
    <row r="9" spans="1:27" x14ac:dyDescent="0.3">
      <c r="A9" s="63" t="s">
        <v>228</v>
      </c>
      <c r="B9" s="64">
        <f>VLOOKUP($A9,'Return Data'!$B$7:$R$526,3,0)</f>
        <v>44003</v>
      </c>
      <c r="C9" s="65">
        <f>VLOOKUP($A9,'Return Data'!$B$7:$R$526,4,0)</f>
        <v>2217.7224000000001</v>
      </c>
      <c r="D9" s="65">
        <f>VLOOKUP($A9,'Return Data'!$B$7:$R$526,5,0)</f>
        <v>3.1783999999999999</v>
      </c>
      <c r="E9" s="66">
        <f t="shared" ref="E9:E45" si="0">RANK(D9,D$8:D$45,0)</f>
        <v>23</v>
      </c>
      <c r="F9" s="65">
        <f>VLOOKUP($A9,'Return Data'!$B$7:$R$526,6,0)</f>
        <v>3.7431999999999999</v>
      </c>
      <c r="G9" s="66">
        <f t="shared" ref="G9:G45" si="1">RANK(F9,F$8:F$45,0)</f>
        <v>17</v>
      </c>
      <c r="H9" s="65">
        <f>VLOOKUP($A9,'Return Data'!$B$7:$R$526,7,0)</f>
        <v>4.1673</v>
      </c>
      <c r="I9" s="66">
        <f t="shared" ref="I9:I45" si="2">RANK(H9,H$8:H$45,0)</f>
        <v>16</v>
      </c>
      <c r="J9" s="65">
        <f>VLOOKUP($A9,'Return Data'!$B$7:$R$526,8,0)</f>
        <v>4.1379000000000001</v>
      </c>
      <c r="K9" s="66">
        <f t="shared" ref="K9:K45" si="3">RANK(J9,J$8:J$45,0)</f>
        <v>16</v>
      </c>
      <c r="L9" s="65">
        <f>VLOOKUP($A9,'Return Data'!$B$7:$R$526,9,0)</f>
        <v>3.7202000000000002</v>
      </c>
      <c r="M9" s="66">
        <f t="shared" ref="M9:M45" si="4">RANK(L9,L$8:L$45,0)</f>
        <v>11</v>
      </c>
      <c r="N9" s="65">
        <f>VLOOKUP($A9,'Return Data'!$B$7:$R$526,10,0)</f>
        <v>5.7222</v>
      </c>
      <c r="O9" s="66">
        <f t="shared" ref="O9:O45" si="5">RANK(N9,N$8:N$45,0)</f>
        <v>13</v>
      </c>
      <c r="P9" s="65">
        <f>VLOOKUP($A9,'Return Data'!$B$7:$R$526,11,0)</f>
        <v>5.3502000000000001</v>
      </c>
      <c r="Q9" s="66">
        <f t="shared" ref="Q9:Q45" si="6">RANK(P9,P$8:P$45,0)</f>
        <v>5</v>
      </c>
      <c r="R9" s="65">
        <f>VLOOKUP($A9,'Return Data'!$B$7:$R$526,12,0)</f>
        <v>5.4355000000000002</v>
      </c>
      <c r="S9" s="66">
        <f t="shared" ref="S9:S45" si="7">RANK(R9,R$8:R$45,0)</f>
        <v>4</v>
      </c>
      <c r="T9" s="65">
        <f>VLOOKUP($A9,'Return Data'!$B$7:$R$526,13,0)</f>
        <v>5.6886000000000001</v>
      </c>
      <c r="U9" s="66">
        <f t="shared" ref="U9:W45" si="8">RANK(T9,T$8:T$45,0)</f>
        <v>6</v>
      </c>
      <c r="V9" s="65">
        <f>VLOOKUP($A9,'Return Data'!$B$7:$R$526,17,0)</f>
        <v>6.6064999999999996</v>
      </c>
      <c r="W9" s="66">
        <f t="shared" si="8"/>
        <v>7</v>
      </c>
      <c r="X9" s="65">
        <f>VLOOKUP($A9,'Return Data'!$B$7:$R$526,14,0)</f>
        <v>6.718</v>
      </c>
      <c r="Y9" s="66">
        <f t="shared" ref="Y9:Y44" si="9">RANK(X9,X$8:X$45,0)</f>
        <v>4</v>
      </c>
      <c r="Z9" s="65">
        <f>VLOOKUP($A9,'Return Data'!$B$7:$R$526,16,0)</f>
        <v>7.7226999999999997</v>
      </c>
      <c r="AA9" s="67">
        <f t="shared" ref="AA9:AA45" si="10">RANK(Z9,Z$8:Z$45,0)</f>
        <v>7</v>
      </c>
    </row>
    <row r="10" spans="1:27" x14ac:dyDescent="0.3">
      <c r="A10" s="63" t="s">
        <v>229</v>
      </c>
      <c r="B10" s="64">
        <f>VLOOKUP($A10,'Return Data'!$B$7:$R$526,3,0)</f>
        <v>44003</v>
      </c>
      <c r="C10" s="65">
        <f>VLOOKUP($A10,'Return Data'!$B$7:$R$526,4,0)</f>
        <v>2294.0924</v>
      </c>
      <c r="D10" s="65">
        <f>VLOOKUP($A10,'Return Data'!$B$7:$R$526,5,0)</f>
        <v>2.8832</v>
      </c>
      <c r="E10" s="66">
        <f t="shared" si="0"/>
        <v>35</v>
      </c>
      <c r="F10" s="65">
        <f>VLOOKUP($A10,'Return Data'!$B$7:$R$526,6,0)</f>
        <v>3.1293000000000002</v>
      </c>
      <c r="G10" s="66">
        <f t="shared" si="1"/>
        <v>29</v>
      </c>
      <c r="H10" s="65">
        <f>VLOOKUP($A10,'Return Data'!$B$7:$R$526,7,0)</f>
        <v>3.2252000000000001</v>
      </c>
      <c r="I10" s="66">
        <f t="shared" si="2"/>
        <v>32</v>
      </c>
      <c r="J10" s="65">
        <f>VLOOKUP($A10,'Return Data'!$B$7:$R$526,8,0)</f>
        <v>3.2999000000000001</v>
      </c>
      <c r="K10" s="66">
        <f t="shared" si="3"/>
        <v>33</v>
      </c>
      <c r="L10" s="65">
        <f>VLOOKUP($A10,'Return Data'!$B$7:$R$526,9,0)</f>
        <v>3.1267999999999998</v>
      </c>
      <c r="M10" s="66">
        <f t="shared" si="4"/>
        <v>29</v>
      </c>
      <c r="N10" s="65">
        <f>VLOOKUP($A10,'Return Data'!$B$7:$R$526,10,0)</f>
        <v>5.4343000000000004</v>
      </c>
      <c r="O10" s="66">
        <f t="shared" si="5"/>
        <v>23</v>
      </c>
      <c r="P10" s="65">
        <f>VLOOKUP($A10,'Return Data'!$B$7:$R$526,11,0)</f>
        <v>5.1208</v>
      </c>
      <c r="Q10" s="66">
        <f t="shared" si="6"/>
        <v>18</v>
      </c>
      <c r="R10" s="65">
        <f>VLOOKUP($A10,'Return Data'!$B$7:$R$526,12,0)</f>
        <v>5.3064999999999998</v>
      </c>
      <c r="S10" s="66">
        <f t="shared" si="7"/>
        <v>15</v>
      </c>
      <c r="T10" s="65">
        <f>VLOOKUP($A10,'Return Data'!$B$7:$R$526,13,0)</f>
        <v>5.5709999999999997</v>
      </c>
      <c r="U10" s="66">
        <f t="shared" si="8"/>
        <v>15</v>
      </c>
      <c r="V10" s="65">
        <f>VLOOKUP($A10,'Return Data'!$B$7:$R$526,17,0)</f>
        <v>6.5404999999999998</v>
      </c>
      <c r="W10" s="66">
        <f t="shared" si="8"/>
        <v>13</v>
      </c>
      <c r="X10" s="65">
        <f>VLOOKUP($A10,'Return Data'!$B$7:$R$526,14,0)</f>
        <v>6.6677</v>
      </c>
      <c r="Y10" s="66">
        <f t="shared" si="9"/>
        <v>9</v>
      </c>
      <c r="Z10" s="65">
        <f>VLOOKUP($A10,'Return Data'!$B$7:$R$526,16,0)</f>
        <v>7.5686999999999998</v>
      </c>
      <c r="AA10" s="67">
        <f t="shared" si="10"/>
        <v>14</v>
      </c>
    </row>
    <row r="11" spans="1:27" x14ac:dyDescent="0.3">
      <c r="A11" s="63" t="s">
        <v>230</v>
      </c>
      <c r="B11" s="64">
        <f>VLOOKUP($A11,'Return Data'!$B$7:$R$526,3,0)</f>
        <v>44003</v>
      </c>
      <c r="C11" s="65">
        <f>VLOOKUP($A11,'Return Data'!$B$7:$R$526,4,0)</f>
        <v>3065.0328</v>
      </c>
      <c r="D11" s="65">
        <f>VLOOKUP($A11,'Return Data'!$B$7:$R$526,5,0)</f>
        <v>2.9906999999999999</v>
      </c>
      <c r="E11" s="66">
        <f t="shared" si="0"/>
        <v>28</v>
      </c>
      <c r="F11" s="65">
        <f>VLOOKUP($A11,'Return Data'!$B$7:$R$526,6,0)</f>
        <v>3.3241999999999998</v>
      </c>
      <c r="G11" s="66">
        <f t="shared" si="1"/>
        <v>27</v>
      </c>
      <c r="H11" s="65">
        <f>VLOOKUP($A11,'Return Data'!$B$7:$R$526,7,0)</f>
        <v>3.5663</v>
      </c>
      <c r="I11" s="66">
        <f t="shared" si="2"/>
        <v>26</v>
      </c>
      <c r="J11" s="65">
        <f>VLOOKUP($A11,'Return Data'!$B$7:$R$526,8,0)</f>
        <v>3.6556000000000002</v>
      </c>
      <c r="K11" s="66">
        <f t="shared" si="3"/>
        <v>26</v>
      </c>
      <c r="L11" s="65">
        <f>VLOOKUP($A11,'Return Data'!$B$7:$R$526,9,0)</f>
        <v>3.5150000000000001</v>
      </c>
      <c r="M11" s="66">
        <f t="shared" si="4"/>
        <v>22</v>
      </c>
      <c r="N11" s="65">
        <f>VLOOKUP($A11,'Return Data'!$B$7:$R$526,10,0)</f>
        <v>5.4635999999999996</v>
      </c>
      <c r="O11" s="66">
        <f t="shared" si="5"/>
        <v>20</v>
      </c>
      <c r="P11" s="65">
        <f>VLOOKUP($A11,'Return Data'!$B$7:$R$526,11,0)</f>
        <v>5.1239999999999997</v>
      </c>
      <c r="Q11" s="66">
        <f t="shared" si="6"/>
        <v>17</v>
      </c>
      <c r="R11" s="65">
        <f>VLOOKUP($A11,'Return Data'!$B$7:$R$526,12,0)</f>
        <v>5.3235000000000001</v>
      </c>
      <c r="S11" s="66">
        <f t="shared" si="7"/>
        <v>14</v>
      </c>
      <c r="T11" s="65">
        <f>VLOOKUP($A11,'Return Data'!$B$7:$R$526,13,0)</f>
        <v>5.6143999999999998</v>
      </c>
      <c r="U11" s="66">
        <f t="shared" si="8"/>
        <v>12</v>
      </c>
      <c r="V11" s="65">
        <f>VLOOKUP($A11,'Return Data'!$B$7:$R$526,17,0)</f>
        <v>6.5578000000000003</v>
      </c>
      <c r="W11" s="66">
        <f t="shared" si="8"/>
        <v>10</v>
      </c>
      <c r="X11" s="65">
        <f>VLOOKUP($A11,'Return Data'!$B$7:$R$526,14,0)</f>
        <v>6.6387999999999998</v>
      </c>
      <c r="Y11" s="66">
        <f t="shared" si="9"/>
        <v>15</v>
      </c>
      <c r="Z11" s="65">
        <f>VLOOKUP($A11,'Return Data'!$B$7:$R$526,16,0)</f>
        <v>7.3410000000000002</v>
      </c>
      <c r="AA11" s="67">
        <f t="shared" si="10"/>
        <v>19</v>
      </c>
    </row>
    <row r="12" spans="1:27" x14ac:dyDescent="0.3">
      <c r="A12" s="63" t="s">
        <v>231</v>
      </c>
      <c r="B12" s="64">
        <f>VLOOKUP($A12,'Return Data'!$B$7:$R$526,3,0)</f>
        <v>44003</v>
      </c>
      <c r="C12" s="65">
        <f>VLOOKUP($A12,'Return Data'!$B$7:$R$526,4,0)</f>
        <v>2293.1936999999998</v>
      </c>
      <c r="D12" s="65">
        <f>VLOOKUP($A12,'Return Data'!$B$7:$R$526,5,0)</f>
        <v>3.2473000000000001</v>
      </c>
      <c r="E12" s="66">
        <f t="shared" si="0"/>
        <v>13</v>
      </c>
      <c r="F12" s="65">
        <f>VLOOKUP($A12,'Return Data'!$B$7:$R$526,6,0)</f>
        <v>3.6730999999999998</v>
      </c>
      <c r="G12" s="66">
        <f t="shared" si="1"/>
        <v>21</v>
      </c>
      <c r="H12" s="65">
        <f>VLOOKUP($A12,'Return Data'!$B$7:$R$526,7,0)</f>
        <v>3.9491999999999998</v>
      </c>
      <c r="I12" s="66">
        <f t="shared" si="2"/>
        <v>21</v>
      </c>
      <c r="J12" s="65">
        <f>VLOOKUP($A12,'Return Data'!$B$7:$R$526,8,0)</f>
        <v>4.0557999999999996</v>
      </c>
      <c r="K12" s="66">
        <f t="shared" si="3"/>
        <v>17</v>
      </c>
      <c r="L12" s="65">
        <f>VLOOKUP($A12,'Return Data'!$B$7:$R$526,9,0)</f>
        <v>3.6204999999999998</v>
      </c>
      <c r="M12" s="66">
        <f t="shared" si="4"/>
        <v>18</v>
      </c>
      <c r="N12" s="65">
        <f>VLOOKUP($A12,'Return Data'!$B$7:$R$526,10,0)</f>
        <v>5.7384000000000004</v>
      </c>
      <c r="O12" s="66">
        <f t="shared" si="5"/>
        <v>11</v>
      </c>
      <c r="P12" s="65">
        <f>VLOOKUP($A12,'Return Data'!$B$7:$R$526,11,0)</f>
        <v>5.0903</v>
      </c>
      <c r="Q12" s="66">
        <f t="shared" si="6"/>
        <v>22</v>
      </c>
      <c r="R12" s="65">
        <f>VLOOKUP($A12,'Return Data'!$B$7:$R$526,12,0)</f>
        <v>5.1875</v>
      </c>
      <c r="S12" s="66">
        <f t="shared" si="7"/>
        <v>23</v>
      </c>
      <c r="T12" s="65">
        <f>VLOOKUP($A12,'Return Data'!$B$7:$R$526,13,0)</f>
        <v>5.4298000000000002</v>
      </c>
      <c r="U12" s="66">
        <f t="shared" si="8"/>
        <v>24</v>
      </c>
      <c r="V12" s="65">
        <f>VLOOKUP($A12,'Return Data'!$B$7:$R$526,17,0)</f>
        <v>6.4181999999999997</v>
      </c>
      <c r="W12" s="66">
        <f t="shared" si="8"/>
        <v>25</v>
      </c>
      <c r="X12" s="65">
        <f>VLOOKUP($A12,'Return Data'!$B$7:$R$526,14,0)</f>
        <v>6.5960000000000001</v>
      </c>
      <c r="Y12" s="66">
        <f t="shared" si="9"/>
        <v>21</v>
      </c>
      <c r="Z12" s="65">
        <f>VLOOKUP($A12,'Return Data'!$B$7:$R$526,16,0)</f>
        <v>7.1984000000000004</v>
      </c>
      <c r="AA12" s="67">
        <f t="shared" si="10"/>
        <v>26</v>
      </c>
    </row>
    <row r="13" spans="1:27" x14ac:dyDescent="0.3">
      <c r="A13" s="63" t="s">
        <v>232</v>
      </c>
      <c r="B13" s="64">
        <f>VLOOKUP($A13,'Return Data'!$B$7:$R$526,3,0)</f>
        <v>44003</v>
      </c>
      <c r="C13" s="65">
        <f>VLOOKUP($A13,'Return Data'!$B$7:$R$526,4,0)</f>
        <v>2401.4908</v>
      </c>
      <c r="D13" s="65">
        <f>VLOOKUP($A13,'Return Data'!$B$7:$R$526,5,0)</f>
        <v>3.0644</v>
      </c>
      <c r="E13" s="66">
        <f t="shared" si="0"/>
        <v>26</v>
      </c>
      <c r="F13" s="65">
        <f>VLOOKUP($A13,'Return Data'!$B$7:$R$526,6,0)</f>
        <v>3</v>
      </c>
      <c r="G13" s="66">
        <f t="shared" si="1"/>
        <v>32</v>
      </c>
      <c r="H13" s="65">
        <f>VLOOKUP($A13,'Return Data'!$B$7:$R$526,7,0)</f>
        <v>3.1631</v>
      </c>
      <c r="I13" s="66">
        <f t="shared" si="2"/>
        <v>33</v>
      </c>
      <c r="J13" s="65">
        <f>VLOOKUP($A13,'Return Data'!$B$7:$R$526,8,0)</f>
        <v>3.2824</v>
      </c>
      <c r="K13" s="66">
        <f t="shared" si="3"/>
        <v>34</v>
      </c>
      <c r="L13" s="65">
        <f>VLOOKUP($A13,'Return Data'!$B$7:$R$526,9,0)</f>
        <v>3.0846</v>
      </c>
      <c r="M13" s="66">
        <f t="shared" si="4"/>
        <v>30</v>
      </c>
      <c r="N13" s="65">
        <f>VLOOKUP($A13,'Return Data'!$B$7:$R$526,10,0)</f>
        <v>3.4895</v>
      </c>
      <c r="O13" s="66">
        <f t="shared" si="5"/>
        <v>35</v>
      </c>
      <c r="P13" s="65">
        <f>VLOOKUP($A13,'Return Data'!$B$7:$R$526,11,0)</f>
        <v>4.3013000000000003</v>
      </c>
      <c r="Q13" s="66">
        <f t="shared" si="6"/>
        <v>33</v>
      </c>
      <c r="R13" s="65">
        <f>VLOOKUP($A13,'Return Data'!$B$7:$R$526,12,0)</f>
        <v>4.6322000000000001</v>
      </c>
      <c r="S13" s="66">
        <f t="shared" si="7"/>
        <v>31</v>
      </c>
      <c r="T13" s="65">
        <f>VLOOKUP($A13,'Return Data'!$B$7:$R$526,13,0)</f>
        <v>4.9808000000000003</v>
      </c>
      <c r="U13" s="66">
        <f t="shared" si="8"/>
        <v>31</v>
      </c>
      <c r="V13" s="65">
        <f>VLOOKUP($A13,'Return Data'!$B$7:$R$526,17,0)</f>
        <v>6.1620999999999997</v>
      </c>
      <c r="W13" s="66">
        <f t="shared" si="8"/>
        <v>28</v>
      </c>
      <c r="X13" s="65">
        <f>VLOOKUP($A13,'Return Data'!$B$7:$R$526,14,0)</f>
        <v>6.3795999999999999</v>
      </c>
      <c r="Y13" s="66">
        <f t="shared" si="9"/>
        <v>29</v>
      </c>
      <c r="Z13" s="65">
        <f>VLOOKUP($A13,'Return Data'!$B$7:$R$526,16,0)</f>
        <v>7.5726000000000004</v>
      </c>
      <c r="AA13" s="67">
        <f t="shared" si="10"/>
        <v>13</v>
      </c>
    </row>
    <row r="14" spans="1:27" x14ac:dyDescent="0.3">
      <c r="A14" s="63" t="s">
        <v>233</v>
      </c>
      <c r="B14" s="64">
        <f>VLOOKUP($A14,'Return Data'!$B$7:$R$526,3,0)</f>
        <v>44003</v>
      </c>
      <c r="C14" s="65">
        <f>VLOOKUP($A14,'Return Data'!$B$7:$R$526,4,0)</f>
        <v>2849.8265000000001</v>
      </c>
      <c r="D14" s="65">
        <f>VLOOKUP($A14,'Return Data'!$B$7:$R$526,5,0)</f>
        <v>3.0844</v>
      </c>
      <c r="E14" s="66">
        <f t="shared" si="0"/>
        <v>25</v>
      </c>
      <c r="F14" s="65">
        <f>VLOOKUP($A14,'Return Data'!$B$7:$R$526,6,0)</f>
        <v>3.4245000000000001</v>
      </c>
      <c r="G14" s="66">
        <f t="shared" si="1"/>
        <v>25</v>
      </c>
      <c r="H14" s="65">
        <f>VLOOKUP($A14,'Return Data'!$B$7:$R$526,7,0)</f>
        <v>3.8258999999999999</v>
      </c>
      <c r="I14" s="66">
        <f t="shared" si="2"/>
        <v>23</v>
      </c>
      <c r="J14" s="65">
        <f>VLOOKUP($A14,'Return Data'!$B$7:$R$526,8,0)</f>
        <v>3.7351999999999999</v>
      </c>
      <c r="K14" s="66">
        <f t="shared" si="3"/>
        <v>25</v>
      </c>
      <c r="L14" s="65">
        <f>VLOOKUP($A14,'Return Data'!$B$7:$R$526,9,0)</f>
        <v>3.4205000000000001</v>
      </c>
      <c r="M14" s="66">
        <f t="shared" si="4"/>
        <v>25</v>
      </c>
      <c r="N14" s="65">
        <f>VLOOKUP($A14,'Return Data'!$B$7:$R$526,10,0)</f>
        <v>5.4409999999999998</v>
      </c>
      <c r="O14" s="66">
        <f t="shared" si="5"/>
        <v>21</v>
      </c>
      <c r="P14" s="65">
        <f>VLOOKUP($A14,'Return Data'!$B$7:$R$526,11,0)</f>
        <v>5.1878000000000002</v>
      </c>
      <c r="Q14" s="66">
        <f t="shared" si="6"/>
        <v>14</v>
      </c>
      <c r="R14" s="65">
        <f>VLOOKUP($A14,'Return Data'!$B$7:$R$526,12,0)</f>
        <v>5.2506000000000004</v>
      </c>
      <c r="S14" s="66">
        <f t="shared" si="7"/>
        <v>20</v>
      </c>
      <c r="T14" s="65">
        <f>VLOOKUP($A14,'Return Data'!$B$7:$R$526,13,0)</f>
        <v>5.5340999999999996</v>
      </c>
      <c r="U14" s="66">
        <f t="shared" si="8"/>
        <v>19</v>
      </c>
      <c r="V14" s="65">
        <f>VLOOKUP($A14,'Return Data'!$B$7:$R$526,17,0)</f>
        <v>6.4866999999999999</v>
      </c>
      <c r="W14" s="66">
        <f t="shared" si="8"/>
        <v>19</v>
      </c>
      <c r="X14" s="65">
        <f>VLOOKUP($A14,'Return Data'!$B$7:$R$526,14,0)</f>
        <v>6.6106999999999996</v>
      </c>
      <c r="Y14" s="66">
        <f t="shared" si="9"/>
        <v>19</v>
      </c>
      <c r="Z14" s="65">
        <f>VLOOKUP($A14,'Return Data'!$B$7:$R$526,16,0)</f>
        <v>7.4423000000000004</v>
      </c>
      <c r="AA14" s="67">
        <f t="shared" si="10"/>
        <v>18</v>
      </c>
    </row>
    <row r="15" spans="1:27" x14ac:dyDescent="0.3">
      <c r="A15" s="63" t="s">
        <v>234</v>
      </c>
      <c r="B15" s="64">
        <f>VLOOKUP($A15,'Return Data'!$B$7:$R$526,3,0)</f>
        <v>44003</v>
      </c>
      <c r="C15" s="65">
        <f>VLOOKUP($A15,'Return Data'!$B$7:$R$526,4,0)</f>
        <v>2562.0700999999999</v>
      </c>
      <c r="D15" s="65">
        <f>VLOOKUP($A15,'Return Data'!$B$7:$R$526,5,0)</f>
        <v>2.915</v>
      </c>
      <c r="E15" s="66">
        <f t="shared" si="0"/>
        <v>33</v>
      </c>
      <c r="F15" s="65">
        <f>VLOOKUP($A15,'Return Data'!$B$7:$R$526,6,0)</f>
        <v>3.0666000000000002</v>
      </c>
      <c r="G15" s="66">
        <f t="shared" si="1"/>
        <v>30</v>
      </c>
      <c r="H15" s="65">
        <f>VLOOKUP($A15,'Return Data'!$B$7:$R$526,7,0)</f>
        <v>3.3220999999999998</v>
      </c>
      <c r="I15" s="66">
        <f t="shared" si="2"/>
        <v>28</v>
      </c>
      <c r="J15" s="65">
        <f>VLOOKUP($A15,'Return Data'!$B$7:$R$526,8,0)</f>
        <v>3.6280000000000001</v>
      </c>
      <c r="K15" s="66">
        <f t="shared" si="3"/>
        <v>27</v>
      </c>
      <c r="L15" s="65">
        <f>VLOOKUP($A15,'Return Data'!$B$7:$R$526,9,0)</f>
        <v>3.5266999999999999</v>
      </c>
      <c r="M15" s="66">
        <f t="shared" si="4"/>
        <v>21</v>
      </c>
      <c r="N15" s="65">
        <f>VLOOKUP($A15,'Return Data'!$B$7:$R$526,10,0)</f>
        <v>5.7622</v>
      </c>
      <c r="O15" s="66">
        <f t="shared" si="5"/>
        <v>10</v>
      </c>
      <c r="P15" s="65">
        <f>VLOOKUP($A15,'Return Data'!$B$7:$R$526,11,0)</f>
        <v>5.1927000000000003</v>
      </c>
      <c r="Q15" s="66">
        <f t="shared" si="6"/>
        <v>13</v>
      </c>
      <c r="R15" s="65">
        <f>VLOOKUP($A15,'Return Data'!$B$7:$R$526,12,0)</f>
        <v>5.3310000000000004</v>
      </c>
      <c r="S15" s="66">
        <f t="shared" si="7"/>
        <v>13</v>
      </c>
      <c r="T15" s="65">
        <f>VLOOKUP($A15,'Return Data'!$B$7:$R$526,13,0)</f>
        <v>5.6097999999999999</v>
      </c>
      <c r="U15" s="66">
        <f t="shared" si="8"/>
        <v>13</v>
      </c>
      <c r="V15" s="65">
        <f>VLOOKUP($A15,'Return Data'!$B$7:$R$526,17,0)</f>
        <v>6.5499000000000001</v>
      </c>
      <c r="W15" s="66">
        <f t="shared" si="8"/>
        <v>11</v>
      </c>
      <c r="X15" s="65">
        <f>VLOOKUP($A15,'Return Data'!$B$7:$R$526,14,0)</f>
        <v>6.6647999999999996</v>
      </c>
      <c r="Y15" s="66">
        <f t="shared" si="9"/>
        <v>11</v>
      </c>
      <c r="Z15" s="65">
        <f>VLOOKUP($A15,'Return Data'!$B$7:$R$526,16,0)</f>
        <v>7.5856000000000003</v>
      </c>
      <c r="AA15" s="67">
        <f t="shared" si="10"/>
        <v>12</v>
      </c>
    </row>
    <row r="16" spans="1:27" x14ac:dyDescent="0.3">
      <c r="A16" s="63" t="s">
        <v>235</v>
      </c>
      <c r="B16" s="64">
        <f>VLOOKUP($A16,'Return Data'!$B$7:$R$526,3,0)</f>
        <v>44003</v>
      </c>
      <c r="C16" s="65">
        <f>VLOOKUP($A16,'Return Data'!$B$7:$R$526,4,0)</f>
        <v>2182.4288000000001</v>
      </c>
      <c r="D16" s="65">
        <f>VLOOKUP($A16,'Return Data'!$B$7:$R$526,5,0)</f>
        <v>2.9624000000000001</v>
      </c>
      <c r="E16" s="66">
        <f t="shared" si="0"/>
        <v>30</v>
      </c>
      <c r="F16" s="65">
        <f>VLOOKUP($A16,'Return Data'!$B$7:$R$526,6,0)</f>
        <v>3.5706000000000002</v>
      </c>
      <c r="G16" s="66">
        <f t="shared" si="1"/>
        <v>23</v>
      </c>
      <c r="H16" s="65">
        <f>VLOOKUP($A16,'Return Data'!$B$7:$R$526,7,0)</f>
        <v>3.1301000000000001</v>
      </c>
      <c r="I16" s="66">
        <f t="shared" si="2"/>
        <v>34</v>
      </c>
      <c r="J16" s="65">
        <f>VLOOKUP($A16,'Return Data'!$B$7:$R$526,8,0)</f>
        <v>3.3226</v>
      </c>
      <c r="K16" s="66">
        <f t="shared" si="3"/>
        <v>32</v>
      </c>
      <c r="L16" s="65">
        <f>VLOOKUP($A16,'Return Data'!$B$7:$R$526,9,0)</f>
        <v>2.9792000000000001</v>
      </c>
      <c r="M16" s="66">
        <f t="shared" si="4"/>
        <v>34</v>
      </c>
      <c r="N16" s="65">
        <f>VLOOKUP($A16,'Return Data'!$B$7:$R$526,10,0)</f>
        <v>4.3685999999999998</v>
      </c>
      <c r="O16" s="66">
        <f t="shared" si="5"/>
        <v>29</v>
      </c>
      <c r="P16" s="65">
        <f>VLOOKUP($A16,'Return Data'!$B$7:$R$526,11,0)</f>
        <v>4.4156000000000004</v>
      </c>
      <c r="Q16" s="66">
        <f t="shared" si="6"/>
        <v>30</v>
      </c>
      <c r="R16" s="65">
        <f>VLOOKUP($A16,'Return Data'!$B$7:$R$526,12,0)</f>
        <v>4.5677000000000003</v>
      </c>
      <c r="S16" s="66">
        <f t="shared" si="7"/>
        <v>32</v>
      </c>
      <c r="T16" s="65">
        <f>VLOOKUP($A16,'Return Data'!$B$7:$R$526,13,0)</f>
        <v>4.8905000000000003</v>
      </c>
      <c r="U16" s="66">
        <f t="shared" si="8"/>
        <v>33</v>
      </c>
      <c r="V16" s="65">
        <f>VLOOKUP($A16,'Return Data'!$B$7:$R$526,17,0)</f>
        <v>6.1573000000000002</v>
      </c>
      <c r="W16" s="66">
        <f t="shared" si="8"/>
        <v>29</v>
      </c>
      <c r="X16" s="65">
        <f>VLOOKUP($A16,'Return Data'!$B$7:$R$526,14,0)</f>
        <v>6.4118000000000004</v>
      </c>
      <c r="Y16" s="66">
        <f t="shared" si="9"/>
        <v>28</v>
      </c>
      <c r="Z16" s="65">
        <f>VLOOKUP($A16,'Return Data'!$B$7:$R$526,16,0)</f>
        <v>7.8380000000000001</v>
      </c>
      <c r="AA16" s="67">
        <f t="shared" si="10"/>
        <v>4</v>
      </c>
    </row>
    <row r="17" spans="1:27" x14ac:dyDescent="0.3">
      <c r="A17" s="63" t="s">
        <v>236</v>
      </c>
      <c r="B17" s="64">
        <f>VLOOKUP($A17,'Return Data'!$B$7:$R$526,3,0)</f>
        <v>44003</v>
      </c>
      <c r="C17" s="65">
        <f>VLOOKUP($A17,'Return Data'!$B$7:$R$526,4,0)</f>
        <v>3923.4621000000002</v>
      </c>
      <c r="D17" s="65">
        <f>VLOOKUP($A17,'Return Data'!$B$7:$R$526,5,0)</f>
        <v>3.2227999999999999</v>
      </c>
      <c r="E17" s="66">
        <f t="shared" si="0"/>
        <v>17</v>
      </c>
      <c r="F17" s="65">
        <f>VLOOKUP($A17,'Return Data'!$B$7:$R$526,6,0)</f>
        <v>3.7524000000000002</v>
      </c>
      <c r="G17" s="66">
        <f t="shared" si="1"/>
        <v>16</v>
      </c>
      <c r="H17" s="65">
        <f>VLOOKUP($A17,'Return Data'!$B$7:$R$526,7,0)</f>
        <v>3.9935999999999998</v>
      </c>
      <c r="I17" s="66">
        <f t="shared" si="2"/>
        <v>20</v>
      </c>
      <c r="J17" s="65">
        <f>VLOOKUP($A17,'Return Data'!$B$7:$R$526,8,0)</f>
        <v>3.9540999999999999</v>
      </c>
      <c r="K17" s="66">
        <f t="shared" si="3"/>
        <v>21</v>
      </c>
      <c r="L17" s="65">
        <f>VLOOKUP($A17,'Return Data'!$B$7:$R$526,9,0)</f>
        <v>3.4647000000000001</v>
      </c>
      <c r="M17" s="66">
        <f t="shared" si="4"/>
        <v>24</v>
      </c>
      <c r="N17" s="65">
        <f>VLOOKUP($A17,'Return Data'!$B$7:$R$526,10,0)</f>
        <v>5.5540000000000003</v>
      </c>
      <c r="O17" s="66">
        <f t="shared" si="5"/>
        <v>16</v>
      </c>
      <c r="P17" s="65">
        <f>VLOOKUP($A17,'Return Data'!$B$7:$R$526,11,0)</f>
        <v>5.1058000000000003</v>
      </c>
      <c r="Q17" s="66">
        <f t="shared" si="6"/>
        <v>21</v>
      </c>
      <c r="R17" s="65">
        <f>VLOOKUP($A17,'Return Data'!$B$7:$R$526,12,0)</f>
        <v>5.2061000000000002</v>
      </c>
      <c r="S17" s="66">
        <f t="shared" si="7"/>
        <v>21</v>
      </c>
      <c r="T17" s="65">
        <f>VLOOKUP($A17,'Return Data'!$B$7:$R$526,13,0)</f>
        <v>5.4913999999999996</v>
      </c>
      <c r="U17" s="66">
        <f t="shared" si="8"/>
        <v>21</v>
      </c>
      <c r="V17" s="65">
        <f>VLOOKUP($A17,'Return Data'!$B$7:$R$526,17,0)</f>
        <v>6.4298000000000002</v>
      </c>
      <c r="W17" s="66">
        <f t="shared" si="8"/>
        <v>22</v>
      </c>
      <c r="X17" s="65">
        <f>VLOOKUP($A17,'Return Data'!$B$7:$R$526,14,0)</f>
        <v>6.5205000000000002</v>
      </c>
      <c r="Y17" s="66">
        <f t="shared" si="9"/>
        <v>26</v>
      </c>
      <c r="Z17" s="65">
        <f>VLOOKUP($A17,'Return Data'!$B$7:$R$526,16,0)</f>
        <v>7.1890000000000001</v>
      </c>
      <c r="AA17" s="67">
        <f t="shared" si="10"/>
        <v>27</v>
      </c>
    </row>
    <row r="18" spans="1:27" x14ac:dyDescent="0.3">
      <c r="A18" s="63" t="s">
        <v>237</v>
      </c>
      <c r="B18" s="64">
        <f>VLOOKUP($A18,'Return Data'!$B$7:$R$526,3,0)</f>
        <v>44003</v>
      </c>
      <c r="C18" s="65">
        <f>VLOOKUP($A18,'Return Data'!$B$7:$R$526,4,0)</f>
        <v>1989.9871000000001</v>
      </c>
      <c r="D18" s="65">
        <f>VLOOKUP($A18,'Return Data'!$B$7:$R$526,5,0)</f>
        <v>3.1856</v>
      </c>
      <c r="E18" s="66">
        <f t="shared" si="0"/>
        <v>22</v>
      </c>
      <c r="F18" s="65">
        <f>VLOOKUP($A18,'Return Data'!$B$7:$R$526,6,0)</f>
        <v>3.7282000000000002</v>
      </c>
      <c r="G18" s="66">
        <f t="shared" si="1"/>
        <v>19</v>
      </c>
      <c r="H18" s="65">
        <f>VLOOKUP($A18,'Return Data'!$B$7:$R$526,7,0)</f>
        <v>4.3498999999999999</v>
      </c>
      <c r="I18" s="66">
        <f t="shared" si="2"/>
        <v>12</v>
      </c>
      <c r="J18" s="65">
        <f>VLOOKUP($A18,'Return Data'!$B$7:$R$526,8,0)</f>
        <v>4.2744</v>
      </c>
      <c r="K18" s="66">
        <f t="shared" si="3"/>
        <v>14</v>
      </c>
      <c r="L18" s="65">
        <f>VLOOKUP($A18,'Return Data'!$B$7:$R$526,9,0)</f>
        <v>3.7141999999999999</v>
      </c>
      <c r="M18" s="66">
        <f t="shared" si="4"/>
        <v>13</v>
      </c>
      <c r="N18" s="65">
        <f>VLOOKUP($A18,'Return Data'!$B$7:$R$526,10,0)</f>
        <v>5.5427999999999997</v>
      </c>
      <c r="O18" s="66">
        <f t="shared" si="5"/>
        <v>17</v>
      </c>
      <c r="P18" s="65">
        <f>VLOOKUP($A18,'Return Data'!$B$7:$R$526,11,0)</f>
        <v>4.9055999999999997</v>
      </c>
      <c r="Q18" s="66">
        <f t="shared" si="6"/>
        <v>26</v>
      </c>
      <c r="R18" s="65">
        <f>VLOOKUP($A18,'Return Data'!$B$7:$R$526,12,0)</f>
        <v>5.1539000000000001</v>
      </c>
      <c r="S18" s="66">
        <f t="shared" si="7"/>
        <v>24</v>
      </c>
      <c r="T18" s="65">
        <f>VLOOKUP($A18,'Return Data'!$B$7:$R$526,13,0)</f>
        <v>5.4859999999999998</v>
      </c>
      <c r="U18" s="66">
        <f t="shared" si="8"/>
        <v>22</v>
      </c>
      <c r="V18" s="65">
        <f>VLOOKUP($A18,'Return Data'!$B$7:$R$526,17,0)</f>
        <v>6.5033000000000003</v>
      </c>
      <c r="W18" s="66">
        <f t="shared" si="8"/>
        <v>17</v>
      </c>
      <c r="X18" s="65">
        <f>VLOOKUP($A18,'Return Data'!$B$7:$R$526,14,0)</f>
        <v>6.6406999999999998</v>
      </c>
      <c r="Y18" s="66">
        <f t="shared" si="9"/>
        <v>14</v>
      </c>
      <c r="Z18" s="65">
        <f>VLOOKUP($A18,'Return Data'!$B$7:$R$526,16,0)</f>
        <v>4.3762999999999996</v>
      </c>
      <c r="AA18" s="67">
        <f t="shared" si="10"/>
        <v>38</v>
      </c>
    </row>
    <row r="19" spans="1:27" x14ac:dyDescent="0.3">
      <c r="A19" s="63" t="s">
        <v>238</v>
      </c>
      <c r="B19" s="64">
        <f>VLOOKUP($A19,'Return Data'!$B$7:$R$526,3,0)</f>
        <v>44003</v>
      </c>
      <c r="C19" s="65">
        <f>VLOOKUP($A19,'Return Data'!$B$7:$R$526,4,0)</f>
        <v>295.7362</v>
      </c>
      <c r="D19" s="65">
        <f>VLOOKUP($A19,'Return Data'!$B$7:$R$526,5,0)</f>
        <v>3.4190999999999998</v>
      </c>
      <c r="E19" s="66">
        <f t="shared" si="0"/>
        <v>6</v>
      </c>
      <c r="F19" s="65">
        <f>VLOOKUP($A19,'Return Data'!$B$7:$R$526,6,0)</f>
        <v>4.2718999999999996</v>
      </c>
      <c r="G19" s="66">
        <f t="shared" si="1"/>
        <v>5</v>
      </c>
      <c r="H19" s="65">
        <f>VLOOKUP($A19,'Return Data'!$B$7:$R$526,7,0)</f>
        <v>4.7278000000000002</v>
      </c>
      <c r="I19" s="66">
        <f t="shared" si="2"/>
        <v>4</v>
      </c>
      <c r="J19" s="65">
        <f>VLOOKUP($A19,'Return Data'!$B$7:$R$526,8,0)</f>
        <v>4.5666000000000002</v>
      </c>
      <c r="K19" s="66">
        <f t="shared" si="3"/>
        <v>4</v>
      </c>
      <c r="L19" s="65">
        <f>VLOOKUP($A19,'Return Data'!$B$7:$R$526,9,0)</f>
        <v>3.9904000000000002</v>
      </c>
      <c r="M19" s="66">
        <f t="shared" si="4"/>
        <v>5</v>
      </c>
      <c r="N19" s="65">
        <f>VLOOKUP($A19,'Return Data'!$B$7:$R$526,10,0)</f>
        <v>5.9612999999999996</v>
      </c>
      <c r="O19" s="66">
        <f t="shared" si="5"/>
        <v>4</v>
      </c>
      <c r="P19" s="65">
        <f>VLOOKUP($A19,'Return Data'!$B$7:$R$526,11,0)</f>
        <v>5.3474000000000004</v>
      </c>
      <c r="Q19" s="66">
        <f t="shared" si="6"/>
        <v>6</v>
      </c>
      <c r="R19" s="65">
        <f>VLOOKUP($A19,'Return Data'!$B$7:$R$526,12,0)</f>
        <v>5.4154</v>
      </c>
      <c r="S19" s="66">
        <f t="shared" si="7"/>
        <v>9</v>
      </c>
      <c r="T19" s="65">
        <f>VLOOKUP($A19,'Return Data'!$B$7:$R$526,13,0)</f>
        <v>5.6699000000000002</v>
      </c>
      <c r="U19" s="66">
        <f t="shared" si="8"/>
        <v>8</v>
      </c>
      <c r="V19" s="65">
        <f>VLOOKUP($A19,'Return Data'!$B$7:$R$526,17,0)</f>
        <v>6.5632000000000001</v>
      </c>
      <c r="W19" s="66">
        <f t="shared" si="8"/>
        <v>9</v>
      </c>
      <c r="X19" s="65">
        <f>VLOOKUP($A19,'Return Data'!$B$7:$R$526,14,0)</f>
        <v>6.6638000000000002</v>
      </c>
      <c r="Y19" s="66">
        <f t="shared" si="9"/>
        <v>12</v>
      </c>
      <c r="Z19" s="65">
        <f>VLOOKUP($A19,'Return Data'!$B$7:$R$526,16,0)</f>
        <v>7.7079000000000004</v>
      </c>
      <c r="AA19" s="67">
        <f t="shared" si="10"/>
        <v>8</v>
      </c>
    </row>
    <row r="20" spans="1:27" x14ac:dyDescent="0.3">
      <c r="A20" s="63" t="s">
        <v>239</v>
      </c>
      <c r="B20" s="64">
        <f>VLOOKUP($A20,'Return Data'!$B$7:$R$526,3,0)</f>
        <v>44003</v>
      </c>
      <c r="C20" s="65">
        <f>VLOOKUP($A20,'Return Data'!$B$7:$R$526,4,0)</f>
        <v>2139.3472999999999</v>
      </c>
      <c r="D20" s="65">
        <f>VLOOKUP($A20,'Return Data'!$B$7:$R$526,5,0)</f>
        <v>3.8527999999999998</v>
      </c>
      <c r="E20" s="66">
        <f t="shared" si="0"/>
        <v>3</v>
      </c>
      <c r="F20" s="65">
        <f>VLOOKUP($A20,'Return Data'!$B$7:$R$526,6,0)</f>
        <v>4.2252999999999998</v>
      </c>
      <c r="G20" s="66">
        <f t="shared" si="1"/>
        <v>6</v>
      </c>
      <c r="H20" s="65">
        <f>VLOOKUP($A20,'Return Data'!$B$7:$R$526,7,0)</f>
        <v>4.4436</v>
      </c>
      <c r="I20" s="66">
        <f t="shared" si="2"/>
        <v>10</v>
      </c>
      <c r="J20" s="65">
        <f>VLOOKUP($A20,'Return Data'!$B$7:$R$526,8,0)</f>
        <v>4.4851000000000001</v>
      </c>
      <c r="K20" s="66">
        <f t="shared" si="3"/>
        <v>6</v>
      </c>
      <c r="L20" s="65">
        <f>VLOOKUP($A20,'Return Data'!$B$7:$R$526,9,0)</f>
        <v>4.1699000000000002</v>
      </c>
      <c r="M20" s="66">
        <f t="shared" si="4"/>
        <v>3</v>
      </c>
      <c r="N20" s="65">
        <f>VLOOKUP($A20,'Return Data'!$B$7:$R$526,10,0)</f>
        <v>6.1504000000000003</v>
      </c>
      <c r="O20" s="66">
        <f t="shared" si="5"/>
        <v>3</v>
      </c>
      <c r="P20" s="65">
        <f>VLOOKUP($A20,'Return Data'!$B$7:$R$526,11,0)</f>
        <v>5.5517000000000003</v>
      </c>
      <c r="Q20" s="66">
        <f t="shared" si="6"/>
        <v>1</v>
      </c>
      <c r="R20" s="65">
        <f>VLOOKUP($A20,'Return Data'!$B$7:$R$526,12,0)</f>
        <v>5.6349999999999998</v>
      </c>
      <c r="S20" s="66">
        <f t="shared" si="7"/>
        <v>2</v>
      </c>
      <c r="T20" s="65">
        <f>VLOOKUP($A20,'Return Data'!$B$7:$R$526,13,0)</f>
        <v>5.8479999999999999</v>
      </c>
      <c r="U20" s="66">
        <f t="shared" si="8"/>
        <v>2</v>
      </c>
      <c r="V20" s="65">
        <f>VLOOKUP($A20,'Return Data'!$B$7:$R$526,17,0)</f>
        <v>6.6685999999999996</v>
      </c>
      <c r="W20" s="66">
        <f t="shared" si="8"/>
        <v>2</v>
      </c>
      <c r="X20" s="65">
        <f>VLOOKUP($A20,'Return Data'!$B$7:$R$526,14,0)</f>
        <v>6.7405999999999997</v>
      </c>
      <c r="Y20" s="66">
        <f t="shared" si="9"/>
        <v>1</v>
      </c>
      <c r="Z20" s="65">
        <f>VLOOKUP($A20,'Return Data'!$B$7:$R$526,16,0)</f>
        <v>7.9355000000000002</v>
      </c>
      <c r="AA20" s="67">
        <f t="shared" si="10"/>
        <v>3</v>
      </c>
    </row>
    <row r="21" spans="1:27" x14ac:dyDescent="0.3">
      <c r="A21" s="63" t="s">
        <v>240</v>
      </c>
      <c r="B21" s="64">
        <f>VLOOKUP($A21,'Return Data'!$B$7:$R$526,3,0)</f>
        <v>44003</v>
      </c>
      <c r="C21" s="65">
        <f>VLOOKUP($A21,'Return Data'!$B$7:$R$526,4,0)</f>
        <v>2415.0385999999999</v>
      </c>
      <c r="D21" s="65">
        <f>VLOOKUP($A21,'Return Data'!$B$7:$R$526,5,0)</f>
        <v>3.1454</v>
      </c>
      <c r="E21" s="66">
        <f t="shared" si="0"/>
        <v>24</v>
      </c>
      <c r="F21" s="65">
        <f>VLOOKUP($A21,'Return Data'!$B$7:$R$526,6,0)</f>
        <v>3.6233</v>
      </c>
      <c r="G21" s="66">
        <f t="shared" si="1"/>
        <v>22</v>
      </c>
      <c r="H21" s="65">
        <f>VLOOKUP($A21,'Return Data'!$B$7:$R$526,7,0)</f>
        <v>3.8683000000000001</v>
      </c>
      <c r="I21" s="66">
        <f t="shared" si="2"/>
        <v>22</v>
      </c>
      <c r="J21" s="65">
        <f>VLOOKUP($A21,'Return Data'!$B$7:$R$526,8,0)</f>
        <v>3.95</v>
      </c>
      <c r="K21" s="66">
        <f t="shared" si="3"/>
        <v>22</v>
      </c>
      <c r="L21" s="65">
        <f>VLOOKUP($A21,'Return Data'!$B$7:$R$526,9,0)</f>
        <v>3.4811000000000001</v>
      </c>
      <c r="M21" s="66">
        <f t="shared" si="4"/>
        <v>23</v>
      </c>
      <c r="N21" s="65">
        <f>VLOOKUP($A21,'Return Data'!$B$7:$R$526,10,0)</f>
        <v>5.4755000000000003</v>
      </c>
      <c r="O21" s="66">
        <f t="shared" si="5"/>
        <v>19</v>
      </c>
      <c r="P21" s="65">
        <f>VLOOKUP($A21,'Return Data'!$B$7:$R$526,11,0)</f>
        <v>4.9740000000000002</v>
      </c>
      <c r="Q21" s="66">
        <f t="shared" si="6"/>
        <v>25</v>
      </c>
      <c r="R21" s="65">
        <f>VLOOKUP($A21,'Return Data'!$B$7:$R$526,12,0)</f>
        <v>5.0763999999999996</v>
      </c>
      <c r="S21" s="66">
        <f t="shared" si="7"/>
        <v>26</v>
      </c>
      <c r="T21" s="65">
        <f>VLOOKUP($A21,'Return Data'!$B$7:$R$526,13,0)</f>
        <v>5.3429000000000002</v>
      </c>
      <c r="U21" s="66">
        <f t="shared" si="8"/>
        <v>28</v>
      </c>
      <c r="V21" s="65">
        <f>VLOOKUP($A21,'Return Data'!$B$7:$R$526,17,0)</f>
        <v>6.3148999999999997</v>
      </c>
      <c r="W21" s="66">
        <f t="shared" si="8"/>
        <v>27</v>
      </c>
      <c r="X21" s="65">
        <f>VLOOKUP($A21,'Return Data'!$B$7:$R$526,14,0)</f>
        <v>6.4923000000000002</v>
      </c>
      <c r="Y21" s="66">
        <f t="shared" si="9"/>
        <v>27</v>
      </c>
      <c r="Z21" s="65">
        <f>VLOOKUP($A21,'Return Data'!$B$7:$R$526,16,0)</f>
        <v>5.5819999999999999</v>
      </c>
      <c r="AA21" s="67">
        <f t="shared" si="10"/>
        <v>35</v>
      </c>
    </row>
    <row r="22" spans="1:27" x14ac:dyDescent="0.3">
      <c r="A22" s="63" t="s">
        <v>241</v>
      </c>
      <c r="B22" s="64">
        <f>VLOOKUP($A22,'Return Data'!$B$7:$R$526,3,0)</f>
        <v>44003</v>
      </c>
      <c r="C22" s="65">
        <f>VLOOKUP($A22,'Return Data'!$B$7:$R$526,4,0)</f>
        <v>1550.3686</v>
      </c>
      <c r="D22" s="65">
        <f>VLOOKUP($A22,'Return Data'!$B$7:$R$526,5,0)</f>
        <v>2.9622000000000002</v>
      </c>
      <c r="E22" s="66">
        <f t="shared" si="0"/>
        <v>31</v>
      </c>
      <c r="F22" s="65">
        <f>VLOOKUP($A22,'Return Data'!$B$7:$R$526,6,0)</f>
        <v>3.0659999999999998</v>
      </c>
      <c r="G22" s="66">
        <f t="shared" si="1"/>
        <v>31</v>
      </c>
      <c r="H22" s="65">
        <f>VLOOKUP($A22,'Return Data'!$B$7:$R$526,7,0)</f>
        <v>3.2526000000000002</v>
      </c>
      <c r="I22" s="66">
        <f t="shared" si="2"/>
        <v>31</v>
      </c>
      <c r="J22" s="65">
        <f>VLOOKUP($A22,'Return Data'!$B$7:$R$526,8,0)</f>
        <v>3.3818000000000001</v>
      </c>
      <c r="K22" s="66">
        <f t="shared" si="3"/>
        <v>31</v>
      </c>
      <c r="L22" s="65">
        <f>VLOOKUP($A22,'Return Data'!$B$7:$R$526,9,0)</f>
        <v>3.0428000000000002</v>
      </c>
      <c r="M22" s="66">
        <f t="shared" si="4"/>
        <v>31</v>
      </c>
      <c r="N22" s="65">
        <f>VLOOKUP($A22,'Return Data'!$B$7:$R$526,10,0)</f>
        <v>3.6838000000000002</v>
      </c>
      <c r="O22" s="66">
        <f t="shared" si="5"/>
        <v>33</v>
      </c>
      <c r="P22" s="65">
        <f>VLOOKUP($A22,'Return Data'!$B$7:$R$526,11,0)</f>
        <v>4.0739000000000001</v>
      </c>
      <c r="Q22" s="66">
        <f t="shared" si="6"/>
        <v>35</v>
      </c>
      <c r="R22" s="65">
        <f>VLOOKUP($A22,'Return Data'!$B$7:$R$526,12,0)</f>
        <v>4.3704999999999998</v>
      </c>
      <c r="S22" s="66">
        <f t="shared" si="7"/>
        <v>35</v>
      </c>
      <c r="T22" s="65">
        <f>VLOOKUP($A22,'Return Data'!$B$7:$R$526,13,0)</f>
        <v>4.7381000000000002</v>
      </c>
      <c r="U22" s="66">
        <f t="shared" si="8"/>
        <v>35</v>
      </c>
      <c r="V22" s="65">
        <f>VLOOKUP($A22,'Return Data'!$B$7:$R$526,17,0)</f>
        <v>5.7424999999999997</v>
      </c>
      <c r="W22" s="66">
        <f t="shared" si="8"/>
        <v>31</v>
      </c>
      <c r="X22" s="65">
        <f>VLOOKUP($A22,'Return Data'!$B$7:$R$526,14,0)</f>
        <v>5.976</v>
      </c>
      <c r="Y22" s="66">
        <f t="shared" si="9"/>
        <v>30</v>
      </c>
      <c r="Z22" s="65">
        <f>VLOOKUP($A22,'Return Data'!$B$7:$R$526,16,0)</f>
        <v>6.8569000000000004</v>
      </c>
      <c r="AA22" s="67">
        <f t="shared" si="10"/>
        <v>28</v>
      </c>
    </row>
    <row r="23" spans="1:27" x14ac:dyDescent="0.3">
      <c r="A23" s="63" t="s">
        <v>242</v>
      </c>
      <c r="B23" s="64">
        <f>VLOOKUP($A23,'Return Data'!$B$7:$R$526,3,0)</f>
        <v>44003</v>
      </c>
      <c r="C23" s="65">
        <f>VLOOKUP($A23,'Return Data'!$B$7:$R$526,4,0)</f>
        <v>1942.2354</v>
      </c>
      <c r="D23" s="65">
        <f>VLOOKUP($A23,'Return Data'!$B$7:$R$526,5,0)</f>
        <v>2.8887</v>
      </c>
      <c r="E23" s="66">
        <f t="shared" si="0"/>
        <v>34</v>
      </c>
      <c r="F23" s="65">
        <f>VLOOKUP($A23,'Return Data'!$B$7:$R$526,6,0)</f>
        <v>3.331</v>
      </c>
      <c r="G23" s="66">
        <f t="shared" si="1"/>
        <v>26</v>
      </c>
      <c r="H23" s="65">
        <f>VLOOKUP($A23,'Return Data'!$B$7:$R$526,7,0)</f>
        <v>3.0626000000000002</v>
      </c>
      <c r="I23" s="66">
        <f t="shared" si="2"/>
        <v>35</v>
      </c>
      <c r="J23" s="65">
        <f>VLOOKUP($A23,'Return Data'!$B$7:$R$526,8,0)</f>
        <v>3.2444000000000002</v>
      </c>
      <c r="K23" s="66">
        <f t="shared" si="3"/>
        <v>35</v>
      </c>
      <c r="L23" s="65">
        <f>VLOOKUP($A23,'Return Data'!$B$7:$R$526,9,0)</f>
        <v>2.9312999999999998</v>
      </c>
      <c r="M23" s="66">
        <f t="shared" si="4"/>
        <v>35</v>
      </c>
      <c r="N23" s="65">
        <f>VLOOKUP($A23,'Return Data'!$B$7:$R$526,10,0)</f>
        <v>4.3802000000000003</v>
      </c>
      <c r="O23" s="66">
        <f t="shared" si="5"/>
        <v>28</v>
      </c>
      <c r="P23" s="65">
        <f>VLOOKUP($A23,'Return Data'!$B$7:$R$526,11,0)</f>
        <v>4.7903000000000002</v>
      </c>
      <c r="Q23" s="66">
        <f t="shared" si="6"/>
        <v>28</v>
      </c>
      <c r="R23" s="65">
        <f>VLOOKUP($A23,'Return Data'!$B$7:$R$526,12,0)</f>
        <v>5.0334000000000003</v>
      </c>
      <c r="S23" s="66">
        <f t="shared" si="7"/>
        <v>27</v>
      </c>
      <c r="T23" s="65">
        <f>VLOOKUP($A23,'Return Data'!$B$7:$R$526,13,0)</f>
        <v>5.3513000000000002</v>
      </c>
      <c r="U23" s="66">
        <f t="shared" si="8"/>
        <v>27</v>
      </c>
      <c r="V23" s="65">
        <f>VLOOKUP($A23,'Return Data'!$B$7:$R$526,17,0)</f>
        <v>6.3638000000000003</v>
      </c>
      <c r="W23" s="66">
        <f t="shared" si="8"/>
        <v>26</v>
      </c>
      <c r="X23" s="65">
        <f>VLOOKUP($A23,'Return Data'!$B$7:$R$526,14,0)</f>
        <v>6.5427</v>
      </c>
      <c r="Y23" s="66">
        <f t="shared" si="9"/>
        <v>25</v>
      </c>
      <c r="Z23" s="65">
        <f>VLOOKUP($A23,'Return Data'!$B$7:$R$526,16,0)</f>
        <v>7.9641999999999999</v>
      </c>
      <c r="AA23" s="67">
        <f t="shared" si="10"/>
        <v>2</v>
      </c>
    </row>
    <row r="24" spans="1:27" x14ac:dyDescent="0.3">
      <c r="A24" s="63" t="s">
        <v>243</v>
      </c>
      <c r="B24" s="64">
        <f>VLOOKUP($A24,'Return Data'!$B$7:$R$526,3,0)</f>
        <v>44003</v>
      </c>
      <c r="C24" s="65">
        <f>VLOOKUP($A24,'Return Data'!$B$7:$R$526,4,0)</f>
        <v>2742.9906000000001</v>
      </c>
      <c r="D24" s="65">
        <f>VLOOKUP($A24,'Return Data'!$B$7:$R$526,5,0)</f>
        <v>3.1886000000000001</v>
      </c>
      <c r="E24" s="66">
        <f t="shared" si="0"/>
        <v>21</v>
      </c>
      <c r="F24" s="65">
        <f>VLOOKUP($A24,'Return Data'!$B$7:$R$526,6,0)</f>
        <v>4.0972</v>
      </c>
      <c r="G24" s="66">
        <f t="shared" si="1"/>
        <v>7</v>
      </c>
      <c r="H24" s="65">
        <f>VLOOKUP($A24,'Return Data'!$B$7:$R$526,7,0)</f>
        <v>4.1260000000000003</v>
      </c>
      <c r="I24" s="66">
        <f t="shared" si="2"/>
        <v>18</v>
      </c>
      <c r="J24" s="65">
        <f>VLOOKUP($A24,'Return Data'!$B$7:$R$526,8,0)</f>
        <v>4.0427</v>
      </c>
      <c r="K24" s="66">
        <f t="shared" si="3"/>
        <v>19</v>
      </c>
      <c r="L24" s="65">
        <f>VLOOKUP($A24,'Return Data'!$B$7:$R$526,9,0)</f>
        <v>3.3734000000000002</v>
      </c>
      <c r="M24" s="66">
        <f t="shared" si="4"/>
        <v>26</v>
      </c>
      <c r="N24" s="65">
        <f>VLOOKUP($A24,'Return Data'!$B$7:$R$526,10,0)</f>
        <v>5.4157999999999999</v>
      </c>
      <c r="O24" s="66">
        <f t="shared" si="5"/>
        <v>24</v>
      </c>
      <c r="P24" s="65">
        <f>VLOOKUP($A24,'Return Data'!$B$7:$R$526,11,0)</f>
        <v>5.0086000000000004</v>
      </c>
      <c r="Q24" s="66">
        <f t="shared" si="6"/>
        <v>24</v>
      </c>
      <c r="R24" s="65">
        <f>VLOOKUP($A24,'Return Data'!$B$7:$R$526,12,0)</f>
        <v>5.1463000000000001</v>
      </c>
      <c r="S24" s="66">
        <f t="shared" si="7"/>
        <v>25</v>
      </c>
      <c r="T24" s="65">
        <f>VLOOKUP($A24,'Return Data'!$B$7:$R$526,13,0)</f>
        <v>5.4005999999999998</v>
      </c>
      <c r="U24" s="66">
        <f t="shared" si="8"/>
        <v>25</v>
      </c>
      <c r="V24" s="65">
        <f>VLOOKUP($A24,'Return Data'!$B$7:$R$526,17,0)</f>
        <v>6.4282000000000004</v>
      </c>
      <c r="W24" s="66">
        <f t="shared" si="8"/>
        <v>23</v>
      </c>
      <c r="X24" s="65">
        <f>VLOOKUP($A24,'Return Data'!$B$7:$R$526,14,0)</f>
        <v>6.5816999999999997</v>
      </c>
      <c r="Y24" s="66">
        <f t="shared" si="9"/>
        <v>22</v>
      </c>
      <c r="Z24" s="65">
        <f>VLOOKUP($A24,'Return Data'!$B$7:$R$526,16,0)</f>
        <v>7.7</v>
      </c>
      <c r="AA24" s="67">
        <f t="shared" si="10"/>
        <v>9</v>
      </c>
    </row>
    <row r="25" spans="1:27" x14ac:dyDescent="0.3">
      <c r="A25" s="63" t="s">
        <v>244</v>
      </c>
      <c r="B25" s="64">
        <f>VLOOKUP($A25,'Return Data'!$B$7:$R$526,3,0)</f>
        <v>44003</v>
      </c>
      <c r="C25" s="65">
        <f>VLOOKUP($A25,'Return Data'!$B$7:$R$526,4,0)</f>
        <v>1054.3423</v>
      </c>
      <c r="D25" s="65">
        <f>VLOOKUP($A25,'Return Data'!$B$7:$R$526,5,0)</f>
        <v>2.7004999999999999</v>
      </c>
      <c r="E25" s="66">
        <f t="shared" si="0"/>
        <v>38</v>
      </c>
      <c r="F25" s="65">
        <f>VLOOKUP($A25,'Return Data'!$B$7:$R$526,6,0)</f>
        <v>2.7113</v>
      </c>
      <c r="G25" s="66">
        <f t="shared" si="1"/>
        <v>38</v>
      </c>
      <c r="H25" s="65">
        <f>VLOOKUP($A25,'Return Data'!$B$7:$R$526,7,0)</f>
        <v>2.6591</v>
      </c>
      <c r="I25" s="66">
        <f t="shared" si="2"/>
        <v>38</v>
      </c>
      <c r="J25" s="65">
        <f>VLOOKUP($A25,'Return Data'!$B$7:$R$526,8,0)</f>
        <v>2.7067999999999999</v>
      </c>
      <c r="K25" s="66">
        <f t="shared" si="3"/>
        <v>38</v>
      </c>
      <c r="L25" s="65">
        <f>VLOOKUP($A25,'Return Data'!$B$7:$R$526,9,0)</f>
        <v>2.7199</v>
      </c>
      <c r="M25" s="66">
        <f t="shared" si="4"/>
        <v>38</v>
      </c>
      <c r="N25" s="65">
        <f>VLOOKUP($A25,'Return Data'!$B$7:$R$526,10,0)</f>
        <v>2.5318000000000001</v>
      </c>
      <c r="O25" s="66">
        <f t="shared" si="5"/>
        <v>38</v>
      </c>
      <c r="P25" s="65">
        <f>VLOOKUP($A25,'Return Data'!$B$7:$R$526,11,0)</f>
        <v>3.6215000000000002</v>
      </c>
      <c r="Q25" s="66">
        <f t="shared" si="6"/>
        <v>37</v>
      </c>
      <c r="R25" s="65">
        <f>VLOOKUP($A25,'Return Data'!$B$7:$R$526,12,0)</f>
        <v>4.0286</v>
      </c>
      <c r="S25" s="66">
        <f t="shared" si="7"/>
        <v>37</v>
      </c>
      <c r="T25" s="65">
        <f>VLOOKUP($A25,'Return Data'!$B$7:$R$526,13,0)</f>
        <v>4.3711000000000002</v>
      </c>
      <c r="U25" s="66">
        <f t="shared" si="8"/>
        <v>37</v>
      </c>
      <c r="V25" s="65"/>
      <c r="W25" s="66"/>
      <c r="X25" s="65"/>
      <c r="Y25" s="66"/>
      <c r="Z25" s="65">
        <f>VLOOKUP($A25,'Return Data'!$B$7:$R$526,16,0)</f>
        <v>4.6531000000000002</v>
      </c>
      <c r="AA25" s="67">
        <f t="shared" si="10"/>
        <v>37</v>
      </c>
    </row>
    <row r="26" spans="1:27" x14ac:dyDescent="0.3">
      <c r="A26" s="63" t="s">
        <v>245</v>
      </c>
      <c r="B26" s="64">
        <f>VLOOKUP($A26,'Return Data'!$B$7:$R$526,3,0)</f>
        <v>44003</v>
      </c>
      <c r="C26" s="65">
        <f>VLOOKUP($A26,'Return Data'!$B$7:$R$526,4,0)</f>
        <v>54.543399999999998</v>
      </c>
      <c r="D26" s="65">
        <f>VLOOKUP($A26,'Return Data'!$B$7:$R$526,5,0)</f>
        <v>3.2124000000000001</v>
      </c>
      <c r="E26" s="66">
        <f t="shared" si="0"/>
        <v>18</v>
      </c>
      <c r="F26" s="65">
        <f>VLOOKUP($A26,'Return Data'!$B$7:$R$526,6,0)</f>
        <v>3.5253999999999999</v>
      </c>
      <c r="G26" s="66">
        <f t="shared" si="1"/>
        <v>24</v>
      </c>
      <c r="H26" s="65">
        <f>VLOOKUP($A26,'Return Data'!$B$7:$R$526,7,0)</f>
        <v>3.6257000000000001</v>
      </c>
      <c r="I26" s="66">
        <f t="shared" si="2"/>
        <v>25</v>
      </c>
      <c r="J26" s="65">
        <f>VLOOKUP($A26,'Return Data'!$B$7:$R$526,8,0)</f>
        <v>3.8151999999999999</v>
      </c>
      <c r="K26" s="66">
        <f t="shared" si="3"/>
        <v>24</v>
      </c>
      <c r="L26" s="65">
        <f>VLOOKUP($A26,'Return Data'!$B$7:$R$526,9,0)</f>
        <v>3.5596000000000001</v>
      </c>
      <c r="M26" s="66">
        <f t="shared" si="4"/>
        <v>20</v>
      </c>
      <c r="N26" s="65">
        <f>VLOOKUP($A26,'Return Data'!$B$7:$R$526,10,0)</f>
        <v>4.7023000000000001</v>
      </c>
      <c r="O26" s="66">
        <f t="shared" si="5"/>
        <v>27</v>
      </c>
      <c r="P26" s="65">
        <f>VLOOKUP($A26,'Return Data'!$B$7:$R$526,11,0)</f>
        <v>4.8189000000000002</v>
      </c>
      <c r="Q26" s="66">
        <f t="shared" si="6"/>
        <v>27</v>
      </c>
      <c r="R26" s="65">
        <f>VLOOKUP($A26,'Return Data'!$B$7:$R$526,12,0)</f>
        <v>5.0319000000000003</v>
      </c>
      <c r="S26" s="66">
        <f t="shared" si="7"/>
        <v>28</v>
      </c>
      <c r="T26" s="65">
        <f>VLOOKUP($A26,'Return Data'!$B$7:$R$526,13,0)</f>
        <v>5.3699000000000003</v>
      </c>
      <c r="U26" s="66">
        <f t="shared" si="8"/>
        <v>26</v>
      </c>
      <c r="V26" s="65">
        <f>VLOOKUP($A26,'Return Data'!$B$7:$R$526,17,0)</f>
        <v>6.4513999999999996</v>
      </c>
      <c r="W26" s="66">
        <f t="shared" si="8"/>
        <v>21</v>
      </c>
      <c r="X26" s="65">
        <f>VLOOKUP($A26,'Return Data'!$B$7:$R$526,14,0)</f>
        <v>6.5964</v>
      </c>
      <c r="Y26" s="66">
        <f t="shared" si="9"/>
        <v>20</v>
      </c>
      <c r="Z26" s="65">
        <f>VLOOKUP($A26,'Return Data'!$B$7:$R$526,16,0)</f>
        <v>7.8356000000000003</v>
      </c>
      <c r="AA26" s="67">
        <f t="shared" si="10"/>
        <v>5</v>
      </c>
    </row>
    <row r="27" spans="1:27" x14ac:dyDescent="0.3">
      <c r="A27" s="63" t="s">
        <v>246</v>
      </c>
      <c r="B27" s="64">
        <f>VLOOKUP($A27,'Return Data'!$B$7:$R$526,3,0)</f>
        <v>44003</v>
      </c>
      <c r="C27" s="65">
        <f>VLOOKUP($A27,'Return Data'!$B$7:$R$526,4,0)</f>
        <v>4041.7781</v>
      </c>
      <c r="D27" s="65">
        <f>VLOOKUP($A27,'Return Data'!$B$7:$R$526,5,0)</f>
        <v>3.3822000000000001</v>
      </c>
      <c r="E27" s="66">
        <f t="shared" si="0"/>
        <v>8</v>
      </c>
      <c r="F27" s="65">
        <f>VLOOKUP($A27,'Return Data'!$B$7:$R$526,6,0)</f>
        <v>4.3437999999999999</v>
      </c>
      <c r="G27" s="66">
        <f t="shared" si="1"/>
        <v>4</v>
      </c>
      <c r="H27" s="65">
        <f>VLOOKUP($A27,'Return Data'!$B$7:$R$526,7,0)</f>
        <v>4.8272000000000004</v>
      </c>
      <c r="I27" s="66">
        <f t="shared" si="2"/>
        <v>2</v>
      </c>
      <c r="J27" s="65">
        <f>VLOOKUP($A27,'Return Data'!$B$7:$R$526,8,0)</f>
        <v>4.5728</v>
      </c>
      <c r="K27" s="66">
        <f t="shared" si="3"/>
        <v>3</v>
      </c>
      <c r="L27" s="65">
        <f>VLOOKUP($A27,'Return Data'!$B$7:$R$526,9,0)</f>
        <v>3.8008999999999999</v>
      </c>
      <c r="M27" s="66">
        <f t="shared" si="4"/>
        <v>10</v>
      </c>
      <c r="N27" s="65">
        <f>VLOOKUP($A27,'Return Data'!$B$7:$R$526,10,0)</f>
        <v>5.6007999999999996</v>
      </c>
      <c r="O27" s="66">
        <f t="shared" si="5"/>
        <v>15</v>
      </c>
      <c r="P27" s="65">
        <f>VLOOKUP($A27,'Return Data'!$B$7:$R$526,11,0)</f>
        <v>5.0667999999999997</v>
      </c>
      <c r="Q27" s="66">
        <f t="shared" si="6"/>
        <v>23</v>
      </c>
      <c r="R27" s="65">
        <f>VLOOKUP($A27,'Return Data'!$B$7:$R$526,12,0)</f>
        <v>5.2035</v>
      </c>
      <c r="S27" s="66">
        <f t="shared" si="7"/>
        <v>22</v>
      </c>
      <c r="T27" s="65">
        <f>VLOOKUP($A27,'Return Data'!$B$7:$R$526,13,0)</f>
        <v>5.4710000000000001</v>
      </c>
      <c r="U27" s="66">
        <f t="shared" si="8"/>
        <v>23</v>
      </c>
      <c r="V27" s="65">
        <f>VLOOKUP($A27,'Return Data'!$B$7:$R$526,17,0)</f>
        <v>6.4275000000000002</v>
      </c>
      <c r="W27" s="66">
        <f t="shared" si="8"/>
        <v>24</v>
      </c>
      <c r="X27" s="65">
        <f>VLOOKUP($A27,'Return Data'!$B$7:$R$526,14,0)</f>
        <v>6.5724999999999998</v>
      </c>
      <c r="Y27" s="66">
        <f t="shared" si="9"/>
        <v>24</v>
      </c>
      <c r="Z27" s="65">
        <f>VLOOKUP($A27,'Return Data'!$B$7:$R$526,16,0)</f>
        <v>7.3177000000000003</v>
      </c>
      <c r="AA27" s="67">
        <f t="shared" si="10"/>
        <v>20</v>
      </c>
    </row>
    <row r="28" spans="1:27" x14ac:dyDescent="0.3">
      <c r="A28" s="63" t="s">
        <v>247</v>
      </c>
      <c r="B28" s="64">
        <f>VLOOKUP($A28,'Return Data'!$B$7:$R$526,3,0)</f>
        <v>44003</v>
      </c>
      <c r="C28" s="65">
        <f>VLOOKUP($A28,'Return Data'!$B$7:$R$526,4,0)</f>
        <v>2738.7764999999999</v>
      </c>
      <c r="D28" s="65">
        <f>VLOOKUP($A28,'Return Data'!$B$7:$R$526,5,0)</f>
        <v>3.2587999999999999</v>
      </c>
      <c r="E28" s="66">
        <f t="shared" si="0"/>
        <v>12</v>
      </c>
      <c r="F28" s="65">
        <f>VLOOKUP($A28,'Return Data'!$B$7:$R$526,6,0)</f>
        <v>4.0736999999999997</v>
      </c>
      <c r="G28" s="66">
        <f t="shared" si="1"/>
        <v>9</v>
      </c>
      <c r="H28" s="65">
        <f>VLOOKUP($A28,'Return Data'!$B$7:$R$526,7,0)</f>
        <v>4.4701000000000004</v>
      </c>
      <c r="I28" s="66">
        <f t="shared" si="2"/>
        <v>9</v>
      </c>
      <c r="J28" s="65">
        <f>VLOOKUP($A28,'Return Data'!$B$7:$R$526,8,0)</f>
        <v>4.3898000000000001</v>
      </c>
      <c r="K28" s="66">
        <f t="shared" si="3"/>
        <v>9</v>
      </c>
      <c r="L28" s="65">
        <f>VLOOKUP($A28,'Return Data'!$B$7:$R$526,9,0)</f>
        <v>3.7075</v>
      </c>
      <c r="M28" s="66">
        <f t="shared" si="4"/>
        <v>14</v>
      </c>
      <c r="N28" s="65">
        <f>VLOOKUP($A28,'Return Data'!$B$7:$R$526,10,0)</f>
        <v>5.7762000000000002</v>
      </c>
      <c r="O28" s="66">
        <f t="shared" si="5"/>
        <v>9</v>
      </c>
      <c r="P28" s="65">
        <f>VLOOKUP($A28,'Return Data'!$B$7:$R$526,11,0)</f>
        <v>5.2397999999999998</v>
      </c>
      <c r="Q28" s="66">
        <f t="shared" si="6"/>
        <v>10</v>
      </c>
      <c r="R28" s="65">
        <f>VLOOKUP($A28,'Return Data'!$B$7:$R$526,12,0)</f>
        <v>5.3520000000000003</v>
      </c>
      <c r="S28" s="66">
        <f t="shared" si="7"/>
        <v>12</v>
      </c>
      <c r="T28" s="65">
        <f>VLOOKUP($A28,'Return Data'!$B$7:$R$526,13,0)</f>
        <v>5.5721999999999996</v>
      </c>
      <c r="U28" s="66">
        <f t="shared" si="8"/>
        <v>14</v>
      </c>
      <c r="V28" s="65">
        <f>VLOOKUP($A28,'Return Data'!$B$7:$R$526,17,0)</f>
        <v>6.5155000000000003</v>
      </c>
      <c r="W28" s="66">
        <f t="shared" si="8"/>
        <v>15</v>
      </c>
      <c r="X28" s="65">
        <f>VLOOKUP($A28,'Return Data'!$B$7:$R$526,14,0)</f>
        <v>6.6513</v>
      </c>
      <c r="Y28" s="66">
        <f t="shared" si="9"/>
        <v>13</v>
      </c>
      <c r="Z28" s="65">
        <f>VLOOKUP($A28,'Return Data'!$B$7:$R$526,16,0)</f>
        <v>7.6162999999999998</v>
      </c>
      <c r="AA28" s="67">
        <f t="shared" si="10"/>
        <v>10</v>
      </c>
    </row>
    <row r="29" spans="1:27" x14ac:dyDescent="0.3">
      <c r="A29" s="63" t="s">
        <v>248</v>
      </c>
      <c r="B29" s="64">
        <f>VLOOKUP($A29,'Return Data'!$B$7:$R$526,3,0)</f>
        <v>44003</v>
      </c>
      <c r="C29" s="65">
        <f>VLOOKUP($A29,'Return Data'!$B$7:$R$526,4,0)</f>
        <v>3613.3849</v>
      </c>
      <c r="D29" s="65">
        <f>VLOOKUP($A29,'Return Data'!$B$7:$R$526,5,0)</f>
        <v>3.3014000000000001</v>
      </c>
      <c r="E29" s="66">
        <f t="shared" si="0"/>
        <v>9</v>
      </c>
      <c r="F29" s="65">
        <f>VLOOKUP($A29,'Return Data'!$B$7:$R$526,6,0)</f>
        <v>3.7568000000000001</v>
      </c>
      <c r="G29" s="66">
        <f t="shared" si="1"/>
        <v>15</v>
      </c>
      <c r="H29" s="65">
        <f>VLOOKUP($A29,'Return Data'!$B$7:$R$526,7,0)</f>
        <v>4.2702999999999998</v>
      </c>
      <c r="I29" s="66">
        <f t="shared" si="2"/>
        <v>15</v>
      </c>
      <c r="J29" s="65">
        <f>VLOOKUP($A29,'Return Data'!$B$7:$R$526,8,0)</f>
        <v>4.3212999999999999</v>
      </c>
      <c r="K29" s="66">
        <f t="shared" si="3"/>
        <v>10</v>
      </c>
      <c r="L29" s="65">
        <f>VLOOKUP($A29,'Return Data'!$B$7:$R$526,9,0)</f>
        <v>3.9487000000000001</v>
      </c>
      <c r="M29" s="66">
        <f t="shared" si="4"/>
        <v>6</v>
      </c>
      <c r="N29" s="65">
        <f>VLOOKUP($A29,'Return Data'!$B$7:$R$526,10,0)</f>
        <v>5.9150999999999998</v>
      </c>
      <c r="O29" s="66">
        <f t="shared" si="5"/>
        <v>6</v>
      </c>
      <c r="P29" s="65">
        <f>VLOOKUP($A29,'Return Data'!$B$7:$R$526,11,0)</f>
        <v>5.3691000000000004</v>
      </c>
      <c r="Q29" s="66">
        <f t="shared" si="6"/>
        <v>4</v>
      </c>
      <c r="R29" s="65">
        <f>VLOOKUP($A29,'Return Data'!$B$7:$R$526,12,0)</f>
        <v>5.4295999999999998</v>
      </c>
      <c r="S29" s="66">
        <f t="shared" si="7"/>
        <v>7</v>
      </c>
      <c r="T29" s="65">
        <f>VLOOKUP($A29,'Return Data'!$B$7:$R$526,13,0)</f>
        <v>5.6506999999999996</v>
      </c>
      <c r="U29" s="66">
        <f t="shared" si="8"/>
        <v>9</v>
      </c>
      <c r="V29" s="65">
        <f>VLOOKUP($A29,'Return Data'!$B$7:$R$526,17,0)</f>
        <v>6.5061</v>
      </c>
      <c r="W29" s="66">
        <f t="shared" si="8"/>
        <v>16</v>
      </c>
      <c r="X29" s="65">
        <f>VLOOKUP($A29,'Return Data'!$B$7:$R$526,14,0)</f>
        <v>6.6172000000000004</v>
      </c>
      <c r="Y29" s="66">
        <f t="shared" si="9"/>
        <v>18</v>
      </c>
      <c r="Z29" s="65">
        <f>VLOOKUP($A29,'Return Data'!$B$7:$R$526,16,0)</f>
        <v>7.2773000000000003</v>
      </c>
      <c r="AA29" s="67">
        <f t="shared" si="10"/>
        <v>23</v>
      </c>
    </row>
    <row r="30" spans="1:27" x14ac:dyDescent="0.3">
      <c r="A30" s="63" t="s">
        <v>440</v>
      </c>
      <c r="B30" s="64">
        <f>VLOOKUP($A30,'Return Data'!$B$7:$R$526,3,0)</f>
        <v>44003</v>
      </c>
      <c r="C30" s="65">
        <f>VLOOKUP($A30,'Return Data'!$B$7:$R$526,4,0)</f>
        <v>1296.1669999999999</v>
      </c>
      <c r="D30" s="65">
        <f>VLOOKUP($A30,'Return Data'!$B$7:$R$526,5,0)</f>
        <v>3.2302</v>
      </c>
      <c r="E30" s="66">
        <f t="shared" si="0"/>
        <v>15</v>
      </c>
      <c r="F30" s="65">
        <f>VLOOKUP($A30,'Return Data'!$B$7:$R$526,6,0)</f>
        <v>3.8713000000000002</v>
      </c>
      <c r="G30" s="66">
        <f t="shared" si="1"/>
        <v>13</v>
      </c>
      <c r="H30" s="65">
        <f>VLOOKUP($A30,'Return Data'!$B$7:$R$526,7,0)</f>
        <v>4.1326999999999998</v>
      </c>
      <c r="I30" s="66">
        <f t="shared" si="2"/>
        <v>17</v>
      </c>
      <c r="J30" s="65">
        <f>VLOOKUP($A30,'Return Data'!$B$7:$R$526,8,0)</f>
        <v>4.1875</v>
      </c>
      <c r="K30" s="66">
        <f t="shared" si="3"/>
        <v>15</v>
      </c>
      <c r="L30" s="65">
        <f>VLOOKUP($A30,'Return Data'!$B$7:$R$526,9,0)</f>
        <v>3.9447000000000001</v>
      </c>
      <c r="M30" s="66">
        <f t="shared" si="4"/>
        <v>7</v>
      </c>
      <c r="N30" s="65">
        <f>VLOOKUP($A30,'Return Data'!$B$7:$R$526,10,0)</f>
        <v>5.7824</v>
      </c>
      <c r="O30" s="66">
        <f t="shared" si="5"/>
        <v>8</v>
      </c>
      <c r="P30" s="65">
        <f>VLOOKUP($A30,'Return Data'!$B$7:$R$526,11,0)</f>
        <v>5.2382</v>
      </c>
      <c r="Q30" s="66">
        <f t="shared" si="6"/>
        <v>11</v>
      </c>
      <c r="R30" s="65">
        <f>VLOOKUP($A30,'Return Data'!$B$7:$R$526,12,0)</f>
        <v>5.4200999999999997</v>
      </c>
      <c r="S30" s="66">
        <f t="shared" si="7"/>
        <v>8</v>
      </c>
      <c r="T30" s="65">
        <f>VLOOKUP($A30,'Return Data'!$B$7:$R$526,13,0)</f>
        <v>5.7069000000000001</v>
      </c>
      <c r="U30" s="66">
        <f t="shared" si="8"/>
        <v>4</v>
      </c>
      <c r="V30" s="65">
        <f>VLOOKUP($A30,'Return Data'!$B$7:$R$526,17,0)</f>
        <v>6.6203000000000003</v>
      </c>
      <c r="W30" s="66">
        <f t="shared" si="8"/>
        <v>4</v>
      </c>
      <c r="X30" s="65">
        <f>VLOOKUP($A30,'Return Data'!$B$7:$R$526,14,0)</f>
        <v>6.6963999999999997</v>
      </c>
      <c r="Y30" s="66">
        <f t="shared" si="9"/>
        <v>7</v>
      </c>
      <c r="Z30" s="65">
        <f>VLOOKUP($A30,'Return Data'!$B$7:$R$526,16,0)</f>
        <v>6.7533000000000003</v>
      </c>
      <c r="AA30" s="67">
        <f t="shared" si="10"/>
        <v>30</v>
      </c>
    </row>
    <row r="31" spans="1:27" x14ac:dyDescent="0.3">
      <c r="A31" s="63" t="s">
        <v>250</v>
      </c>
      <c r="B31" s="64">
        <f>VLOOKUP($A31,'Return Data'!$B$7:$R$526,3,0)</f>
        <v>44003</v>
      </c>
      <c r="C31" s="65">
        <f>VLOOKUP($A31,'Return Data'!$B$7:$R$526,4,0)</f>
        <v>2090.8863000000001</v>
      </c>
      <c r="D31" s="65">
        <f>VLOOKUP($A31,'Return Data'!$B$7:$R$526,5,0)</f>
        <v>3.2273999999999998</v>
      </c>
      <c r="E31" s="66">
        <f t="shared" si="0"/>
        <v>16</v>
      </c>
      <c r="F31" s="65">
        <f>VLOOKUP($A31,'Return Data'!$B$7:$R$526,6,0)</f>
        <v>3.6856</v>
      </c>
      <c r="G31" s="66">
        <f t="shared" si="1"/>
        <v>20</v>
      </c>
      <c r="H31" s="65">
        <f>VLOOKUP($A31,'Return Data'!$B$7:$R$526,7,0)</f>
        <v>3.7564000000000002</v>
      </c>
      <c r="I31" s="66">
        <f t="shared" si="2"/>
        <v>24</v>
      </c>
      <c r="J31" s="65">
        <f>VLOOKUP($A31,'Return Data'!$B$7:$R$526,8,0)</f>
        <v>3.9398</v>
      </c>
      <c r="K31" s="66">
        <f t="shared" si="3"/>
        <v>23</v>
      </c>
      <c r="L31" s="65">
        <f>VLOOKUP($A31,'Return Data'!$B$7:$R$526,9,0)</f>
        <v>3.5798000000000001</v>
      </c>
      <c r="M31" s="66">
        <f t="shared" si="4"/>
        <v>19</v>
      </c>
      <c r="N31" s="65">
        <f>VLOOKUP($A31,'Return Data'!$B$7:$R$526,10,0)</f>
        <v>5.4398999999999997</v>
      </c>
      <c r="O31" s="66">
        <f t="shared" si="5"/>
        <v>22</v>
      </c>
      <c r="P31" s="65">
        <f>VLOOKUP($A31,'Return Data'!$B$7:$R$526,11,0)</f>
        <v>5.1181000000000001</v>
      </c>
      <c r="Q31" s="66">
        <f t="shared" si="6"/>
        <v>20</v>
      </c>
      <c r="R31" s="65">
        <f>VLOOKUP($A31,'Return Data'!$B$7:$R$526,12,0)</f>
        <v>5.2549999999999999</v>
      </c>
      <c r="S31" s="66">
        <f t="shared" si="7"/>
        <v>19</v>
      </c>
      <c r="T31" s="65">
        <f>VLOOKUP($A31,'Return Data'!$B$7:$R$526,13,0)</f>
        <v>5.5275999999999996</v>
      </c>
      <c r="U31" s="66">
        <f t="shared" si="8"/>
        <v>20</v>
      </c>
      <c r="V31" s="65">
        <f>VLOOKUP($A31,'Return Data'!$B$7:$R$526,17,0)</f>
        <v>6.4881000000000002</v>
      </c>
      <c r="W31" s="66">
        <f t="shared" si="8"/>
        <v>18</v>
      </c>
      <c r="X31" s="65">
        <f>VLOOKUP($A31,'Return Data'!$B$7:$R$526,14,0)</f>
        <v>6.6191000000000004</v>
      </c>
      <c r="Y31" s="66">
        <f t="shared" si="9"/>
        <v>17</v>
      </c>
      <c r="Z31" s="65">
        <f>VLOOKUP($A31,'Return Data'!$B$7:$R$526,16,0)</f>
        <v>6.6558999999999999</v>
      </c>
      <c r="AA31" s="67">
        <f t="shared" si="10"/>
        <v>31</v>
      </c>
    </row>
    <row r="32" spans="1:27" x14ac:dyDescent="0.3">
      <c r="A32" s="63" t="s">
        <v>251</v>
      </c>
      <c r="B32" s="64">
        <f>VLOOKUP($A32,'Return Data'!$B$7:$R$526,3,0)</f>
        <v>44003</v>
      </c>
      <c r="C32" s="65">
        <f>VLOOKUP($A32,'Return Data'!$B$7:$R$526,4,0)</f>
        <v>10.7646</v>
      </c>
      <c r="D32" s="65">
        <f>VLOOKUP($A32,'Return Data'!$B$7:$R$526,5,0)</f>
        <v>2.7130000000000001</v>
      </c>
      <c r="E32" s="66">
        <f t="shared" si="0"/>
        <v>37</v>
      </c>
      <c r="F32" s="65">
        <f>VLOOKUP($A32,'Return Data'!$B$7:$R$526,6,0)</f>
        <v>2.7132000000000001</v>
      </c>
      <c r="G32" s="66">
        <f t="shared" si="1"/>
        <v>37</v>
      </c>
      <c r="H32" s="65">
        <f>VLOOKUP($A32,'Return Data'!$B$7:$R$526,7,0)</f>
        <v>3.0535000000000001</v>
      </c>
      <c r="I32" s="66">
        <f t="shared" si="2"/>
        <v>36</v>
      </c>
      <c r="J32" s="65">
        <f>VLOOKUP($A32,'Return Data'!$B$7:$R$526,8,0)</f>
        <v>3.2252000000000001</v>
      </c>
      <c r="K32" s="66">
        <f t="shared" si="3"/>
        <v>36</v>
      </c>
      <c r="L32" s="65">
        <f>VLOOKUP($A32,'Return Data'!$B$7:$R$526,9,0)</f>
        <v>2.8837000000000002</v>
      </c>
      <c r="M32" s="66">
        <f t="shared" si="4"/>
        <v>37</v>
      </c>
      <c r="N32" s="65">
        <f>VLOOKUP($A32,'Return Data'!$B$7:$R$526,10,0)</f>
        <v>3.3721000000000001</v>
      </c>
      <c r="O32" s="66">
        <f t="shared" si="5"/>
        <v>36</v>
      </c>
      <c r="P32" s="65">
        <f>VLOOKUP($A32,'Return Data'!$B$7:$R$526,11,0)</f>
        <v>3.9506999999999999</v>
      </c>
      <c r="Q32" s="66">
        <f t="shared" si="6"/>
        <v>36</v>
      </c>
      <c r="R32" s="65">
        <f>VLOOKUP($A32,'Return Data'!$B$7:$R$526,12,0)</f>
        <v>4.2370000000000001</v>
      </c>
      <c r="S32" s="66">
        <f t="shared" si="7"/>
        <v>36</v>
      </c>
      <c r="T32" s="65">
        <f>VLOOKUP($A32,'Return Data'!$B$7:$R$526,13,0)</f>
        <v>4.5307000000000004</v>
      </c>
      <c r="U32" s="66">
        <f t="shared" si="8"/>
        <v>36</v>
      </c>
      <c r="V32" s="65"/>
      <c r="W32" s="66"/>
      <c r="X32" s="65"/>
      <c r="Y32" s="66"/>
      <c r="Z32" s="65">
        <f>VLOOKUP($A32,'Return Data'!$B$7:$R$526,16,0)</f>
        <v>5.0110000000000001</v>
      </c>
      <c r="AA32" s="67">
        <f t="shared" si="10"/>
        <v>36</v>
      </c>
    </row>
    <row r="33" spans="1:27" x14ac:dyDescent="0.3">
      <c r="A33" s="63" t="s">
        <v>252</v>
      </c>
      <c r="B33" s="64">
        <f>VLOOKUP($A33,'Return Data'!$B$7:$R$526,3,0)</f>
        <v>44003</v>
      </c>
      <c r="C33" s="65">
        <f>VLOOKUP($A33,'Return Data'!$B$7:$R$526,4,0)</f>
        <v>4877.4570999999996</v>
      </c>
      <c r="D33" s="65">
        <f>VLOOKUP($A33,'Return Data'!$B$7:$R$526,5,0)</f>
        <v>3.4007999999999998</v>
      </c>
      <c r="E33" s="66">
        <f t="shared" si="0"/>
        <v>7</v>
      </c>
      <c r="F33" s="65">
        <f>VLOOKUP($A33,'Return Data'!$B$7:$R$526,6,0)</f>
        <v>4.0865999999999998</v>
      </c>
      <c r="G33" s="66">
        <f t="shared" si="1"/>
        <v>8</v>
      </c>
      <c r="H33" s="65">
        <f>VLOOKUP($A33,'Return Data'!$B$7:$R$526,7,0)</f>
        <v>4.7873000000000001</v>
      </c>
      <c r="I33" s="66">
        <f t="shared" si="2"/>
        <v>3</v>
      </c>
      <c r="J33" s="65">
        <f>VLOOKUP($A33,'Return Data'!$B$7:$R$526,8,0)</f>
        <v>4.5884999999999998</v>
      </c>
      <c r="K33" s="66">
        <f t="shared" si="3"/>
        <v>2</v>
      </c>
      <c r="L33" s="65">
        <f>VLOOKUP($A33,'Return Data'!$B$7:$R$526,9,0)</f>
        <v>3.903</v>
      </c>
      <c r="M33" s="66">
        <f t="shared" si="4"/>
        <v>8</v>
      </c>
      <c r="N33" s="65">
        <f>VLOOKUP($A33,'Return Data'!$B$7:$R$526,10,0)</f>
        <v>5.9245999999999999</v>
      </c>
      <c r="O33" s="66">
        <f t="shared" si="5"/>
        <v>5</v>
      </c>
      <c r="P33" s="65">
        <f>VLOOKUP($A33,'Return Data'!$B$7:$R$526,11,0)</f>
        <v>5.3243999999999998</v>
      </c>
      <c r="Q33" s="66">
        <f t="shared" si="6"/>
        <v>8</v>
      </c>
      <c r="R33" s="65">
        <f>VLOOKUP($A33,'Return Data'!$B$7:$R$526,12,0)</f>
        <v>5.4328000000000003</v>
      </c>
      <c r="S33" s="66">
        <f t="shared" si="7"/>
        <v>6</v>
      </c>
      <c r="T33" s="65">
        <f>VLOOKUP($A33,'Return Data'!$B$7:$R$526,13,0)</f>
        <v>5.7050999999999998</v>
      </c>
      <c r="U33" s="66">
        <f t="shared" si="8"/>
        <v>5</v>
      </c>
      <c r="V33" s="65">
        <f>VLOOKUP($A33,'Return Data'!$B$7:$R$526,17,0)</f>
        <v>6.6369999999999996</v>
      </c>
      <c r="W33" s="66">
        <f t="shared" si="8"/>
        <v>3</v>
      </c>
      <c r="X33" s="65">
        <f>VLOOKUP($A33,'Return Data'!$B$7:$R$526,14,0)</f>
        <v>6.7236000000000002</v>
      </c>
      <c r="Y33" s="66">
        <f t="shared" si="9"/>
        <v>3</v>
      </c>
      <c r="Z33" s="65">
        <f>VLOOKUP($A33,'Return Data'!$B$7:$R$526,16,0)</f>
        <v>7.2992999999999997</v>
      </c>
      <c r="AA33" s="67">
        <f t="shared" si="10"/>
        <v>21</v>
      </c>
    </row>
    <row r="34" spans="1:27" x14ac:dyDescent="0.3">
      <c r="A34" s="63" t="s">
        <v>253</v>
      </c>
      <c r="B34" s="64">
        <f>VLOOKUP($A34,'Return Data'!$B$7:$R$526,3,0)</f>
        <v>44003</v>
      </c>
      <c r="C34" s="65">
        <f>VLOOKUP($A34,'Return Data'!$B$7:$R$526,4,0)</f>
        <v>1123.7462</v>
      </c>
      <c r="D34" s="65">
        <f>VLOOKUP($A34,'Return Data'!$B$7:$R$526,5,0)</f>
        <v>2.9367000000000001</v>
      </c>
      <c r="E34" s="66">
        <f t="shared" si="0"/>
        <v>32</v>
      </c>
      <c r="F34" s="65">
        <f>VLOOKUP($A34,'Return Data'!$B$7:$R$526,6,0)</f>
        <v>2.8167</v>
      </c>
      <c r="G34" s="66">
        <f t="shared" si="1"/>
        <v>34</v>
      </c>
      <c r="H34" s="65">
        <f>VLOOKUP($A34,'Return Data'!$B$7:$R$526,7,0)</f>
        <v>3.3201999999999998</v>
      </c>
      <c r="I34" s="66">
        <f t="shared" si="2"/>
        <v>29</v>
      </c>
      <c r="J34" s="65">
        <f>VLOOKUP($A34,'Return Data'!$B$7:$R$526,8,0)</f>
        <v>3.448</v>
      </c>
      <c r="K34" s="66">
        <f t="shared" si="3"/>
        <v>28</v>
      </c>
      <c r="L34" s="65">
        <f>VLOOKUP($A34,'Return Data'!$B$7:$R$526,9,0)</f>
        <v>2.9302999999999999</v>
      </c>
      <c r="M34" s="66">
        <f t="shared" si="4"/>
        <v>36</v>
      </c>
      <c r="N34" s="65">
        <f>VLOOKUP($A34,'Return Data'!$B$7:$R$526,10,0)</f>
        <v>3.7959999999999998</v>
      </c>
      <c r="O34" s="66">
        <f t="shared" si="5"/>
        <v>31</v>
      </c>
      <c r="P34" s="65">
        <f>VLOOKUP($A34,'Return Data'!$B$7:$R$526,11,0)</f>
        <v>4.3190999999999997</v>
      </c>
      <c r="Q34" s="66">
        <f t="shared" si="6"/>
        <v>32</v>
      </c>
      <c r="R34" s="65">
        <f>VLOOKUP($A34,'Return Data'!$B$7:$R$526,12,0)</f>
        <v>4.5647000000000002</v>
      </c>
      <c r="S34" s="66">
        <f t="shared" si="7"/>
        <v>33</v>
      </c>
      <c r="T34" s="65">
        <f>VLOOKUP($A34,'Return Data'!$B$7:$R$526,13,0)</f>
        <v>4.9283999999999999</v>
      </c>
      <c r="U34" s="66">
        <f t="shared" si="8"/>
        <v>32</v>
      </c>
      <c r="V34" s="65">
        <f>VLOOKUP($A34,'Return Data'!$B$7:$R$526,17,0)</f>
        <v>5.6413000000000002</v>
      </c>
      <c r="W34" s="66">
        <f t="shared" si="8"/>
        <v>32</v>
      </c>
      <c r="X34" s="65"/>
      <c r="Y34" s="66"/>
      <c r="Z34" s="65">
        <f>VLOOKUP($A34,'Return Data'!$B$7:$R$526,16,0)</f>
        <v>5.6710000000000003</v>
      </c>
      <c r="AA34" s="67">
        <f t="shared" si="10"/>
        <v>34</v>
      </c>
    </row>
    <row r="35" spans="1:27" x14ac:dyDescent="0.3">
      <c r="A35" s="63" t="s">
        <v>254</v>
      </c>
      <c r="B35" s="64">
        <f>VLOOKUP($A35,'Return Data'!$B$7:$R$526,3,0)</f>
        <v>44003</v>
      </c>
      <c r="C35" s="65">
        <f>VLOOKUP($A35,'Return Data'!$B$7:$R$526,4,0)</f>
        <v>259.87610000000001</v>
      </c>
      <c r="D35" s="65">
        <f>VLOOKUP($A35,'Return Data'!$B$7:$R$526,5,0)</f>
        <v>3.4554</v>
      </c>
      <c r="E35" s="66">
        <f t="shared" si="0"/>
        <v>5</v>
      </c>
      <c r="F35" s="65">
        <f>VLOOKUP($A35,'Return Data'!$B$7:$R$526,6,0)</f>
        <v>4.6367000000000003</v>
      </c>
      <c r="G35" s="66">
        <f t="shared" si="1"/>
        <v>1</v>
      </c>
      <c r="H35" s="65">
        <f>VLOOKUP($A35,'Return Data'!$B$7:$R$526,7,0)</f>
        <v>4.633</v>
      </c>
      <c r="I35" s="66">
        <f t="shared" si="2"/>
        <v>6</v>
      </c>
      <c r="J35" s="65">
        <f>VLOOKUP($A35,'Return Data'!$B$7:$R$526,8,0)</f>
        <v>4.4890999999999996</v>
      </c>
      <c r="K35" s="66">
        <f t="shared" si="3"/>
        <v>5</v>
      </c>
      <c r="L35" s="65">
        <f>VLOOKUP($A35,'Return Data'!$B$7:$R$526,9,0)</f>
        <v>4.1798999999999999</v>
      </c>
      <c r="M35" s="66">
        <f t="shared" si="4"/>
        <v>2</v>
      </c>
      <c r="N35" s="65">
        <f>VLOOKUP($A35,'Return Data'!$B$7:$R$526,10,0)</f>
        <v>5.7196999999999996</v>
      </c>
      <c r="O35" s="66">
        <f t="shared" si="5"/>
        <v>14</v>
      </c>
      <c r="P35" s="65">
        <f>VLOOKUP($A35,'Return Data'!$B$7:$R$526,11,0)</f>
        <v>5.2122999999999999</v>
      </c>
      <c r="Q35" s="66">
        <f t="shared" si="6"/>
        <v>12</v>
      </c>
      <c r="R35" s="65">
        <f>VLOOKUP($A35,'Return Data'!$B$7:$R$526,12,0)</f>
        <v>5.3532999999999999</v>
      </c>
      <c r="S35" s="66">
        <f t="shared" si="7"/>
        <v>11</v>
      </c>
      <c r="T35" s="65">
        <f>VLOOKUP($A35,'Return Data'!$B$7:$R$526,13,0)</f>
        <v>5.6364999999999998</v>
      </c>
      <c r="U35" s="66">
        <f t="shared" si="8"/>
        <v>11</v>
      </c>
      <c r="V35" s="65">
        <f>VLOOKUP($A35,'Return Data'!$B$7:$R$526,17,0)</f>
        <v>6.6177000000000001</v>
      </c>
      <c r="W35" s="66">
        <f t="shared" si="8"/>
        <v>5</v>
      </c>
      <c r="X35" s="65">
        <f>VLOOKUP($A35,'Return Data'!$B$7:$R$526,14,0)</f>
        <v>6.7118000000000002</v>
      </c>
      <c r="Y35" s="66">
        <f t="shared" si="9"/>
        <v>6</v>
      </c>
      <c r="Z35" s="65">
        <f>VLOOKUP($A35,'Return Data'!$B$7:$R$526,16,0)</f>
        <v>7.7431999999999999</v>
      </c>
      <c r="AA35" s="67">
        <f t="shared" si="10"/>
        <v>6</v>
      </c>
    </row>
    <row r="36" spans="1:27" x14ac:dyDescent="0.3">
      <c r="A36" s="63" t="s">
        <v>255</v>
      </c>
      <c r="B36" s="64">
        <f>VLOOKUP($A36,'Return Data'!$B$7:$R$526,3,0)</f>
        <v>44003</v>
      </c>
      <c r="C36" s="65">
        <f>VLOOKUP($A36,'Return Data'!$B$7:$R$526,4,0)</f>
        <v>2823.0583999999999</v>
      </c>
      <c r="D36" s="65">
        <f>VLOOKUP($A36,'Return Data'!$B$7:$R$526,5,0)</f>
        <v>3.0329000000000002</v>
      </c>
      <c r="E36" s="66">
        <f t="shared" si="0"/>
        <v>27</v>
      </c>
      <c r="F36" s="65">
        <f>VLOOKUP($A36,'Return Data'!$B$7:$R$526,6,0)</f>
        <v>3.2273000000000001</v>
      </c>
      <c r="G36" s="66">
        <f t="shared" si="1"/>
        <v>28</v>
      </c>
      <c r="H36" s="65">
        <f>VLOOKUP($A36,'Return Data'!$B$7:$R$526,7,0)</f>
        <v>3.3052000000000001</v>
      </c>
      <c r="I36" s="66">
        <f t="shared" si="2"/>
        <v>30</v>
      </c>
      <c r="J36" s="65">
        <f>VLOOKUP($A36,'Return Data'!$B$7:$R$526,8,0)</f>
        <v>3.3967999999999998</v>
      </c>
      <c r="K36" s="66">
        <f t="shared" si="3"/>
        <v>30</v>
      </c>
      <c r="L36" s="65">
        <f>VLOOKUP($A36,'Return Data'!$B$7:$R$526,9,0)</f>
        <v>3.3567</v>
      </c>
      <c r="M36" s="66">
        <f t="shared" si="4"/>
        <v>27</v>
      </c>
      <c r="N36" s="65">
        <f>VLOOKUP($A36,'Return Data'!$B$7:$R$526,10,0)</f>
        <v>4.1284999999999998</v>
      </c>
      <c r="O36" s="66">
        <f t="shared" si="5"/>
        <v>30</v>
      </c>
      <c r="P36" s="65">
        <f>VLOOKUP($A36,'Return Data'!$B$7:$R$526,11,0)</f>
        <v>4.4898999999999996</v>
      </c>
      <c r="Q36" s="66">
        <f t="shared" si="6"/>
        <v>29</v>
      </c>
      <c r="R36" s="65">
        <f>VLOOKUP($A36,'Return Data'!$B$7:$R$526,12,0)</f>
        <v>4.8018999999999998</v>
      </c>
      <c r="S36" s="66">
        <f t="shared" si="7"/>
        <v>29</v>
      </c>
      <c r="T36" s="65">
        <f>VLOOKUP($A36,'Return Data'!$B$7:$R$526,13,0)</f>
        <v>5.0694999999999997</v>
      </c>
      <c r="U36" s="66">
        <f t="shared" si="8"/>
        <v>30</v>
      </c>
      <c r="V36" s="65">
        <f>VLOOKUP($A36,'Return Data'!$B$7:$R$526,17,0)</f>
        <v>1.4783999999999999</v>
      </c>
      <c r="W36" s="66">
        <f t="shared" si="8"/>
        <v>35</v>
      </c>
      <c r="X36" s="65">
        <f>VLOOKUP($A36,'Return Data'!$B$7:$R$526,14,0)</f>
        <v>3.2702</v>
      </c>
      <c r="Y36" s="66">
        <f t="shared" si="9"/>
        <v>34</v>
      </c>
      <c r="Z36" s="65">
        <f>VLOOKUP($A36,'Return Data'!$B$7:$R$526,16,0)</f>
        <v>6.7805</v>
      </c>
      <c r="AA36" s="67">
        <f t="shared" si="10"/>
        <v>29</v>
      </c>
    </row>
    <row r="37" spans="1:27" x14ac:dyDescent="0.3">
      <c r="A37" s="63" t="s">
        <v>256</v>
      </c>
      <c r="B37" s="64">
        <f>VLOOKUP($A37,'Return Data'!$B$7:$R$526,3,0)</f>
        <v>44003</v>
      </c>
      <c r="C37" s="65">
        <f>VLOOKUP($A37,'Return Data'!$B$7:$R$526,4,0)</f>
        <v>31.366199999999999</v>
      </c>
      <c r="D37" s="65">
        <f>VLOOKUP($A37,'Return Data'!$B$7:$R$526,5,0)</f>
        <v>3.9573</v>
      </c>
      <c r="E37" s="66">
        <f t="shared" si="0"/>
        <v>2</v>
      </c>
      <c r="F37" s="65">
        <f>VLOOKUP($A37,'Return Data'!$B$7:$R$526,6,0)</f>
        <v>4.6177000000000001</v>
      </c>
      <c r="G37" s="66">
        <f t="shared" si="1"/>
        <v>2</v>
      </c>
      <c r="H37" s="65">
        <f>VLOOKUP($A37,'Return Data'!$B$7:$R$526,7,0)</f>
        <v>4.3258000000000001</v>
      </c>
      <c r="I37" s="66">
        <f t="shared" si="2"/>
        <v>14</v>
      </c>
      <c r="J37" s="65">
        <f>VLOOKUP($A37,'Return Data'!$B$7:$R$526,8,0)</f>
        <v>4.4043999999999999</v>
      </c>
      <c r="K37" s="66">
        <f t="shared" si="3"/>
        <v>8</v>
      </c>
      <c r="L37" s="65">
        <f>VLOOKUP($A37,'Return Data'!$B$7:$R$526,9,0)</f>
        <v>4.45</v>
      </c>
      <c r="M37" s="66">
        <f t="shared" si="4"/>
        <v>1</v>
      </c>
      <c r="N37" s="65">
        <f>VLOOKUP($A37,'Return Data'!$B$7:$R$526,10,0)</f>
        <v>4.79</v>
      </c>
      <c r="O37" s="66">
        <f t="shared" si="5"/>
        <v>26</v>
      </c>
      <c r="P37" s="65">
        <f>VLOOKUP($A37,'Return Data'!$B$7:$R$526,11,0)</f>
        <v>5.2984999999999998</v>
      </c>
      <c r="Q37" s="66">
        <f t="shared" si="6"/>
        <v>9</v>
      </c>
      <c r="R37" s="65">
        <f>VLOOKUP($A37,'Return Data'!$B$7:$R$526,12,0)</f>
        <v>5.6749000000000001</v>
      </c>
      <c r="S37" s="66">
        <f t="shared" si="7"/>
        <v>1</v>
      </c>
      <c r="T37" s="65">
        <f>VLOOKUP($A37,'Return Data'!$B$7:$R$526,13,0)</f>
        <v>6.0598999999999998</v>
      </c>
      <c r="U37" s="66">
        <f t="shared" si="8"/>
        <v>1</v>
      </c>
      <c r="V37" s="65">
        <f>VLOOKUP($A37,'Return Data'!$B$7:$R$526,17,0)</f>
        <v>6.8034999999999997</v>
      </c>
      <c r="W37" s="66">
        <f t="shared" si="8"/>
        <v>1</v>
      </c>
      <c r="X37" s="65">
        <f>VLOOKUP($A37,'Return Data'!$B$7:$R$526,14,0)</f>
        <v>6.7385999999999999</v>
      </c>
      <c r="Y37" s="66">
        <f t="shared" si="9"/>
        <v>2</v>
      </c>
      <c r="Z37" s="65">
        <f>VLOOKUP($A37,'Return Data'!$B$7:$R$526,16,0)</f>
        <v>8.0657999999999994</v>
      </c>
      <c r="AA37" s="67">
        <f t="shared" si="10"/>
        <v>1</v>
      </c>
    </row>
    <row r="38" spans="1:27" x14ac:dyDescent="0.3">
      <c r="A38" s="63" t="s">
        <v>257</v>
      </c>
      <c r="B38" s="64">
        <f>VLOOKUP($A38,'Return Data'!$B$7:$R$526,3,0)</f>
        <v>44003</v>
      </c>
      <c r="C38" s="65">
        <f>VLOOKUP($A38,'Return Data'!$B$7:$R$526,4,0)</f>
        <v>27.085799999999999</v>
      </c>
      <c r="D38" s="65">
        <f>VLOOKUP($A38,'Return Data'!$B$7:$R$526,5,0)</f>
        <v>2.9649000000000001</v>
      </c>
      <c r="E38" s="66">
        <f t="shared" si="0"/>
        <v>29</v>
      </c>
      <c r="F38" s="65">
        <f>VLOOKUP($A38,'Return Data'!$B$7:$R$526,6,0)</f>
        <v>2.8306</v>
      </c>
      <c r="G38" s="66">
        <f t="shared" si="1"/>
        <v>33</v>
      </c>
      <c r="H38" s="65">
        <f>VLOOKUP($A38,'Return Data'!$B$7:$R$526,7,0)</f>
        <v>3.3517999999999999</v>
      </c>
      <c r="I38" s="66">
        <f t="shared" si="2"/>
        <v>27</v>
      </c>
      <c r="J38" s="65">
        <f>VLOOKUP($A38,'Return Data'!$B$7:$R$526,8,0)</f>
        <v>3.4312</v>
      </c>
      <c r="K38" s="66">
        <f t="shared" si="3"/>
        <v>29</v>
      </c>
      <c r="L38" s="65">
        <f>VLOOKUP($A38,'Return Data'!$B$7:$R$526,9,0)</f>
        <v>3.0070999999999999</v>
      </c>
      <c r="M38" s="66">
        <f t="shared" si="4"/>
        <v>33</v>
      </c>
      <c r="N38" s="65">
        <f>VLOOKUP($A38,'Return Data'!$B$7:$R$526,10,0)</f>
        <v>3.7183999999999999</v>
      </c>
      <c r="O38" s="66">
        <f t="shared" si="5"/>
        <v>32</v>
      </c>
      <c r="P38" s="65">
        <f>VLOOKUP($A38,'Return Data'!$B$7:$R$526,11,0)</f>
        <v>4.2145999999999999</v>
      </c>
      <c r="Q38" s="66">
        <f t="shared" si="6"/>
        <v>34</v>
      </c>
      <c r="R38" s="65">
        <f>VLOOKUP($A38,'Return Data'!$B$7:$R$526,12,0)</f>
        <v>4.5042999999999997</v>
      </c>
      <c r="S38" s="66">
        <f t="shared" si="7"/>
        <v>34</v>
      </c>
      <c r="T38" s="65">
        <f>VLOOKUP($A38,'Return Data'!$B$7:$R$526,13,0)</f>
        <v>4.8456999999999999</v>
      </c>
      <c r="U38" s="66">
        <f t="shared" si="8"/>
        <v>34</v>
      </c>
      <c r="V38" s="65">
        <f>VLOOKUP($A38,'Return Data'!$B$7:$R$526,17,0)</f>
        <v>5.7803000000000004</v>
      </c>
      <c r="W38" s="66">
        <f t="shared" si="8"/>
        <v>30</v>
      </c>
      <c r="X38" s="65">
        <f>VLOOKUP($A38,'Return Data'!$B$7:$R$526,14,0)</f>
        <v>5.8894000000000002</v>
      </c>
      <c r="Y38" s="66">
        <f t="shared" si="9"/>
        <v>31</v>
      </c>
      <c r="Z38" s="65">
        <f>VLOOKUP($A38,'Return Data'!$B$7:$R$526,16,0)</f>
        <v>7.2190000000000003</v>
      </c>
      <c r="AA38" s="67">
        <f t="shared" si="10"/>
        <v>24</v>
      </c>
    </row>
    <row r="39" spans="1:27" x14ac:dyDescent="0.3">
      <c r="A39" s="63" t="s">
        <v>260</v>
      </c>
      <c r="B39" s="64">
        <f>VLOOKUP($A39,'Return Data'!$B$7:$R$526,3,0)</f>
        <v>44003</v>
      </c>
      <c r="C39" s="65">
        <f>VLOOKUP($A39,'Return Data'!$B$7:$R$526,4,0)</f>
        <v>3126.0882999999999</v>
      </c>
      <c r="D39" s="65">
        <f>VLOOKUP($A39,'Return Data'!$B$7:$R$526,5,0)</f>
        <v>3.2776999999999998</v>
      </c>
      <c r="E39" s="66">
        <f t="shared" si="0"/>
        <v>10</v>
      </c>
      <c r="F39" s="65">
        <f>VLOOKUP($A39,'Return Data'!$B$7:$R$526,6,0)</f>
        <v>3.9702999999999999</v>
      </c>
      <c r="G39" s="66">
        <f t="shared" si="1"/>
        <v>11</v>
      </c>
      <c r="H39" s="65">
        <f>VLOOKUP($A39,'Return Data'!$B$7:$R$526,7,0)</f>
        <v>4.5080999999999998</v>
      </c>
      <c r="I39" s="66">
        <f t="shared" si="2"/>
        <v>7</v>
      </c>
      <c r="J39" s="65">
        <f>VLOOKUP($A39,'Return Data'!$B$7:$R$526,8,0)</f>
        <v>4.4153000000000002</v>
      </c>
      <c r="K39" s="66">
        <f t="shared" si="3"/>
        <v>7</v>
      </c>
      <c r="L39" s="65">
        <f>VLOOKUP($A39,'Return Data'!$B$7:$R$526,9,0)</f>
        <v>3.8109000000000002</v>
      </c>
      <c r="M39" s="66">
        <f t="shared" si="4"/>
        <v>9</v>
      </c>
      <c r="N39" s="65">
        <f>VLOOKUP($A39,'Return Data'!$B$7:$R$526,10,0)</f>
        <v>5.5004999999999997</v>
      </c>
      <c r="O39" s="66">
        <f t="shared" si="5"/>
        <v>18</v>
      </c>
      <c r="P39" s="65">
        <f>VLOOKUP($A39,'Return Data'!$B$7:$R$526,11,0)</f>
        <v>5.1813000000000002</v>
      </c>
      <c r="Q39" s="66">
        <f t="shared" si="6"/>
        <v>15</v>
      </c>
      <c r="R39" s="65">
        <f>VLOOKUP($A39,'Return Data'!$B$7:$R$526,12,0)</f>
        <v>5.2919</v>
      </c>
      <c r="S39" s="66">
        <f t="shared" si="7"/>
        <v>16</v>
      </c>
      <c r="T39" s="65">
        <f>VLOOKUP($A39,'Return Data'!$B$7:$R$526,13,0)</f>
        <v>5.5468000000000002</v>
      </c>
      <c r="U39" s="66">
        <f t="shared" si="8"/>
        <v>18</v>
      </c>
      <c r="V39" s="65">
        <f>VLOOKUP($A39,'Return Data'!$B$7:$R$526,17,0)</f>
        <v>6.4598000000000004</v>
      </c>
      <c r="W39" s="66">
        <f t="shared" si="8"/>
        <v>20</v>
      </c>
      <c r="X39" s="65">
        <f>VLOOKUP($A39,'Return Data'!$B$7:$R$526,14,0)</f>
        <v>6.5727000000000002</v>
      </c>
      <c r="Y39" s="66">
        <f t="shared" si="9"/>
        <v>23</v>
      </c>
      <c r="Z39" s="65">
        <f>VLOOKUP($A39,'Return Data'!$B$7:$R$526,16,0)</f>
        <v>7.2</v>
      </c>
      <c r="AA39" s="67">
        <f t="shared" si="10"/>
        <v>25</v>
      </c>
    </row>
    <row r="40" spans="1:27" x14ac:dyDescent="0.3">
      <c r="A40" s="63" t="s">
        <v>261</v>
      </c>
      <c r="B40" s="64">
        <f>VLOOKUP($A40,'Return Data'!$B$7:$R$526,3,0)</f>
        <v>44003</v>
      </c>
      <c r="C40" s="65">
        <f>VLOOKUP($A40,'Return Data'!$B$7:$R$526,4,0)</f>
        <v>42.066699999999997</v>
      </c>
      <c r="D40" s="65">
        <f>VLOOKUP($A40,'Return Data'!$B$7:$R$526,5,0)</f>
        <v>3.2107000000000001</v>
      </c>
      <c r="E40" s="66">
        <f t="shared" si="0"/>
        <v>19</v>
      </c>
      <c r="F40" s="65">
        <f>VLOOKUP($A40,'Return Data'!$B$7:$R$526,6,0)</f>
        <v>3.7321</v>
      </c>
      <c r="G40" s="66">
        <f t="shared" si="1"/>
        <v>18</v>
      </c>
      <c r="H40" s="65">
        <f>VLOOKUP($A40,'Return Data'!$B$7:$R$526,7,0)</f>
        <v>3.9943</v>
      </c>
      <c r="I40" s="66">
        <f t="shared" si="2"/>
        <v>19</v>
      </c>
      <c r="J40" s="65">
        <f>VLOOKUP($A40,'Return Data'!$B$7:$R$526,8,0)</f>
        <v>3.9788000000000001</v>
      </c>
      <c r="K40" s="66">
        <f t="shared" si="3"/>
        <v>20</v>
      </c>
      <c r="L40" s="65">
        <f>VLOOKUP($A40,'Return Data'!$B$7:$R$526,9,0)</f>
        <v>3.6385999999999998</v>
      </c>
      <c r="M40" s="66">
        <f t="shared" si="4"/>
        <v>17</v>
      </c>
      <c r="N40" s="65">
        <f>VLOOKUP($A40,'Return Data'!$B$7:$R$526,10,0)</f>
        <v>5.2404000000000002</v>
      </c>
      <c r="O40" s="66">
        <f t="shared" si="5"/>
        <v>25</v>
      </c>
      <c r="P40" s="65">
        <f>VLOOKUP($A40,'Return Data'!$B$7:$R$526,11,0)</f>
        <v>5.1193</v>
      </c>
      <c r="Q40" s="66">
        <f t="shared" si="6"/>
        <v>19</v>
      </c>
      <c r="R40" s="65">
        <f>VLOOKUP($A40,'Return Data'!$B$7:$R$526,12,0)</f>
        <v>5.2587999999999999</v>
      </c>
      <c r="S40" s="66">
        <f t="shared" si="7"/>
        <v>18</v>
      </c>
      <c r="T40" s="65">
        <f>VLOOKUP($A40,'Return Data'!$B$7:$R$526,13,0)</f>
        <v>5.5498000000000003</v>
      </c>
      <c r="U40" s="66">
        <f t="shared" si="8"/>
        <v>17</v>
      </c>
      <c r="V40" s="65">
        <f>VLOOKUP($A40,'Return Data'!$B$7:$R$526,17,0)</f>
        <v>6.5323000000000002</v>
      </c>
      <c r="W40" s="66">
        <f t="shared" si="8"/>
        <v>14</v>
      </c>
      <c r="X40" s="65">
        <f>VLOOKUP($A40,'Return Data'!$B$7:$R$526,14,0)</f>
        <v>6.6325000000000003</v>
      </c>
      <c r="Y40" s="66">
        <f t="shared" si="9"/>
        <v>16</v>
      </c>
      <c r="Z40" s="65">
        <f>VLOOKUP($A40,'Return Data'!$B$7:$R$526,16,0)</f>
        <v>7.6067999999999998</v>
      </c>
      <c r="AA40" s="67">
        <f t="shared" si="10"/>
        <v>11</v>
      </c>
    </row>
    <row r="41" spans="1:27" x14ac:dyDescent="0.3">
      <c r="A41" s="63" t="s">
        <v>262</v>
      </c>
      <c r="B41" s="64">
        <f>VLOOKUP($A41,'Return Data'!$B$7:$R$526,3,0)</f>
        <v>44003</v>
      </c>
      <c r="C41" s="65">
        <f>VLOOKUP($A41,'Return Data'!$B$7:$R$526,4,0)</f>
        <v>3147.7919000000002</v>
      </c>
      <c r="D41" s="65">
        <f>VLOOKUP($A41,'Return Data'!$B$7:$R$526,5,0)</f>
        <v>3.2086999999999999</v>
      </c>
      <c r="E41" s="66">
        <f t="shared" si="0"/>
        <v>20</v>
      </c>
      <c r="F41" s="65">
        <f>VLOOKUP($A41,'Return Data'!$B$7:$R$526,6,0)</f>
        <v>4.0156999999999998</v>
      </c>
      <c r="G41" s="66">
        <f t="shared" si="1"/>
        <v>10</v>
      </c>
      <c r="H41" s="65">
        <f>VLOOKUP($A41,'Return Data'!$B$7:$R$526,7,0)</f>
        <v>4.3392999999999997</v>
      </c>
      <c r="I41" s="66">
        <f t="shared" si="2"/>
        <v>13</v>
      </c>
      <c r="J41" s="65">
        <f>VLOOKUP($A41,'Return Data'!$B$7:$R$526,8,0)</f>
        <v>4.2851999999999997</v>
      </c>
      <c r="K41" s="66">
        <f t="shared" si="3"/>
        <v>13</v>
      </c>
      <c r="L41" s="65">
        <f>VLOOKUP($A41,'Return Data'!$B$7:$R$526,9,0)</f>
        <v>3.6815000000000002</v>
      </c>
      <c r="M41" s="66">
        <f t="shared" si="4"/>
        <v>16</v>
      </c>
      <c r="N41" s="65">
        <f>VLOOKUP($A41,'Return Data'!$B$7:$R$526,10,0)</f>
        <v>6.2035</v>
      </c>
      <c r="O41" s="66">
        <f t="shared" si="5"/>
        <v>2</v>
      </c>
      <c r="P41" s="65">
        <f>VLOOKUP($A41,'Return Data'!$B$7:$R$526,11,0)</f>
        <v>5.4275000000000002</v>
      </c>
      <c r="Q41" s="66">
        <f t="shared" si="6"/>
        <v>3</v>
      </c>
      <c r="R41" s="65">
        <f>VLOOKUP($A41,'Return Data'!$B$7:$R$526,12,0)</f>
        <v>5.4562999999999997</v>
      </c>
      <c r="S41" s="66">
        <f t="shared" si="7"/>
        <v>3</v>
      </c>
      <c r="T41" s="65">
        <f>VLOOKUP($A41,'Return Data'!$B$7:$R$526,13,0)</f>
        <v>5.6837</v>
      </c>
      <c r="U41" s="66">
        <f t="shared" si="8"/>
        <v>7</v>
      </c>
      <c r="V41" s="65">
        <f>VLOOKUP($A41,'Return Data'!$B$7:$R$526,17,0)</f>
        <v>6.5918999999999999</v>
      </c>
      <c r="W41" s="66">
        <f t="shared" si="8"/>
        <v>8</v>
      </c>
      <c r="X41" s="65">
        <f>VLOOKUP($A41,'Return Data'!$B$7:$R$526,14,0)</f>
        <v>6.6958000000000002</v>
      </c>
      <c r="Y41" s="66">
        <f t="shared" si="9"/>
        <v>8</v>
      </c>
      <c r="Z41" s="65">
        <f>VLOOKUP($A41,'Return Data'!$B$7:$R$526,16,0)</f>
        <v>7.5206999999999997</v>
      </c>
      <c r="AA41" s="67">
        <f t="shared" si="10"/>
        <v>15</v>
      </c>
    </row>
    <row r="42" spans="1:27" x14ac:dyDescent="0.3">
      <c r="A42" s="63" t="s">
        <v>430</v>
      </c>
      <c r="B42" s="64">
        <f>VLOOKUP($A42,'Return Data'!$B$7:$R$526,3,0)</f>
        <v>44003</v>
      </c>
      <c r="C42" s="65">
        <f>VLOOKUP($A42,'Return Data'!$B$7:$R$526,4,0)</f>
        <v>2295.8362000000002</v>
      </c>
      <c r="D42" s="65">
        <f>VLOOKUP($A42,'Return Data'!$B$7:$R$526,5,0)</f>
        <v>2.7690999999999999</v>
      </c>
      <c r="E42" s="66">
        <f t="shared" si="0"/>
        <v>36</v>
      </c>
      <c r="F42" s="65">
        <f>VLOOKUP($A42,'Return Data'!$B$7:$R$526,6,0)</f>
        <v>2.7690999999999999</v>
      </c>
      <c r="G42" s="66">
        <f t="shared" si="1"/>
        <v>35</v>
      </c>
      <c r="H42" s="65">
        <f>VLOOKUP($A42,'Return Data'!$B$7:$R$526,7,0)</f>
        <v>5.3907999999999996</v>
      </c>
      <c r="I42" s="66">
        <f t="shared" si="2"/>
        <v>1</v>
      </c>
      <c r="J42" s="65">
        <f>VLOOKUP($A42,'Return Data'!$B$7:$R$526,8,0)</f>
        <v>4.0458999999999996</v>
      </c>
      <c r="K42" s="66">
        <f t="shared" si="3"/>
        <v>18</v>
      </c>
      <c r="L42" s="65">
        <f>VLOOKUP($A42,'Return Data'!$B$7:$R$526,9,0)</f>
        <v>3.2797000000000001</v>
      </c>
      <c r="M42" s="66">
        <f t="shared" si="4"/>
        <v>28</v>
      </c>
      <c r="N42" s="65">
        <f>VLOOKUP($A42,'Return Data'!$B$7:$R$526,10,0)</f>
        <v>2.5406</v>
      </c>
      <c r="O42" s="66">
        <f t="shared" si="5"/>
        <v>37</v>
      </c>
      <c r="P42" s="65">
        <f>VLOOKUP($A42,'Return Data'!$B$7:$R$526,11,0)</f>
        <v>3.3995000000000002</v>
      </c>
      <c r="Q42" s="66">
        <f t="shared" si="6"/>
        <v>38</v>
      </c>
      <c r="R42" s="65">
        <f>VLOOKUP($A42,'Return Data'!$B$7:$R$526,12,0)</f>
        <v>3.7172000000000001</v>
      </c>
      <c r="S42" s="66">
        <f t="shared" si="7"/>
        <v>38</v>
      </c>
      <c r="T42" s="65">
        <f>VLOOKUP($A42,'Return Data'!$B$7:$R$526,13,0)</f>
        <v>4.0246000000000004</v>
      </c>
      <c r="U42" s="66">
        <f t="shared" si="8"/>
        <v>38</v>
      </c>
      <c r="V42" s="65">
        <f>VLOOKUP($A42,'Return Data'!$B$7:$R$526,17,0)</f>
        <v>4.8764000000000003</v>
      </c>
      <c r="W42" s="66">
        <f t="shared" si="8"/>
        <v>33</v>
      </c>
      <c r="X42" s="65">
        <f>VLOOKUP($A42,'Return Data'!$B$7:$R$526,14,0)</f>
        <v>5.7828999999999997</v>
      </c>
      <c r="Y42" s="66">
        <f t="shared" si="9"/>
        <v>32</v>
      </c>
      <c r="Z42" s="65">
        <f>VLOOKUP($A42,'Return Data'!$B$7:$R$526,16,0)</f>
        <v>6.1999000000000004</v>
      </c>
      <c r="AA42" s="67">
        <f t="shared" si="10"/>
        <v>32</v>
      </c>
    </row>
    <row r="43" spans="1:27" x14ac:dyDescent="0.3">
      <c r="A43" s="63" t="s">
        <v>263</v>
      </c>
      <c r="B43" s="64">
        <f>VLOOKUP($A43,'Return Data'!$B$7:$R$526,3,0)</f>
        <v>44003</v>
      </c>
      <c r="C43" s="65">
        <f>VLOOKUP($A43,'Return Data'!$B$7:$R$526,4,0)</f>
        <v>1918.6511</v>
      </c>
      <c r="D43" s="65">
        <f>VLOOKUP($A43,'Return Data'!$B$7:$R$526,5,0)</f>
        <v>3.2724000000000002</v>
      </c>
      <c r="E43" s="66">
        <f t="shared" si="0"/>
        <v>11</v>
      </c>
      <c r="F43" s="65">
        <f>VLOOKUP($A43,'Return Data'!$B$7:$R$526,6,0)</f>
        <v>3.891</v>
      </c>
      <c r="G43" s="66">
        <f t="shared" si="1"/>
        <v>12</v>
      </c>
      <c r="H43" s="65">
        <f>VLOOKUP($A43,'Return Data'!$B$7:$R$526,7,0)</f>
        <v>4.4897</v>
      </c>
      <c r="I43" s="66">
        <f t="shared" si="2"/>
        <v>8</v>
      </c>
      <c r="J43" s="65">
        <f>VLOOKUP($A43,'Return Data'!$B$7:$R$526,8,0)</f>
        <v>4.2862</v>
      </c>
      <c r="K43" s="66">
        <f t="shared" si="3"/>
        <v>12</v>
      </c>
      <c r="L43" s="65">
        <f>VLOOKUP($A43,'Return Data'!$B$7:$R$526,9,0)</f>
        <v>3.718</v>
      </c>
      <c r="M43" s="66">
        <f t="shared" si="4"/>
        <v>12</v>
      </c>
      <c r="N43" s="65">
        <f>VLOOKUP($A43,'Return Data'!$B$7:$R$526,10,0)</f>
        <v>6.4340999999999999</v>
      </c>
      <c r="O43" s="66">
        <f t="shared" si="5"/>
        <v>1</v>
      </c>
      <c r="P43" s="65">
        <f>VLOOKUP($A43,'Return Data'!$B$7:$R$526,11,0)</f>
        <v>5.4478</v>
      </c>
      <c r="Q43" s="66">
        <f t="shared" si="6"/>
        <v>2</v>
      </c>
      <c r="R43" s="65">
        <f>VLOOKUP($A43,'Return Data'!$B$7:$R$526,12,0)</f>
        <v>5.4344000000000001</v>
      </c>
      <c r="S43" s="66">
        <f t="shared" si="7"/>
        <v>5</v>
      </c>
      <c r="T43" s="65">
        <f>VLOOKUP($A43,'Return Data'!$B$7:$R$526,13,0)</f>
        <v>5.6451000000000002</v>
      </c>
      <c r="U43" s="66">
        <f t="shared" si="8"/>
        <v>10</v>
      </c>
      <c r="V43" s="65">
        <f>VLOOKUP($A43,'Return Data'!$B$7:$R$526,17,0)</f>
        <v>4.5980999999999996</v>
      </c>
      <c r="W43" s="66">
        <f t="shared" si="8"/>
        <v>34</v>
      </c>
      <c r="X43" s="65">
        <f>VLOOKUP($A43,'Return Data'!$B$7:$R$526,14,0)</f>
        <v>5.3266999999999998</v>
      </c>
      <c r="Y43" s="66">
        <f t="shared" si="9"/>
        <v>33</v>
      </c>
      <c r="Z43" s="65">
        <f>VLOOKUP($A43,'Return Data'!$B$7:$R$526,16,0)</f>
        <v>7.4854000000000003</v>
      </c>
      <c r="AA43" s="67">
        <f t="shared" si="10"/>
        <v>16</v>
      </c>
    </row>
    <row r="44" spans="1:27" x14ac:dyDescent="0.3">
      <c r="A44" s="63" t="s">
        <v>264</v>
      </c>
      <c r="B44" s="64">
        <f>VLOOKUP($A44,'Return Data'!$B$7:$R$526,3,0)</f>
        <v>44003</v>
      </c>
      <c r="C44" s="65">
        <f>VLOOKUP($A44,'Return Data'!$B$7:$R$526,4,0)</f>
        <v>3271.8555000000001</v>
      </c>
      <c r="D44" s="65">
        <f>VLOOKUP($A44,'Return Data'!$B$7:$R$526,5,0)</f>
        <v>3.2433000000000001</v>
      </c>
      <c r="E44" s="66">
        <f t="shared" si="0"/>
        <v>14</v>
      </c>
      <c r="F44" s="65">
        <f>VLOOKUP($A44,'Return Data'!$B$7:$R$526,6,0)</f>
        <v>3.8656000000000001</v>
      </c>
      <c r="G44" s="66">
        <f t="shared" si="1"/>
        <v>14</v>
      </c>
      <c r="H44" s="65">
        <f>VLOOKUP($A44,'Return Data'!$B$7:$R$526,7,0)</f>
        <v>4.3522999999999996</v>
      </c>
      <c r="I44" s="66">
        <f t="shared" si="2"/>
        <v>11</v>
      </c>
      <c r="J44" s="65">
        <f>VLOOKUP($A44,'Return Data'!$B$7:$R$526,8,0)</f>
        <v>4.3086000000000002</v>
      </c>
      <c r="K44" s="66">
        <f t="shared" si="3"/>
        <v>11</v>
      </c>
      <c r="L44" s="65">
        <f>VLOOKUP($A44,'Return Data'!$B$7:$R$526,9,0)</f>
        <v>3.7004000000000001</v>
      </c>
      <c r="M44" s="66">
        <f t="shared" si="4"/>
        <v>15</v>
      </c>
      <c r="N44" s="65">
        <f>VLOOKUP($A44,'Return Data'!$B$7:$R$526,10,0)</f>
        <v>5.7263999999999999</v>
      </c>
      <c r="O44" s="66">
        <f t="shared" si="5"/>
        <v>12</v>
      </c>
      <c r="P44" s="65">
        <f>VLOOKUP($A44,'Return Data'!$B$7:$R$526,11,0)</f>
        <v>5.1509999999999998</v>
      </c>
      <c r="Q44" s="66">
        <f t="shared" si="6"/>
        <v>16</v>
      </c>
      <c r="R44" s="65">
        <f>VLOOKUP($A44,'Return Data'!$B$7:$R$526,12,0)</f>
        <v>5.2873000000000001</v>
      </c>
      <c r="S44" s="66">
        <f t="shared" si="7"/>
        <v>17</v>
      </c>
      <c r="T44" s="65">
        <f>VLOOKUP($A44,'Return Data'!$B$7:$R$526,13,0)</f>
        <v>5.5667999999999997</v>
      </c>
      <c r="U44" s="66">
        <f t="shared" si="8"/>
        <v>16</v>
      </c>
      <c r="V44" s="65">
        <f>VLOOKUP($A44,'Return Data'!$B$7:$R$526,17,0)</f>
        <v>6.5461</v>
      </c>
      <c r="W44" s="66">
        <f t="shared" si="8"/>
        <v>12</v>
      </c>
      <c r="X44" s="65">
        <f>VLOOKUP($A44,'Return Data'!$B$7:$R$526,14,0)</f>
        <v>6.6666999999999996</v>
      </c>
      <c r="Y44" s="66">
        <f t="shared" si="9"/>
        <v>10</v>
      </c>
      <c r="Z44" s="65">
        <f>VLOOKUP($A44,'Return Data'!$B$7:$R$526,16,0)</f>
        <v>7.2847</v>
      </c>
      <c r="AA44" s="67">
        <f t="shared" si="10"/>
        <v>22</v>
      </c>
    </row>
    <row r="45" spans="1:27" x14ac:dyDescent="0.3">
      <c r="A45" s="63" t="s">
        <v>265</v>
      </c>
      <c r="B45" s="64">
        <f>VLOOKUP($A45,'Return Data'!$B$7:$R$526,3,0)</f>
        <v>44003</v>
      </c>
      <c r="C45" s="65">
        <f>VLOOKUP($A45,'Return Data'!$B$7:$R$526,4,0)</f>
        <v>1085.4301</v>
      </c>
      <c r="D45" s="65">
        <f>VLOOKUP($A45,'Return Data'!$B$7:$R$526,5,0)</f>
        <v>4.1303999999999998</v>
      </c>
      <c r="E45" s="66">
        <f t="shared" si="0"/>
        <v>1</v>
      </c>
      <c r="F45" s="65">
        <f>VLOOKUP($A45,'Return Data'!$B$7:$R$526,6,0)</f>
        <v>2.7355999999999998</v>
      </c>
      <c r="G45" s="66">
        <f t="shared" si="1"/>
        <v>36</v>
      </c>
      <c r="H45" s="65">
        <f>VLOOKUP($A45,'Return Data'!$B$7:$R$526,7,0)</f>
        <v>3.0392999999999999</v>
      </c>
      <c r="I45" s="66">
        <f t="shared" si="2"/>
        <v>37</v>
      </c>
      <c r="J45" s="65">
        <f>VLOOKUP($A45,'Return Data'!$B$7:$R$526,8,0)</f>
        <v>3.1105999999999998</v>
      </c>
      <c r="K45" s="66">
        <f t="shared" si="3"/>
        <v>37</v>
      </c>
      <c r="L45" s="65">
        <f>VLOOKUP($A45,'Return Data'!$B$7:$R$526,9,0)</f>
        <v>3.0121000000000002</v>
      </c>
      <c r="M45" s="66">
        <f t="shared" si="4"/>
        <v>32</v>
      </c>
      <c r="N45" s="65">
        <f>VLOOKUP($A45,'Return Data'!$B$7:$R$526,10,0)</f>
        <v>3.4946000000000002</v>
      </c>
      <c r="O45" s="66">
        <f t="shared" si="5"/>
        <v>34</v>
      </c>
      <c r="P45" s="65">
        <f>VLOOKUP($A45,'Return Data'!$B$7:$R$526,11,0)</f>
        <v>4.3456000000000001</v>
      </c>
      <c r="Q45" s="66">
        <f t="shared" si="6"/>
        <v>31</v>
      </c>
      <c r="R45" s="65">
        <f>VLOOKUP($A45,'Return Data'!$B$7:$R$526,12,0)</f>
        <v>4.7765000000000004</v>
      </c>
      <c r="S45" s="66">
        <f t="shared" si="7"/>
        <v>30</v>
      </c>
      <c r="T45" s="65">
        <f>VLOOKUP($A45,'Return Data'!$B$7:$R$526,13,0)</f>
        <v>5.2408999999999999</v>
      </c>
      <c r="U45" s="66">
        <f t="shared" si="8"/>
        <v>29</v>
      </c>
      <c r="V45" s="65"/>
      <c r="W45" s="66"/>
      <c r="X45" s="65"/>
      <c r="Y45" s="66"/>
      <c r="Z45" s="65">
        <f>VLOOKUP($A45,'Return Data'!$B$7:$R$526,16,0)</f>
        <v>5.8844000000000003</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3.2011763157894735</v>
      </c>
      <c r="E47" s="65"/>
      <c r="F47" s="75">
        <f>AVERAGE(F8:F45)</f>
        <v>3.6117868421052637</v>
      </c>
      <c r="G47" s="65"/>
      <c r="H47" s="75">
        <f>AVERAGE(H8:H45)</f>
        <v>3.933915789473684</v>
      </c>
      <c r="I47" s="65"/>
      <c r="J47" s="75">
        <f>AVERAGE(J8:J45)</f>
        <v>3.921744736842105</v>
      </c>
      <c r="K47" s="65"/>
      <c r="L47" s="75">
        <f>AVERAGE(L8:L45)</f>
        <v>3.5280552631578956</v>
      </c>
      <c r="M47" s="65"/>
      <c r="N47" s="75">
        <f>AVERAGE(N8:N45)</f>
        <v>5.0476157894736842</v>
      </c>
      <c r="O47" s="65"/>
      <c r="P47" s="75">
        <f>AVERAGE(P8:P45)</f>
        <v>4.9006894736842108</v>
      </c>
      <c r="Q47" s="65"/>
      <c r="R47" s="75">
        <f>AVERAGE(R8:R45)</f>
        <v>5.0786763157894725</v>
      </c>
      <c r="S47" s="65"/>
      <c r="T47" s="75">
        <f>AVERAGE(T8:T45)</f>
        <v>5.3707421052631581</v>
      </c>
      <c r="U47" s="65"/>
      <c r="V47" s="75">
        <f>AVERAGE(V8:V45)</f>
        <v>6.190885714285713</v>
      </c>
      <c r="W47" s="65"/>
      <c r="X47" s="75">
        <f>AVERAGE(X8:X45)</f>
        <v>6.4213147058823523</v>
      </c>
      <c r="Y47" s="65"/>
      <c r="Z47" s="75">
        <f>AVERAGE(Z8:Z45)</f>
        <v>7.0556210526315777</v>
      </c>
      <c r="AA47" s="76"/>
    </row>
    <row r="48" spans="1:27" x14ac:dyDescent="0.3">
      <c r="A48" s="73" t="s">
        <v>28</v>
      </c>
      <c r="B48" s="74"/>
      <c r="C48" s="74"/>
      <c r="D48" s="75">
        <f>MIN(D8:D45)</f>
        <v>2.7004999999999999</v>
      </c>
      <c r="E48" s="65"/>
      <c r="F48" s="75">
        <f>MIN(F8:F45)</f>
        <v>2.7113</v>
      </c>
      <c r="G48" s="65"/>
      <c r="H48" s="75">
        <f>MIN(H8:H45)</f>
        <v>2.6591</v>
      </c>
      <c r="I48" s="65"/>
      <c r="J48" s="75">
        <f>MIN(J8:J45)</f>
        <v>2.7067999999999999</v>
      </c>
      <c r="K48" s="65"/>
      <c r="L48" s="75">
        <f>MIN(L8:L45)</f>
        <v>2.7199</v>
      </c>
      <c r="M48" s="65"/>
      <c r="N48" s="75">
        <f>MIN(N8:N45)</f>
        <v>2.5318000000000001</v>
      </c>
      <c r="O48" s="65"/>
      <c r="P48" s="75">
        <f>MIN(P8:P45)</f>
        <v>3.3995000000000002</v>
      </c>
      <c r="Q48" s="65"/>
      <c r="R48" s="75">
        <f>MIN(R8:R45)</f>
        <v>3.7172000000000001</v>
      </c>
      <c r="S48" s="65"/>
      <c r="T48" s="75">
        <f>MIN(T8:T45)</f>
        <v>4.0246000000000004</v>
      </c>
      <c r="U48" s="65"/>
      <c r="V48" s="75">
        <f>MIN(V8:V45)</f>
        <v>1.4783999999999999</v>
      </c>
      <c r="W48" s="65"/>
      <c r="X48" s="75">
        <f>MIN(X8:X45)</f>
        <v>3.2702</v>
      </c>
      <c r="Y48" s="65"/>
      <c r="Z48" s="75">
        <f>MIN(Z8:Z45)</f>
        <v>4.3762999999999996</v>
      </c>
      <c r="AA48" s="76"/>
    </row>
    <row r="49" spans="1:27" ht="15" thickBot="1" x14ac:dyDescent="0.35">
      <c r="A49" s="77" t="s">
        <v>29</v>
      </c>
      <c r="B49" s="78"/>
      <c r="C49" s="78"/>
      <c r="D49" s="79">
        <f>MAX(D8:D45)</f>
        <v>4.1303999999999998</v>
      </c>
      <c r="E49" s="95"/>
      <c r="F49" s="79">
        <f>MAX(F8:F45)</f>
        <v>4.6367000000000003</v>
      </c>
      <c r="G49" s="95"/>
      <c r="H49" s="79">
        <f>MAX(H8:H45)</f>
        <v>5.3907999999999996</v>
      </c>
      <c r="I49" s="95"/>
      <c r="J49" s="79">
        <f>MAX(J8:J45)</f>
        <v>4.6627999999999998</v>
      </c>
      <c r="K49" s="95"/>
      <c r="L49" s="79">
        <f>MAX(L8:L45)</f>
        <v>4.45</v>
      </c>
      <c r="M49" s="95"/>
      <c r="N49" s="79">
        <f>MAX(N8:N45)</f>
        <v>6.4340999999999999</v>
      </c>
      <c r="O49" s="95"/>
      <c r="P49" s="79">
        <f>MAX(P8:P45)</f>
        <v>5.5517000000000003</v>
      </c>
      <c r="Q49" s="95"/>
      <c r="R49" s="79">
        <f>MAX(R8:R45)</f>
        <v>5.6749000000000001</v>
      </c>
      <c r="S49" s="95"/>
      <c r="T49" s="79">
        <f>MAX(T8:T45)</f>
        <v>6.0598999999999998</v>
      </c>
      <c r="U49" s="95"/>
      <c r="V49" s="79">
        <f>MAX(V8:V45)</f>
        <v>6.8034999999999997</v>
      </c>
      <c r="W49" s="95"/>
      <c r="X49" s="79">
        <f>MAX(X8:X45)</f>
        <v>6.7405999999999997</v>
      </c>
      <c r="Y49" s="95"/>
      <c r="Z49" s="79">
        <f>MAX(Z8:Z45)</f>
        <v>8.0657999999999994</v>
      </c>
      <c r="AA49" s="80"/>
    </row>
    <row r="50" spans="1:27" x14ac:dyDescent="0.3">
      <c r="A50" s="113" t="s">
        <v>436</v>
      </c>
    </row>
    <row r="51" spans="1:27" x14ac:dyDescent="0.3">
      <c r="A51" s="14" t="s">
        <v>342</v>
      </c>
    </row>
  </sheetData>
  <sheetProtection algorithmName="SHA-512" hashValue="SZMG4IbLazSsTiFHCrHXIyMSxv47XnplhvvidylLTmnQy9LHF/WYIJ90Seg7NW3/FnfCGj2Frpt2nohImqmv8Q==" saltValue="fxlfun50IJl7cKQF/Vn2tw=="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371"/>
  <sheetViews>
    <sheetView workbookViewId="0">
      <pane xSplit="2" ySplit="5" topLeftCell="C6"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100"/>
    <col min="2" max="2" width="40.44140625" customWidth="1"/>
    <col min="3" max="3" width="9.88671875" style="100"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1" t="b">
        <f>EXACT(A2,A5)</f>
        <v>1</v>
      </c>
      <c r="B1" s="114" t="b">
        <f t="shared" ref="B1:R1" si="0">EXACT(B2,B5)</f>
        <v>1</v>
      </c>
      <c r="C1" s="114" t="b">
        <f t="shared" si="0"/>
        <v>1</v>
      </c>
      <c r="D1" s="114" t="b">
        <f t="shared" si="0"/>
        <v>1</v>
      </c>
      <c r="E1" s="114" t="b">
        <f t="shared" si="0"/>
        <v>1</v>
      </c>
      <c r="F1" s="114" t="b">
        <f t="shared" si="0"/>
        <v>1</v>
      </c>
      <c r="G1" s="114" t="b">
        <f t="shared" si="0"/>
        <v>1</v>
      </c>
      <c r="H1" s="114" t="b">
        <f t="shared" si="0"/>
        <v>1</v>
      </c>
      <c r="I1" s="114" t="b">
        <f t="shared" si="0"/>
        <v>1</v>
      </c>
      <c r="J1" s="114" t="b">
        <f t="shared" si="0"/>
        <v>1</v>
      </c>
      <c r="K1" s="114" t="b">
        <f t="shared" si="0"/>
        <v>1</v>
      </c>
      <c r="L1" s="114" t="b">
        <f t="shared" si="0"/>
        <v>1</v>
      </c>
      <c r="M1" s="114" t="b">
        <f t="shared" si="0"/>
        <v>1</v>
      </c>
      <c r="N1" s="114" t="b">
        <f t="shared" si="0"/>
        <v>1</v>
      </c>
      <c r="O1" s="114" t="b">
        <f t="shared" si="0"/>
        <v>1</v>
      </c>
      <c r="P1" s="114" t="b">
        <f t="shared" si="0"/>
        <v>1</v>
      </c>
      <c r="Q1" s="114" t="b">
        <f t="shared" si="0"/>
        <v>1</v>
      </c>
      <c r="R1" s="114" t="b">
        <f t="shared" si="0"/>
        <v>1</v>
      </c>
    </row>
    <row r="2" spans="1:18" s="60" customFormat="1" x14ac:dyDescent="0.3">
      <c r="A2" s="112" t="s">
        <v>357</v>
      </c>
      <c r="B2" s="99" t="s">
        <v>7</v>
      </c>
      <c r="C2" s="109" t="s">
        <v>383</v>
      </c>
      <c r="D2" s="99" t="s">
        <v>8</v>
      </c>
      <c r="E2" s="99" t="s">
        <v>9</v>
      </c>
      <c r="F2" s="107" t="s">
        <v>115</v>
      </c>
      <c r="G2" s="107" t="s">
        <v>116</v>
      </c>
      <c r="H2" s="107" t="s">
        <v>117</v>
      </c>
      <c r="I2" s="107" t="s">
        <v>47</v>
      </c>
      <c r="J2" s="107" t="s">
        <v>48</v>
      </c>
      <c r="K2" s="107" t="s">
        <v>1</v>
      </c>
      <c r="L2" s="107" t="s">
        <v>2</v>
      </c>
      <c r="M2" s="107" t="s">
        <v>3</v>
      </c>
      <c r="N2" s="107" t="s">
        <v>4</v>
      </c>
      <c r="O2" s="107" t="s">
        <v>5</v>
      </c>
      <c r="P2" s="107" t="s">
        <v>6</v>
      </c>
      <c r="Q2" s="107" t="s">
        <v>46</v>
      </c>
      <c r="R2" s="99" t="s">
        <v>384</v>
      </c>
    </row>
    <row r="3" spans="1:18" s="60" customFormat="1" x14ac:dyDescent="0.3">
      <c r="A3" s="100"/>
      <c r="C3" s="100"/>
    </row>
    <row r="4" spans="1:18" x14ac:dyDescent="0.3">
      <c r="B4" s="135"/>
      <c r="C4" s="135"/>
      <c r="D4" s="135"/>
      <c r="E4" s="135"/>
      <c r="F4" s="135" t="s">
        <v>0</v>
      </c>
      <c r="G4" s="135"/>
      <c r="H4" s="135"/>
      <c r="I4" s="135"/>
      <c r="J4" s="135"/>
      <c r="K4" s="135"/>
      <c r="L4" s="135"/>
      <c r="M4" s="135"/>
      <c r="N4" s="135"/>
      <c r="O4" s="135"/>
      <c r="P4" s="135"/>
      <c r="Q4" s="135"/>
      <c r="R4" s="135"/>
    </row>
    <row r="5" spans="1:18" x14ac:dyDescent="0.3">
      <c r="A5" s="147" t="s">
        <v>357</v>
      </c>
      <c r="B5" s="147" t="s">
        <v>7</v>
      </c>
      <c r="C5" s="147" t="s">
        <v>383</v>
      </c>
      <c r="D5" s="147" t="s">
        <v>8</v>
      </c>
      <c r="E5" s="147" t="s">
        <v>9</v>
      </c>
      <c r="F5" s="147" t="s">
        <v>115</v>
      </c>
      <c r="G5" s="147" t="s">
        <v>116</v>
      </c>
      <c r="H5" s="147" t="s">
        <v>117</v>
      </c>
      <c r="I5" s="147" t="s">
        <v>47</v>
      </c>
      <c r="J5" s="147" t="s">
        <v>48</v>
      </c>
      <c r="K5" s="147" t="s">
        <v>1</v>
      </c>
      <c r="L5" s="147" t="s">
        <v>2</v>
      </c>
      <c r="M5" s="147" t="s">
        <v>3</v>
      </c>
      <c r="N5" s="147" t="s">
        <v>4</v>
      </c>
      <c r="O5" s="147" t="s">
        <v>5</v>
      </c>
      <c r="P5" s="147" t="s">
        <v>6</v>
      </c>
      <c r="Q5" s="147" t="s">
        <v>46</v>
      </c>
      <c r="R5" s="147" t="s">
        <v>384</v>
      </c>
    </row>
    <row r="6" spans="1:18" x14ac:dyDescent="0.3">
      <c r="A6" s="148" t="s">
        <v>385</v>
      </c>
      <c r="B6" s="148"/>
      <c r="C6" s="148"/>
      <c r="D6" s="148"/>
      <c r="E6" s="148"/>
      <c r="F6" s="148"/>
      <c r="G6" s="148"/>
      <c r="H6" s="148"/>
      <c r="I6" s="148"/>
      <c r="J6" s="148"/>
      <c r="K6" s="148"/>
      <c r="L6" s="148"/>
      <c r="M6" s="148"/>
      <c r="N6" s="148"/>
      <c r="O6" s="148"/>
      <c r="P6" s="148"/>
      <c r="Q6" s="148"/>
      <c r="R6" s="148"/>
    </row>
    <row r="7" spans="1:18" x14ac:dyDescent="0.3">
      <c r="A7" s="146" t="s">
        <v>360</v>
      </c>
      <c r="B7" s="146" t="s">
        <v>53</v>
      </c>
      <c r="C7" s="146">
        <v>119505</v>
      </c>
      <c r="D7" s="149">
        <v>44001</v>
      </c>
      <c r="E7" s="150">
        <v>33.708100000000002</v>
      </c>
      <c r="F7" s="150">
        <v>24.379899999999999</v>
      </c>
      <c r="G7" s="150">
        <v>54.820300000000003</v>
      </c>
      <c r="H7" s="150">
        <v>21.934000000000001</v>
      </c>
      <c r="I7" s="150">
        <v>17.934999999999999</v>
      </c>
      <c r="J7" s="150">
        <v>23.859400000000001</v>
      </c>
      <c r="K7" s="150">
        <v>17.663799999999998</v>
      </c>
      <c r="L7" s="150">
        <v>9.1782000000000004</v>
      </c>
      <c r="M7" s="150">
        <v>-3.6566000000000001</v>
      </c>
      <c r="N7" s="150">
        <v>0.66649999999999998</v>
      </c>
      <c r="O7" s="150">
        <v>2.9359000000000002</v>
      </c>
      <c r="P7" s="150">
        <v>6.1664000000000003</v>
      </c>
      <c r="Q7" s="150">
        <v>7.6538000000000004</v>
      </c>
      <c r="R7" s="150">
        <v>4.7080000000000002</v>
      </c>
    </row>
    <row r="8" spans="1:18" x14ac:dyDescent="0.3">
      <c r="A8" s="146" t="s">
        <v>360</v>
      </c>
      <c r="B8" s="146" t="s">
        <v>82</v>
      </c>
      <c r="C8" s="146">
        <v>111848</v>
      </c>
      <c r="D8" s="149">
        <v>44001</v>
      </c>
      <c r="E8" s="150">
        <v>22.380700000000001</v>
      </c>
      <c r="F8" s="150">
        <v>23.8262</v>
      </c>
      <c r="G8" s="150">
        <v>54.277200000000001</v>
      </c>
      <c r="H8" s="150">
        <v>21.3583</v>
      </c>
      <c r="I8" s="150">
        <v>17.379000000000001</v>
      </c>
      <c r="J8" s="150">
        <v>23.294599999999999</v>
      </c>
      <c r="K8" s="150">
        <v>17.0792</v>
      </c>
      <c r="L8" s="150">
        <v>8.5959000000000003</v>
      </c>
      <c r="M8" s="150">
        <v>-4.2106000000000003</v>
      </c>
      <c r="N8" s="150">
        <v>9.1399999999999995E-2</v>
      </c>
      <c r="O8" s="150">
        <v>2.3795999999999999</v>
      </c>
      <c r="P8" s="150">
        <v>5.5278999999999998</v>
      </c>
      <c r="Q8" s="150">
        <v>7.4542000000000002</v>
      </c>
      <c r="R8" s="150">
        <v>4.1169000000000002</v>
      </c>
    </row>
    <row r="9" spans="1:18" x14ac:dyDescent="0.3">
      <c r="A9" s="146" t="s">
        <v>360</v>
      </c>
      <c r="B9" s="146" t="s">
        <v>83</v>
      </c>
      <c r="C9" s="146">
        <v>102767</v>
      </c>
      <c r="D9" s="149">
        <v>44001</v>
      </c>
      <c r="E9" s="150">
        <v>32.355600000000003</v>
      </c>
      <c r="F9" s="150">
        <v>23.705300000000001</v>
      </c>
      <c r="G9" s="150">
        <v>54.238599999999998</v>
      </c>
      <c r="H9" s="150">
        <v>21.375900000000001</v>
      </c>
      <c r="I9" s="150">
        <v>17.3748</v>
      </c>
      <c r="J9" s="150">
        <v>23.297699999999999</v>
      </c>
      <c r="K9" s="150">
        <v>17.095400000000001</v>
      </c>
      <c r="L9" s="150">
        <v>8.6058000000000003</v>
      </c>
      <c r="M9" s="150">
        <v>-4.2049000000000003</v>
      </c>
      <c r="N9" s="150">
        <v>9.5600000000000004E-2</v>
      </c>
      <c r="O9" s="150">
        <v>2.3814000000000002</v>
      </c>
      <c r="P9" s="150">
        <v>5.5288000000000004</v>
      </c>
      <c r="Q9" s="150">
        <v>7.7468000000000004</v>
      </c>
      <c r="R9" s="150">
        <v>4.1193999999999997</v>
      </c>
    </row>
    <row r="10" spans="1:18" x14ac:dyDescent="0.3">
      <c r="A10" s="146" t="s">
        <v>360</v>
      </c>
      <c r="B10" s="146" t="s">
        <v>54</v>
      </c>
      <c r="C10" s="146">
        <v>147808</v>
      </c>
      <c r="D10" s="149">
        <v>44001</v>
      </c>
      <c r="E10" s="150">
        <v>1.4522999999999999</v>
      </c>
      <c r="F10" s="150">
        <v>0</v>
      </c>
      <c r="G10" s="150">
        <v>0</v>
      </c>
      <c r="H10" s="150">
        <v>0</v>
      </c>
      <c r="I10" s="150">
        <v>0</v>
      </c>
      <c r="J10" s="150">
        <v>0</v>
      </c>
      <c r="K10" s="150">
        <v>-103.60509999999999</v>
      </c>
      <c r="L10" s="150">
        <v>-48.671999999999997</v>
      </c>
      <c r="M10" s="150"/>
      <c r="N10" s="150"/>
      <c r="O10" s="150"/>
      <c r="P10" s="150"/>
      <c r="Q10" s="150">
        <v>-42.2121</v>
      </c>
      <c r="R10" s="150"/>
    </row>
    <row r="11" spans="1:18" x14ac:dyDescent="0.3">
      <c r="A11" s="146" t="s">
        <v>360</v>
      </c>
      <c r="B11" s="146" t="s">
        <v>84</v>
      </c>
      <c r="C11" s="146">
        <v>147807</v>
      </c>
      <c r="D11" s="149">
        <v>44001</v>
      </c>
      <c r="E11" s="150">
        <v>0.96740000000000004</v>
      </c>
      <c r="F11" s="150">
        <v>0</v>
      </c>
      <c r="G11" s="150">
        <v>0</v>
      </c>
      <c r="H11" s="150">
        <v>0</v>
      </c>
      <c r="I11" s="150">
        <v>0</v>
      </c>
      <c r="J11" s="150">
        <v>0</v>
      </c>
      <c r="K11" s="150">
        <v>-103.60120000000001</v>
      </c>
      <c r="L11" s="150">
        <v>-48.663200000000003</v>
      </c>
      <c r="M11" s="150"/>
      <c r="N11" s="150"/>
      <c r="O11" s="150"/>
      <c r="P11" s="150"/>
      <c r="Q11" s="150">
        <v>-42.203499999999998</v>
      </c>
      <c r="R11" s="150"/>
    </row>
    <row r="12" spans="1:18" x14ac:dyDescent="0.3">
      <c r="A12" s="146" t="s">
        <v>360</v>
      </c>
      <c r="B12" s="146" t="s">
        <v>85</v>
      </c>
      <c r="C12" s="146">
        <v>147804</v>
      </c>
      <c r="D12" s="149">
        <v>44001</v>
      </c>
      <c r="E12" s="150">
        <v>1.3985000000000001</v>
      </c>
      <c r="F12" s="150">
        <v>0</v>
      </c>
      <c r="G12" s="150">
        <v>0</v>
      </c>
      <c r="H12" s="150">
        <v>0</v>
      </c>
      <c r="I12" s="150">
        <v>0</v>
      </c>
      <c r="J12" s="150">
        <v>0</v>
      </c>
      <c r="K12" s="150">
        <v>-103.5919</v>
      </c>
      <c r="L12" s="150">
        <v>-48.6693</v>
      </c>
      <c r="M12" s="150"/>
      <c r="N12" s="150"/>
      <c r="O12" s="150"/>
      <c r="P12" s="150"/>
      <c r="Q12" s="150">
        <v>-42.2072</v>
      </c>
      <c r="R12" s="150"/>
    </row>
    <row r="13" spans="1:18" x14ac:dyDescent="0.3">
      <c r="A13" s="146" t="s">
        <v>360</v>
      </c>
      <c r="B13" s="146" t="s">
        <v>55</v>
      </c>
      <c r="C13" s="146">
        <v>120451</v>
      </c>
      <c r="D13" s="149">
        <v>44001</v>
      </c>
      <c r="E13" s="150">
        <v>23.759399999999999</v>
      </c>
      <c r="F13" s="150">
        <v>121.14879999999999</v>
      </c>
      <c r="G13" s="150">
        <v>59.485599999999998</v>
      </c>
      <c r="H13" s="150">
        <v>29.996500000000001</v>
      </c>
      <c r="I13" s="150">
        <v>19.278600000000001</v>
      </c>
      <c r="J13" s="150">
        <v>19.587900000000001</v>
      </c>
      <c r="K13" s="150">
        <v>29.708500000000001</v>
      </c>
      <c r="L13" s="150">
        <v>17.908100000000001</v>
      </c>
      <c r="M13" s="150">
        <v>13.423400000000001</v>
      </c>
      <c r="N13" s="150">
        <v>13.1767</v>
      </c>
      <c r="O13" s="150">
        <v>9.0126000000000008</v>
      </c>
      <c r="P13" s="150">
        <v>9.9067000000000007</v>
      </c>
      <c r="Q13" s="150">
        <v>10.007400000000001</v>
      </c>
      <c r="R13" s="150">
        <v>12.8757</v>
      </c>
    </row>
    <row r="14" spans="1:18" x14ac:dyDescent="0.3">
      <c r="A14" s="146" t="s">
        <v>360</v>
      </c>
      <c r="B14" s="146" t="s">
        <v>86</v>
      </c>
      <c r="C14" s="146">
        <v>115068</v>
      </c>
      <c r="D14" s="149">
        <v>44001</v>
      </c>
      <c r="E14" s="150">
        <v>22.0334</v>
      </c>
      <c r="F14" s="150">
        <v>120.66500000000001</v>
      </c>
      <c r="G14" s="150">
        <v>59.094099999999997</v>
      </c>
      <c r="H14" s="150">
        <v>29.6069</v>
      </c>
      <c r="I14" s="150">
        <v>18.866700000000002</v>
      </c>
      <c r="J14" s="150">
        <v>19.159700000000001</v>
      </c>
      <c r="K14" s="150">
        <v>29.248000000000001</v>
      </c>
      <c r="L14" s="150">
        <v>17.4575</v>
      </c>
      <c r="M14" s="150">
        <v>12.8629</v>
      </c>
      <c r="N14" s="150">
        <v>12.523400000000001</v>
      </c>
      <c r="O14" s="150">
        <v>8.1879000000000008</v>
      </c>
      <c r="P14" s="150">
        <v>8.9596</v>
      </c>
      <c r="Q14" s="150">
        <v>9.0137</v>
      </c>
      <c r="R14" s="150">
        <v>12.0936</v>
      </c>
    </row>
    <row r="15" spans="1:18" x14ac:dyDescent="0.3">
      <c r="A15" s="146" t="s">
        <v>360</v>
      </c>
      <c r="B15" s="146" t="s">
        <v>87</v>
      </c>
      <c r="C15" s="146">
        <v>117631</v>
      </c>
      <c r="D15" s="149">
        <v>44001</v>
      </c>
      <c r="E15" s="150">
        <v>17.369</v>
      </c>
      <c r="F15" s="150">
        <v>43.973100000000002</v>
      </c>
      <c r="G15" s="150">
        <v>34.491199999999999</v>
      </c>
      <c r="H15" s="150">
        <v>10.6792</v>
      </c>
      <c r="I15" s="150">
        <v>22.9255</v>
      </c>
      <c r="J15" s="150">
        <v>15.953799999999999</v>
      </c>
      <c r="K15" s="150">
        <v>12.6355</v>
      </c>
      <c r="L15" s="150">
        <v>10.6981</v>
      </c>
      <c r="M15" s="150">
        <v>7.3745000000000003</v>
      </c>
      <c r="N15" s="150">
        <v>7.5739000000000001</v>
      </c>
      <c r="O15" s="150">
        <v>2.9344999999999999</v>
      </c>
      <c r="P15" s="150">
        <v>5.7812999999999999</v>
      </c>
      <c r="Q15" s="150">
        <v>7.1677999999999997</v>
      </c>
      <c r="R15" s="150">
        <v>3.1821000000000002</v>
      </c>
    </row>
    <row r="16" spans="1:18" x14ac:dyDescent="0.3">
      <c r="A16" s="146" t="s">
        <v>360</v>
      </c>
      <c r="B16" s="146" t="s">
        <v>56</v>
      </c>
      <c r="C16" s="146">
        <v>119337</v>
      </c>
      <c r="D16" s="149">
        <v>44001</v>
      </c>
      <c r="E16" s="150">
        <v>18.3035</v>
      </c>
      <c r="F16" s="150">
        <v>44.523899999999998</v>
      </c>
      <c r="G16" s="150">
        <v>34.797499999999999</v>
      </c>
      <c r="H16" s="150">
        <v>11.019600000000001</v>
      </c>
      <c r="I16" s="150">
        <v>23.252300000000002</v>
      </c>
      <c r="J16" s="150">
        <v>16.304600000000001</v>
      </c>
      <c r="K16" s="150">
        <v>13.0017</v>
      </c>
      <c r="L16" s="150">
        <v>11.0632</v>
      </c>
      <c r="M16" s="150">
        <v>7.7857000000000003</v>
      </c>
      <c r="N16" s="150">
        <v>8.0046999999999997</v>
      </c>
      <c r="O16" s="150">
        <v>3.4178000000000002</v>
      </c>
      <c r="P16" s="150">
        <v>6.351</v>
      </c>
      <c r="Q16" s="150">
        <v>7.6829999999999998</v>
      </c>
      <c r="R16" s="150">
        <v>3.6366999999999998</v>
      </c>
    </row>
    <row r="17" spans="1:18" x14ac:dyDescent="0.3">
      <c r="A17" s="146" t="s">
        <v>360</v>
      </c>
      <c r="B17" s="146" t="s">
        <v>88</v>
      </c>
      <c r="C17" s="146">
        <v>117957</v>
      </c>
      <c r="D17" s="149">
        <v>44001</v>
      </c>
      <c r="E17" s="150">
        <v>35.295400000000001</v>
      </c>
      <c r="F17" s="150">
        <v>1.2410000000000001</v>
      </c>
      <c r="G17" s="150">
        <v>18.089600000000001</v>
      </c>
      <c r="H17" s="150">
        <v>-1.4474</v>
      </c>
      <c r="I17" s="150">
        <v>3.9578000000000002</v>
      </c>
      <c r="J17" s="150">
        <v>6.5073999999999996</v>
      </c>
      <c r="K17" s="150">
        <v>21.645</v>
      </c>
      <c r="L17" s="150">
        <v>14.438000000000001</v>
      </c>
      <c r="M17" s="150">
        <v>10.1425</v>
      </c>
      <c r="N17" s="150">
        <v>9.4649999999999999</v>
      </c>
      <c r="O17" s="150">
        <v>6.3075000000000001</v>
      </c>
      <c r="P17" s="150">
        <v>7.8380000000000001</v>
      </c>
      <c r="Q17" s="150">
        <v>8.3378999999999994</v>
      </c>
      <c r="R17" s="150">
        <v>9.3229000000000006</v>
      </c>
    </row>
    <row r="18" spans="1:18" x14ac:dyDescent="0.3">
      <c r="A18" s="146" t="s">
        <v>360</v>
      </c>
      <c r="B18" s="146" t="s">
        <v>57</v>
      </c>
      <c r="C18" s="146">
        <v>119992</v>
      </c>
      <c r="D18" s="149">
        <v>44001</v>
      </c>
      <c r="E18" s="150">
        <v>37.264000000000003</v>
      </c>
      <c r="F18" s="150">
        <v>2.2530000000000001</v>
      </c>
      <c r="G18" s="150">
        <v>19.064699999999998</v>
      </c>
      <c r="H18" s="150">
        <v>-0.44769999999999999</v>
      </c>
      <c r="I18" s="150">
        <v>4.9629000000000003</v>
      </c>
      <c r="J18" s="150">
        <v>7.5171000000000001</v>
      </c>
      <c r="K18" s="150">
        <v>22.501100000000001</v>
      </c>
      <c r="L18" s="150">
        <v>15.152699999999999</v>
      </c>
      <c r="M18" s="150">
        <v>10.9343</v>
      </c>
      <c r="N18" s="150">
        <v>10.3942</v>
      </c>
      <c r="O18" s="150">
        <v>7.3007</v>
      </c>
      <c r="P18" s="150">
        <v>8.7756000000000007</v>
      </c>
      <c r="Q18" s="150">
        <v>9.2947000000000006</v>
      </c>
      <c r="R18" s="150">
        <v>10.349299999999999</v>
      </c>
    </row>
    <row r="19" spans="1:18" x14ac:dyDescent="0.3">
      <c r="A19" s="146" t="s">
        <v>360</v>
      </c>
      <c r="B19" s="146" t="s">
        <v>406</v>
      </c>
      <c r="C19" s="146">
        <v>113526</v>
      </c>
      <c r="D19" s="149">
        <v>44001</v>
      </c>
      <c r="E19" s="150">
        <v>24.521699999999999</v>
      </c>
      <c r="F19" s="150">
        <v>1.6374</v>
      </c>
      <c r="G19" s="150">
        <v>18.485199999999999</v>
      </c>
      <c r="H19" s="150">
        <v>-0.99919999999999998</v>
      </c>
      <c r="I19" s="150">
        <v>4.3983999999999996</v>
      </c>
      <c r="J19" s="150">
        <v>6.9501999999999997</v>
      </c>
      <c r="K19" s="150">
        <v>21.911000000000001</v>
      </c>
      <c r="L19" s="150">
        <v>14.574199999999999</v>
      </c>
      <c r="M19" s="150">
        <v>10.3949</v>
      </c>
      <c r="N19" s="150">
        <v>9.8741000000000003</v>
      </c>
      <c r="O19" s="150">
        <v>6.8513999999999999</v>
      </c>
      <c r="P19" s="150">
        <v>8.3484999999999996</v>
      </c>
      <c r="Q19" s="150">
        <v>8.2209000000000003</v>
      </c>
      <c r="R19" s="150">
        <v>9.8595000000000006</v>
      </c>
    </row>
    <row r="20" spans="1:18" x14ac:dyDescent="0.3">
      <c r="A20" s="146" t="s">
        <v>360</v>
      </c>
      <c r="B20" s="146" t="s">
        <v>58</v>
      </c>
      <c r="C20" s="146">
        <v>118284</v>
      </c>
      <c r="D20" s="149">
        <v>44001</v>
      </c>
      <c r="E20" s="150">
        <v>24.467300000000002</v>
      </c>
      <c r="F20" s="150">
        <v>15.670500000000001</v>
      </c>
      <c r="G20" s="150">
        <v>34.1081</v>
      </c>
      <c r="H20" s="150">
        <v>11.084</v>
      </c>
      <c r="I20" s="150">
        <v>13.3018</v>
      </c>
      <c r="J20" s="150">
        <v>12.051600000000001</v>
      </c>
      <c r="K20" s="150">
        <v>24.447700000000001</v>
      </c>
      <c r="L20" s="150">
        <v>15.286199999999999</v>
      </c>
      <c r="M20" s="150">
        <v>10.7758</v>
      </c>
      <c r="N20" s="150">
        <v>10.620100000000001</v>
      </c>
      <c r="O20" s="150">
        <v>7.0949</v>
      </c>
      <c r="P20" s="150">
        <v>8.8188999999999993</v>
      </c>
      <c r="Q20" s="150">
        <v>9.3337000000000003</v>
      </c>
      <c r="R20" s="150">
        <v>10.741400000000001</v>
      </c>
    </row>
    <row r="21" spans="1:18" x14ac:dyDescent="0.3">
      <c r="A21" s="146" t="s">
        <v>360</v>
      </c>
      <c r="B21" s="146" t="s">
        <v>89</v>
      </c>
      <c r="C21" s="146">
        <v>111962</v>
      </c>
      <c r="D21" s="149">
        <v>44001</v>
      </c>
      <c r="E21" s="150">
        <v>23.3965</v>
      </c>
      <c r="F21" s="150">
        <v>14.982699999999999</v>
      </c>
      <c r="G21" s="150">
        <v>33.320300000000003</v>
      </c>
      <c r="H21" s="150">
        <v>10.249700000000001</v>
      </c>
      <c r="I21" s="150">
        <v>12.4505</v>
      </c>
      <c r="J21" s="150">
        <v>11.1868</v>
      </c>
      <c r="K21" s="150">
        <v>23.638100000000001</v>
      </c>
      <c r="L21" s="150">
        <v>14.4282</v>
      </c>
      <c r="M21" s="150">
        <v>9.8940999999999999</v>
      </c>
      <c r="N21" s="150">
        <v>9.7248999999999999</v>
      </c>
      <c r="O21" s="150">
        <v>6.2819000000000003</v>
      </c>
      <c r="P21" s="150">
        <v>8.0581999999999994</v>
      </c>
      <c r="Q21" s="150">
        <v>7.9840999999999998</v>
      </c>
      <c r="R21" s="150">
        <v>9.8211999999999993</v>
      </c>
    </row>
    <row r="22" spans="1:18" x14ac:dyDescent="0.3">
      <c r="A22" s="146" t="s">
        <v>360</v>
      </c>
      <c r="B22" s="146" t="s">
        <v>59</v>
      </c>
      <c r="C22" s="146">
        <v>119239</v>
      </c>
      <c r="D22" s="149">
        <v>44001</v>
      </c>
      <c r="E22" s="150">
        <v>2624.8148000000001</v>
      </c>
      <c r="F22" s="150">
        <v>27.842400000000001</v>
      </c>
      <c r="G22" s="150">
        <v>30.004999999999999</v>
      </c>
      <c r="H22" s="150">
        <v>6.3498999999999999</v>
      </c>
      <c r="I22" s="150">
        <v>14.3758</v>
      </c>
      <c r="J22" s="150">
        <v>10.955299999999999</v>
      </c>
      <c r="K22" s="150">
        <v>27.063300000000002</v>
      </c>
      <c r="L22" s="150">
        <v>21.216999999999999</v>
      </c>
      <c r="M22" s="150">
        <v>14.2402</v>
      </c>
      <c r="N22" s="150">
        <v>19.921399999999998</v>
      </c>
      <c r="O22" s="150">
        <v>8.6922999999999995</v>
      </c>
      <c r="P22" s="150">
        <v>9.2317</v>
      </c>
      <c r="Q22" s="150">
        <v>9.4832000000000001</v>
      </c>
      <c r="R22" s="150">
        <v>13.33</v>
      </c>
    </row>
    <row r="23" spans="1:18" x14ac:dyDescent="0.3">
      <c r="A23" s="146" t="s">
        <v>360</v>
      </c>
      <c r="B23" s="146" t="s">
        <v>90</v>
      </c>
      <c r="C23" s="146">
        <v>105669</v>
      </c>
      <c r="D23" s="149">
        <v>44001</v>
      </c>
      <c r="E23" s="150">
        <v>2544.5617000000002</v>
      </c>
      <c r="F23" s="150">
        <v>27.232900000000001</v>
      </c>
      <c r="G23" s="150">
        <v>29.3935</v>
      </c>
      <c r="H23" s="150">
        <v>5.7393000000000001</v>
      </c>
      <c r="I23" s="150">
        <v>13.762499999999999</v>
      </c>
      <c r="J23" s="150">
        <v>10.3398</v>
      </c>
      <c r="K23" s="150">
        <v>26.4023</v>
      </c>
      <c r="L23" s="150">
        <v>20.495200000000001</v>
      </c>
      <c r="M23" s="150">
        <v>13.5281</v>
      </c>
      <c r="N23" s="150">
        <v>19.161100000000001</v>
      </c>
      <c r="O23" s="150">
        <v>8.1478000000000002</v>
      </c>
      <c r="P23" s="150">
        <v>8.7508999999999997</v>
      </c>
      <c r="Q23" s="150">
        <v>7.3761999999999999</v>
      </c>
      <c r="R23" s="150">
        <v>12.676600000000001</v>
      </c>
    </row>
    <row r="24" spans="1:18" x14ac:dyDescent="0.3">
      <c r="A24" s="146" t="s">
        <v>360</v>
      </c>
      <c r="B24" s="146" t="s">
        <v>60</v>
      </c>
      <c r="C24" s="146">
        <v>140237</v>
      </c>
      <c r="D24" s="149">
        <v>44001</v>
      </c>
      <c r="E24" s="150">
        <v>23.683</v>
      </c>
      <c r="F24" s="150">
        <v>13.875999999999999</v>
      </c>
      <c r="G24" s="150">
        <v>16.616099999999999</v>
      </c>
      <c r="H24" s="150">
        <v>11.7394</v>
      </c>
      <c r="I24" s="150">
        <v>8.3602000000000007</v>
      </c>
      <c r="J24" s="150">
        <v>7.5955000000000004</v>
      </c>
      <c r="K24" s="150">
        <v>11.334300000000001</v>
      </c>
      <c r="L24" s="150">
        <v>12.876200000000001</v>
      </c>
      <c r="M24" s="150">
        <v>8.8163</v>
      </c>
      <c r="N24" s="150">
        <v>9.7874999999999996</v>
      </c>
      <c r="O24" s="150">
        <v>8.3854000000000006</v>
      </c>
      <c r="P24" s="150">
        <v>8.6290999999999993</v>
      </c>
      <c r="Q24" s="150">
        <v>8.7086000000000006</v>
      </c>
      <c r="R24" s="150">
        <v>12.56</v>
      </c>
    </row>
    <row r="25" spans="1:18" x14ac:dyDescent="0.3">
      <c r="A25" s="146" t="s">
        <v>360</v>
      </c>
      <c r="B25" s="146" t="s">
        <v>407</v>
      </c>
      <c r="C25" s="146">
        <v>140230</v>
      </c>
      <c r="D25" s="149">
        <v>44001</v>
      </c>
      <c r="E25" s="150">
        <v>19.067799999999998</v>
      </c>
      <c r="F25" s="150">
        <v>13.0214</v>
      </c>
      <c r="G25" s="150">
        <v>15.844799999999999</v>
      </c>
      <c r="H25" s="150">
        <v>10.961399999999999</v>
      </c>
      <c r="I25" s="150">
        <v>7.5968999999999998</v>
      </c>
      <c r="J25" s="150">
        <v>6.8380999999999998</v>
      </c>
      <c r="K25" s="150">
        <v>10.5695</v>
      </c>
      <c r="L25" s="150">
        <v>12.0847</v>
      </c>
      <c r="M25" s="150">
        <v>8.0044000000000004</v>
      </c>
      <c r="N25" s="150">
        <v>8.9151000000000007</v>
      </c>
      <c r="O25" s="150">
        <v>7.8056999999999999</v>
      </c>
      <c r="P25" s="150">
        <v>8.2700999999999993</v>
      </c>
      <c r="Q25" s="150">
        <v>5.5296000000000003</v>
      </c>
      <c r="R25" s="150">
        <v>11.761200000000001</v>
      </c>
    </row>
    <row r="26" spans="1:18" x14ac:dyDescent="0.3">
      <c r="A26" s="146" t="s">
        <v>360</v>
      </c>
      <c r="B26" s="146" t="s">
        <v>91</v>
      </c>
      <c r="C26" s="146">
        <v>140229</v>
      </c>
      <c r="D26" s="149">
        <v>44001</v>
      </c>
      <c r="E26" s="150">
        <v>22.279399999999999</v>
      </c>
      <c r="F26" s="150">
        <v>13.111000000000001</v>
      </c>
      <c r="G26" s="150">
        <v>15.8574</v>
      </c>
      <c r="H26" s="150">
        <v>10.9762</v>
      </c>
      <c r="I26" s="150">
        <v>7.6050000000000004</v>
      </c>
      <c r="J26" s="150">
        <v>6.8410000000000002</v>
      </c>
      <c r="K26" s="150">
        <v>10.566800000000001</v>
      </c>
      <c r="L26" s="150">
        <v>12.085000000000001</v>
      </c>
      <c r="M26" s="150">
        <v>8.0047999999999995</v>
      </c>
      <c r="N26" s="150">
        <v>8.9154</v>
      </c>
      <c r="O26" s="150">
        <v>7.6763000000000003</v>
      </c>
      <c r="P26" s="150">
        <v>7.8255999999999997</v>
      </c>
      <c r="Q26" s="150">
        <v>6.9116999999999997</v>
      </c>
      <c r="R26" s="150">
        <v>11.760999999999999</v>
      </c>
    </row>
    <row r="27" spans="1:18" x14ac:dyDescent="0.3">
      <c r="A27" s="146" t="s">
        <v>360</v>
      </c>
      <c r="B27" s="146" t="s">
        <v>92</v>
      </c>
      <c r="C27" s="146">
        <v>100499</v>
      </c>
      <c r="D27" s="149">
        <v>44001</v>
      </c>
      <c r="E27" s="150">
        <v>66.333699999999993</v>
      </c>
      <c r="F27" s="150">
        <v>31.942299999999999</v>
      </c>
      <c r="G27" s="150">
        <v>31.6111</v>
      </c>
      <c r="H27" s="150">
        <v>19.963699999999999</v>
      </c>
      <c r="I27" s="150">
        <v>18.688199999999998</v>
      </c>
      <c r="J27" s="150">
        <v>14.7826</v>
      </c>
      <c r="K27" s="150">
        <v>5.6734</v>
      </c>
      <c r="L27" s="150">
        <v>-7.6867000000000001</v>
      </c>
      <c r="M27" s="150">
        <v>-4.0880000000000001</v>
      </c>
      <c r="N27" s="150">
        <v>-1.7072000000000001</v>
      </c>
      <c r="O27" s="150">
        <v>4.5541999999999998</v>
      </c>
      <c r="P27" s="150">
        <v>6.7538999999999998</v>
      </c>
      <c r="Q27" s="150">
        <v>8.4568999999999992</v>
      </c>
      <c r="R27" s="150">
        <v>3.7751999999999999</v>
      </c>
    </row>
    <row r="28" spans="1:18" x14ac:dyDescent="0.3">
      <c r="A28" s="146" t="s">
        <v>360</v>
      </c>
      <c r="B28" s="146" t="s">
        <v>61</v>
      </c>
      <c r="C28" s="146">
        <v>118495</v>
      </c>
      <c r="D28" s="149">
        <v>44001</v>
      </c>
      <c r="E28" s="150">
        <v>70.497200000000007</v>
      </c>
      <c r="F28" s="150">
        <v>32.751199999999997</v>
      </c>
      <c r="G28" s="150">
        <v>32.411000000000001</v>
      </c>
      <c r="H28" s="150">
        <v>20.770299999999999</v>
      </c>
      <c r="I28" s="150">
        <v>19.4938</v>
      </c>
      <c r="J28" s="150">
        <v>15.592700000000001</v>
      </c>
      <c r="K28" s="150">
        <v>6.5216000000000003</v>
      </c>
      <c r="L28" s="150">
        <v>-6.8783000000000003</v>
      </c>
      <c r="M28" s="150">
        <v>-3.2549000000000001</v>
      </c>
      <c r="N28" s="150">
        <v>-0.86229999999999996</v>
      </c>
      <c r="O28" s="150">
        <v>5.4987000000000004</v>
      </c>
      <c r="P28" s="150">
        <v>7.7190000000000003</v>
      </c>
      <c r="Q28" s="150">
        <v>8.2579999999999991</v>
      </c>
      <c r="R28" s="150">
        <v>4.7070999999999996</v>
      </c>
    </row>
    <row r="29" spans="1:18" x14ac:dyDescent="0.3">
      <c r="A29" s="146" t="s">
        <v>360</v>
      </c>
      <c r="B29" s="146" t="s">
        <v>367</v>
      </c>
      <c r="C29" s="146">
        <v>147981</v>
      </c>
      <c r="D29" s="149"/>
      <c r="E29" s="150"/>
      <c r="F29" s="150"/>
      <c r="G29" s="150"/>
      <c r="H29" s="150"/>
      <c r="I29" s="150"/>
      <c r="J29" s="150"/>
      <c r="K29" s="150"/>
      <c r="L29" s="150"/>
      <c r="M29" s="150"/>
      <c r="N29" s="150"/>
      <c r="O29" s="150"/>
      <c r="P29" s="150"/>
      <c r="Q29" s="150"/>
      <c r="R29" s="150"/>
    </row>
    <row r="30" spans="1:18" x14ac:dyDescent="0.3">
      <c r="A30" s="146" t="s">
        <v>360</v>
      </c>
      <c r="B30" s="146" t="s">
        <v>363</v>
      </c>
      <c r="C30" s="146">
        <v>147982</v>
      </c>
      <c r="D30" s="149"/>
      <c r="E30" s="150"/>
      <c r="F30" s="150"/>
      <c r="G30" s="150"/>
      <c r="H30" s="150"/>
      <c r="I30" s="150"/>
      <c r="J30" s="150"/>
      <c r="K30" s="150"/>
      <c r="L30" s="150"/>
      <c r="M30" s="150"/>
      <c r="N30" s="150"/>
      <c r="O30" s="150"/>
      <c r="P30" s="150"/>
      <c r="Q30" s="150"/>
      <c r="R30" s="150"/>
    </row>
    <row r="31" spans="1:18" x14ac:dyDescent="0.3">
      <c r="A31" s="146" t="s">
        <v>360</v>
      </c>
      <c r="B31" s="146" t="s">
        <v>368</v>
      </c>
      <c r="C31" s="146">
        <v>147987</v>
      </c>
      <c r="D31" s="149"/>
      <c r="E31" s="150"/>
      <c r="F31" s="150"/>
      <c r="G31" s="150"/>
      <c r="H31" s="150"/>
      <c r="I31" s="150"/>
      <c r="J31" s="150"/>
      <c r="K31" s="150"/>
      <c r="L31" s="150"/>
      <c r="M31" s="150"/>
      <c r="N31" s="150"/>
      <c r="O31" s="150"/>
      <c r="P31" s="150"/>
      <c r="Q31" s="150"/>
      <c r="R31" s="150"/>
    </row>
    <row r="32" spans="1:18" x14ac:dyDescent="0.3">
      <c r="A32" s="146" t="s">
        <v>360</v>
      </c>
      <c r="B32" s="146" t="s">
        <v>364</v>
      </c>
      <c r="C32" s="146">
        <v>147988</v>
      </c>
      <c r="D32" s="149"/>
      <c r="E32" s="150"/>
      <c r="F32" s="150"/>
      <c r="G32" s="150"/>
      <c r="H32" s="150"/>
      <c r="I32" s="150"/>
      <c r="J32" s="150"/>
      <c r="K32" s="150"/>
      <c r="L32" s="150"/>
      <c r="M32" s="150"/>
      <c r="N32" s="150"/>
      <c r="O32" s="150"/>
      <c r="P32" s="150"/>
      <c r="Q32" s="150"/>
      <c r="R32" s="150"/>
    </row>
    <row r="33" spans="1:18" x14ac:dyDescent="0.3">
      <c r="A33" s="146" t="s">
        <v>360</v>
      </c>
      <c r="B33" s="146" t="s">
        <v>408</v>
      </c>
      <c r="C33" s="146">
        <v>148307</v>
      </c>
      <c r="D33" s="149"/>
      <c r="E33" s="150"/>
      <c r="F33" s="150"/>
      <c r="G33" s="150"/>
      <c r="H33" s="150"/>
      <c r="I33" s="150"/>
      <c r="J33" s="150"/>
      <c r="K33" s="150"/>
      <c r="L33" s="150"/>
      <c r="M33" s="150"/>
      <c r="N33" s="150"/>
      <c r="O33" s="150"/>
      <c r="P33" s="150"/>
      <c r="Q33" s="150"/>
      <c r="R33" s="150"/>
    </row>
    <row r="34" spans="1:18" x14ac:dyDescent="0.3">
      <c r="A34" s="146" t="s">
        <v>360</v>
      </c>
      <c r="B34" s="146" t="s">
        <v>409</v>
      </c>
      <c r="C34" s="146">
        <v>148308</v>
      </c>
      <c r="D34" s="149"/>
      <c r="E34" s="150"/>
      <c r="F34" s="150"/>
      <c r="G34" s="150"/>
      <c r="H34" s="150"/>
      <c r="I34" s="150"/>
      <c r="J34" s="150"/>
      <c r="K34" s="150"/>
      <c r="L34" s="150"/>
      <c r="M34" s="150"/>
      <c r="N34" s="150"/>
      <c r="O34" s="150"/>
      <c r="P34" s="150"/>
      <c r="Q34" s="150"/>
      <c r="R34" s="150"/>
    </row>
    <row r="35" spans="1:18" x14ac:dyDescent="0.3">
      <c r="A35" s="146" t="s">
        <v>360</v>
      </c>
      <c r="B35" s="146" t="s">
        <v>93</v>
      </c>
      <c r="C35" s="146">
        <v>101872</v>
      </c>
      <c r="D35" s="149">
        <v>44001</v>
      </c>
      <c r="E35" s="150">
        <v>65.262699999999995</v>
      </c>
      <c r="F35" s="150">
        <v>120.6422</v>
      </c>
      <c r="G35" s="150">
        <v>71.351100000000002</v>
      </c>
      <c r="H35" s="150">
        <v>32.333799999999997</v>
      </c>
      <c r="I35" s="150">
        <v>18.0166</v>
      </c>
      <c r="J35" s="150">
        <v>13.7676</v>
      </c>
      <c r="K35" s="150">
        <v>17.453600000000002</v>
      </c>
      <c r="L35" s="150">
        <v>9.5350999999999999</v>
      </c>
      <c r="M35" s="150">
        <v>8.5684000000000005</v>
      </c>
      <c r="N35" s="150">
        <v>8.5465</v>
      </c>
      <c r="O35" s="150">
        <v>3.7574999999999998</v>
      </c>
      <c r="P35" s="150">
        <v>6.3560999999999996</v>
      </c>
      <c r="Q35" s="150">
        <v>8.4368999999999996</v>
      </c>
      <c r="R35" s="150">
        <v>5.9269999999999996</v>
      </c>
    </row>
    <row r="36" spans="1:18" x14ac:dyDescent="0.3">
      <c r="A36" s="146" t="s">
        <v>360</v>
      </c>
      <c r="B36" s="146" t="s">
        <v>62</v>
      </c>
      <c r="C36" s="146">
        <v>119075</v>
      </c>
      <c r="D36" s="149">
        <v>44001</v>
      </c>
      <c r="E36" s="150">
        <v>68.984700000000004</v>
      </c>
      <c r="F36" s="150">
        <v>121.1953</v>
      </c>
      <c r="G36" s="150">
        <v>71.904200000000003</v>
      </c>
      <c r="H36" s="150">
        <v>32.889600000000002</v>
      </c>
      <c r="I36" s="150">
        <v>18.562899999999999</v>
      </c>
      <c r="J36" s="150">
        <v>14.326599999999999</v>
      </c>
      <c r="K36" s="150">
        <v>18.276199999999999</v>
      </c>
      <c r="L36" s="150">
        <v>10.468</v>
      </c>
      <c r="M36" s="150">
        <v>9.4559999999999995</v>
      </c>
      <c r="N36" s="150">
        <v>9.3879999999999999</v>
      </c>
      <c r="O36" s="150">
        <v>4.4461000000000004</v>
      </c>
      <c r="P36" s="150">
        <v>7.1070000000000002</v>
      </c>
      <c r="Q36" s="150">
        <v>8.1328999999999994</v>
      </c>
      <c r="R36" s="150">
        <v>6.6462000000000003</v>
      </c>
    </row>
    <row r="37" spans="1:18" x14ac:dyDescent="0.3">
      <c r="A37" s="146" t="s">
        <v>360</v>
      </c>
      <c r="B37" s="146" t="s">
        <v>94</v>
      </c>
      <c r="C37" s="146"/>
      <c r="D37" s="149">
        <v>44001</v>
      </c>
      <c r="E37" s="150">
        <v>65.262699999999995</v>
      </c>
      <c r="F37" s="150">
        <v>120.6422</v>
      </c>
      <c r="G37" s="150">
        <v>71.351100000000002</v>
      </c>
      <c r="H37" s="150">
        <v>32.333799999999997</v>
      </c>
      <c r="I37" s="150">
        <v>18.0166</v>
      </c>
      <c r="J37" s="150">
        <v>13.7676</v>
      </c>
      <c r="K37" s="150">
        <v>17.453600000000002</v>
      </c>
      <c r="L37" s="150">
        <v>9.5350999999999999</v>
      </c>
      <c r="M37" s="150">
        <v>8.5684000000000005</v>
      </c>
      <c r="N37" s="150">
        <v>8.5465</v>
      </c>
      <c r="O37" s="150">
        <v>3.7574999999999998</v>
      </c>
      <c r="P37" s="150">
        <v>6.3560999999999996</v>
      </c>
      <c r="Q37" s="150">
        <v>8.4368999999999996</v>
      </c>
      <c r="R37" s="150">
        <v>5.9269999999999996</v>
      </c>
    </row>
    <row r="38" spans="1:18" x14ac:dyDescent="0.3">
      <c r="A38" s="146" t="s">
        <v>360</v>
      </c>
      <c r="B38" s="146" t="s">
        <v>95</v>
      </c>
      <c r="C38" s="146"/>
      <c r="D38" s="149">
        <v>44001</v>
      </c>
      <c r="E38" s="150">
        <v>65.262699999999995</v>
      </c>
      <c r="F38" s="150">
        <v>120.6422</v>
      </c>
      <c r="G38" s="150">
        <v>71.351100000000002</v>
      </c>
      <c r="H38" s="150">
        <v>32.333799999999997</v>
      </c>
      <c r="I38" s="150">
        <v>18.0166</v>
      </c>
      <c r="J38" s="150">
        <v>13.7676</v>
      </c>
      <c r="K38" s="150">
        <v>17.453600000000002</v>
      </c>
      <c r="L38" s="150">
        <v>9.5350999999999999</v>
      </c>
      <c r="M38" s="150">
        <v>8.5684000000000005</v>
      </c>
      <c r="N38" s="150">
        <v>8.5465</v>
      </c>
      <c r="O38" s="150">
        <v>3.7574999999999998</v>
      </c>
      <c r="P38" s="150">
        <v>6.3560999999999996</v>
      </c>
      <c r="Q38" s="150">
        <v>8.4368999999999996</v>
      </c>
      <c r="R38" s="150">
        <v>5.9269999999999996</v>
      </c>
    </row>
    <row r="39" spans="1:18" x14ac:dyDescent="0.3">
      <c r="A39" s="146" t="s">
        <v>360</v>
      </c>
      <c r="B39" s="146" t="s">
        <v>96</v>
      </c>
      <c r="C39" s="146">
        <v>106737</v>
      </c>
      <c r="D39" s="149">
        <v>44001</v>
      </c>
      <c r="E39" s="150">
        <v>27.5352</v>
      </c>
      <c r="F39" s="150">
        <v>58.152700000000003</v>
      </c>
      <c r="G39" s="150">
        <v>53.700899999999997</v>
      </c>
      <c r="H39" s="150">
        <v>21.238600000000002</v>
      </c>
      <c r="I39" s="150">
        <v>19.9788</v>
      </c>
      <c r="J39" s="150">
        <v>14.764200000000001</v>
      </c>
      <c r="K39" s="150">
        <v>19.957699999999999</v>
      </c>
      <c r="L39" s="150">
        <v>12.724399999999999</v>
      </c>
      <c r="M39" s="150">
        <v>8.9328000000000003</v>
      </c>
      <c r="N39" s="150">
        <v>9.6737000000000002</v>
      </c>
      <c r="O39" s="150">
        <v>6.4532999999999996</v>
      </c>
      <c r="P39" s="150">
        <v>7.4104000000000001</v>
      </c>
      <c r="Q39" s="150">
        <v>8.2919</v>
      </c>
      <c r="R39" s="150">
        <v>10.597300000000001</v>
      </c>
    </row>
    <row r="40" spans="1:18" x14ac:dyDescent="0.3">
      <c r="A40" s="146" t="s">
        <v>360</v>
      </c>
      <c r="B40" s="146" t="s">
        <v>63</v>
      </c>
      <c r="C40" s="146">
        <v>120048</v>
      </c>
      <c r="D40" s="149">
        <v>44001</v>
      </c>
      <c r="E40" s="150">
        <v>29.150300000000001</v>
      </c>
      <c r="F40" s="150">
        <v>58.819600000000001</v>
      </c>
      <c r="G40" s="150">
        <v>54.46</v>
      </c>
      <c r="H40" s="150">
        <v>22.004799999999999</v>
      </c>
      <c r="I40" s="150">
        <v>20.752500000000001</v>
      </c>
      <c r="J40" s="150">
        <v>15.551399999999999</v>
      </c>
      <c r="K40" s="150">
        <v>20.778300000000002</v>
      </c>
      <c r="L40" s="150">
        <v>13.5588</v>
      </c>
      <c r="M40" s="150">
        <v>9.7666000000000004</v>
      </c>
      <c r="N40" s="150">
        <v>10.529199999999999</v>
      </c>
      <c r="O40" s="150">
        <v>7.2630999999999997</v>
      </c>
      <c r="P40" s="150">
        <v>8.2216000000000005</v>
      </c>
      <c r="Q40" s="150">
        <v>8.3023000000000007</v>
      </c>
      <c r="R40" s="150">
        <v>11.4436</v>
      </c>
    </row>
    <row r="41" spans="1:18" x14ac:dyDescent="0.3">
      <c r="A41" s="146" t="s">
        <v>360</v>
      </c>
      <c r="B41" s="146" t="s">
        <v>410</v>
      </c>
      <c r="C41" s="146">
        <v>106736</v>
      </c>
      <c r="D41" s="149">
        <v>44001</v>
      </c>
      <c r="E41" s="150">
        <v>26.5425</v>
      </c>
      <c r="F41" s="150">
        <v>57.847999999999999</v>
      </c>
      <c r="G41" s="150">
        <v>53.405999999999999</v>
      </c>
      <c r="H41" s="150">
        <v>20.966699999999999</v>
      </c>
      <c r="I41" s="150">
        <v>19.724399999999999</v>
      </c>
      <c r="J41" s="150">
        <v>14.5138</v>
      </c>
      <c r="K41" s="150">
        <v>19.704699999999999</v>
      </c>
      <c r="L41" s="150">
        <v>12.4733</v>
      </c>
      <c r="M41" s="150">
        <v>8.68</v>
      </c>
      <c r="N41" s="150">
        <v>9.4124999999999996</v>
      </c>
      <c r="O41" s="150">
        <v>6.1913</v>
      </c>
      <c r="P41" s="150">
        <v>7.1425999999999998</v>
      </c>
      <c r="Q41" s="150">
        <v>7.9795999999999996</v>
      </c>
      <c r="R41" s="150">
        <v>10.326599999999999</v>
      </c>
    </row>
    <row r="42" spans="1:18" x14ac:dyDescent="0.3">
      <c r="A42" s="146" t="s">
        <v>360</v>
      </c>
      <c r="B42" s="146" t="s">
        <v>97</v>
      </c>
      <c r="C42" s="146">
        <v>112096</v>
      </c>
      <c r="D42" s="149">
        <v>44001</v>
      </c>
      <c r="E42" s="150">
        <v>26.498799999999999</v>
      </c>
      <c r="F42" s="150">
        <v>75.500799999999998</v>
      </c>
      <c r="G42" s="150">
        <v>49.2346</v>
      </c>
      <c r="H42" s="150">
        <v>18.9194</v>
      </c>
      <c r="I42" s="150">
        <v>14.3546</v>
      </c>
      <c r="J42" s="150">
        <v>16.686699999999998</v>
      </c>
      <c r="K42" s="150">
        <v>21.160900000000002</v>
      </c>
      <c r="L42" s="150">
        <v>15.2128</v>
      </c>
      <c r="M42" s="150">
        <v>12.2195</v>
      </c>
      <c r="N42" s="150">
        <v>11.6722</v>
      </c>
      <c r="O42" s="150">
        <v>7.6513</v>
      </c>
      <c r="P42" s="150">
        <v>9.5888000000000009</v>
      </c>
      <c r="Q42" s="150">
        <v>9.8043999999999993</v>
      </c>
      <c r="R42" s="150">
        <v>10.586499999999999</v>
      </c>
    </row>
    <row r="43" spans="1:18" x14ac:dyDescent="0.3">
      <c r="A43" s="146" t="s">
        <v>360</v>
      </c>
      <c r="B43" s="146" t="s">
        <v>64</v>
      </c>
      <c r="C43" s="146">
        <v>120603</v>
      </c>
      <c r="D43" s="149">
        <v>44001</v>
      </c>
      <c r="E43" s="150">
        <v>27.581800000000001</v>
      </c>
      <c r="F43" s="150">
        <v>76.117900000000006</v>
      </c>
      <c r="G43" s="150">
        <v>49.872799999999998</v>
      </c>
      <c r="H43" s="150">
        <v>19.5259</v>
      </c>
      <c r="I43" s="150">
        <v>14.9444</v>
      </c>
      <c r="J43" s="150">
        <v>17.273800000000001</v>
      </c>
      <c r="K43" s="150">
        <v>21.762799999999999</v>
      </c>
      <c r="L43" s="150">
        <v>15.8796</v>
      </c>
      <c r="M43" s="150">
        <v>12.914199999999999</v>
      </c>
      <c r="N43" s="150">
        <v>12.392899999999999</v>
      </c>
      <c r="O43" s="150">
        <v>8.3991000000000007</v>
      </c>
      <c r="P43" s="150">
        <v>10.3439</v>
      </c>
      <c r="Q43" s="150">
        <v>11.150600000000001</v>
      </c>
      <c r="R43" s="150">
        <v>11.335100000000001</v>
      </c>
    </row>
    <row r="44" spans="1:18" x14ac:dyDescent="0.3">
      <c r="A44" s="146" t="s">
        <v>360</v>
      </c>
      <c r="B44" s="146" t="s">
        <v>98</v>
      </c>
      <c r="C44" s="146">
        <v>116583</v>
      </c>
      <c r="D44" s="149">
        <v>44001</v>
      </c>
      <c r="E44" s="150">
        <v>16.414100000000001</v>
      </c>
      <c r="F44" s="150">
        <v>121.37139999999999</v>
      </c>
      <c r="G44" s="150">
        <v>68.652699999999996</v>
      </c>
      <c r="H44" s="150">
        <v>39.1751</v>
      </c>
      <c r="I44" s="150">
        <v>18.459399999999999</v>
      </c>
      <c r="J44" s="150">
        <v>15.288399999999999</v>
      </c>
      <c r="K44" s="150">
        <v>18.767800000000001</v>
      </c>
      <c r="L44" s="150">
        <v>11.383100000000001</v>
      </c>
      <c r="M44" s="150">
        <v>9.5945999999999998</v>
      </c>
      <c r="N44" s="150">
        <v>8.0421999999999993</v>
      </c>
      <c r="O44" s="150">
        <v>4.5054999999999996</v>
      </c>
      <c r="P44" s="150">
        <v>5.5374999999999996</v>
      </c>
      <c r="Q44" s="150">
        <v>6.1284000000000001</v>
      </c>
      <c r="R44" s="150">
        <v>7.6505000000000001</v>
      </c>
    </row>
    <row r="45" spans="1:18" x14ac:dyDescent="0.3">
      <c r="A45" s="146" t="s">
        <v>360</v>
      </c>
      <c r="B45" s="146" t="s">
        <v>65</v>
      </c>
      <c r="C45" s="146">
        <v>116811</v>
      </c>
      <c r="D45" s="149">
        <v>44001</v>
      </c>
      <c r="E45" s="150">
        <v>17.446300000000001</v>
      </c>
      <c r="F45" s="150">
        <v>121.95910000000001</v>
      </c>
      <c r="G45" s="150">
        <v>69.363900000000001</v>
      </c>
      <c r="H45" s="150">
        <v>39.9345</v>
      </c>
      <c r="I45" s="150">
        <v>19.224</v>
      </c>
      <c r="J45" s="150">
        <v>16.069299999999998</v>
      </c>
      <c r="K45" s="150">
        <v>19.582000000000001</v>
      </c>
      <c r="L45" s="150">
        <v>12.2074</v>
      </c>
      <c r="M45" s="150">
        <v>10.432700000000001</v>
      </c>
      <c r="N45" s="150">
        <v>8.8925000000000001</v>
      </c>
      <c r="O45" s="150">
        <v>5.6970999999999998</v>
      </c>
      <c r="P45" s="150">
        <v>6.6242999999999999</v>
      </c>
      <c r="Q45" s="150">
        <v>6.5784000000000002</v>
      </c>
      <c r="R45" s="150">
        <v>8.7028999999999996</v>
      </c>
    </row>
    <row r="46" spans="1:18" x14ac:dyDescent="0.3">
      <c r="A46" s="146" t="s">
        <v>360</v>
      </c>
      <c r="B46" s="146" t="s">
        <v>66</v>
      </c>
      <c r="C46" s="146">
        <v>118416</v>
      </c>
      <c r="D46" s="149">
        <v>44001</v>
      </c>
      <c r="E46" s="150">
        <v>28.041899999999998</v>
      </c>
      <c r="F46" s="150">
        <v>71.468599999999995</v>
      </c>
      <c r="G46" s="150">
        <v>58.286900000000003</v>
      </c>
      <c r="H46" s="150">
        <v>15.666399999999999</v>
      </c>
      <c r="I46" s="150">
        <v>18.577300000000001</v>
      </c>
      <c r="J46" s="150">
        <v>14.554399999999999</v>
      </c>
      <c r="K46" s="150">
        <v>29.1463</v>
      </c>
      <c r="L46" s="150">
        <v>21.840699999999998</v>
      </c>
      <c r="M46" s="150">
        <v>14.4246</v>
      </c>
      <c r="N46" s="150">
        <v>14.7148</v>
      </c>
      <c r="O46" s="150">
        <v>9.1597000000000008</v>
      </c>
      <c r="P46" s="150">
        <v>10.148899999999999</v>
      </c>
      <c r="Q46" s="150">
        <v>10.115</v>
      </c>
      <c r="R46" s="150">
        <v>14.0969</v>
      </c>
    </row>
    <row r="47" spans="1:18" x14ac:dyDescent="0.3">
      <c r="A47" s="146" t="s">
        <v>360</v>
      </c>
      <c r="B47" s="146" t="s">
        <v>99</v>
      </c>
      <c r="C47" s="146">
        <v>111524</v>
      </c>
      <c r="D47" s="149">
        <v>44001</v>
      </c>
      <c r="E47" s="150">
        <v>26.3508</v>
      </c>
      <c r="F47" s="150">
        <v>70.78</v>
      </c>
      <c r="G47" s="150">
        <v>57.570500000000003</v>
      </c>
      <c r="H47" s="150">
        <v>14.9032</v>
      </c>
      <c r="I47" s="150">
        <v>17.811299999999999</v>
      </c>
      <c r="J47" s="150">
        <v>13.783200000000001</v>
      </c>
      <c r="K47" s="150">
        <v>28.310500000000001</v>
      </c>
      <c r="L47" s="150">
        <v>20.970099999999999</v>
      </c>
      <c r="M47" s="150">
        <v>13.567299999999999</v>
      </c>
      <c r="N47" s="150">
        <v>13.8391</v>
      </c>
      <c r="O47" s="150">
        <v>8.3598999999999997</v>
      </c>
      <c r="P47" s="150">
        <v>9.2745999999999995</v>
      </c>
      <c r="Q47" s="150">
        <v>8.7459000000000007</v>
      </c>
      <c r="R47" s="150">
        <v>13.2658</v>
      </c>
    </row>
    <row r="48" spans="1:18" x14ac:dyDescent="0.3">
      <c r="A48" s="146" t="s">
        <v>360</v>
      </c>
      <c r="B48" s="146" t="s">
        <v>67</v>
      </c>
      <c r="C48" s="146">
        <v>122715</v>
      </c>
      <c r="D48" s="149">
        <v>44001</v>
      </c>
      <c r="E48" s="150">
        <v>16.5946</v>
      </c>
      <c r="F48" s="150">
        <v>68.533199999999994</v>
      </c>
      <c r="G48" s="150">
        <v>58.1235</v>
      </c>
      <c r="H48" s="150">
        <v>32.089199999999998</v>
      </c>
      <c r="I48" s="150">
        <v>15.2973</v>
      </c>
      <c r="J48" s="150">
        <v>8.2883999999999993</v>
      </c>
      <c r="K48" s="150">
        <v>8.3236000000000008</v>
      </c>
      <c r="L48" s="150">
        <v>6.36</v>
      </c>
      <c r="M48" s="150">
        <v>7.1684999999999999</v>
      </c>
      <c r="N48" s="150">
        <v>7.3513999999999999</v>
      </c>
      <c r="O48" s="150">
        <v>6.6715999999999998</v>
      </c>
      <c r="P48" s="150">
        <v>7.5862999999999996</v>
      </c>
      <c r="Q48" s="150">
        <v>7.5129000000000001</v>
      </c>
      <c r="R48" s="150">
        <v>7.8014999999999999</v>
      </c>
    </row>
    <row r="49" spans="1:18" x14ac:dyDescent="0.3">
      <c r="A49" s="146" t="s">
        <v>360</v>
      </c>
      <c r="B49" s="146" t="s">
        <v>100</v>
      </c>
      <c r="C49" s="146">
        <v>122612</v>
      </c>
      <c r="D49" s="149">
        <v>44001</v>
      </c>
      <c r="E49" s="150">
        <v>15.960900000000001</v>
      </c>
      <c r="F49" s="150">
        <v>67.816199999999995</v>
      </c>
      <c r="G49" s="150">
        <v>57.440899999999999</v>
      </c>
      <c r="H49" s="150">
        <v>31.4529</v>
      </c>
      <c r="I49" s="150">
        <v>14.6523</v>
      </c>
      <c r="J49" s="150">
        <v>7.6326000000000001</v>
      </c>
      <c r="K49" s="150">
        <v>7.6619000000000002</v>
      </c>
      <c r="L49" s="150">
        <v>5.6925999999999997</v>
      </c>
      <c r="M49" s="150">
        <v>6.4874000000000001</v>
      </c>
      <c r="N49" s="150">
        <v>6.6580000000000004</v>
      </c>
      <c r="O49" s="150">
        <v>6.0008999999999997</v>
      </c>
      <c r="P49" s="150">
        <v>6.9650999999999996</v>
      </c>
      <c r="Q49" s="150">
        <v>6.9158999999999997</v>
      </c>
      <c r="R49" s="150">
        <v>7.1040000000000001</v>
      </c>
    </row>
    <row r="50" spans="1:18" x14ac:dyDescent="0.3">
      <c r="A50" s="146" t="s">
        <v>360</v>
      </c>
      <c r="B50" s="146" t="s">
        <v>68</v>
      </c>
      <c r="C50" s="146">
        <v>145589</v>
      </c>
      <c r="D50" s="149">
        <v>44001</v>
      </c>
      <c r="E50" s="150">
        <v>1146.9942000000001</v>
      </c>
      <c r="F50" s="150">
        <v>12.217499999999999</v>
      </c>
      <c r="G50" s="150">
        <v>18.233899999999998</v>
      </c>
      <c r="H50" s="150">
        <v>7.1338999999999997</v>
      </c>
      <c r="I50" s="150">
        <v>6.3037000000000001</v>
      </c>
      <c r="J50" s="150">
        <v>5.9259000000000004</v>
      </c>
      <c r="K50" s="150">
        <v>12.709899999999999</v>
      </c>
      <c r="L50" s="150">
        <v>7.4852999999999996</v>
      </c>
      <c r="M50" s="150">
        <v>7.5842000000000001</v>
      </c>
      <c r="N50" s="150">
        <v>7.7935999999999996</v>
      </c>
      <c r="O50" s="150"/>
      <c r="P50" s="150"/>
      <c r="Q50" s="150">
        <v>9.2985000000000007</v>
      </c>
      <c r="R50" s="150"/>
    </row>
    <row r="51" spans="1:18" x14ac:dyDescent="0.3">
      <c r="A51" s="146" t="s">
        <v>360</v>
      </c>
      <c r="B51" s="146" t="s">
        <v>101</v>
      </c>
      <c r="C51" s="146">
        <v>145590</v>
      </c>
      <c r="D51" s="149">
        <v>44001</v>
      </c>
      <c r="E51" s="150">
        <v>1137.9108000000001</v>
      </c>
      <c r="F51" s="150">
        <v>11.692399999999999</v>
      </c>
      <c r="G51" s="150">
        <v>17.701899999999998</v>
      </c>
      <c r="H51" s="150">
        <v>6.6059999999999999</v>
      </c>
      <c r="I51" s="150">
        <v>5.7766999999999999</v>
      </c>
      <c r="J51" s="150">
        <v>5.3921999999999999</v>
      </c>
      <c r="K51" s="150">
        <v>12.183199999999999</v>
      </c>
      <c r="L51" s="150">
        <v>6.9442000000000004</v>
      </c>
      <c r="M51" s="150">
        <v>7.0330000000000004</v>
      </c>
      <c r="N51" s="150">
        <v>7.2401</v>
      </c>
      <c r="O51" s="150"/>
      <c r="P51" s="150"/>
      <c r="Q51" s="150">
        <v>8.7365999999999993</v>
      </c>
      <c r="R51" s="150"/>
    </row>
    <row r="52" spans="1:18" x14ac:dyDescent="0.3">
      <c r="A52" s="146" t="s">
        <v>360</v>
      </c>
      <c r="B52" s="146" t="s">
        <v>69</v>
      </c>
      <c r="C52" s="146">
        <v>120435</v>
      </c>
      <c r="D52" s="149">
        <v>44001</v>
      </c>
      <c r="E52" s="150">
        <v>32.486699999999999</v>
      </c>
      <c r="F52" s="150">
        <v>68.326300000000003</v>
      </c>
      <c r="G52" s="150">
        <v>70.7423</v>
      </c>
      <c r="H52" s="150">
        <v>35.145200000000003</v>
      </c>
      <c r="I52" s="150">
        <v>26.1328</v>
      </c>
      <c r="J52" s="150">
        <v>17.526900000000001</v>
      </c>
      <c r="K52" s="150">
        <v>20.861599999999999</v>
      </c>
      <c r="L52" s="150">
        <v>8.7272999999999996</v>
      </c>
      <c r="M52" s="150">
        <v>7.6402999999999999</v>
      </c>
      <c r="N52" s="150">
        <v>7.4412000000000003</v>
      </c>
      <c r="O52" s="150">
        <v>7.6993</v>
      </c>
      <c r="P52" s="150">
        <v>8.2346000000000004</v>
      </c>
      <c r="Q52" s="150">
        <v>8.5206999999999997</v>
      </c>
      <c r="R52" s="150">
        <v>7.6475999999999997</v>
      </c>
    </row>
    <row r="53" spans="1:18" x14ac:dyDescent="0.3">
      <c r="A53" s="146" t="s">
        <v>360</v>
      </c>
      <c r="B53" s="146" t="s">
        <v>102</v>
      </c>
      <c r="C53" s="146">
        <v>101806</v>
      </c>
      <c r="D53" s="149">
        <v>44001</v>
      </c>
      <c r="E53" s="150">
        <v>31.22</v>
      </c>
      <c r="F53" s="150">
        <v>67.583299999999994</v>
      </c>
      <c r="G53" s="150">
        <v>70.041600000000003</v>
      </c>
      <c r="H53" s="150">
        <v>34.414099999999998</v>
      </c>
      <c r="I53" s="150">
        <v>25.3979</v>
      </c>
      <c r="J53" s="150">
        <v>16.788499999999999</v>
      </c>
      <c r="K53" s="150">
        <v>20.095400000000001</v>
      </c>
      <c r="L53" s="150">
        <v>8.0398999999999994</v>
      </c>
      <c r="M53" s="150">
        <v>7.0007000000000001</v>
      </c>
      <c r="N53" s="150">
        <v>6.8208000000000002</v>
      </c>
      <c r="O53" s="150">
        <v>7.1340000000000003</v>
      </c>
      <c r="P53" s="150">
        <v>7.6173000000000002</v>
      </c>
      <c r="Q53" s="150">
        <v>6.9273999999999996</v>
      </c>
      <c r="R53" s="150">
        <v>7.0686999999999998</v>
      </c>
    </row>
    <row r="54" spans="1:18" x14ac:dyDescent="0.3">
      <c r="A54" s="146" t="s">
        <v>360</v>
      </c>
      <c r="B54" s="146" t="s">
        <v>70</v>
      </c>
      <c r="C54" s="146">
        <v>119755</v>
      </c>
      <c r="D54" s="149">
        <v>44001</v>
      </c>
      <c r="E54" s="150">
        <v>29.0913</v>
      </c>
      <c r="F54" s="150">
        <v>117.5637</v>
      </c>
      <c r="G54" s="150">
        <v>79.222200000000001</v>
      </c>
      <c r="H54" s="150">
        <v>39.168900000000001</v>
      </c>
      <c r="I54" s="150">
        <v>24.944400000000002</v>
      </c>
      <c r="J54" s="150">
        <v>19.217700000000001</v>
      </c>
      <c r="K54" s="150">
        <v>26.078700000000001</v>
      </c>
      <c r="L54" s="150">
        <v>14.371700000000001</v>
      </c>
      <c r="M54" s="150">
        <v>11.680999999999999</v>
      </c>
      <c r="N54" s="150">
        <v>11.587</v>
      </c>
      <c r="O54" s="150">
        <v>9.4921000000000006</v>
      </c>
      <c r="P54" s="150">
        <v>10.3062</v>
      </c>
      <c r="Q54" s="150">
        <v>10.085000000000001</v>
      </c>
      <c r="R54" s="150">
        <v>12.459199999999999</v>
      </c>
    </row>
    <row r="55" spans="1:18" x14ac:dyDescent="0.3">
      <c r="A55" s="146" t="s">
        <v>360</v>
      </c>
      <c r="B55" s="146" t="s">
        <v>103</v>
      </c>
      <c r="C55" s="146">
        <v>108511</v>
      </c>
      <c r="D55" s="149">
        <v>44001</v>
      </c>
      <c r="E55" s="150">
        <v>27.7867</v>
      </c>
      <c r="F55" s="150">
        <v>116.8875</v>
      </c>
      <c r="G55" s="150">
        <v>78.5745</v>
      </c>
      <c r="H55" s="150">
        <v>38.526499999999999</v>
      </c>
      <c r="I55" s="150">
        <v>24.31</v>
      </c>
      <c r="J55" s="150">
        <v>18.576899999999998</v>
      </c>
      <c r="K55" s="150">
        <v>25.3932</v>
      </c>
      <c r="L55" s="150">
        <v>13.6792</v>
      </c>
      <c r="M55" s="150">
        <v>10.976000000000001</v>
      </c>
      <c r="N55" s="150">
        <v>10.8589</v>
      </c>
      <c r="O55" s="150">
        <v>8.8284000000000002</v>
      </c>
      <c r="P55" s="150">
        <v>9.6264000000000003</v>
      </c>
      <c r="Q55" s="150">
        <v>8.8347999999999995</v>
      </c>
      <c r="R55" s="150">
        <v>11.7456</v>
      </c>
    </row>
    <row r="56" spans="1:18" x14ac:dyDescent="0.3">
      <c r="A56" s="146" t="s">
        <v>360</v>
      </c>
      <c r="B56" s="146" t="s">
        <v>71</v>
      </c>
      <c r="C56" s="146">
        <v>119428</v>
      </c>
      <c r="D56" s="149">
        <v>44001</v>
      </c>
      <c r="E56" s="150">
        <v>23.892600000000002</v>
      </c>
      <c r="F56" s="150">
        <v>39.303400000000003</v>
      </c>
      <c r="G56" s="150">
        <v>50.058100000000003</v>
      </c>
      <c r="H56" s="150">
        <v>11.702</v>
      </c>
      <c r="I56" s="150">
        <v>12.973000000000001</v>
      </c>
      <c r="J56" s="150">
        <v>11.741</v>
      </c>
      <c r="K56" s="150">
        <v>24.697900000000001</v>
      </c>
      <c r="L56" s="150">
        <v>15.170199999999999</v>
      </c>
      <c r="M56" s="150">
        <v>11.6706</v>
      </c>
      <c r="N56" s="150">
        <v>11.8003</v>
      </c>
      <c r="O56" s="150">
        <v>8.5116999999999994</v>
      </c>
      <c r="P56" s="150">
        <v>9.5591000000000008</v>
      </c>
      <c r="Q56" s="150">
        <v>9.5771999999999995</v>
      </c>
      <c r="R56" s="150">
        <v>11.575699999999999</v>
      </c>
    </row>
    <row r="57" spans="1:18" x14ac:dyDescent="0.3">
      <c r="A57" s="146" t="s">
        <v>360</v>
      </c>
      <c r="B57" s="146" t="s">
        <v>104</v>
      </c>
      <c r="C57" s="146">
        <v>118053</v>
      </c>
      <c r="D57" s="149">
        <v>44001</v>
      </c>
      <c r="E57" s="150">
        <v>22.7577</v>
      </c>
      <c r="F57" s="150">
        <v>38.533099999999997</v>
      </c>
      <c r="G57" s="150">
        <v>49.438400000000001</v>
      </c>
      <c r="H57" s="150">
        <v>11.0441</v>
      </c>
      <c r="I57" s="150">
        <v>12.304399999999999</v>
      </c>
      <c r="J57" s="150">
        <v>11.071400000000001</v>
      </c>
      <c r="K57" s="150">
        <v>23.998899999999999</v>
      </c>
      <c r="L57" s="150">
        <v>14.4634</v>
      </c>
      <c r="M57" s="150">
        <v>10.9596</v>
      </c>
      <c r="N57" s="150">
        <v>11.041399999999999</v>
      </c>
      <c r="O57" s="150">
        <v>7.6623999999999999</v>
      </c>
      <c r="P57" s="150">
        <v>8.7132000000000005</v>
      </c>
      <c r="Q57" s="150">
        <v>6.1337000000000002</v>
      </c>
      <c r="R57" s="150">
        <v>10.7576</v>
      </c>
    </row>
    <row r="58" spans="1:18" x14ac:dyDescent="0.3">
      <c r="A58" s="146" t="s">
        <v>360</v>
      </c>
      <c r="B58" s="146" t="s">
        <v>72</v>
      </c>
      <c r="C58" s="146">
        <v>140769</v>
      </c>
      <c r="D58" s="149">
        <v>44001</v>
      </c>
      <c r="E58" s="150">
        <v>13.458399999999999</v>
      </c>
      <c r="F58" s="150">
        <v>-22.2254</v>
      </c>
      <c r="G58" s="150">
        <v>13.3942</v>
      </c>
      <c r="H58" s="150">
        <v>-4.4130000000000003</v>
      </c>
      <c r="I58" s="150">
        <v>3.0644</v>
      </c>
      <c r="J58" s="150">
        <v>5.4138999999999999</v>
      </c>
      <c r="K58" s="150">
        <v>19.691500000000001</v>
      </c>
      <c r="L58" s="150">
        <v>16.729700000000001</v>
      </c>
      <c r="M58" s="150">
        <v>13.475899999999999</v>
      </c>
      <c r="N58" s="150">
        <v>13.809900000000001</v>
      </c>
      <c r="O58" s="150">
        <v>9.2866</v>
      </c>
      <c r="P58" s="150"/>
      <c r="Q58" s="150">
        <v>9.5972000000000008</v>
      </c>
      <c r="R58" s="150">
        <v>12.9565</v>
      </c>
    </row>
    <row r="59" spans="1:18" x14ac:dyDescent="0.3">
      <c r="A59" s="146" t="s">
        <v>360</v>
      </c>
      <c r="B59" s="146" t="s">
        <v>105</v>
      </c>
      <c r="C59" s="146">
        <v>140771</v>
      </c>
      <c r="D59" s="149">
        <v>44001</v>
      </c>
      <c r="E59" s="150">
        <v>12.897</v>
      </c>
      <c r="F59" s="150">
        <v>-23.1922</v>
      </c>
      <c r="G59" s="150">
        <v>12.465299999999999</v>
      </c>
      <c r="H59" s="150">
        <v>-5.2103000000000002</v>
      </c>
      <c r="I59" s="150">
        <v>2.2052999999999998</v>
      </c>
      <c r="J59" s="150">
        <v>4.4996999999999998</v>
      </c>
      <c r="K59" s="150">
        <v>18.763200000000001</v>
      </c>
      <c r="L59" s="150">
        <v>15.757400000000001</v>
      </c>
      <c r="M59" s="150">
        <v>12.4039</v>
      </c>
      <c r="N59" s="150">
        <v>12.6256</v>
      </c>
      <c r="O59" s="150">
        <v>7.8510999999999997</v>
      </c>
      <c r="P59" s="150"/>
      <c r="Q59" s="150">
        <v>8.1658000000000008</v>
      </c>
      <c r="R59" s="150">
        <v>11.5991</v>
      </c>
    </row>
    <row r="60" spans="1:18" x14ac:dyDescent="0.3">
      <c r="A60" s="146" t="s">
        <v>360</v>
      </c>
      <c r="B60" s="146" t="s">
        <v>106</v>
      </c>
      <c r="C60" s="146">
        <v>102849</v>
      </c>
      <c r="D60" s="149">
        <v>44001</v>
      </c>
      <c r="E60" s="150">
        <v>27.992100000000001</v>
      </c>
      <c r="F60" s="150">
        <v>23.355399999999999</v>
      </c>
      <c r="G60" s="150">
        <v>26.876899999999999</v>
      </c>
      <c r="H60" s="150">
        <v>14.588900000000001</v>
      </c>
      <c r="I60" s="150">
        <v>10.6518</v>
      </c>
      <c r="J60" s="150">
        <v>9.6818000000000008</v>
      </c>
      <c r="K60" s="150">
        <v>25.296099999999999</v>
      </c>
      <c r="L60" s="150">
        <v>15.627800000000001</v>
      </c>
      <c r="M60" s="150">
        <v>10.5549</v>
      </c>
      <c r="N60" s="150">
        <v>10.0778</v>
      </c>
      <c r="O60" s="150">
        <v>6.5720999999999998</v>
      </c>
      <c r="P60" s="150">
        <v>8.1285000000000007</v>
      </c>
      <c r="Q60" s="150">
        <v>6.8196000000000003</v>
      </c>
      <c r="R60" s="150">
        <v>10.3947</v>
      </c>
    </row>
    <row r="61" spans="1:18" x14ac:dyDescent="0.3">
      <c r="A61" s="146" t="s">
        <v>360</v>
      </c>
      <c r="B61" s="146" t="s">
        <v>73</v>
      </c>
      <c r="C61" s="146">
        <v>118747</v>
      </c>
      <c r="D61" s="149">
        <v>44001</v>
      </c>
      <c r="E61" s="150">
        <v>29.421099999999999</v>
      </c>
      <c r="F61" s="150">
        <v>23.8352</v>
      </c>
      <c r="G61" s="150">
        <v>27.313199999999998</v>
      </c>
      <c r="H61" s="150">
        <v>15.019</v>
      </c>
      <c r="I61" s="150">
        <v>11.0884</v>
      </c>
      <c r="J61" s="150">
        <v>10.1191</v>
      </c>
      <c r="K61" s="150">
        <v>25.840800000000002</v>
      </c>
      <c r="L61" s="150">
        <v>16.2807</v>
      </c>
      <c r="M61" s="150">
        <v>11.2432</v>
      </c>
      <c r="N61" s="150">
        <v>10.7973</v>
      </c>
      <c r="O61" s="150">
        <v>7.2923999999999998</v>
      </c>
      <c r="P61" s="150">
        <v>8.8491999999999997</v>
      </c>
      <c r="Q61" s="150">
        <v>9.0626999999999995</v>
      </c>
      <c r="R61" s="150">
        <v>11.1547</v>
      </c>
    </row>
    <row r="62" spans="1:18" x14ac:dyDescent="0.3">
      <c r="A62" s="146" t="s">
        <v>360</v>
      </c>
      <c r="B62" s="146" t="s">
        <v>107</v>
      </c>
      <c r="C62" s="146">
        <v>116485</v>
      </c>
      <c r="D62" s="149">
        <v>44001</v>
      </c>
      <c r="E62" s="150">
        <v>2023.0052000000001</v>
      </c>
      <c r="F62" s="150">
        <v>8.4872999999999994</v>
      </c>
      <c r="G62" s="150">
        <v>33.347000000000001</v>
      </c>
      <c r="H62" s="150">
        <v>4.1883999999999997</v>
      </c>
      <c r="I62" s="150">
        <v>8.7079000000000004</v>
      </c>
      <c r="J62" s="150">
        <v>8.8831000000000007</v>
      </c>
      <c r="K62" s="150">
        <v>19.828399999999998</v>
      </c>
      <c r="L62" s="150">
        <v>11.9488</v>
      </c>
      <c r="M62" s="150">
        <v>9.0082000000000004</v>
      </c>
      <c r="N62" s="150">
        <v>9.7772000000000006</v>
      </c>
      <c r="O62" s="150">
        <v>7.5236999999999998</v>
      </c>
      <c r="P62" s="150">
        <v>8.7104999999999997</v>
      </c>
      <c r="Q62" s="150">
        <v>8.7052999999999994</v>
      </c>
      <c r="R62" s="150">
        <v>10.995900000000001</v>
      </c>
    </row>
    <row r="63" spans="1:18" x14ac:dyDescent="0.3">
      <c r="A63" s="146" t="s">
        <v>360</v>
      </c>
      <c r="B63" s="146" t="s">
        <v>74</v>
      </c>
      <c r="C63" s="146">
        <v>120084</v>
      </c>
      <c r="D63" s="149">
        <v>44001</v>
      </c>
      <c r="E63" s="150">
        <v>2162.0039999999999</v>
      </c>
      <c r="F63" s="150">
        <v>9.4413999999999998</v>
      </c>
      <c r="G63" s="150">
        <v>34.303699999999999</v>
      </c>
      <c r="H63" s="150">
        <v>5.1443000000000003</v>
      </c>
      <c r="I63" s="150">
        <v>9.6675000000000004</v>
      </c>
      <c r="J63" s="150">
        <v>9.8505000000000003</v>
      </c>
      <c r="K63" s="150">
        <v>20.819800000000001</v>
      </c>
      <c r="L63" s="150">
        <v>12.9588</v>
      </c>
      <c r="M63" s="150">
        <v>10.065899999999999</v>
      </c>
      <c r="N63" s="150">
        <v>10.6241</v>
      </c>
      <c r="O63" s="150">
        <v>8.5091000000000001</v>
      </c>
      <c r="P63" s="150">
        <v>9.8544999999999998</v>
      </c>
      <c r="Q63" s="150">
        <v>9.5446000000000009</v>
      </c>
      <c r="R63" s="150">
        <v>11.864800000000001</v>
      </c>
    </row>
    <row r="64" spans="1:18" x14ac:dyDescent="0.3">
      <c r="A64" s="146" t="s">
        <v>360</v>
      </c>
      <c r="B64" s="146" t="s">
        <v>108</v>
      </c>
      <c r="C64" s="146">
        <v>100963</v>
      </c>
      <c r="D64" s="149">
        <v>44001</v>
      </c>
      <c r="E64" s="150">
        <v>30.412800000000001</v>
      </c>
      <c r="F64" s="150">
        <v>33.394799999999996</v>
      </c>
      <c r="G64" s="150">
        <v>30.882100000000001</v>
      </c>
      <c r="H64" s="150">
        <v>13.3386</v>
      </c>
      <c r="I64" s="150">
        <v>15.0367</v>
      </c>
      <c r="J64" s="150">
        <v>10.917199999999999</v>
      </c>
      <c r="K64" s="150">
        <v>3.8460999999999999</v>
      </c>
      <c r="L64" s="150">
        <v>5.17</v>
      </c>
      <c r="M64" s="150">
        <v>3.3717999999999999</v>
      </c>
      <c r="N64" s="150">
        <v>4.5061999999999998</v>
      </c>
      <c r="O64" s="150">
        <v>1.6857</v>
      </c>
      <c r="P64" s="150">
        <v>4.8022999999999998</v>
      </c>
      <c r="Q64" s="150">
        <v>6.6974999999999998</v>
      </c>
      <c r="R64" s="150">
        <v>2.0731999999999999</v>
      </c>
    </row>
    <row r="65" spans="1:18" x14ac:dyDescent="0.3">
      <c r="A65" s="146" t="s">
        <v>360</v>
      </c>
      <c r="B65" s="146" t="s">
        <v>75</v>
      </c>
      <c r="C65" s="146">
        <v>119461</v>
      </c>
      <c r="D65" s="149">
        <v>44001</v>
      </c>
      <c r="E65" s="150">
        <v>32.034399999999998</v>
      </c>
      <c r="F65" s="150">
        <v>33.757399999999997</v>
      </c>
      <c r="G65" s="150">
        <v>31.299900000000001</v>
      </c>
      <c r="H65" s="150">
        <v>13.7415</v>
      </c>
      <c r="I65" s="150">
        <v>15.432</v>
      </c>
      <c r="J65" s="150">
        <v>11.3142</v>
      </c>
      <c r="K65" s="150">
        <v>4.2458999999999998</v>
      </c>
      <c r="L65" s="150">
        <v>5.5174000000000003</v>
      </c>
      <c r="M65" s="150">
        <v>3.6753</v>
      </c>
      <c r="N65" s="150">
        <v>4.8604000000000003</v>
      </c>
      <c r="O65" s="150">
        <v>2.3206000000000002</v>
      </c>
      <c r="P65" s="150">
        <v>5.5042999999999997</v>
      </c>
      <c r="Q65" s="150">
        <v>6.6405000000000003</v>
      </c>
      <c r="R65" s="150">
        <v>2.6139000000000001</v>
      </c>
    </row>
    <row r="66" spans="1:18" x14ac:dyDescent="0.3">
      <c r="A66" s="146" t="s">
        <v>360</v>
      </c>
      <c r="B66" s="146" t="s">
        <v>109</v>
      </c>
      <c r="C66" s="146">
        <v>100172</v>
      </c>
      <c r="D66" s="149">
        <v>44001</v>
      </c>
      <c r="E66" s="150">
        <v>63.114899999999999</v>
      </c>
      <c r="F66" s="150">
        <v>7.4039000000000001</v>
      </c>
      <c r="G66" s="150">
        <v>6.8086000000000002</v>
      </c>
      <c r="H66" s="150">
        <v>5.3175999999999997</v>
      </c>
      <c r="I66" s="150">
        <v>5.1696</v>
      </c>
      <c r="J66" s="150">
        <v>5.3163999999999998</v>
      </c>
      <c r="K66" s="150">
        <v>6.1341999999999999</v>
      </c>
      <c r="L66" s="150">
        <v>6.2534999999999998</v>
      </c>
      <c r="M66" s="150">
        <v>6.0279999999999996</v>
      </c>
      <c r="N66" s="150">
        <v>6.0237999999999996</v>
      </c>
      <c r="O66" s="150">
        <v>4.0370999999999997</v>
      </c>
      <c r="P66" s="150">
        <v>5.8852000000000002</v>
      </c>
      <c r="Q66" s="150">
        <v>8.6966999999999999</v>
      </c>
      <c r="R66" s="150">
        <v>6.8331999999999997</v>
      </c>
    </row>
    <row r="67" spans="1:18" x14ac:dyDescent="0.3">
      <c r="A67" s="146" t="s">
        <v>360</v>
      </c>
      <c r="B67" s="146" t="s">
        <v>76</v>
      </c>
      <c r="C67" s="146">
        <v>120830</v>
      </c>
      <c r="D67" s="149">
        <v>44001</v>
      </c>
      <c r="E67" s="150">
        <v>64.0077</v>
      </c>
      <c r="F67" s="150">
        <v>7.4717000000000002</v>
      </c>
      <c r="G67" s="150">
        <v>6.8848000000000003</v>
      </c>
      <c r="H67" s="150">
        <v>5.4147999999999996</v>
      </c>
      <c r="I67" s="150">
        <v>5.2690999999999999</v>
      </c>
      <c r="J67" s="150">
        <v>5.4145000000000003</v>
      </c>
      <c r="K67" s="150">
        <v>6.2359</v>
      </c>
      <c r="L67" s="150">
        <v>6.3532000000000002</v>
      </c>
      <c r="M67" s="150">
        <v>6.1417000000000002</v>
      </c>
      <c r="N67" s="150">
        <v>6.1363000000000003</v>
      </c>
      <c r="O67" s="150">
        <v>4.2214999999999998</v>
      </c>
      <c r="P67" s="150">
        <v>6.0023</v>
      </c>
      <c r="Q67" s="150">
        <v>7.2499000000000002</v>
      </c>
      <c r="R67" s="150">
        <v>6.9908000000000001</v>
      </c>
    </row>
    <row r="68" spans="1:18" x14ac:dyDescent="0.3">
      <c r="A68" s="146" t="s">
        <v>360</v>
      </c>
      <c r="B68" s="146" t="s">
        <v>77</v>
      </c>
      <c r="C68" s="146">
        <v>134494</v>
      </c>
      <c r="D68" s="149">
        <v>44001</v>
      </c>
      <c r="E68" s="150">
        <v>15.8131</v>
      </c>
      <c r="F68" s="150">
        <v>11.082800000000001</v>
      </c>
      <c r="G68" s="150">
        <v>14.6363</v>
      </c>
      <c r="H68" s="150">
        <v>8.4882000000000009</v>
      </c>
      <c r="I68" s="150">
        <v>6.8436000000000003</v>
      </c>
      <c r="J68" s="150">
        <v>7.1992000000000003</v>
      </c>
      <c r="K68" s="150">
        <v>20.429600000000001</v>
      </c>
      <c r="L68" s="150">
        <v>16.3522</v>
      </c>
      <c r="M68" s="150">
        <v>10.833600000000001</v>
      </c>
      <c r="N68" s="150">
        <v>11.037100000000001</v>
      </c>
      <c r="O68" s="150">
        <v>7.3189000000000002</v>
      </c>
      <c r="P68" s="150">
        <v>9.3436000000000003</v>
      </c>
      <c r="Q68" s="150">
        <v>9.4199000000000002</v>
      </c>
      <c r="R68" s="150">
        <v>10.848699999999999</v>
      </c>
    </row>
    <row r="69" spans="1:18" x14ac:dyDescent="0.3">
      <c r="A69" s="146" t="s">
        <v>360</v>
      </c>
      <c r="B69" s="146" t="s">
        <v>110</v>
      </c>
      <c r="C69" s="146">
        <v>141061</v>
      </c>
      <c r="D69" s="149">
        <v>44001</v>
      </c>
      <c r="E69" s="150">
        <v>15.7575</v>
      </c>
      <c r="F69" s="150">
        <v>10.8901</v>
      </c>
      <c r="G69" s="150">
        <v>14.533200000000001</v>
      </c>
      <c r="H69" s="150">
        <v>8.3521999999999998</v>
      </c>
      <c r="I69" s="150">
        <v>6.7347999999999999</v>
      </c>
      <c r="J69" s="150">
        <v>7.0735000000000001</v>
      </c>
      <c r="K69" s="150">
        <v>20.2911</v>
      </c>
      <c r="L69" s="150">
        <v>16.1998</v>
      </c>
      <c r="M69" s="150">
        <v>10.690200000000001</v>
      </c>
      <c r="N69" s="150">
        <v>10.8939</v>
      </c>
      <c r="O69" s="150">
        <v>7.1989000000000001</v>
      </c>
      <c r="P69" s="150">
        <v>9.2279</v>
      </c>
      <c r="Q69" s="150">
        <v>9.3041</v>
      </c>
      <c r="R69" s="150">
        <v>10.7171</v>
      </c>
    </row>
    <row r="70" spans="1:18" x14ac:dyDescent="0.3">
      <c r="A70" s="146" t="s">
        <v>360</v>
      </c>
      <c r="B70" s="146" t="s">
        <v>78</v>
      </c>
      <c r="C70" s="146">
        <v>119671</v>
      </c>
      <c r="D70" s="149">
        <v>44001</v>
      </c>
      <c r="E70" s="150">
        <v>28.317499999999999</v>
      </c>
      <c r="F70" s="150">
        <v>6.9617000000000004</v>
      </c>
      <c r="G70" s="150">
        <v>35.4634</v>
      </c>
      <c r="H70" s="150">
        <v>1.4551000000000001</v>
      </c>
      <c r="I70" s="150">
        <v>9.0168999999999997</v>
      </c>
      <c r="J70" s="150">
        <v>10.3393</v>
      </c>
      <c r="K70" s="150">
        <v>24.811499999999999</v>
      </c>
      <c r="L70" s="150">
        <v>16.720600000000001</v>
      </c>
      <c r="M70" s="150">
        <v>12.673299999999999</v>
      </c>
      <c r="N70" s="150">
        <v>13.4551</v>
      </c>
      <c r="O70" s="150">
        <v>8.8544999999999998</v>
      </c>
      <c r="P70" s="150">
        <v>10.225</v>
      </c>
      <c r="Q70" s="150">
        <v>9.5124999999999993</v>
      </c>
      <c r="R70" s="150">
        <v>13.164899999999999</v>
      </c>
    </row>
    <row r="71" spans="1:18" x14ac:dyDescent="0.3">
      <c r="A71" s="146" t="s">
        <v>360</v>
      </c>
      <c r="B71" s="146" t="s">
        <v>111</v>
      </c>
      <c r="C71" s="146">
        <v>102205</v>
      </c>
      <c r="D71" s="149">
        <v>44001</v>
      </c>
      <c r="E71" s="150">
        <v>26.927800000000001</v>
      </c>
      <c r="F71" s="150">
        <v>6.3719000000000001</v>
      </c>
      <c r="G71" s="150">
        <v>34.844900000000003</v>
      </c>
      <c r="H71" s="150">
        <v>0.83279999999999998</v>
      </c>
      <c r="I71" s="150">
        <v>8.3922000000000008</v>
      </c>
      <c r="J71" s="150">
        <v>9.7164999999999999</v>
      </c>
      <c r="K71" s="150">
        <v>24.161999999999999</v>
      </c>
      <c r="L71" s="150">
        <v>16.067299999999999</v>
      </c>
      <c r="M71" s="150">
        <v>12.017899999999999</v>
      </c>
      <c r="N71" s="150">
        <v>12.777100000000001</v>
      </c>
      <c r="O71" s="150">
        <v>8.0569000000000006</v>
      </c>
      <c r="P71" s="150">
        <v>9.4616000000000007</v>
      </c>
      <c r="Q71" s="150">
        <v>6.2091000000000003</v>
      </c>
      <c r="R71" s="150">
        <v>12.393000000000001</v>
      </c>
    </row>
    <row r="72" spans="1:18" x14ac:dyDescent="0.3">
      <c r="A72" s="146" t="s">
        <v>360</v>
      </c>
      <c r="B72" s="146" t="s">
        <v>79</v>
      </c>
      <c r="C72" s="146">
        <v>119097</v>
      </c>
      <c r="D72" s="149">
        <v>44001</v>
      </c>
      <c r="E72" s="150">
        <v>33.515599999999999</v>
      </c>
      <c r="F72" s="150">
        <v>111.2026</v>
      </c>
      <c r="G72" s="150">
        <v>60.670400000000001</v>
      </c>
      <c r="H72" s="150">
        <v>35.2258</v>
      </c>
      <c r="I72" s="150">
        <v>24.2288</v>
      </c>
      <c r="J72" s="150">
        <v>17.317399999999999</v>
      </c>
      <c r="K72" s="150">
        <v>22.500800000000002</v>
      </c>
      <c r="L72" s="150">
        <v>13.648099999999999</v>
      </c>
      <c r="M72" s="150">
        <v>10.3071</v>
      </c>
      <c r="N72" s="150">
        <v>10.3416</v>
      </c>
      <c r="O72" s="150">
        <v>6.8480999999999996</v>
      </c>
      <c r="P72" s="150">
        <v>8.5091000000000001</v>
      </c>
      <c r="Q72" s="150">
        <v>9.6187000000000005</v>
      </c>
      <c r="R72" s="150">
        <v>9.8280999999999992</v>
      </c>
    </row>
    <row r="73" spans="1:18" x14ac:dyDescent="0.3">
      <c r="A73" s="146" t="s">
        <v>360</v>
      </c>
      <c r="B73" s="146" t="s">
        <v>112</v>
      </c>
      <c r="C73" s="146">
        <v>101909</v>
      </c>
      <c r="D73" s="149">
        <v>44001</v>
      </c>
      <c r="E73" s="150">
        <v>31.061</v>
      </c>
      <c r="F73" s="150">
        <v>109.8496</v>
      </c>
      <c r="G73" s="150">
        <v>59.356900000000003</v>
      </c>
      <c r="H73" s="150">
        <v>33.911099999999998</v>
      </c>
      <c r="I73" s="150">
        <v>22.946899999999999</v>
      </c>
      <c r="J73" s="150">
        <v>16.03</v>
      </c>
      <c r="K73" s="150">
        <v>21.261399999999998</v>
      </c>
      <c r="L73" s="150">
        <v>12.4664</v>
      </c>
      <c r="M73" s="150">
        <v>9.1426999999999996</v>
      </c>
      <c r="N73" s="150">
        <v>9.1524000000000001</v>
      </c>
      <c r="O73" s="150">
        <v>5.7331000000000003</v>
      </c>
      <c r="P73" s="150">
        <v>7.3735999999999997</v>
      </c>
      <c r="Q73" s="150">
        <v>6.9766000000000004</v>
      </c>
      <c r="R73" s="150">
        <v>8.6748999999999992</v>
      </c>
    </row>
    <row r="74" spans="1:18" x14ac:dyDescent="0.3">
      <c r="A74" s="146" t="s">
        <v>360</v>
      </c>
      <c r="B74" s="146" t="s">
        <v>113</v>
      </c>
      <c r="C74" s="146">
        <v>116555</v>
      </c>
      <c r="D74" s="149">
        <v>44001</v>
      </c>
      <c r="E74" s="150">
        <v>18.28</v>
      </c>
      <c r="F74" s="150">
        <v>61.4024</v>
      </c>
      <c r="G74" s="150">
        <v>59.391399999999997</v>
      </c>
      <c r="H74" s="150">
        <v>19.152999999999999</v>
      </c>
      <c r="I74" s="150">
        <v>14.557</v>
      </c>
      <c r="J74" s="150">
        <v>12.458600000000001</v>
      </c>
      <c r="K74" s="150">
        <v>26.234500000000001</v>
      </c>
      <c r="L74" s="150">
        <v>15.4247</v>
      </c>
      <c r="M74" s="150">
        <v>11.056900000000001</v>
      </c>
      <c r="N74" s="150">
        <v>11.235900000000001</v>
      </c>
      <c r="O74" s="150">
        <v>7.0129999999999999</v>
      </c>
      <c r="P74" s="150">
        <v>7.3053999999999997</v>
      </c>
      <c r="Q74" s="150">
        <v>7.4884000000000004</v>
      </c>
      <c r="R74" s="150">
        <v>10.7933</v>
      </c>
    </row>
    <row r="75" spans="1:18" x14ac:dyDescent="0.3">
      <c r="A75" s="146" t="s">
        <v>360</v>
      </c>
      <c r="B75" s="146" t="s">
        <v>80</v>
      </c>
      <c r="C75" s="146">
        <v>119311</v>
      </c>
      <c r="D75" s="149">
        <v>44001</v>
      </c>
      <c r="E75" s="150">
        <v>19.069500000000001</v>
      </c>
      <c r="F75" s="150">
        <v>61.544600000000003</v>
      </c>
      <c r="G75" s="150">
        <v>59.497500000000002</v>
      </c>
      <c r="H75" s="150">
        <v>19.266100000000002</v>
      </c>
      <c r="I75" s="150">
        <v>14.7805</v>
      </c>
      <c r="J75" s="150">
        <v>12.7887</v>
      </c>
      <c r="K75" s="150">
        <v>26.587900000000001</v>
      </c>
      <c r="L75" s="150">
        <v>15.7119</v>
      </c>
      <c r="M75" s="150">
        <v>11.4108</v>
      </c>
      <c r="N75" s="150">
        <v>11.555099999999999</v>
      </c>
      <c r="O75" s="150">
        <v>7.3433999999999999</v>
      </c>
      <c r="P75" s="150">
        <v>7.8921999999999999</v>
      </c>
      <c r="Q75" s="150">
        <v>7.8712</v>
      </c>
      <c r="R75" s="150">
        <v>11.072100000000001</v>
      </c>
    </row>
    <row r="76" spans="1:18" x14ac:dyDescent="0.3">
      <c r="A76" s="146" t="s">
        <v>360</v>
      </c>
      <c r="B76" s="146" t="s">
        <v>365</v>
      </c>
      <c r="C76" s="146">
        <v>148118</v>
      </c>
      <c r="D76" s="149">
        <v>44001</v>
      </c>
      <c r="E76" s="150">
        <v>0.38469999999999999</v>
      </c>
      <c r="F76" s="150">
        <v>9.4903999999999993</v>
      </c>
      <c r="G76" s="150">
        <v>9.4953000000000003</v>
      </c>
      <c r="H76" s="150">
        <v>8.1452000000000009</v>
      </c>
      <c r="I76" s="150">
        <v>8.8400999999999996</v>
      </c>
      <c r="J76" s="150">
        <v>8.6326000000000001</v>
      </c>
      <c r="K76" s="150">
        <v>8.8562999999999992</v>
      </c>
      <c r="L76" s="150"/>
      <c r="M76" s="150"/>
      <c r="N76" s="150"/>
      <c r="O76" s="150"/>
      <c r="P76" s="150"/>
      <c r="Q76" s="150">
        <v>8.8167000000000009</v>
      </c>
      <c r="R76" s="150"/>
    </row>
    <row r="77" spans="1:18" x14ac:dyDescent="0.3">
      <c r="A77" s="146" t="s">
        <v>360</v>
      </c>
      <c r="B77" s="146" t="s">
        <v>369</v>
      </c>
      <c r="C77" s="146">
        <v>148117</v>
      </c>
      <c r="D77" s="149">
        <v>44001</v>
      </c>
      <c r="E77" s="150">
        <v>0.36759999999999998</v>
      </c>
      <c r="F77" s="150">
        <v>9.9320000000000004</v>
      </c>
      <c r="G77" s="150">
        <v>9.9374000000000002</v>
      </c>
      <c r="H77" s="150">
        <v>8.5246999999999993</v>
      </c>
      <c r="I77" s="150">
        <v>8.5387000000000004</v>
      </c>
      <c r="J77" s="150">
        <v>8.7120999999999995</v>
      </c>
      <c r="K77" s="150">
        <v>8.8262</v>
      </c>
      <c r="L77" s="150"/>
      <c r="M77" s="150"/>
      <c r="N77" s="150"/>
      <c r="O77" s="150"/>
      <c r="P77" s="150"/>
      <c r="Q77" s="150">
        <v>8.8109999999999999</v>
      </c>
      <c r="R77" s="150"/>
    </row>
    <row r="78" spans="1:18" x14ac:dyDescent="0.3">
      <c r="A78" s="146" t="s">
        <v>360</v>
      </c>
      <c r="B78" s="146" t="s">
        <v>81</v>
      </c>
      <c r="C78" s="146">
        <v>120762</v>
      </c>
      <c r="D78" s="149">
        <v>44001</v>
      </c>
      <c r="E78" s="150">
        <v>21.561299999999999</v>
      </c>
      <c r="F78" s="150">
        <v>65.970799999999997</v>
      </c>
      <c r="G78" s="150">
        <v>54.356499999999997</v>
      </c>
      <c r="H78" s="150">
        <v>21.539400000000001</v>
      </c>
      <c r="I78" s="150">
        <v>19.3687</v>
      </c>
      <c r="J78" s="150">
        <v>12.946400000000001</v>
      </c>
      <c r="K78" s="150">
        <v>27.743300000000001</v>
      </c>
      <c r="L78" s="150">
        <v>7.9683000000000002</v>
      </c>
      <c r="M78" s="150">
        <v>4.9786999999999999</v>
      </c>
      <c r="N78" s="150">
        <v>6.3174999999999999</v>
      </c>
      <c r="O78" s="150">
        <v>1.9825999999999999</v>
      </c>
      <c r="P78" s="150">
        <v>6.0157999999999996</v>
      </c>
      <c r="Q78" s="150">
        <v>7.5397999999999996</v>
      </c>
      <c r="R78" s="150">
        <v>2.0217000000000001</v>
      </c>
    </row>
    <row r="79" spans="1:18" x14ac:dyDescent="0.3">
      <c r="A79" s="146" t="s">
        <v>360</v>
      </c>
      <c r="B79" s="146" t="s">
        <v>114</v>
      </c>
      <c r="C79" s="146">
        <v>113077</v>
      </c>
      <c r="D79" s="149">
        <v>44001</v>
      </c>
      <c r="E79" s="150">
        <v>20.561199999999999</v>
      </c>
      <c r="F79" s="150">
        <v>65.444100000000006</v>
      </c>
      <c r="G79" s="150">
        <v>53.7883</v>
      </c>
      <c r="H79" s="150">
        <v>20.954999999999998</v>
      </c>
      <c r="I79" s="150">
        <v>18.773700000000002</v>
      </c>
      <c r="J79" s="150">
        <v>12.354200000000001</v>
      </c>
      <c r="K79" s="150">
        <v>27.109500000000001</v>
      </c>
      <c r="L79" s="150">
        <v>7.3524000000000003</v>
      </c>
      <c r="M79" s="150">
        <v>4.3646000000000003</v>
      </c>
      <c r="N79" s="150">
        <v>5.6784999999999997</v>
      </c>
      <c r="O79" s="150">
        <v>1.2837000000000001</v>
      </c>
      <c r="P79" s="150">
        <v>5.2862999999999998</v>
      </c>
      <c r="Q79" s="150">
        <v>7.4764999999999997</v>
      </c>
      <c r="R79" s="150">
        <v>1.3479000000000001</v>
      </c>
    </row>
    <row r="80" spans="1:18" x14ac:dyDescent="0.3">
      <c r="A80" s="151" t="s">
        <v>27</v>
      </c>
      <c r="B80" s="146"/>
      <c r="C80" s="146"/>
      <c r="D80" s="146"/>
      <c r="E80" s="146"/>
      <c r="F80" s="152">
        <v>45.272434328358216</v>
      </c>
      <c r="G80" s="152">
        <v>40.084202985074626</v>
      </c>
      <c r="H80" s="152">
        <v>16.319355223880596</v>
      </c>
      <c r="I80" s="152">
        <v>13.728540298507456</v>
      </c>
      <c r="J80" s="152">
        <v>11.818967164179107</v>
      </c>
      <c r="K80" s="152">
        <v>13.42143731343284</v>
      </c>
      <c r="L80" s="152">
        <v>9.2667846153846174</v>
      </c>
      <c r="M80" s="152">
        <v>8.6146177419354846</v>
      </c>
      <c r="N80" s="152">
        <v>9.2066709677419389</v>
      </c>
      <c r="O80" s="152">
        <v>6.3029799999999971</v>
      </c>
      <c r="P80" s="152">
        <v>7.839562068965515</v>
      </c>
      <c r="Q80" s="152">
        <v>5.9896492537313435</v>
      </c>
      <c r="R80" s="152">
        <v>9.0388100000000016</v>
      </c>
    </row>
    <row r="81" spans="1:18" x14ac:dyDescent="0.3">
      <c r="A81" s="151" t="s">
        <v>411</v>
      </c>
      <c r="B81" s="146"/>
      <c r="C81" s="146"/>
      <c r="D81" s="146"/>
      <c r="E81" s="146"/>
      <c r="F81" s="152">
        <v>32.751199999999997</v>
      </c>
      <c r="G81" s="152">
        <v>34.844900000000003</v>
      </c>
      <c r="H81" s="152">
        <v>14.588900000000001</v>
      </c>
      <c r="I81" s="152">
        <v>14.6523</v>
      </c>
      <c r="J81" s="152">
        <v>11.741</v>
      </c>
      <c r="K81" s="152">
        <v>19.957699999999999</v>
      </c>
      <c r="L81" s="152">
        <v>12.4733</v>
      </c>
      <c r="M81" s="152">
        <v>9.6806000000000001</v>
      </c>
      <c r="N81" s="152">
        <v>9.6993000000000009</v>
      </c>
      <c r="O81" s="152">
        <v>7.0539500000000004</v>
      </c>
      <c r="P81" s="152">
        <v>7.9751999999999992</v>
      </c>
      <c r="Q81" s="152">
        <v>8.2919</v>
      </c>
      <c r="R81" s="152">
        <v>10.372</v>
      </c>
    </row>
    <row r="82" spans="1:18" x14ac:dyDescent="0.3">
      <c r="A82" s="115"/>
      <c r="B82" s="103"/>
      <c r="C82" s="103"/>
      <c r="D82" s="104"/>
      <c r="E82" s="105"/>
      <c r="F82" s="105"/>
      <c r="G82" s="105"/>
      <c r="H82" s="105"/>
      <c r="I82" s="105"/>
      <c r="J82" s="105"/>
      <c r="K82" s="105"/>
      <c r="L82" s="105"/>
      <c r="M82" s="105"/>
      <c r="N82" s="105"/>
      <c r="O82" s="105"/>
      <c r="P82" s="115"/>
      <c r="Q82" s="105"/>
      <c r="R82" s="115"/>
    </row>
    <row r="83" spans="1:18" x14ac:dyDescent="0.3">
      <c r="A83" s="148" t="s">
        <v>386</v>
      </c>
      <c r="B83" s="148"/>
      <c r="C83" s="148"/>
      <c r="D83" s="148"/>
      <c r="E83" s="148"/>
      <c r="F83" s="148"/>
      <c r="G83" s="148"/>
      <c r="H83" s="148"/>
      <c r="I83" s="148"/>
      <c r="J83" s="148"/>
      <c r="K83" s="148"/>
      <c r="L83" s="148"/>
      <c r="M83" s="148"/>
      <c r="N83" s="148"/>
      <c r="O83" s="148"/>
      <c r="P83" s="148"/>
      <c r="Q83" s="148"/>
      <c r="R83" s="148"/>
    </row>
    <row r="84" spans="1:18" x14ac:dyDescent="0.3">
      <c r="A84" s="146" t="s">
        <v>370</v>
      </c>
      <c r="B84" s="146" t="s">
        <v>266</v>
      </c>
      <c r="C84" s="146">
        <v>104331</v>
      </c>
      <c r="D84" s="149">
        <v>44001</v>
      </c>
      <c r="E84" s="150">
        <v>35.659999999999997</v>
      </c>
      <c r="F84" s="150">
        <v>1.2205999999999999</v>
      </c>
      <c r="G84" s="150">
        <v>2.6187</v>
      </c>
      <c r="H84" s="150">
        <v>2.6778</v>
      </c>
      <c r="I84" s="150">
        <v>1.7403999999999999</v>
      </c>
      <c r="J84" s="150">
        <v>13.5307</v>
      </c>
      <c r="K84" s="150">
        <v>20.554400000000001</v>
      </c>
      <c r="L84" s="150">
        <v>-11.2052</v>
      </c>
      <c r="M84" s="150">
        <v>0.4224</v>
      </c>
      <c r="N84" s="150">
        <v>-5.6364000000000001</v>
      </c>
      <c r="O84" s="150">
        <v>1.4810000000000001</v>
      </c>
      <c r="P84" s="150">
        <v>6.0388000000000002</v>
      </c>
      <c r="Q84" s="150">
        <v>9.7096999999999998</v>
      </c>
      <c r="R84" s="150">
        <v>-4.7251000000000003</v>
      </c>
    </row>
    <row r="85" spans="1:18" x14ac:dyDescent="0.3">
      <c r="A85" s="146" t="s">
        <v>370</v>
      </c>
      <c r="B85" s="146" t="s">
        <v>163</v>
      </c>
      <c r="C85" s="146">
        <v>119661</v>
      </c>
      <c r="D85" s="149">
        <v>44001</v>
      </c>
      <c r="E85" s="150">
        <v>38.28</v>
      </c>
      <c r="F85" s="150">
        <v>1.2431000000000001</v>
      </c>
      <c r="G85" s="150">
        <v>2.6549</v>
      </c>
      <c r="H85" s="150">
        <v>2.71</v>
      </c>
      <c r="I85" s="150">
        <v>1.7814000000000001</v>
      </c>
      <c r="J85" s="150">
        <v>13.5905</v>
      </c>
      <c r="K85" s="150">
        <v>20.757100000000001</v>
      </c>
      <c r="L85" s="150">
        <v>-10.8939</v>
      </c>
      <c r="M85" s="150">
        <v>0.92279999999999995</v>
      </c>
      <c r="N85" s="150">
        <v>-4.9652000000000003</v>
      </c>
      <c r="O85" s="150">
        <v>2.3892000000000002</v>
      </c>
      <c r="P85" s="150">
        <v>7.0808999999999997</v>
      </c>
      <c r="Q85" s="150">
        <v>12.888</v>
      </c>
      <c r="R85" s="150">
        <v>-3.9756</v>
      </c>
    </row>
    <row r="86" spans="1:18" x14ac:dyDescent="0.3">
      <c r="A86" s="146" t="s">
        <v>370</v>
      </c>
      <c r="B86" s="146" t="s">
        <v>405</v>
      </c>
      <c r="C86" s="146"/>
      <c r="D86" s="149">
        <v>44001</v>
      </c>
      <c r="E86" s="150">
        <v>29.11</v>
      </c>
      <c r="F86" s="150">
        <v>1.2170000000000001</v>
      </c>
      <c r="G86" s="150">
        <v>2.6084000000000001</v>
      </c>
      <c r="H86" s="150">
        <v>2.7170000000000001</v>
      </c>
      <c r="I86" s="150">
        <v>1.7831999999999999</v>
      </c>
      <c r="J86" s="150">
        <v>13.224399999999999</v>
      </c>
      <c r="K86" s="150">
        <v>20.738299999999999</v>
      </c>
      <c r="L86" s="150">
        <v>-10.485900000000001</v>
      </c>
      <c r="M86" s="150">
        <v>1.1818</v>
      </c>
      <c r="N86" s="150">
        <v>-4.4320000000000004</v>
      </c>
      <c r="O86" s="150">
        <v>2.2608000000000001</v>
      </c>
      <c r="P86" s="150">
        <v>6.7416</v>
      </c>
      <c r="Q86" s="150">
        <v>9.1943000000000001</v>
      </c>
      <c r="R86" s="150">
        <v>-3.7410999999999999</v>
      </c>
    </row>
    <row r="87" spans="1:18" x14ac:dyDescent="0.3">
      <c r="A87" s="146" t="s">
        <v>370</v>
      </c>
      <c r="B87" s="146" t="s">
        <v>267</v>
      </c>
      <c r="C87" s="146">
        <v>107745</v>
      </c>
      <c r="D87" s="149">
        <v>44001</v>
      </c>
      <c r="E87" s="150">
        <v>29.11</v>
      </c>
      <c r="F87" s="150">
        <v>1.2170000000000001</v>
      </c>
      <c r="G87" s="150">
        <v>2.6084000000000001</v>
      </c>
      <c r="H87" s="150">
        <v>2.7170000000000001</v>
      </c>
      <c r="I87" s="150">
        <v>1.7831999999999999</v>
      </c>
      <c r="J87" s="150">
        <v>13.224399999999999</v>
      </c>
      <c r="K87" s="150">
        <v>20.738299999999999</v>
      </c>
      <c r="L87" s="150">
        <v>-10.485900000000001</v>
      </c>
      <c r="M87" s="150">
        <v>1.1818</v>
      </c>
      <c r="N87" s="150">
        <v>-4.4320000000000004</v>
      </c>
      <c r="O87" s="150">
        <v>2.2608000000000001</v>
      </c>
      <c r="P87" s="150">
        <v>6.7416</v>
      </c>
      <c r="Q87" s="150">
        <v>9.1943000000000001</v>
      </c>
      <c r="R87" s="150">
        <v>-3.7410999999999999</v>
      </c>
    </row>
    <row r="88" spans="1:18" x14ac:dyDescent="0.3">
      <c r="A88" s="146" t="s">
        <v>370</v>
      </c>
      <c r="B88" s="146" t="s">
        <v>164</v>
      </c>
      <c r="C88" s="146">
        <v>119544</v>
      </c>
      <c r="D88" s="149">
        <v>44001</v>
      </c>
      <c r="E88" s="150">
        <v>31.19</v>
      </c>
      <c r="F88" s="150">
        <v>1.2334000000000001</v>
      </c>
      <c r="G88" s="150">
        <v>2.5987</v>
      </c>
      <c r="H88" s="150">
        <v>2.7339000000000002</v>
      </c>
      <c r="I88" s="150">
        <v>1.8283</v>
      </c>
      <c r="J88" s="150">
        <v>13.335800000000001</v>
      </c>
      <c r="K88" s="150">
        <v>21.0792</v>
      </c>
      <c r="L88" s="150">
        <v>-10.0375</v>
      </c>
      <c r="M88" s="150">
        <v>1.9614</v>
      </c>
      <c r="N88" s="150">
        <v>-3.4664000000000001</v>
      </c>
      <c r="O88" s="150">
        <v>3.3643000000000001</v>
      </c>
      <c r="P88" s="150">
        <v>7.8063000000000002</v>
      </c>
      <c r="Q88" s="150">
        <v>13.6816</v>
      </c>
      <c r="R88" s="150">
        <v>-2.7479</v>
      </c>
    </row>
    <row r="89" spans="1:18" x14ac:dyDescent="0.3">
      <c r="A89" s="146" t="s">
        <v>370</v>
      </c>
      <c r="B89" s="146" t="s">
        <v>165</v>
      </c>
      <c r="C89" s="146">
        <v>120503</v>
      </c>
      <c r="D89" s="149">
        <v>44001</v>
      </c>
      <c r="E89" s="150">
        <v>46.54</v>
      </c>
      <c r="F89" s="150">
        <v>0.73140000000000005</v>
      </c>
      <c r="G89" s="150">
        <v>1.5150999999999999</v>
      </c>
      <c r="H89" s="150">
        <v>0.86629999999999996</v>
      </c>
      <c r="I89" s="150">
        <v>-0.50429999999999997</v>
      </c>
      <c r="J89" s="150">
        <v>9.9238999999999997</v>
      </c>
      <c r="K89" s="150">
        <v>13.408200000000001</v>
      </c>
      <c r="L89" s="150">
        <v>-12.9252</v>
      </c>
      <c r="M89" s="150">
        <v>-8.4400000000000003E-2</v>
      </c>
      <c r="N89" s="150">
        <v>-3.8500999999999999</v>
      </c>
      <c r="O89" s="150">
        <v>5.7961999999999998</v>
      </c>
      <c r="P89" s="150">
        <v>8.3524999999999991</v>
      </c>
      <c r="Q89" s="150">
        <v>16.4587</v>
      </c>
      <c r="R89" s="150">
        <v>0.74629999999999996</v>
      </c>
    </row>
    <row r="90" spans="1:18" x14ac:dyDescent="0.3">
      <c r="A90" s="146" t="s">
        <v>370</v>
      </c>
      <c r="B90" s="146" t="s">
        <v>268</v>
      </c>
      <c r="C90" s="146">
        <v>112323</v>
      </c>
      <c r="D90" s="149">
        <v>44001</v>
      </c>
      <c r="E90" s="150">
        <v>42.908700000000003</v>
      </c>
      <c r="F90" s="150">
        <v>0.72909999999999997</v>
      </c>
      <c r="G90" s="150">
        <v>1.5085999999999999</v>
      </c>
      <c r="H90" s="150">
        <v>0.8508</v>
      </c>
      <c r="I90" s="150">
        <v>-0.53500000000000003</v>
      </c>
      <c r="J90" s="150">
        <v>9.8484999999999996</v>
      </c>
      <c r="K90" s="150">
        <v>13.18</v>
      </c>
      <c r="L90" s="150">
        <v>-13.2599</v>
      </c>
      <c r="M90" s="150">
        <v>-0.6633</v>
      </c>
      <c r="N90" s="150">
        <v>-4.6074999999999999</v>
      </c>
      <c r="O90" s="150">
        <v>4.7882999999999996</v>
      </c>
      <c r="P90" s="150">
        <v>7.2582000000000004</v>
      </c>
      <c r="Q90" s="150">
        <v>14.9107</v>
      </c>
      <c r="R90" s="150">
        <v>-0.16209999999999999</v>
      </c>
    </row>
    <row r="91" spans="1:18" x14ac:dyDescent="0.3">
      <c r="A91" s="146" t="s">
        <v>370</v>
      </c>
      <c r="B91" s="146" t="s">
        <v>269</v>
      </c>
      <c r="C91" s="146">
        <v>134044</v>
      </c>
      <c r="D91" s="149">
        <v>44001</v>
      </c>
      <c r="E91" s="150">
        <v>38.78</v>
      </c>
      <c r="F91" s="150">
        <v>1.4652000000000001</v>
      </c>
      <c r="G91" s="150">
        <v>3.3582000000000001</v>
      </c>
      <c r="H91" s="150">
        <v>3.0287000000000002</v>
      </c>
      <c r="I91" s="150">
        <v>2.0526</v>
      </c>
      <c r="J91" s="150">
        <v>13.061199999999999</v>
      </c>
      <c r="K91" s="150">
        <v>18.087700000000002</v>
      </c>
      <c r="L91" s="150">
        <v>-13.456799999999999</v>
      </c>
      <c r="M91" s="150">
        <v>-4.2469000000000001</v>
      </c>
      <c r="N91" s="150">
        <v>-11.4612</v>
      </c>
      <c r="O91" s="150">
        <v>-4.0021000000000004</v>
      </c>
      <c r="P91" s="150">
        <v>1.6840999999999999</v>
      </c>
      <c r="Q91" s="150">
        <v>-4.8500000000000001E-2</v>
      </c>
      <c r="R91" s="150">
        <v>-7.72</v>
      </c>
    </row>
    <row r="92" spans="1:18" x14ac:dyDescent="0.3">
      <c r="A92" s="146" t="s">
        <v>370</v>
      </c>
      <c r="B92" s="146" t="s">
        <v>166</v>
      </c>
      <c r="C92" s="146">
        <v>134045</v>
      </c>
      <c r="D92" s="149">
        <v>44001</v>
      </c>
      <c r="E92" s="150">
        <v>41.99</v>
      </c>
      <c r="F92" s="150">
        <v>1.4741</v>
      </c>
      <c r="G92" s="150">
        <v>3.3727</v>
      </c>
      <c r="H92" s="150">
        <v>3.0428999999999999</v>
      </c>
      <c r="I92" s="150">
        <v>2.0909</v>
      </c>
      <c r="J92" s="150">
        <v>13.1196</v>
      </c>
      <c r="K92" s="150">
        <v>18.281700000000001</v>
      </c>
      <c r="L92" s="150">
        <v>-13.172000000000001</v>
      </c>
      <c r="M92" s="150">
        <v>-3.7368000000000001</v>
      </c>
      <c r="N92" s="150">
        <v>-10.830299999999999</v>
      </c>
      <c r="O92" s="150">
        <v>-3.1738</v>
      </c>
      <c r="P92" s="150">
        <v>2.5596999999999999</v>
      </c>
      <c r="Q92" s="150">
        <v>0.85399999999999998</v>
      </c>
      <c r="R92" s="150">
        <v>-7.0012999999999996</v>
      </c>
    </row>
    <row r="93" spans="1:18" x14ac:dyDescent="0.3">
      <c r="A93" s="146" t="s">
        <v>370</v>
      </c>
      <c r="B93" s="146" t="s">
        <v>270</v>
      </c>
      <c r="C93" s="146">
        <v>113463</v>
      </c>
      <c r="D93" s="149">
        <v>44001</v>
      </c>
      <c r="E93" s="150">
        <v>36.762</v>
      </c>
      <c r="F93" s="150">
        <v>0.89200000000000002</v>
      </c>
      <c r="G93" s="150">
        <v>2.327</v>
      </c>
      <c r="H93" s="150">
        <v>1.9694</v>
      </c>
      <c r="I93" s="150">
        <v>-0.1575</v>
      </c>
      <c r="J93" s="150">
        <v>11.643599999999999</v>
      </c>
      <c r="K93" s="150">
        <v>15.7858</v>
      </c>
      <c r="L93" s="150">
        <v>-11.031000000000001</v>
      </c>
      <c r="M93" s="150">
        <v>0.3412</v>
      </c>
      <c r="N93" s="150">
        <v>-4.1233000000000004</v>
      </c>
      <c r="O93" s="150">
        <v>1.0659000000000001</v>
      </c>
      <c r="P93" s="150">
        <v>4.4360999999999997</v>
      </c>
      <c r="Q93" s="150">
        <v>9.4190000000000005</v>
      </c>
      <c r="R93" s="150">
        <v>0.30430000000000001</v>
      </c>
    </row>
    <row r="94" spans="1:18" x14ac:dyDescent="0.3">
      <c r="A94" s="146" t="s">
        <v>370</v>
      </c>
      <c r="B94" s="146" t="s">
        <v>167</v>
      </c>
      <c r="C94" s="146">
        <v>120147</v>
      </c>
      <c r="D94" s="149">
        <v>44001</v>
      </c>
      <c r="E94" s="150">
        <v>38.911000000000001</v>
      </c>
      <c r="F94" s="150">
        <v>0.89459999999999995</v>
      </c>
      <c r="G94" s="150">
        <v>2.3380999999999998</v>
      </c>
      <c r="H94" s="150">
        <v>1.9921</v>
      </c>
      <c r="I94" s="150">
        <v>-0.1104</v>
      </c>
      <c r="J94" s="150">
        <v>11.761799999999999</v>
      </c>
      <c r="K94" s="150">
        <v>16.110600000000002</v>
      </c>
      <c r="L94" s="150">
        <v>-10.5021</v>
      </c>
      <c r="M94" s="150">
        <v>1.2358</v>
      </c>
      <c r="N94" s="150">
        <v>-2.9796</v>
      </c>
      <c r="O94" s="150">
        <v>2.2427000000000001</v>
      </c>
      <c r="P94" s="150">
        <v>5.4762000000000004</v>
      </c>
      <c r="Q94" s="150">
        <v>11.7018</v>
      </c>
      <c r="R94" s="150">
        <v>1.4662999999999999</v>
      </c>
    </row>
    <row r="95" spans="1:18" x14ac:dyDescent="0.3">
      <c r="A95" s="146" t="s">
        <v>370</v>
      </c>
      <c r="B95" s="146" t="s">
        <v>168</v>
      </c>
      <c r="C95" s="146">
        <v>141950</v>
      </c>
      <c r="D95" s="149">
        <v>44001</v>
      </c>
      <c r="E95" s="150">
        <v>8.6999999999999993</v>
      </c>
      <c r="F95" s="150">
        <v>0.69440000000000002</v>
      </c>
      <c r="G95" s="150">
        <v>2.1126999999999998</v>
      </c>
      <c r="H95" s="150">
        <v>2.1126999999999998</v>
      </c>
      <c r="I95" s="150">
        <v>0.57799999999999996</v>
      </c>
      <c r="J95" s="150">
        <v>9.7100000000000009</v>
      </c>
      <c r="K95" s="150">
        <v>14.624499999999999</v>
      </c>
      <c r="L95" s="150">
        <v>-4.5004999999999997</v>
      </c>
      <c r="M95" s="150">
        <v>8.0745000000000005</v>
      </c>
      <c r="N95" s="150">
        <v>2.9586000000000001</v>
      </c>
      <c r="O95" s="150"/>
      <c r="P95" s="150"/>
      <c r="Q95" s="150">
        <v>-5.7981999999999996</v>
      </c>
      <c r="R95" s="150">
        <v>-6.1532999999999998</v>
      </c>
    </row>
    <row r="96" spans="1:18" x14ac:dyDescent="0.3">
      <c r="A96" s="146" t="s">
        <v>370</v>
      </c>
      <c r="B96" s="146" t="s">
        <v>271</v>
      </c>
      <c r="C96" s="146">
        <v>141952</v>
      </c>
      <c r="D96" s="149">
        <v>44001</v>
      </c>
      <c r="E96" s="150">
        <v>8.5299999999999994</v>
      </c>
      <c r="F96" s="150">
        <v>0.58960000000000001</v>
      </c>
      <c r="G96" s="150">
        <v>2.0335000000000001</v>
      </c>
      <c r="H96" s="150">
        <v>2.0335000000000001</v>
      </c>
      <c r="I96" s="150">
        <v>0.47110000000000002</v>
      </c>
      <c r="J96" s="150">
        <v>9.6401000000000003</v>
      </c>
      <c r="K96" s="150">
        <v>14.3432</v>
      </c>
      <c r="L96" s="150">
        <v>-4.9051999999999998</v>
      </c>
      <c r="M96" s="150">
        <v>7.4306999999999999</v>
      </c>
      <c r="N96" s="150">
        <v>2.1556999999999999</v>
      </c>
      <c r="O96" s="150"/>
      <c r="P96" s="150"/>
      <c r="Q96" s="150">
        <v>-6.5921000000000003</v>
      </c>
      <c r="R96" s="150">
        <v>-6.9794</v>
      </c>
    </row>
    <row r="97" spans="1:18" x14ac:dyDescent="0.3">
      <c r="A97" s="146" t="s">
        <v>370</v>
      </c>
      <c r="B97" s="146" t="s">
        <v>169</v>
      </c>
      <c r="C97" s="146">
        <v>144315</v>
      </c>
      <c r="D97" s="149">
        <v>44001</v>
      </c>
      <c r="E97" s="150">
        <v>10.44</v>
      </c>
      <c r="F97" s="150">
        <v>0.67500000000000004</v>
      </c>
      <c r="G97" s="150">
        <v>1.4577</v>
      </c>
      <c r="H97" s="150">
        <v>1.3592</v>
      </c>
      <c r="I97" s="150">
        <v>-0.28649999999999998</v>
      </c>
      <c r="J97" s="150">
        <v>8.9770000000000003</v>
      </c>
      <c r="K97" s="150">
        <v>13.109400000000001</v>
      </c>
      <c r="L97" s="150">
        <v>-9.6885999999999992</v>
      </c>
      <c r="M97" s="150">
        <v>2.3529</v>
      </c>
      <c r="N97" s="150">
        <v>-1.2299</v>
      </c>
      <c r="O97" s="150"/>
      <c r="P97" s="150"/>
      <c r="Q97" s="150">
        <v>2.6143000000000001</v>
      </c>
      <c r="R97" s="150"/>
    </row>
    <row r="98" spans="1:18" x14ac:dyDescent="0.3">
      <c r="A98" s="146" t="s">
        <v>370</v>
      </c>
      <c r="B98" s="146" t="s">
        <v>272</v>
      </c>
      <c r="C98" s="146">
        <v>144314</v>
      </c>
      <c r="D98" s="149">
        <v>44001</v>
      </c>
      <c r="E98" s="150">
        <v>10.25</v>
      </c>
      <c r="F98" s="150">
        <v>0.68759999999999999</v>
      </c>
      <c r="G98" s="150">
        <v>1.4851000000000001</v>
      </c>
      <c r="H98" s="150">
        <v>1.3848</v>
      </c>
      <c r="I98" s="150">
        <v>-0.2918</v>
      </c>
      <c r="J98" s="150">
        <v>8.8109999999999999</v>
      </c>
      <c r="K98" s="150">
        <v>12.8855</v>
      </c>
      <c r="L98" s="150">
        <v>-10.166499999999999</v>
      </c>
      <c r="M98" s="150">
        <v>1.4851000000000001</v>
      </c>
      <c r="N98" s="150">
        <v>-2.2879</v>
      </c>
      <c r="O98" s="150"/>
      <c r="P98" s="150"/>
      <c r="Q98" s="150">
        <v>1.4908999999999999</v>
      </c>
      <c r="R98" s="150"/>
    </row>
    <row r="99" spans="1:18" x14ac:dyDescent="0.3">
      <c r="A99" s="146" t="s">
        <v>370</v>
      </c>
      <c r="B99" s="146" t="s">
        <v>170</v>
      </c>
      <c r="C99" s="146">
        <v>119351</v>
      </c>
      <c r="D99" s="149">
        <v>44001</v>
      </c>
      <c r="E99" s="150">
        <v>56.75</v>
      </c>
      <c r="F99" s="150">
        <v>1.2128000000000001</v>
      </c>
      <c r="G99" s="150">
        <v>2.7892999999999999</v>
      </c>
      <c r="H99" s="150">
        <v>2.4738000000000002</v>
      </c>
      <c r="I99" s="150">
        <v>0.90680000000000005</v>
      </c>
      <c r="J99" s="150">
        <v>10.172800000000001</v>
      </c>
      <c r="K99" s="150">
        <v>15.9346</v>
      </c>
      <c r="L99" s="150">
        <v>-6.3376999999999999</v>
      </c>
      <c r="M99" s="150">
        <v>7.6032999999999999</v>
      </c>
      <c r="N99" s="150">
        <v>2.7892999999999999</v>
      </c>
      <c r="O99" s="150">
        <v>4.7065000000000001</v>
      </c>
      <c r="P99" s="150">
        <v>7.9646999999999997</v>
      </c>
      <c r="Q99" s="150">
        <v>12.607200000000001</v>
      </c>
      <c r="R99" s="150">
        <v>-2.0055999999999998</v>
      </c>
    </row>
    <row r="100" spans="1:18" x14ac:dyDescent="0.3">
      <c r="A100" s="146" t="s">
        <v>370</v>
      </c>
      <c r="B100" s="146" t="s">
        <v>273</v>
      </c>
      <c r="C100" s="146">
        <v>111710</v>
      </c>
      <c r="D100" s="149">
        <v>44001</v>
      </c>
      <c r="E100" s="150">
        <v>51.52</v>
      </c>
      <c r="F100" s="150">
        <v>1.1981999999999999</v>
      </c>
      <c r="G100" s="150">
        <v>2.7932999999999999</v>
      </c>
      <c r="H100" s="150">
        <v>2.4662000000000002</v>
      </c>
      <c r="I100" s="150">
        <v>0.88109999999999999</v>
      </c>
      <c r="J100" s="150">
        <v>10.061999999999999</v>
      </c>
      <c r="K100" s="150">
        <v>15.619400000000001</v>
      </c>
      <c r="L100" s="150">
        <v>-6.8353999999999999</v>
      </c>
      <c r="M100" s="150">
        <v>6.7329999999999997</v>
      </c>
      <c r="N100" s="150">
        <v>1.6575</v>
      </c>
      <c r="O100" s="150">
        <v>3.4508999999999999</v>
      </c>
      <c r="P100" s="150">
        <v>6.5399000000000003</v>
      </c>
      <c r="Q100" s="150">
        <v>15.582599999999999</v>
      </c>
      <c r="R100" s="150">
        <v>-3.1230000000000002</v>
      </c>
    </row>
    <row r="101" spans="1:18" x14ac:dyDescent="0.3">
      <c r="A101" s="146" t="s">
        <v>370</v>
      </c>
      <c r="B101" s="146" t="s">
        <v>412</v>
      </c>
      <c r="C101" s="146">
        <v>111709</v>
      </c>
      <c r="D101" s="149">
        <v>44001</v>
      </c>
      <c r="E101" s="150">
        <v>54.83</v>
      </c>
      <c r="F101" s="150">
        <v>1.1997</v>
      </c>
      <c r="G101" s="150">
        <v>2.7934000000000001</v>
      </c>
      <c r="H101" s="150">
        <v>2.4668000000000001</v>
      </c>
      <c r="I101" s="150">
        <v>0.90169999999999995</v>
      </c>
      <c r="J101" s="150">
        <v>10.1225</v>
      </c>
      <c r="K101" s="150">
        <v>15.7973</v>
      </c>
      <c r="L101" s="150">
        <v>-6.5450999999999997</v>
      </c>
      <c r="M101" s="150">
        <v>7.2365000000000004</v>
      </c>
      <c r="N101" s="150">
        <v>2.3330000000000002</v>
      </c>
      <c r="O101" s="150">
        <v>4.2343999999999999</v>
      </c>
      <c r="P101" s="150">
        <v>7.3304999999999998</v>
      </c>
      <c r="Q101" s="150">
        <v>16.220099999999999</v>
      </c>
      <c r="R101" s="150">
        <v>-2.4224000000000001</v>
      </c>
    </row>
    <row r="102" spans="1:18" x14ac:dyDescent="0.3">
      <c r="A102" s="146" t="s">
        <v>370</v>
      </c>
      <c r="B102" s="146" t="s">
        <v>171</v>
      </c>
      <c r="C102" s="146">
        <v>118285</v>
      </c>
      <c r="D102" s="149">
        <v>44001</v>
      </c>
      <c r="E102" s="150">
        <v>65.180000000000007</v>
      </c>
      <c r="F102" s="150">
        <v>1.1955</v>
      </c>
      <c r="G102" s="150">
        <v>1.9234</v>
      </c>
      <c r="H102" s="150">
        <v>1.4948999999999999</v>
      </c>
      <c r="I102" s="150">
        <v>-9.1999999999999998E-2</v>
      </c>
      <c r="J102" s="150">
        <v>9.3623999999999992</v>
      </c>
      <c r="K102" s="150">
        <v>18.6601</v>
      </c>
      <c r="L102" s="150">
        <v>-8.8901000000000003</v>
      </c>
      <c r="M102" s="150">
        <v>3.2309000000000001</v>
      </c>
      <c r="N102" s="150">
        <v>-4.7355</v>
      </c>
      <c r="O102" s="150">
        <v>5.3422000000000001</v>
      </c>
      <c r="P102" s="150">
        <v>7.2013999999999996</v>
      </c>
      <c r="Q102" s="150">
        <v>11.013199999999999</v>
      </c>
      <c r="R102" s="150">
        <v>2.8191999999999999</v>
      </c>
    </row>
    <row r="103" spans="1:18" x14ac:dyDescent="0.3">
      <c r="A103" s="146" t="s">
        <v>370</v>
      </c>
      <c r="B103" s="146" t="s">
        <v>274</v>
      </c>
      <c r="C103" s="146">
        <v>111722</v>
      </c>
      <c r="D103" s="149">
        <v>44001</v>
      </c>
      <c r="E103" s="150">
        <v>62.04</v>
      </c>
      <c r="F103" s="150">
        <v>1.1907000000000001</v>
      </c>
      <c r="G103" s="150">
        <v>1.9054</v>
      </c>
      <c r="H103" s="150">
        <v>1.472</v>
      </c>
      <c r="I103" s="150">
        <v>-0.1449</v>
      </c>
      <c r="J103" s="150">
        <v>9.2637999999999998</v>
      </c>
      <c r="K103" s="150">
        <v>18.351800000000001</v>
      </c>
      <c r="L103" s="150">
        <v>-9.3247999999999998</v>
      </c>
      <c r="M103" s="150">
        <v>2.4777</v>
      </c>
      <c r="N103" s="150">
        <v>-5.6712999999999996</v>
      </c>
      <c r="O103" s="150">
        <v>4.4097999999999997</v>
      </c>
      <c r="P103" s="150">
        <v>6.3670999999999998</v>
      </c>
      <c r="Q103" s="150">
        <v>16.966999999999999</v>
      </c>
      <c r="R103" s="150">
        <v>1.8956999999999999</v>
      </c>
    </row>
    <row r="104" spans="1:18" x14ac:dyDescent="0.3">
      <c r="A104" s="146" t="s">
        <v>370</v>
      </c>
      <c r="B104" s="146" t="s">
        <v>172</v>
      </c>
      <c r="C104" s="146">
        <v>119242</v>
      </c>
      <c r="D104" s="149">
        <v>44001</v>
      </c>
      <c r="E104" s="150">
        <v>47.031999999999996</v>
      </c>
      <c r="F104" s="150">
        <v>1.5678000000000001</v>
      </c>
      <c r="G104" s="150">
        <v>3.6701000000000001</v>
      </c>
      <c r="H104" s="150">
        <v>3.0522</v>
      </c>
      <c r="I104" s="150">
        <v>1.8582000000000001</v>
      </c>
      <c r="J104" s="150">
        <v>13.992100000000001</v>
      </c>
      <c r="K104" s="150">
        <v>21.382300000000001</v>
      </c>
      <c r="L104" s="150">
        <v>-13.3019</v>
      </c>
      <c r="M104" s="150">
        <v>-2.738</v>
      </c>
      <c r="N104" s="150">
        <v>-6.7657999999999996</v>
      </c>
      <c r="O104" s="150">
        <v>2.2448000000000001</v>
      </c>
      <c r="P104" s="150">
        <v>8.1725999999999992</v>
      </c>
      <c r="Q104" s="150">
        <v>12.9541</v>
      </c>
      <c r="R104" s="150">
        <v>0.25359999999999999</v>
      </c>
    </row>
    <row r="105" spans="1:18" x14ac:dyDescent="0.3">
      <c r="A105" s="146" t="s">
        <v>370</v>
      </c>
      <c r="B105" s="146" t="s">
        <v>275</v>
      </c>
      <c r="C105" s="146">
        <v>104772</v>
      </c>
      <c r="D105" s="149">
        <v>44001</v>
      </c>
      <c r="E105" s="150">
        <v>44.423999999999999</v>
      </c>
      <c r="F105" s="150">
        <v>1.5638000000000001</v>
      </c>
      <c r="G105" s="150">
        <v>3.6612</v>
      </c>
      <c r="H105" s="150">
        <v>3.0337000000000001</v>
      </c>
      <c r="I105" s="150">
        <v>1.8222</v>
      </c>
      <c r="J105" s="150">
        <v>13.898899999999999</v>
      </c>
      <c r="K105" s="150">
        <v>21.095800000000001</v>
      </c>
      <c r="L105" s="150">
        <v>-13.708</v>
      </c>
      <c r="M105" s="150">
        <v>-3.4365999999999999</v>
      </c>
      <c r="N105" s="150">
        <v>-7.6654</v>
      </c>
      <c r="O105" s="150">
        <v>1.2055</v>
      </c>
      <c r="P105" s="150">
        <v>7.1519000000000004</v>
      </c>
      <c r="Q105" s="150">
        <v>11.745799999999999</v>
      </c>
      <c r="R105" s="150">
        <v>-0.71609999999999996</v>
      </c>
    </row>
    <row r="106" spans="1:18" x14ac:dyDescent="0.3">
      <c r="A106" s="146" t="s">
        <v>370</v>
      </c>
      <c r="B106" s="146" t="s">
        <v>173</v>
      </c>
      <c r="C106" s="146">
        <v>118620</v>
      </c>
      <c r="D106" s="149">
        <v>44001</v>
      </c>
      <c r="E106" s="150">
        <v>44.29</v>
      </c>
      <c r="F106" s="150">
        <v>1.536</v>
      </c>
      <c r="G106" s="150">
        <v>3</v>
      </c>
      <c r="H106" s="150">
        <v>2.4045999999999998</v>
      </c>
      <c r="I106" s="150">
        <v>1.0034000000000001</v>
      </c>
      <c r="J106" s="150">
        <v>12.041499999999999</v>
      </c>
      <c r="K106" s="150">
        <v>17.636099999999999</v>
      </c>
      <c r="L106" s="150">
        <v>-14.777799999999999</v>
      </c>
      <c r="M106" s="150">
        <v>-4.4856999999999996</v>
      </c>
      <c r="N106" s="150">
        <v>-10.9391</v>
      </c>
      <c r="O106" s="150">
        <v>-0.37319999999999998</v>
      </c>
      <c r="P106" s="150">
        <v>4.0545</v>
      </c>
      <c r="Q106" s="150">
        <v>10.0334</v>
      </c>
      <c r="R106" s="150">
        <v>-3.6962999999999999</v>
      </c>
    </row>
    <row r="107" spans="1:18" x14ac:dyDescent="0.3">
      <c r="A107" s="146" t="s">
        <v>370</v>
      </c>
      <c r="B107" s="146" t="s">
        <v>276</v>
      </c>
      <c r="C107" s="146">
        <v>111638</v>
      </c>
      <c r="D107" s="149">
        <v>44001</v>
      </c>
      <c r="E107" s="150">
        <v>40.78</v>
      </c>
      <c r="F107" s="150">
        <v>1.5185</v>
      </c>
      <c r="G107" s="150">
        <v>2.9798</v>
      </c>
      <c r="H107" s="150">
        <v>2.3851</v>
      </c>
      <c r="I107" s="150">
        <v>0.94059999999999999</v>
      </c>
      <c r="J107" s="150">
        <v>11.879300000000001</v>
      </c>
      <c r="K107" s="150">
        <v>17.150200000000002</v>
      </c>
      <c r="L107" s="150">
        <v>-15.5169</v>
      </c>
      <c r="M107" s="150">
        <v>-5.7110000000000003</v>
      </c>
      <c r="N107" s="150">
        <v>-12.470499999999999</v>
      </c>
      <c r="O107" s="150">
        <v>-1.9016</v>
      </c>
      <c r="P107" s="150">
        <v>2.7972999999999999</v>
      </c>
      <c r="Q107" s="150">
        <v>13.0291</v>
      </c>
      <c r="R107" s="150">
        <v>-5.3216999999999999</v>
      </c>
    </row>
    <row r="108" spans="1:18" x14ac:dyDescent="0.3">
      <c r="A108" s="146" t="s">
        <v>370</v>
      </c>
      <c r="B108" s="146" t="s">
        <v>174</v>
      </c>
      <c r="C108" s="146">
        <v>135654</v>
      </c>
      <c r="D108" s="149">
        <v>44001</v>
      </c>
      <c r="E108" s="150">
        <v>13.383900000000001</v>
      </c>
      <c r="F108" s="150">
        <v>0.28549999999999998</v>
      </c>
      <c r="G108" s="150">
        <v>1.3387</v>
      </c>
      <c r="H108" s="150">
        <v>0.59830000000000005</v>
      </c>
      <c r="I108" s="150">
        <v>-1.1142000000000001</v>
      </c>
      <c r="J108" s="150">
        <v>13.4748</v>
      </c>
      <c r="K108" s="150">
        <v>17.059699999999999</v>
      </c>
      <c r="L108" s="150">
        <v>-15.448600000000001</v>
      </c>
      <c r="M108" s="150">
        <v>-5.3486000000000002</v>
      </c>
      <c r="N108" s="150">
        <v>-12.129</v>
      </c>
      <c r="O108" s="150">
        <v>-0.61199999999999999</v>
      </c>
      <c r="P108" s="150"/>
      <c r="Q108" s="150">
        <v>6.7316000000000003</v>
      </c>
      <c r="R108" s="150">
        <v>-3.7545999999999999</v>
      </c>
    </row>
    <row r="109" spans="1:18" x14ac:dyDescent="0.3">
      <c r="A109" s="146" t="s">
        <v>370</v>
      </c>
      <c r="B109" s="146" t="s">
        <v>277</v>
      </c>
      <c r="C109" s="146">
        <v>135655</v>
      </c>
      <c r="D109" s="149">
        <v>44001</v>
      </c>
      <c r="E109" s="150">
        <v>12.444800000000001</v>
      </c>
      <c r="F109" s="150">
        <v>0.28120000000000001</v>
      </c>
      <c r="G109" s="150">
        <v>1.3239000000000001</v>
      </c>
      <c r="H109" s="150">
        <v>0.56730000000000003</v>
      </c>
      <c r="I109" s="150">
        <v>-1.1706000000000001</v>
      </c>
      <c r="J109" s="150">
        <v>13.3293</v>
      </c>
      <c r="K109" s="150">
        <v>16.611699999999999</v>
      </c>
      <c r="L109" s="150">
        <v>-16.063800000000001</v>
      </c>
      <c r="M109" s="150">
        <v>-6.3822000000000001</v>
      </c>
      <c r="N109" s="150">
        <v>-13.451000000000001</v>
      </c>
      <c r="O109" s="150">
        <v>-2.2187000000000001</v>
      </c>
      <c r="P109" s="150"/>
      <c r="Q109" s="150">
        <v>5.0101000000000004</v>
      </c>
      <c r="R109" s="150">
        <v>-5.3529999999999998</v>
      </c>
    </row>
    <row r="110" spans="1:18" x14ac:dyDescent="0.3">
      <c r="A110" s="146" t="s">
        <v>370</v>
      </c>
      <c r="B110" s="146" t="s">
        <v>278</v>
      </c>
      <c r="C110" s="146">
        <v>100526</v>
      </c>
      <c r="D110" s="149">
        <v>44001</v>
      </c>
      <c r="E110" s="150">
        <v>462.61439999999999</v>
      </c>
      <c r="F110" s="150">
        <v>1.0902000000000001</v>
      </c>
      <c r="G110" s="150">
        <v>2.9862000000000002</v>
      </c>
      <c r="H110" s="150">
        <v>1.3926000000000001</v>
      </c>
      <c r="I110" s="150">
        <v>3.6700000000000003E-2</v>
      </c>
      <c r="J110" s="150">
        <v>14.9291</v>
      </c>
      <c r="K110" s="150">
        <v>16.9587</v>
      </c>
      <c r="L110" s="150">
        <v>-19.414999999999999</v>
      </c>
      <c r="M110" s="150">
        <v>-12.141</v>
      </c>
      <c r="N110" s="150">
        <v>-18.0014</v>
      </c>
      <c r="O110" s="150">
        <v>-3.3673000000000002</v>
      </c>
      <c r="P110" s="150">
        <v>2.0062000000000002</v>
      </c>
      <c r="Q110" s="150">
        <v>19.816800000000001</v>
      </c>
      <c r="R110" s="150">
        <v>-8.6294000000000004</v>
      </c>
    </row>
    <row r="111" spans="1:18" x14ac:dyDescent="0.3">
      <c r="A111" s="146" t="s">
        <v>370</v>
      </c>
      <c r="B111" s="146" t="s">
        <v>175</v>
      </c>
      <c r="C111" s="146">
        <v>118540</v>
      </c>
      <c r="D111" s="149">
        <v>44001</v>
      </c>
      <c r="E111" s="150">
        <v>494.45089999999999</v>
      </c>
      <c r="F111" s="150">
        <v>1.0927</v>
      </c>
      <c r="G111" s="150">
        <v>2.9937999999999998</v>
      </c>
      <c r="H111" s="150">
        <v>1.4101999999999999</v>
      </c>
      <c r="I111" s="150">
        <v>7.3499999999999996E-2</v>
      </c>
      <c r="J111" s="150">
        <v>15.021699999999999</v>
      </c>
      <c r="K111" s="150">
        <v>17.241700000000002</v>
      </c>
      <c r="L111" s="150">
        <v>-19.022099999999998</v>
      </c>
      <c r="M111" s="150">
        <v>-11.4864</v>
      </c>
      <c r="N111" s="150">
        <v>-17.191500000000001</v>
      </c>
      <c r="O111" s="150">
        <v>-2.4108999999999998</v>
      </c>
      <c r="P111" s="150">
        <v>3.0143</v>
      </c>
      <c r="Q111" s="150">
        <v>10.000999999999999</v>
      </c>
      <c r="R111" s="150">
        <v>-7.7392000000000003</v>
      </c>
    </row>
    <row r="112" spans="1:18" x14ac:dyDescent="0.3">
      <c r="A112" s="146" t="s">
        <v>370</v>
      </c>
      <c r="B112" s="146" t="s">
        <v>279</v>
      </c>
      <c r="C112" s="146">
        <v>100998</v>
      </c>
      <c r="D112" s="149">
        <v>44001</v>
      </c>
      <c r="E112" s="150">
        <v>306.72199999999998</v>
      </c>
      <c r="F112" s="150">
        <v>1.5427</v>
      </c>
      <c r="G112" s="150">
        <v>3.6758999999999999</v>
      </c>
      <c r="H112" s="150">
        <v>2.8557000000000001</v>
      </c>
      <c r="I112" s="150">
        <v>0.9093</v>
      </c>
      <c r="J112" s="150">
        <v>15.895899999999999</v>
      </c>
      <c r="K112" s="150">
        <v>21.0474</v>
      </c>
      <c r="L112" s="150">
        <v>-18.3825</v>
      </c>
      <c r="M112" s="150">
        <v>-7.9930000000000003</v>
      </c>
      <c r="N112" s="150">
        <v>-15.6265</v>
      </c>
      <c r="O112" s="150">
        <v>-0.53320000000000001</v>
      </c>
      <c r="P112" s="150">
        <v>5.5795000000000003</v>
      </c>
      <c r="Q112" s="150">
        <v>19.218900000000001</v>
      </c>
      <c r="R112" s="150">
        <v>-4.3006000000000002</v>
      </c>
    </row>
    <row r="113" spans="1:18" x14ac:dyDescent="0.3">
      <c r="A113" s="146" t="s">
        <v>370</v>
      </c>
      <c r="B113" s="146" t="s">
        <v>176</v>
      </c>
      <c r="C113" s="146">
        <v>118929</v>
      </c>
      <c r="D113" s="149">
        <v>44001</v>
      </c>
      <c r="E113" s="150">
        <v>320.101</v>
      </c>
      <c r="F113" s="150">
        <v>1.5439000000000001</v>
      </c>
      <c r="G113" s="150">
        <v>3.6804999999999999</v>
      </c>
      <c r="H113" s="150">
        <v>2.8654999999999999</v>
      </c>
      <c r="I113" s="150">
        <v>0.92889999999999995</v>
      </c>
      <c r="J113" s="150">
        <v>15.945</v>
      </c>
      <c r="K113" s="150">
        <v>21.1999</v>
      </c>
      <c r="L113" s="150">
        <v>-18.177900000000001</v>
      </c>
      <c r="M113" s="150">
        <v>-7.6478000000000002</v>
      </c>
      <c r="N113" s="150">
        <v>-15.2035</v>
      </c>
      <c r="O113" s="150">
        <v>4.07E-2</v>
      </c>
      <c r="P113" s="150">
        <v>6.2169999999999996</v>
      </c>
      <c r="Q113" s="150">
        <v>10.999000000000001</v>
      </c>
      <c r="R113" s="150">
        <v>-3.8132000000000001</v>
      </c>
    </row>
    <row r="114" spans="1:18" x14ac:dyDescent="0.3">
      <c r="A114" s="146" t="s">
        <v>370</v>
      </c>
      <c r="B114" s="146" t="s">
        <v>280</v>
      </c>
      <c r="C114" s="146">
        <v>101979</v>
      </c>
      <c r="D114" s="149">
        <v>44001</v>
      </c>
      <c r="E114" s="150">
        <v>1375.1566022488801</v>
      </c>
      <c r="F114" s="150">
        <v>1.3129999999999999</v>
      </c>
      <c r="G114" s="150">
        <v>3.1387999999999998</v>
      </c>
      <c r="H114" s="150">
        <v>1.9279999999999999</v>
      </c>
      <c r="I114" s="150">
        <v>0.13189999999999999</v>
      </c>
      <c r="J114" s="150">
        <v>14.340199999999999</v>
      </c>
      <c r="K114" s="150">
        <v>23.364799999999999</v>
      </c>
      <c r="L114" s="150">
        <v>-18.4297</v>
      </c>
      <c r="M114" s="150">
        <v>-10.548999999999999</v>
      </c>
      <c r="N114" s="150">
        <v>-19.293199999999999</v>
      </c>
      <c r="O114" s="150">
        <v>-5.1703999999999999</v>
      </c>
      <c r="P114" s="150">
        <v>1.8344</v>
      </c>
      <c r="Q114" s="150">
        <v>22.527000000000001</v>
      </c>
      <c r="R114" s="150">
        <v>-8.5221999999999998</v>
      </c>
    </row>
    <row r="115" spans="1:18" x14ac:dyDescent="0.3">
      <c r="A115" s="146" t="s">
        <v>370</v>
      </c>
      <c r="B115" s="146" t="s">
        <v>177</v>
      </c>
      <c r="C115" s="146">
        <v>119060</v>
      </c>
      <c r="D115" s="149">
        <v>44001</v>
      </c>
      <c r="E115" s="150">
        <v>441.30799999999999</v>
      </c>
      <c r="F115" s="150">
        <v>1.3148</v>
      </c>
      <c r="G115" s="150">
        <v>3.1444999999999999</v>
      </c>
      <c r="H115" s="150">
        <v>1.9408000000000001</v>
      </c>
      <c r="I115" s="150">
        <v>0.15679999999999999</v>
      </c>
      <c r="J115" s="150">
        <v>14.401400000000001</v>
      </c>
      <c r="K115" s="150">
        <v>23.5181</v>
      </c>
      <c r="L115" s="150">
        <v>-18.209700000000002</v>
      </c>
      <c r="M115" s="150">
        <v>-10.1782</v>
      </c>
      <c r="N115" s="150">
        <v>-18.841000000000001</v>
      </c>
      <c r="O115" s="150">
        <v>-4.5471000000000004</v>
      </c>
      <c r="P115" s="150">
        <v>2.4940000000000002</v>
      </c>
      <c r="Q115" s="150">
        <v>8.2555999999999994</v>
      </c>
      <c r="R115" s="150">
        <v>-7.9676</v>
      </c>
    </row>
    <row r="116" spans="1:18" x14ac:dyDescent="0.3">
      <c r="A116" s="146" t="s">
        <v>370</v>
      </c>
      <c r="B116" s="146" t="s">
        <v>281</v>
      </c>
      <c r="C116" s="146">
        <v>104707</v>
      </c>
      <c r="D116" s="149">
        <v>44001</v>
      </c>
      <c r="E116" s="150">
        <v>31.778300000000002</v>
      </c>
      <c r="F116" s="150">
        <v>1.9064000000000001</v>
      </c>
      <c r="G116" s="150">
        <v>3.4426000000000001</v>
      </c>
      <c r="H116" s="150">
        <v>2.7725</v>
      </c>
      <c r="I116" s="150">
        <v>1.0018</v>
      </c>
      <c r="J116" s="150">
        <v>13.858700000000001</v>
      </c>
      <c r="K116" s="150">
        <v>16.303899999999999</v>
      </c>
      <c r="L116" s="150">
        <v>-16.774100000000001</v>
      </c>
      <c r="M116" s="150">
        <v>-6.2428999999999997</v>
      </c>
      <c r="N116" s="150">
        <v>-13.067600000000001</v>
      </c>
      <c r="O116" s="150">
        <v>-3.8014999999999999</v>
      </c>
      <c r="P116" s="150">
        <v>3.9403000000000001</v>
      </c>
      <c r="Q116" s="150">
        <v>8.9674999999999994</v>
      </c>
      <c r="R116" s="150">
        <v>-6.5720000000000001</v>
      </c>
    </row>
    <row r="117" spans="1:18" x14ac:dyDescent="0.3">
      <c r="A117" s="146" t="s">
        <v>370</v>
      </c>
      <c r="B117" s="146" t="s">
        <v>178</v>
      </c>
      <c r="C117" s="146">
        <v>120079</v>
      </c>
      <c r="D117" s="149">
        <v>44001</v>
      </c>
      <c r="E117" s="150">
        <v>33.7498</v>
      </c>
      <c r="F117" s="150">
        <v>1.9098999999999999</v>
      </c>
      <c r="G117" s="150">
        <v>3.4533999999999998</v>
      </c>
      <c r="H117" s="150">
        <v>2.7972999999999999</v>
      </c>
      <c r="I117" s="150">
        <v>1.0503</v>
      </c>
      <c r="J117" s="150">
        <v>13.9795</v>
      </c>
      <c r="K117" s="150">
        <v>16.669499999999999</v>
      </c>
      <c r="L117" s="150">
        <v>-16.238800000000001</v>
      </c>
      <c r="M117" s="150">
        <v>-5.3360000000000003</v>
      </c>
      <c r="N117" s="150">
        <v>-11.942</v>
      </c>
      <c r="O117" s="150">
        <v>-2.9114</v>
      </c>
      <c r="P117" s="150">
        <v>4.8114999999999997</v>
      </c>
      <c r="Q117" s="150">
        <v>9.6516999999999999</v>
      </c>
      <c r="R117" s="150">
        <v>-5.6079999999999997</v>
      </c>
    </row>
    <row r="118" spans="1:18" x14ac:dyDescent="0.3">
      <c r="A118" s="146" t="s">
        <v>370</v>
      </c>
      <c r="B118" s="146" t="s">
        <v>282</v>
      </c>
      <c r="C118" s="146">
        <v>100354</v>
      </c>
      <c r="D118" s="149">
        <v>44001</v>
      </c>
      <c r="E118" s="150">
        <v>332.06</v>
      </c>
      <c r="F118" s="150">
        <v>1.1854</v>
      </c>
      <c r="G118" s="150">
        <v>2.7</v>
      </c>
      <c r="H118" s="150">
        <v>2.0028000000000001</v>
      </c>
      <c r="I118" s="150">
        <v>2.41E-2</v>
      </c>
      <c r="J118" s="150">
        <v>13.4162</v>
      </c>
      <c r="K118" s="150">
        <v>22.1572</v>
      </c>
      <c r="L118" s="150">
        <v>-14.7165</v>
      </c>
      <c r="M118" s="150">
        <v>-4.9546000000000001</v>
      </c>
      <c r="N118" s="150">
        <v>-12.0184</v>
      </c>
      <c r="O118" s="150">
        <v>0.99739999999999995</v>
      </c>
      <c r="P118" s="150">
        <v>4.8648999999999996</v>
      </c>
      <c r="Q118" s="150">
        <v>18.293900000000001</v>
      </c>
      <c r="R118" s="150">
        <v>-3.6349999999999998</v>
      </c>
    </row>
    <row r="119" spans="1:18" x14ac:dyDescent="0.3">
      <c r="A119" s="146" t="s">
        <v>370</v>
      </c>
      <c r="B119" s="146" t="s">
        <v>179</v>
      </c>
      <c r="C119" s="146">
        <v>120592</v>
      </c>
      <c r="D119" s="149">
        <v>44001</v>
      </c>
      <c r="E119" s="150">
        <v>356.23</v>
      </c>
      <c r="F119" s="150">
        <v>1.1845000000000001</v>
      </c>
      <c r="G119" s="150">
        <v>2.7042999999999999</v>
      </c>
      <c r="H119" s="150">
        <v>2.0160999999999998</v>
      </c>
      <c r="I119" s="150">
        <v>5.62E-2</v>
      </c>
      <c r="J119" s="150">
        <v>13.4924</v>
      </c>
      <c r="K119" s="150">
        <v>22.251999999999999</v>
      </c>
      <c r="L119" s="150">
        <v>-14.5116</v>
      </c>
      <c r="M119" s="150">
        <v>-4.5164999999999997</v>
      </c>
      <c r="N119" s="150">
        <v>-11.412000000000001</v>
      </c>
      <c r="O119" s="150">
        <v>1.9136</v>
      </c>
      <c r="P119" s="150">
        <v>5.9484000000000004</v>
      </c>
      <c r="Q119" s="150">
        <v>11.401199999999999</v>
      </c>
      <c r="R119" s="150">
        <v>-2.8824999999999998</v>
      </c>
    </row>
    <row r="120" spans="1:18" x14ac:dyDescent="0.3">
      <c r="A120" s="146" t="s">
        <v>370</v>
      </c>
      <c r="B120" s="146" t="s">
        <v>283</v>
      </c>
      <c r="C120" s="146">
        <v>142136</v>
      </c>
      <c r="D120" s="149">
        <v>44001</v>
      </c>
      <c r="E120" s="150">
        <v>9.1</v>
      </c>
      <c r="F120" s="150">
        <v>1.9036999999999999</v>
      </c>
      <c r="G120" s="150">
        <v>3.5266999999999999</v>
      </c>
      <c r="H120" s="150">
        <v>3.1745999999999999</v>
      </c>
      <c r="I120" s="150">
        <v>-1.087</v>
      </c>
      <c r="J120" s="150">
        <v>19.894600000000001</v>
      </c>
      <c r="K120" s="150">
        <v>13.324999999999999</v>
      </c>
      <c r="L120" s="150">
        <v>-21.006900000000002</v>
      </c>
      <c r="M120" s="150">
        <v>-9.1815999999999995</v>
      </c>
      <c r="N120" s="150">
        <v>-16.437100000000001</v>
      </c>
      <c r="O120" s="150"/>
      <c r="P120" s="150"/>
      <c r="Q120" s="150">
        <v>-4.1159999999999997</v>
      </c>
      <c r="R120" s="150">
        <v>-6.6738</v>
      </c>
    </row>
    <row r="121" spans="1:18" x14ac:dyDescent="0.3">
      <c r="A121" s="146" t="s">
        <v>370</v>
      </c>
      <c r="B121" s="146" t="s">
        <v>180</v>
      </c>
      <c r="C121" s="146">
        <v>142134</v>
      </c>
      <c r="D121" s="149">
        <v>44001</v>
      </c>
      <c r="E121" s="150">
        <v>9.3000000000000007</v>
      </c>
      <c r="F121" s="150">
        <v>1.8620000000000001</v>
      </c>
      <c r="G121" s="150">
        <v>3.4483000000000001</v>
      </c>
      <c r="H121" s="150">
        <v>3.1042000000000001</v>
      </c>
      <c r="I121" s="150">
        <v>-1.0638000000000001</v>
      </c>
      <c r="J121" s="150">
        <v>20</v>
      </c>
      <c r="K121" s="150">
        <v>13.4146</v>
      </c>
      <c r="L121" s="150">
        <v>-20.851099999999999</v>
      </c>
      <c r="M121" s="150">
        <v>-8.9128000000000007</v>
      </c>
      <c r="N121" s="150">
        <v>-16.065000000000001</v>
      </c>
      <c r="O121" s="150"/>
      <c r="P121" s="150"/>
      <c r="Q121" s="150">
        <v>-3.1825000000000001</v>
      </c>
      <c r="R121" s="150">
        <v>-5.835</v>
      </c>
    </row>
    <row r="122" spans="1:18" x14ac:dyDescent="0.3">
      <c r="A122" s="146" t="s">
        <v>370</v>
      </c>
      <c r="B122" s="146" t="s">
        <v>181</v>
      </c>
      <c r="C122" s="146">
        <v>123637</v>
      </c>
      <c r="D122" s="149">
        <v>44001</v>
      </c>
      <c r="E122" s="150">
        <v>25.59</v>
      </c>
      <c r="F122" s="150">
        <v>1.3465</v>
      </c>
      <c r="G122" s="150">
        <v>2.1556999999999999</v>
      </c>
      <c r="H122" s="150">
        <v>0.86719999999999997</v>
      </c>
      <c r="I122" s="150">
        <v>-1.0823</v>
      </c>
      <c r="J122" s="150">
        <v>8.7086000000000006</v>
      </c>
      <c r="K122" s="150">
        <v>8.3404000000000007</v>
      </c>
      <c r="L122" s="150">
        <v>-14.728400000000001</v>
      </c>
      <c r="M122" s="150">
        <v>-4.0134999999999996</v>
      </c>
      <c r="N122" s="150">
        <v>-6.3323999999999998</v>
      </c>
      <c r="O122" s="150">
        <v>0.40670000000000001</v>
      </c>
      <c r="P122" s="150">
        <v>4.9634999999999998</v>
      </c>
      <c r="Q122" s="150">
        <v>14.869400000000001</v>
      </c>
      <c r="R122" s="150">
        <v>-5.2356999999999996</v>
      </c>
    </row>
    <row r="123" spans="1:18" x14ac:dyDescent="0.3">
      <c r="A123" s="146" t="s">
        <v>370</v>
      </c>
      <c r="B123" s="146" t="s">
        <v>284</v>
      </c>
      <c r="C123" s="146">
        <v>123638</v>
      </c>
      <c r="D123" s="149">
        <v>44001</v>
      </c>
      <c r="E123" s="150">
        <v>23.63</v>
      </c>
      <c r="F123" s="150">
        <v>1.3292999999999999</v>
      </c>
      <c r="G123" s="150">
        <v>2.1175000000000002</v>
      </c>
      <c r="H123" s="150">
        <v>0.85360000000000003</v>
      </c>
      <c r="I123" s="150">
        <v>-1.1296999999999999</v>
      </c>
      <c r="J123" s="150">
        <v>8.5937000000000001</v>
      </c>
      <c r="K123" s="150">
        <v>8.0475999999999992</v>
      </c>
      <c r="L123" s="150">
        <v>-15.2439</v>
      </c>
      <c r="M123" s="150">
        <v>-4.8712</v>
      </c>
      <c r="N123" s="150">
        <v>-7.4785000000000004</v>
      </c>
      <c r="O123" s="150">
        <v>-1.1295999999999999</v>
      </c>
      <c r="P123" s="150">
        <v>3.5541999999999998</v>
      </c>
      <c r="Q123" s="150">
        <v>13.526899999999999</v>
      </c>
      <c r="R123" s="150">
        <v>-6.5609999999999999</v>
      </c>
    </row>
    <row r="124" spans="1:18" x14ac:dyDescent="0.3">
      <c r="A124" s="146" t="s">
        <v>370</v>
      </c>
      <c r="B124" s="146" t="s">
        <v>182</v>
      </c>
      <c r="C124" s="146">
        <v>118473</v>
      </c>
      <c r="D124" s="149">
        <v>44001</v>
      </c>
      <c r="E124" s="150">
        <v>50.38</v>
      </c>
      <c r="F124" s="150">
        <v>1.5726</v>
      </c>
      <c r="G124" s="150">
        <v>3.0476999999999999</v>
      </c>
      <c r="H124" s="150">
        <v>2.6905999999999999</v>
      </c>
      <c r="I124" s="150">
        <v>2.8372999999999999</v>
      </c>
      <c r="J124" s="150">
        <v>16.136500000000002</v>
      </c>
      <c r="K124" s="150">
        <v>22.459900000000001</v>
      </c>
      <c r="L124" s="150">
        <v>-14.566700000000001</v>
      </c>
      <c r="M124" s="150">
        <v>-7.0651000000000002</v>
      </c>
      <c r="N124" s="150">
        <v>-15.7666</v>
      </c>
      <c r="O124" s="150">
        <v>-1.5137</v>
      </c>
      <c r="P124" s="150">
        <v>4.18</v>
      </c>
      <c r="Q124" s="150">
        <v>11.522600000000001</v>
      </c>
      <c r="R124" s="150">
        <v>-8.3459000000000003</v>
      </c>
    </row>
    <row r="125" spans="1:18" x14ac:dyDescent="0.3">
      <c r="A125" s="146" t="s">
        <v>370</v>
      </c>
      <c r="B125" s="146" t="s">
        <v>285</v>
      </c>
      <c r="C125" s="146">
        <v>111569</v>
      </c>
      <c r="D125" s="149">
        <v>44001</v>
      </c>
      <c r="E125" s="150">
        <v>46.46</v>
      </c>
      <c r="F125" s="150">
        <v>1.5519000000000001</v>
      </c>
      <c r="G125" s="150">
        <v>3.0384000000000002</v>
      </c>
      <c r="H125" s="150">
        <v>2.6513</v>
      </c>
      <c r="I125" s="150">
        <v>2.7875999999999999</v>
      </c>
      <c r="J125" s="150">
        <v>16.004999999999999</v>
      </c>
      <c r="K125" s="150">
        <v>22.102499999999999</v>
      </c>
      <c r="L125" s="150">
        <v>-15.001799999999999</v>
      </c>
      <c r="M125" s="150">
        <v>-7.7808999999999999</v>
      </c>
      <c r="N125" s="150">
        <v>-16.678599999999999</v>
      </c>
      <c r="O125" s="150">
        <v>-2.6915</v>
      </c>
      <c r="P125" s="150">
        <v>2.9809000000000001</v>
      </c>
      <c r="Q125" s="150">
        <v>14.305999999999999</v>
      </c>
      <c r="R125" s="150">
        <v>-9.4335000000000004</v>
      </c>
    </row>
    <row r="126" spans="1:18" x14ac:dyDescent="0.3">
      <c r="A126" s="146" t="s">
        <v>370</v>
      </c>
      <c r="B126" s="146" t="s">
        <v>183</v>
      </c>
      <c r="C126" s="146">
        <v>141808</v>
      </c>
      <c r="D126" s="149">
        <v>44001</v>
      </c>
      <c r="E126" s="150">
        <v>8.67</v>
      </c>
      <c r="F126" s="150">
        <v>1.7605999999999999</v>
      </c>
      <c r="G126" s="150">
        <v>2.6036000000000001</v>
      </c>
      <c r="H126" s="150">
        <v>2</v>
      </c>
      <c r="I126" s="150">
        <v>0.81399999999999995</v>
      </c>
      <c r="J126" s="150">
        <v>11.871</v>
      </c>
      <c r="K126" s="150">
        <v>17.004000000000001</v>
      </c>
      <c r="L126" s="150">
        <v>-15.9884</v>
      </c>
      <c r="M126" s="150">
        <v>-5.5556000000000001</v>
      </c>
      <c r="N126" s="150">
        <v>-11.620799999999999</v>
      </c>
      <c r="O126" s="150"/>
      <c r="P126" s="150"/>
      <c r="Q126" s="150">
        <v>-5.5994000000000002</v>
      </c>
      <c r="R126" s="150">
        <v>-4.1087999999999996</v>
      </c>
    </row>
    <row r="127" spans="1:18" x14ac:dyDescent="0.3">
      <c r="A127" s="146" t="s">
        <v>370</v>
      </c>
      <c r="B127" s="146" t="s">
        <v>286</v>
      </c>
      <c r="C127" s="146">
        <v>141862</v>
      </c>
      <c r="D127" s="149">
        <v>44001</v>
      </c>
      <c r="E127" s="150">
        <v>8.4499999999999993</v>
      </c>
      <c r="F127" s="150">
        <v>1.8071999999999999</v>
      </c>
      <c r="G127" s="150">
        <v>2.5485000000000002</v>
      </c>
      <c r="H127" s="150">
        <v>2.0531000000000001</v>
      </c>
      <c r="I127" s="150">
        <v>0.71509999999999996</v>
      </c>
      <c r="J127" s="150">
        <v>11.6248</v>
      </c>
      <c r="K127" s="150">
        <v>16.5517</v>
      </c>
      <c r="L127" s="150">
        <v>-16.584399999999999</v>
      </c>
      <c r="M127" s="150">
        <v>-6.423</v>
      </c>
      <c r="N127" s="150">
        <v>-12.7066</v>
      </c>
      <c r="O127" s="150"/>
      <c r="P127" s="150"/>
      <c r="Q127" s="150">
        <v>-6.5739999999999998</v>
      </c>
      <c r="R127" s="150">
        <v>-5.08</v>
      </c>
    </row>
    <row r="128" spans="1:18" x14ac:dyDescent="0.3">
      <c r="A128" s="146" t="s">
        <v>370</v>
      </c>
      <c r="B128" s="146" t="s">
        <v>287</v>
      </c>
      <c r="C128" s="146">
        <v>104636</v>
      </c>
      <c r="D128" s="149">
        <v>44001</v>
      </c>
      <c r="E128" s="150">
        <v>47.81</v>
      </c>
      <c r="F128" s="150">
        <v>1.1424000000000001</v>
      </c>
      <c r="G128" s="150">
        <v>2.6846999999999999</v>
      </c>
      <c r="H128" s="150">
        <v>2.2454999999999998</v>
      </c>
      <c r="I128" s="150">
        <v>1.0995999999999999</v>
      </c>
      <c r="J128" s="150">
        <v>13.3744</v>
      </c>
      <c r="K128" s="150">
        <v>20.3979</v>
      </c>
      <c r="L128" s="150">
        <v>-10.818899999999999</v>
      </c>
      <c r="M128" s="150">
        <v>1.5074000000000001</v>
      </c>
      <c r="N128" s="150">
        <v>-5.5137999999999998</v>
      </c>
      <c r="O128" s="150">
        <v>3.3468</v>
      </c>
      <c r="P128" s="150">
        <v>6.4047999999999998</v>
      </c>
      <c r="Q128" s="150">
        <v>12.3055</v>
      </c>
      <c r="R128" s="150">
        <v>-2.4548000000000001</v>
      </c>
    </row>
    <row r="129" spans="1:18" x14ac:dyDescent="0.3">
      <c r="A129" s="146" t="s">
        <v>370</v>
      </c>
      <c r="B129" s="146" t="s">
        <v>184</v>
      </c>
      <c r="C129" s="146">
        <v>120416</v>
      </c>
      <c r="D129" s="149">
        <v>44001</v>
      </c>
      <c r="E129" s="150">
        <v>53.18</v>
      </c>
      <c r="F129" s="150">
        <v>1.1604000000000001</v>
      </c>
      <c r="G129" s="150">
        <v>2.7037</v>
      </c>
      <c r="H129" s="150">
        <v>2.2888999999999999</v>
      </c>
      <c r="I129" s="150">
        <v>1.1604000000000001</v>
      </c>
      <c r="J129" s="150">
        <v>13.511200000000001</v>
      </c>
      <c r="K129" s="150">
        <v>20.753900000000002</v>
      </c>
      <c r="L129" s="150">
        <v>-10.320399999999999</v>
      </c>
      <c r="M129" s="150">
        <v>2.3283</v>
      </c>
      <c r="N129" s="150">
        <v>-4.4385000000000003</v>
      </c>
      <c r="O129" s="150">
        <v>4.8124000000000002</v>
      </c>
      <c r="P129" s="150">
        <v>8.0406999999999993</v>
      </c>
      <c r="Q129" s="150">
        <v>14.190200000000001</v>
      </c>
      <c r="R129" s="150">
        <v>-1.1443000000000001</v>
      </c>
    </row>
    <row r="130" spans="1:18" x14ac:dyDescent="0.3">
      <c r="A130" s="146" t="s">
        <v>370</v>
      </c>
      <c r="B130" s="146" t="s">
        <v>185</v>
      </c>
      <c r="C130" s="146">
        <v>147541</v>
      </c>
      <c r="D130" s="149">
        <v>44001</v>
      </c>
      <c r="E130" s="150">
        <v>9.0586000000000002</v>
      </c>
      <c r="F130" s="150">
        <v>0.63549999999999995</v>
      </c>
      <c r="G130" s="150">
        <v>2.4554999999999998</v>
      </c>
      <c r="H130" s="150">
        <v>2.0594999999999999</v>
      </c>
      <c r="I130" s="150">
        <v>1.3957999999999999</v>
      </c>
      <c r="J130" s="150">
        <v>15.0693</v>
      </c>
      <c r="K130" s="150">
        <v>21.183700000000002</v>
      </c>
      <c r="L130" s="150">
        <v>-14.191800000000001</v>
      </c>
      <c r="M130" s="150"/>
      <c r="N130" s="150"/>
      <c r="O130" s="150"/>
      <c r="P130" s="150"/>
      <c r="Q130" s="150">
        <v>-9.4139999999999997</v>
      </c>
      <c r="R130" s="150"/>
    </row>
    <row r="131" spans="1:18" x14ac:dyDescent="0.3">
      <c r="A131" s="146" t="s">
        <v>370</v>
      </c>
      <c r="B131" s="146" t="s">
        <v>288</v>
      </c>
      <c r="C131" s="146">
        <v>147544</v>
      </c>
      <c r="D131" s="149">
        <v>44001</v>
      </c>
      <c r="E131" s="150">
        <v>8.9271999999999991</v>
      </c>
      <c r="F131" s="150">
        <v>0.63129999999999997</v>
      </c>
      <c r="G131" s="150">
        <v>2.4371999999999998</v>
      </c>
      <c r="H131" s="150">
        <v>2.0181</v>
      </c>
      <c r="I131" s="150">
        <v>1.3119000000000001</v>
      </c>
      <c r="J131" s="150">
        <v>14.854699999999999</v>
      </c>
      <c r="K131" s="150">
        <v>20.5108</v>
      </c>
      <c r="L131" s="150">
        <v>-15.1221</v>
      </c>
      <c r="M131" s="150"/>
      <c r="N131" s="150"/>
      <c r="O131" s="150"/>
      <c r="P131" s="150"/>
      <c r="Q131" s="150">
        <v>-10.728</v>
      </c>
      <c r="R131" s="150"/>
    </row>
    <row r="132" spans="1:18" x14ac:dyDescent="0.3">
      <c r="A132" s="146" t="s">
        <v>370</v>
      </c>
      <c r="B132" s="146" t="s">
        <v>289</v>
      </c>
      <c r="C132" s="146">
        <v>107288</v>
      </c>
      <c r="D132" s="149">
        <v>44001</v>
      </c>
      <c r="E132" s="150">
        <v>15.4041</v>
      </c>
      <c r="F132" s="150">
        <v>1.8210999999999999</v>
      </c>
      <c r="G132" s="150">
        <v>3.2349999999999999</v>
      </c>
      <c r="H132" s="150">
        <v>2.7248000000000001</v>
      </c>
      <c r="I132" s="150">
        <v>0.94689999999999996</v>
      </c>
      <c r="J132" s="150">
        <v>16.7181</v>
      </c>
      <c r="K132" s="150">
        <v>13.184699999999999</v>
      </c>
      <c r="L132" s="150">
        <v>-16.102</v>
      </c>
      <c r="M132" s="150">
        <v>-5.5514000000000001</v>
      </c>
      <c r="N132" s="150">
        <v>-10.229900000000001</v>
      </c>
      <c r="O132" s="150">
        <v>0.74609999999999999</v>
      </c>
      <c r="P132" s="150">
        <v>5.4184000000000001</v>
      </c>
      <c r="Q132" s="150">
        <v>3.5966</v>
      </c>
      <c r="R132" s="150">
        <v>-2.8759999999999999</v>
      </c>
    </row>
    <row r="133" spans="1:18" x14ac:dyDescent="0.3">
      <c r="A133" s="146" t="s">
        <v>370</v>
      </c>
      <c r="B133" s="146" t="s">
        <v>186</v>
      </c>
      <c r="C133" s="146">
        <v>120494</v>
      </c>
      <c r="D133" s="149">
        <v>44001</v>
      </c>
      <c r="E133" s="150">
        <v>16.7377</v>
      </c>
      <c r="F133" s="150">
        <v>1.8231999999999999</v>
      </c>
      <c r="G133" s="150">
        <v>3.2414000000000001</v>
      </c>
      <c r="H133" s="150">
        <v>2.7395</v>
      </c>
      <c r="I133" s="150">
        <v>0.97609999999999997</v>
      </c>
      <c r="J133" s="150">
        <v>16.792000000000002</v>
      </c>
      <c r="K133" s="150">
        <v>13.399800000000001</v>
      </c>
      <c r="L133" s="150">
        <v>-15.787699999999999</v>
      </c>
      <c r="M133" s="150">
        <v>-5.0202999999999998</v>
      </c>
      <c r="N133" s="150">
        <v>-9.5548000000000002</v>
      </c>
      <c r="O133" s="150">
        <v>1.5032000000000001</v>
      </c>
      <c r="P133" s="150">
        <v>6.7803000000000004</v>
      </c>
      <c r="Q133" s="150">
        <v>12.0701</v>
      </c>
      <c r="R133" s="150">
        <v>-2.1467999999999998</v>
      </c>
    </row>
    <row r="134" spans="1:18" x14ac:dyDescent="0.3">
      <c r="A134" s="146" t="s">
        <v>370</v>
      </c>
      <c r="B134" s="146" t="s">
        <v>290</v>
      </c>
      <c r="C134" s="146">
        <v>103339</v>
      </c>
      <c r="D134" s="149">
        <v>44001</v>
      </c>
      <c r="E134" s="150">
        <v>40.268000000000001</v>
      </c>
      <c r="F134" s="150">
        <v>1.1758999999999999</v>
      </c>
      <c r="G134" s="150">
        <v>2.5074000000000001</v>
      </c>
      <c r="H134" s="150">
        <v>2.0139999999999998</v>
      </c>
      <c r="I134" s="150">
        <v>0.88939999999999997</v>
      </c>
      <c r="J134" s="150">
        <v>13.9091</v>
      </c>
      <c r="K134" s="150">
        <v>18.9953</v>
      </c>
      <c r="L134" s="150">
        <v>-13.662100000000001</v>
      </c>
      <c r="M134" s="150">
        <v>-1.9313</v>
      </c>
      <c r="N134" s="150">
        <v>-10.005599999999999</v>
      </c>
      <c r="O134" s="150">
        <v>0.7641</v>
      </c>
      <c r="P134" s="150">
        <v>5.6445999999999996</v>
      </c>
      <c r="Q134" s="150">
        <v>10.024699999999999</v>
      </c>
      <c r="R134" s="150">
        <v>-0.26919999999999999</v>
      </c>
    </row>
    <row r="135" spans="1:18" x14ac:dyDescent="0.3">
      <c r="A135" s="146" t="s">
        <v>370</v>
      </c>
      <c r="B135" s="146" t="s">
        <v>187</v>
      </c>
      <c r="C135" s="146">
        <v>119773</v>
      </c>
      <c r="D135" s="149">
        <v>44001</v>
      </c>
      <c r="E135" s="150">
        <v>44.212000000000003</v>
      </c>
      <c r="F135" s="150">
        <v>1.1786000000000001</v>
      </c>
      <c r="G135" s="150">
        <v>2.5182000000000002</v>
      </c>
      <c r="H135" s="150">
        <v>2.0402999999999998</v>
      </c>
      <c r="I135" s="150">
        <v>0.94059999999999999</v>
      </c>
      <c r="J135" s="150">
        <v>14.0366</v>
      </c>
      <c r="K135" s="150">
        <v>19.372499999999999</v>
      </c>
      <c r="L135" s="150">
        <v>-13.120699999999999</v>
      </c>
      <c r="M135" s="150">
        <v>-1.0342</v>
      </c>
      <c r="N135" s="150">
        <v>-8.9013000000000009</v>
      </c>
      <c r="O135" s="150">
        <v>1.9631000000000001</v>
      </c>
      <c r="P135" s="150">
        <v>7.0434000000000001</v>
      </c>
      <c r="Q135" s="150">
        <v>10.968500000000001</v>
      </c>
      <c r="R135" s="150">
        <v>0.8962</v>
      </c>
    </row>
    <row r="136" spans="1:18" x14ac:dyDescent="0.3">
      <c r="A136" s="146" t="s">
        <v>370</v>
      </c>
      <c r="B136" s="146" t="s">
        <v>188</v>
      </c>
      <c r="C136" s="146">
        <v>119417</v>
      </c>
      <c r="D136" s="149">
        <v>44001</v>
      </c>
      <c r="E136" s="150">
        <v>49.109000000000002</v>
      </c>
      <c r="F136" s="150">
        <v>1.2848999999999999</v>
      </c>
      <c r="G136" s="150">
        <v>2.4</v>
      </c>
      <c r="H136" s="150">
        <v>2.0573999999999999</v>
      </c>
      <c r="I136" s="150">
        <v>0.56110000000000004</v>
      </c>
      <c r="J136" s="150">
        <v>13.2744</v>
      </c>
      <c r="K136" s="150">
        <v>20.138500000000001</v>
      </c>
      <c r="L136" s="150">
        <v>-15.3629</v>
      </c>
      <c r="M136" s="150">
        <v>-4.8589000000000002</v>
      </c>
      <c r="N136" s="150">
        <v>-11.7554</v>
      </c>
      <c r="O136" s="150">
        <v>-1.9854000000000001</v>
      </c>
      <c r="P136" s="150">
        <v>5.4344999999999999</v>
      </c>
      <c r="Q136" s="150">
        <v>10.275600000000001</v>
      </c>
      <c r="R136" s="150">
        <v>-7.0643000000000002</v>
      </c>
    </row>
    <row r="137" spans="1:18" x14ac:dyDescent="0.3">
      <c r="A137" s="146" t="s">
        <v>370</v>
      </c>
      <c r="B137" s="146" t="s">
        <v>291</v>
      </c>
      <c r="C137" s="146">
        <v>118047</v>
      </c>
      <c r="D137" s="149">
        <v>44001</v>
      </c>
      <c r="E137" s="150">
        <v>46.826000000000001</v>
      </c>
      <c r="F137" s="150">
        <v>1.2826</v>
      </c>
      <c r="G137" s="150">
        <v>2.3944000000000001</v>
      </c>
      <c r="H137" s="150">
        <v>2.0440999999999998</v>
      </c>
      <c r="I137" s="150">
        <v>0.53680000000000005</v>
      </c>
      <c r="J137" s="150">
        <v>13.2157</v>
      </c>
      <c r="K137" s="150">
        <v>19.9529</v>
      </c>
      <c r="L137" s="150">
        <v>-15.6151</v>
      </c>
      <c r="M137" s="150">
        <v>-5.2603999999999997</v>
      </c>
      <c r="N137" s="150">
        <v>-12.245100000000001</v>
      </c>
      <c r="O137" s="150">
        <v>-2.6246</v>
      </c>
      <c r="P137" s="150">
        <v>4.7329999999999997</v>
      </c>
      <c r="Q137" s="150">
        <v>11.3856</v>
      </c>
      <c r="R137" s="150">
        <v>-7.5894000000000004</v>
      </c>
    </row>
    <row r="138" spans="1:18" x14ac:dyDescent="0.3">
      <c r="A138" s="146" t="s">
        <v>370</v>
      </c>
      <c r="B138" s="146" t="s">
        <v>292</v>
      </c>
      <c r="C138" s="146">
        <v>100865</v>
      </c>
      <c r="D138" s="149">
        <v>44001</v>
      </c>
      <c r="E138" s="150">
        <v>58.5501</v>
      </c>
      <c r="F138" s="150">
        <v>1.4095</v>
      </c>
      <c r="G138" s="150">
        <v>2.4386000000000001</v>
      </c>
      <c r="H138" s="150">
        <v>1.5213000000000001</v>
      </c>
      <c r="I138" s="150">
        <v>1.8800000000000001E-2</v>
      </c>
      <c r="J138" s="150">
        <v>10.5695</v>
      </c>
      <c r="K138" s="150">
        <v>9.1607000000000003</v>
      </c>
      <c r="L138" s="150">
        <v>-19.919599999999999</v>
      </c>
      <c r="M138" s="150">
        <v>-9.1153999999999993</v>
      </c>
      <c r="N138" s="150">
        <v>-12.252700000000001</v>
      </c>
      <c r="O138" s="150">
        <v>0.2082</v>
      </c>
      <c r="P138" s="150">
        <v>3.3813</v>
      </c>
      <c r="Q138" s="150">
        <v>8.1144999999999996</v>
      </c>
      <c r="R138" s="150">
        <v>-4.3090999999999999</v>
      </c>
    </row>
    <row r="139" spans="1:18" x14ac:dyDescent="0.3">
      <c r="A139" s="146" t="s">
        <v>370</v>
      </c>
      <c r="B139" s="146" t="s">
        <v>189</v>
      </c>
      <c r="C139" s="146">
        <v>120270</v>
      </c>
      <c r="D139" s="149">
        <v>44001</v>
      </c>
      <c r="E139" s="150">
        <v>62.967799999999997</v>
      </c>
      <c r="F139" s="150">
        <v>1.4133</v>
      </c>
      <c r="G139" s="150">
        <v>2.4495</v>
      </c>
      <c r="H139" s="150">
        <v>1.5461</v>
      </c>
      <c r="I139" s="150">
        <v>6.7500000000000004E-2</v>
      </c>
      <c r="J139" s="150">
        <v>10.6891</v>
      </c>
      <c r="K139" s="150">
        <v>9.5160999999999998</v>
      </c>
      <c r="L139" s="150">
        <v>-19.397099999999998</v>
      </c>
      <c r="M139" s="150">
        <v>-8.3482000000000003</v>
      </c>
      <c r="N139" s="150">
        <v>-11.273999999999999</v>
      </c>
      <c r="O139" s="150">
        <v>1.3883000000000001</v>
      </c>
      <c r="P139" s="150">
        <v>4.4577</v>
      </c>
      <c r="Q139" s="150">
        <v>10.4374</v>
      </c>
      <c r="R139" s="150">
        <v>-3.2206999999999999</v>
      </c>
    </row>
    <row r="140" spans="1:18" x14ac:dyDescent="0.3">
      <c r="A140" s="146" t="s">
        <v>370</v>
      </c>
      <c r="B140" s="146" t="s">
        <v>437</v>
      </c>
      <c r="C140" s="146">
        <v>139781</v>
      </c>
      <c r="D140" s="149">
        <v>44001</v>
      </c>
      <c r="E140" s="150">
        <v>10.9236</v>
      </c>
      <c r="F140" s="150">
        <v>1.5411999999999999</v>
      </c>
      <c r="G140" s="150">
        <v>3.1608999999999998</v>
      </c>
      <c r="H140" s="150">
        <v>2.6461000000000001</v>
      </c>
      <c r="I140" s="150">
        <v>1.2494000000000001</v>
      </c>
      <c r="J140" s="150">
        <v>12.6632</v>
      </c>
      <c r="K140" s="150">
        <v>18.712800000000001</v>
      </c>
      <c r="L140" s="150">
        <v>-14.178000000000001</v>
      </c>
      <c r="M140" s="150">
        <v>-3.6312000000000002</v>
      </c>
      <c r="N140" s="150">
        <v>-9.9196000000000009</v>
      </c>
      <c r="O140" s="150">
        <v>-2.1770999999999998</v>
      </c>
      <c r="P140" s="150"/>
      <c r="Q140" s="150">
        <v>2.4355000000000002</v>
      </c>
      <c r="R140" s="150">
        <v>-4.4537000000000004</v>
      </c>
    </row>
    <row r="141" spans="1:18" x14ac:dyDescent="0.3">
      <c r="A141" s="146" t="s">
        <v>370</v>
      </c>
      <c r="B141" s="146" t="s">
        <v>438</v>
      </c>
      <c r="C141" s="146">
        <v>139783</v>
      </c>
      <c r="D141" s="149">
        <v>44001</v>
      </c>
      <c r="E141" s="150">
        <v>10.123799999999999</v>
      </c>
      <c r="F141" s="150">
        <v>1.5365</v>
      </c>
      <c r="G141" s="150">
        <v>3.1473</v>
      </c>
      <c r="H141" s="150">
        <v>2.613</v>
      </c>
      <c r="I141" s="150">
        <v>1.1834</v>
      </c>
      <c r="J141" s="150">
        <v>12.500400000000001</v>
      </c>
      <c r="K141" s="150">
        <v>18.1996</v>
      </c>
      <c r="L141" s="150">
        <v>-14.9017</v>
      </c>
      <c r="M141" s="150">
        <v>-4.8345000000000002</v>
      </c>
      <c r="N141" s="150">
        <v>-11.4247</v>
      </c>
      <c r="O141" s="150">
        <v>-4.1025</v>
      </c>
      <c r="P141" s="150"/>
      <c r="Q141" s="150">
        <v>0.3357</v>
      </c>
      <c r="R141" s="150">
        <v>-6.1666999999999996</v>
      </c>
    </row>
    <row r="142" spans="1:18" x14ac:dyDescent="0.3">
      <c r="A142" s="146" t="s">
        <v>370</v>
      </c>
      <c r="B142" s="146" t="s">
        <v>191</v>
      </c>
      <c r="C142" s="146">
        <v>135781</v>
      </c>
      <c r="D142" s="149">
        <v>44001</v>
      </c>
      <c r="E142" s="150">
        <v>17.619</v>
      </c>
      <c r="F142" s="150">
        <v>1.8793</v>
      </c>
      <c r="G142" s="150">
        <v>4.0574000000000003</v>
      </c>
      <c r="H142" s="150">
        <v>3.3130000000000002</v>
      </c>
      <c r="I142" s="150">
        <v>2.1332</v>
      </c>
      <c r="J142" s="150">
        <v>16.9377</v>
      </c>
      <c r="K142" s="150">
        <v>23.235600000000002</v>
      </c>
      <c r="L142" s="150">
        <v>-12.413</v>
      </c>
      <c r="M142" s="150">
        <v>0.25040000000000001</v>
      </c>
      <c r="N142" s="150">
        <v>-4.9881000000000002</v>
      </c>
      <c r="O142" s="150">
        <v>5.5031999999999996</v>
      </c>
      <c r="P142" s="150"/>
      <c r="Q142" s="150">
        <v>13.478400000000001</v>
      </c>
      <c r="R142" s="150">
        <v>2.4843999999999999</v>
      </c>
    </row>
    <row r="143" spans="1:18" x14ac:dyDescent="0.3">
      <c r="A143" s="146" t="s">
        <v>370</v>
      </c>
      <c r="B143" s="146" t="s">
        <v>294</v>
      </c>
      <c r="C143" s="146">
        <v>135784</v>
      </c>
      <c r="D143" s="149">
        <v>44001</v>
      </c>
      <c r="E143" s="150">
        <v>16.518000000000001</v>
      </c>
      <c r="F143" s="150">
        <v>1.8749</v>
      </c>
      <c r="G143" s="150">
        <v>4.0438000000000001</v>
      </c>
      <c r="H143" s="150">
        <v>3.2827000000000002</v>
      </c>
      <c r="I143" s="150">
        <v>2.0764</v>
      </c>
      <c r="J143" s="150">
        <v>16.784500000000001</v>
      </c>
      <c r="K143" s="150">
        <v>22.755600000000001</v>
      </c>
      <c r="L143" s="150">
        <v>-13.0815</v>
      </c>
      <c r="M143" s="150">
        <v>-0.92369999999999997</v>
      </c>
      <c r="N143" s="150">
        <v>-6.4665999999999997</v>
      </c>
      <c r="O143" s="150">
        <v>4.0350999999999999</v>
      </c>
      <c r="P143" s="150"/>
      <c r="Q143" s="150">
        <v>11.855499999999999</v>
      </c>
      <c r="R143" s="150">
        <v>0.90390000000000004</v>
      </c>
    </row>
    <row r="144" spans="1:18" x14ac:dyDescent="0.3">
      <c r="A144" s="146" t="s">
        <v>370</v>
      </c>
      <c r="B144" s="146" t="s">
        <v>192</v>
      </c>
      <c r="C144" s="146">
        <v>133386</v>
      </c>
      <c r="D144" s="149">
        <v>44001</v>
      </c>
      <c r="E144" s="150">
        <v>16.652899999999999</v>
      </c>
      <c r="F144" s="150">
        <v>1.4821</v>
      </c>
      <c r="G144" s="150">
        <v>3.7692999999999999</v>
      </c>
      <c r="H144" s="150">
        <v>2.8235999999999999</v>
      </c>
      <c r="I144" s="150">
        <v>1.9080999999999999</v>
      </c>
      <c r="J144" s="150">
        <v>15.8253</v>
      </c>
      <c r="K144" s="150">
        <v>13.975899999999999</v>
      </c>
      <c r="L144" s="150">
        <v>-16.247599999999998</v>
      </c>
      <c r="M144" s="150">
        <v>-3.4384999999999999</v>
      </c>
      <c r="N144" s="150">
        <v>-8.2165999999999997</v>
      </c>
      <c r="O144" s="150">
        <v>-0.19239999999999999</v>
      </c>
      <c r="P144" s="150">
        <v>8.7665000000000006</v>
      </c>
      <c r="Q144" s="150">
        <v>9.8785000000000007</v>
      </c>
      <c r="R144" s="150">
        <v>-5.4753999999999996</v>
      </c>
    </row>
    <row r="145" spans="1:18" x14ac:dyDescent="0.3">
      <c r="A145" s="146" t="s">
        <v>370</v>
      </c>
      <c r="B145" s="146" t="s">
        <v>295</v>
      </c>
      <c r="C145" s="146">
        <v>133385</v>
      </c>
      <c r="D145" s="149">
        <v>44001</v>
      </c>
      <c r="E145" s="150">
        <v>15.482200000000001</v>
      </c>
      <c r="F145" s="150">
        <v>1.4786999999999999</v>
      </c>
      <c r="G145" s="150">
        <v>3.7570000000000001</v>
      </c>
      <c r="H145" s="150">
        <v>2.7959000000000001</v>
      </c>
      <c r="I145" s="150">
        <v>1.8519000000000001</v>
      </c>
      <c r="J145" s="150">
        <v>15.6838</v>
      </c>
      <c r="K145" s="150">
        <v>13.5875</v>
      </c>
      <c r="L145" s="150">
        <v>-16.7986</v>
      </c>
      <c r="M145" s="150">
        <v>-4.3788999999999998</v>
      </c>
      <c r="N145" s="150">
        <v>-9.4190000000000005</v>
      </c>
      <c r="O145" s="150">
        <v>-1.4653</v>
      </c>
      <c r="P145" s="150">
        <v>7.2874999999999996</v>
      </c>
      <c r="Q145" s="150">
        <v>8.4090000000000007</v>
      </c>
      <c r="R145" s="150">
        <v>-6.6849999999999996</v>
      </c>
    </row>
    <row r="146" spans="1:18" x14ac:dyDescent="0.3">
      <c r="A146" s="146" t="s">
        <v>370</v>
      </c>
      <c r="B146" s="146" t="s">
        <v>296</v>
      </c>
      <c r="C146" s="146">
        <v>103196</v>
      </c>
      <c r="D146" s="149">
        <v>44001</v>
      </c>
      <c r="E146" s="150">
        <v>41.332700000000003</v>
      </c>
      <c r="F146" s="150">
        <v>1.5343</v>
      </c>
      <c r="G146" s="150">
        <v>3.4782000000000002</v>
      </c>
      <c r="H146" s="150">
        <v>2.4375</v>
      </c>
      <c r="I146" s="150">
        <v>0.2717</v>
      </c>
      <c r="J146" s="150">
        <v>14.7598</v>
      </c>
      <c r="K146" s="150">
        <v>12.8482</v>
      </c>
      <c r="L146" s="150">
        <v>-24.156300000000002</v>
      </c>
      <c r="M146" s="150">
        <v>-11.8653</v>
      </c>
      <c r="N146" s="150">
        <v>-24.347999999999999</v>
      </c>
      <c r="O146" s="150">
        <v>-10.658099999999999</v>
      </c>
      <c r="P146" s="150">
        <v>-1.8262</v>
      </c>
      <c r="Q146" s="150">
        <v>10.096399999999999</v>
      </c>
      <c r="R146" s="150">
        <v>-14.455500000000001</v>
      </c>
    </row>
    <row r="147" spans="1:18" x14ac:dyDescent="0.3">
      <c r="A147" s="146" t="s">
        <v>370</v>
      </c>
      <c r="B147" s="146" t="s">
        <v>193</v>
      </c>
      <c r="C147" s="146">
        <v>118803</v>
      </c>
      <c r="D147" s="149">
        <v>44001</v>
      </c>
      <c r="E147" s="150">
        <v>43.790399999999998</v>
      </c>
      <c r="F147" s="150">
        <v>1.5367999999999999</v>
      </c>
      <c r="G147" s="150">
        <v>3.4849999999999999</v>
      </c>
      <c r="H147" s="150">
        <v>2.4544999999999999</v>
      </c>
      <c r="I147" s="150">
        <v>0.29870000000000002</v>
      </c>
      <c r="J147" s="150">
        <v>14.829599999999999</v>
      </c>
      <c r="K147" s="150">
        <v>13.0533</v>
      </c>
      <c r="L147" s="150">
        <v>-23.879300000000001</v>
      </c>
      <c r="M147" s="150">
        <v>-11.4008</v>
      </c>
      <c r="N147" s="150">
        <v>-23.829699999999999</v>
      </c>
      <c r="O147" s="150">
        <v>-9.9092000000000002</v>
      </c>
      <c r="P147" s="150">
        <v>-1.0310999999999999</v>
      </c>
      <c r="Q147" s="150">
        <v>7.9123999999999999</v>
      </c>
      <c r="R147" s="150">
        <v>-13.8089</v>
      </c>
    </row>
    <row r="148" spans="1:18" x14ac:dyDescent="0.3">
      <c r="A148" s="146" t="s">
        <v>370</v>
      </c>
      <c r="B148" s="146" t="s">
        <v>194</v>
      </c>
      <c r="C148" s="146">
        <v>147481</v>
      </c>
      <c r="D148" s="149">
        <v>44001</v>
      </c>
      <c r="E148" s="150">
        <v>10.192600000000001</v>
      </c>
      <c r="F148" s="150">
        <v>0.83699999999999997</v>
      </c>
      <c r="G148" s="150">
        <v>1.7998000000000001</v>
      </c>
      <c r="H148" s="150">
        <v>1.9923</v>
      </c>
      <c r="I148" s="150">
        <v>0.35439999999999999</v>
      </c>
      <c r="J148" s="150">
        <v>13.016299999999999</v>
      </c>
      <c r="K148" s="150">
        <v>19.474399999999999</v>
      </c>
      <c r="L148" s="150">
        <v>-5.4823000000000004</v>
      </c>
      <c r="M148" s="150">
        <v>1.2546999999999999</v>
      </c>
      <c r="N148" s="150"/>
      <c r="O148" s="150"/>
      <c r="P148" s="150"/>
      <c r="Q148" s="150">
        <v>1.9259999999999999</v>
      </c>
      <c r="R148" s="150"/>
    </row>
    <row r="149" spans="1:18" x14ac:dyDescent="0.3">
      <c r="A149" s="146" t="s">
        <v>370</v>
      </c>
      <c r="B149" s="146" t="s">
        <v>297</v>
      </c>
      <c r="C149" s="146">
        <v>147482</v>
      </c>
      <c r="D149" s="149">
        <v>44001</v>
      </c>
      <c r="E149" s="150">
        <v>10.078799999999999</v>
      </c>
      <c r="F149" s="150">
        <v>0.83240000000000003</v>
      </c>
      <c r="G149" s="150">
        <v>1.7855000000000001</v>
      </c>
      <c r="H149" s="150">
        <v>1.9636</v>
      </c>
      <c r="I149" s="150">
        <v>0.30249999999999999</v>
      </c>
      <c r="J149" s="150">
        <v>12.8873</v>
      </c>
      <c r="K149" s="150">
        <v>19.144600000000001</v>
      </c>
      <c r="L149" s="150">
        <v>-6.0891000000000002</v>
      </c>
      <c r="M149" s="150">
        <v>0.30449999999999999</v>
      </c>
      <c r="N149" s="150"/>
      <c r="O149" s="150"/>
      <c r="P149" s="150"/>
      <c r="Q149" s="150">
        <v>0.78800000000000003</v>
      </c>
      <c r="R149" s="150"/>
    </row>
    <row r="150" spans="1:18" x14ac:dyDescent="0.3">
      <c r="A150" s="146" t="s">
        <v>370</v>
      </c>
      <c r="B150" s="146" t="s">
        <v>195</v>
      </c>
      <c r="C150" s="146">
        <v>135601</v>
      </c>
      <c r="D150" s="149">
        <v>44001</v>
      </c>
      <c r="E150" s="150">
        <v>13.65</v>
      </c>
      <c r="F150" s="150">
        <v>1.3363</v>
      </c>
      <c r="G150" s="150">
        <v>3.2526000000000002</v>
      </c>
      <c r="H150" s="150">
        <v>2.4005999999999998</v>
      </c>
      <c r="I150" s="150">
        <v>1.1860999999999999</v>
      </c>
      <c r="J150" s="150">
        <v>14.513400000000001</v>
      </c>
      <c r="K150" s="150">
        <v>24.7715</v>
      </c>
      <c r="L150" s="150">
        <v>-11.9923</v>
      </c>
      <c r="M150" s="150">
        <v>-3.0539999999999998</v>
      </c>
      <c r="N150" s="150">
        <v>-10.0198</v>
      </c>
      <c r="O150" s="150">
        <v>0.9194</v>
      </c>
      <c r="P150" s="150"/>
      <c r="Q150" s="150">
        <v>7.1166</v>
      </c>
      <c r="R150" s="150">
        <v>-2.5678000000000001</v>
      </c>
    </row>
    <row r="151" spans="1:18" x14ac:dyDescent="0.3">
      <c r="A151" s="146" t="s">
        <v>370</v>
      </c>
      <c r="B151" s="146" t="s">
        <v>298</v>
      </c>
      <c r="C151" s="146">
        <v>135598</v>
      </c>
      <c r="D151" s="149">
        <v>44001</v>
      </c>
      <c r="E151" s="150">
        <v>12.79</v>
      </c>
      <c r="F151" s="150">
        <v>1.2667999999999999</v>
      </c>
      <c r="G151" s="150">
        <v>3.1452</v>
      </c>
      <c r="H151" s="150">
        <v>2.3199999999999998</v>
      </c>
      <c r="I151" s="150">
        <v>1.1067</v>
      </c>
      <c r="J151" s="150">
        <v>14.298500000000001</v>
      </c>
      <c r="K151" s="150">
        <v>24.295400000000001</v>
      </c>
      <c r="L151" s="150">
        <v>-12.696199999999999</v>
      </c>
      <c r="M151" s="150">
        <v>-4.1947999999999999</v>
      </c>
      <c r="N151" s="150">
        <v>-11.426600000000001</v>
      </c>
      <c r="O151" s="150">
        <v>-0.8448</v>
      </c>
      <c r="P151" s="150"/>
      <c r="Q151" s="150">
        <v>5.5875000000000004</v>
      </c>
      <c r="R151" s="150">
        <v>-4.2080000000000002</v>
      </c>
    </row>
    <row r="152" spans="1:18" x14ac:dyDescent="0.3">
      <c r="A152" s="146" t="s">
        <v>370</v>
      </c>
      <c r="B152" s="146" t="s">
        <v>299</v>
      </c>
      <c r="C152" s="146">
        <v>101815</v>
      </c>
      <c r="D152" s="149">
        <v>44001</v>
      </c>
      <c r="E152" s="150">
        <v>499.98122630421301</v>
      </c>
      <c r="F152" s="150">
        <v>1.7911999999999999</v>
      </c>
      <c r="G152" s="150">
        <v>3.5333000000000001</v>
      </c>
      <c r="H152" s="150">
        <v>2.8081</v>
      </c>
      <c r="I152" s="150">
        <v>1.0780000000000001</v>
      </c>
      <c r="J152" s="150">
        <v>15.1218</v>
      </c>
      <c r="K152" s="150">
        <v>21.7925</v>
      </c>
      <c r="L152" s="150">
        <v>-13.254899999999999</v>
      </c>
      <c r="M152" s="150">
        <v>-4.0532000000000004</v>
      </c>
      <c r="N152" s="150">
        <v>-12.0388</v>
      </c>
      <c r="O152" s="150">
        <v>-3.1766999999999999</v>
      </c>
      <c r="P152" s="150">
        <v>2.3778000000000001</v>
      </c>
      <c r="Q152" s="150">
        <v>17.517199999999999</v>
      </c>
      <c r="R152" s="150">
        <v>-6.7389000000000001</v>
      </c>
    </row>
    <row r="153" spans="1:18" x14ac:dyDescent="0.3">
      <c r="A153" s="146" t="s">
        <v>370</v>
      </c>
      <c r="B153" s="146" t="s">
        <v>196</v>
      </c>
      <c r="C153" s="146">
        <v>119486</v>
      </c>
      <c r="D153" s="149">
        <v>44001</v>
      </c>
      <c r="E153" s="150">
        <v>175.69</v>
      </c>
      <c r="F153" s="150">
        <v>1.7962</v>
      </c>
      <c r="G153" s="150">
        <v>3.5419999999999998</v>
      </c>
      <c r="H153" s="150">
        <v>2.8148</v>
      </c>
      <c r="I153" s="150">
        <v>1.0991</v>
      </c>
      <c r="J153" s="150">
        <v>15.161199999999999</v>
      </c>
      <c r="K153" s="150">
        <v>21.9223</v>
      </c>
      <c r="L153" s="150">
        <v>-13.0807</v>
      </c>
      <c r="M153" s="150">
        <v>-3.8052999999999999</v>
      </c>
      <c r="N153" s="150">
        <v>-11.7446</v>
      </c>
      <c r="O153" s="150">
        <v>-2.7544</v>
      </c>
      <c r="P153" s="150">
        <v>2.9129</v>
      </c>
      <c r="Q153" s="150">
        <v>7.5732999999999997</v>
      </c>
      <c r="R153" s="150">
        <v>-6.3804999999999996</v>
      </c>
    </row>
    <row r="154" spans="1:18" x14ac:dyDescent="0.3">
      <c r="A154" s="146" t="s">
        <v>370</v>
      </c>
      <c r="B154" s="146" t="s">
        <v>300</v>
      </c>
      <c r="C154" s="146">
        <v>100156</v>
      </c>
      <c r="D154" s="149">
        <v>44001</v>
      </c>
      <c r="E154" s="150">
        <v>273.92801735167501</v>
      </c>
      <c r="F154" s="150">
        <v>1.7766999999999999</v>
      </c>
      <c r="G154" s="150">
        <v>3.4937</v>
      </c>
      <c r="H154" s="150">
        <v>2.7965</v>
      </c>
      <c r="I154" s="150">
        <v>1.1024</v>
      </c>
      <c r="J154" s="150">
        <v>14.930400000000001</v>
      </c>
      <c r="K154" s="150">
        <v>21.554300000000001</v>
      </c>
      <c r="L154" s="150">
        <v>-12.7013</v>
      </c>
      <c r="M154" s="150">
        <v>-3.5531999999999999</v>
      </c>
      <c r="N154" s="150">
        <v>-11.298400000000001</v>
      </c>
      <c r="O154" s="150">
        <v>-1.8733</v>
      </c>
      <c r="P154" s="150">
        <v>5.6600999999999999</v>
      </c>
      <c r="Q154" s="150">
        <v>14.6355</v>
      </c>
      <c r="R154" s="150">
        <v>-6.4497</v>
      </c>
    </row>
    <row r="155" spans="1:18" x14ac:dyDescent="0.3">
      <c r="A155" s="146" t="s">
        <v>370</v>
      </c>
      <c r="B155" s="146" t="s">
        <v>197</v>
      </c>
      <c r="C155" s="146">
        <v>119489</v>
      </c>
      <c r="D155" s="149">
        <v>44001</v>
      </c>
      <c r="E155" s="150">
        <v>188.76</v>
      </c>
      <c r="F155" s="150">
        <v>1.7794000000000001</v>
      </c>
      <c r="G155" s="150">
        <v>3.4925000000000002</v>
      </c>
      <c r="H155" s="150">
        <v>2.8048999999999999</v>
      </c>
      <c r="I155" s="150">
        <v>1.1195999999999999</v>
      </c>
      <c r="J155" s="150">
        <v>14.978400000000001</v>
      </c>
      <c r="K155" s="150">
        <v>21.702100000000002</v>
      </c>
      <c r="L155" s="150">
        <v>-12.4855</v>
      </c>
      <c r="M155" s="150">
        <v>-3.2099000000000002</v>
      </c>
      <c r="N155" s="150">
        <v>-10.8866</v>
      </c>
      <c r="O155" s="150">
        <v>-1.2992999999999999</v>
      </c>
      <c r="P155" s="150">
        <v>6.2202000000000002</v>
      </c>
      <c r="Q155" s="150">
        <v>11.153600000000001</v>
      </c>
      <c r="R155" s="150">
        <v>-5.8761999999999999</v>
      </c>
    </row>
    <row r="156" spans="1:18" x14ac:dyDescent="0.3">
      <c r="A156" s="146" t="s">
        <v>370</v>
      </c>
      <c r="B156" s="146" t="s">
        <v>301</v>
      </c>
      <c r="C156" s="146">
        <v>100175</v>
      </c>
      <c r="D156" s="149">
        <v>44001</v>
      </c>
      <c r="E156" s="150">
        <v>90.049700000000001</v>
      </c>
      <c r="F156" s="150">
        <v>0.1719</v>
      </c>
      <c r="G156" s="150">
        <v>2.2141999999999999</v>
      </c>
      <c r="H156" s="150">
        <v>4.3804999999999996</v>
      </c>
      <c r="I156" s="150">
        <v>3.8233000000000001</v>
      </c>
      <c r="J156" s="150">
        <v>13.4239</v>
      </c>
      <c r="K156" s="150">
        <v>38.7271</v>
      </c>
      <c r="L156" s="150">
        <v>-3.9024999999999999</v>
      </c>
      <c r="M156" s="150">
        <v>6.3733000000000004</v>
      </c>
      <c r="N156" s="150">
        <v>-2.2928000000000002</v>
      </c>
      <c r="O156" s="150">
        <v>1.7391000000000001</v>
      </c>
      <c r="P156" s="150">
        <v>9.2018000000000004</v>
      </c>
      <c r="Q156" s="150">
        <v>11.474299999999999</v>
      </c>
      <c r="R156" s="150">
        <v>0.15579999999999999</v>
      </c>
    </row>
    <row r="157" spans="1:18" x14ac:dyDescent="0.3">
      <c r="A157" s="146" t="s">
        <v>370</v>
      </c>
      <c r="B157" s="146" t="s">
        <v>198</v>
      </c>
      <c r="C157" s="146">
        <v>120847</v>
      </c>
      <c r="D157" s="149">
        <v>44001</v>
      </c>
      <c r="E157" s="150">
        <v>93.260099999999994</v>
      </c>
      <c r="F157" s="150">
        <v>0.1767</v>
      </c>
      <c r="G157" s="150">
        <v>2.2290000000000001</v>
      </c>
      <c r="H157" s="150">
        <v>4.4157999999999999</v>
      </c>
      <c r="I157" s="150">
        <v>3.8934000000000002</v>
      </c>
      <c r="J157" s="150">
        <v>13.5932</v>
      </c>
      <c r="K157" s="150">
        <v>39.3506</v>
      </c>
      <c r="L157" s="150">
        <v>-3.06</v>
      </c>
      <c r="M157" s="150">
        <v>7.7728999999999999</v>
      </c>
      <c r="N157" s="150">
        <v>-0.58240000000000003</v>
      </c>
      <c r="O157" s="150">
        <v>2.6372</v>
      </c>
      <c r="P157" s="150">
        <v>9.8152000000000008</v>
      </c>
      <c r="Q157" s="150">
        <v>12.352399999999999</v>
      </c>
      <c r="R157" s="150">
        <v>1.3302</v>
      </c>
    </row>
    <row r="158" spans="1:18" x14ac:dyDescent="0.3">
      <c r="A158" s="146" t="s">
        <v>370</v>
      </c>
      <c r="B158" s="146" t="s">
        <v>199</v>
      </c>
      <c r="C158" s="146">
        <v>111549</v>
      </c>
      <c r="D158" s="149">
        <v>44001</v>
      </c>
      <c r="E158" s="150">
        <v>43.92</v>
      </c>
      <c r="F158" s="150">
        <v>0.45750000000000002</v>
      </c>
      <c r="G158" s="150">
        <v>1.1748000000000001</v>
      </c>
      <c r="H158" s="150">
        <v>0.57250000000000001</v>
      </c>
      <c r="I158" s="150">
        <v>0.114</v>
      </c>
      <c r="J158" s="150">
        <v>12.731</v>
      </c>
      <c r="K158" s="150">
        <v>21.1586</v>
      </c>
      <c r="L158" s="150">
        <v>-16.896899999999999</v>
      </c>
      <c r="M158" s="150">
        <v>-12.3003</v>
      </c>
      <c r="N158" s="150">
        <v>-19.279499999999999</v>
      </c>
      <c r="O158" s="150">
        <v>-3.7557</v>
      </c>
      <c r="P158" s="150">
        <v>3.0160999999999998</v>
      </c>
      <c r="Q158" s="150">
        <v>13.737500000000001</v>
      </c>
      <c r="R158" s="150">
        <v>-8.4024999999999999</v>
      </c>
    </row>
    <row r="159" spans="1:18" x14ac:dyDescent="0.3">
      <c r="A159" s="146" t="s">
        <v>370</v>
      </c>
      <c r="B159" s="146" t="s">
        <v>302</v>
      </c>
      <c r="C159" s="146">
        <v>141070</v>
      </c>
      <c r="D159" s="149">
        <v>44001</v>
      </c>
      <c r="E159" s="150">
        <v>43.47</v>
      </c>
      <c r="F159" s="150">
        <v>0.4622</v>
      </c>
      <c r="G159" s="150">
        <v>1.1636</v>
      </c>
      <c r="H159" s="150">
        <v>0.55520000000000003</v>
      </c>
      <c r="I159" s="150">
        <v>6.9099999999999995E-2</v>
      </c>
      <c r="J159" s="150">
        <v>12.675000000000001</v>
      </c>
      <c r="K159" s="150">
        <v>20.985199999999999</v>
      </c>
      <c r="L159" s="150">
        <v>-17.121099999999998</v>
      </c>
      <c r="M159" s="150">
        <v>-12.658200000000001</v>
      </c>
      <c r="N159" s="150">
        <v>-19.708200000000001</v>
      </c>
      <c r="O159" s="150">
        <v>-4.0787000000000004</v>
      </c>
      <c r="P159" s="150">
        <v>2.7124000000000001</v>
      </c>
      <c r="Q159" s="150">
        <v>13.430400000000001</v>
      </c>
      <c r="R159" s="150">
        <v>-8.7766000000000002</v>
      </c>
    </row>
    <row r="160" spans="1:18" x14ac:dyDescent="0.3">
      <c r="A160" s="146" t="s">
        <v>370</v>
      </c>
      <c r="B160" s="146" t="s">
        <v>372</v>
      </c>
      <c r="C160" s="146">
        <v>119723</v>
      </c>
      <c r="D160" s="149">
        <v>44001</v>
      </c>
      <c r="E160" s="150">
        <v>131.33449999999999</v>
      </c>
      <c r="F160" s="150">
        <v>1.1927000000000001</v>
      </c>
      <c r="G160" s="150">
        <v>2.3904999999999998</v>
      </c>
      <c r="H160" s="150">
        <v>2.0592999999999999</v>
      </c>
      <c r="I160" s="150">
        <v>0.90920000000000001</v>
      </c>
      <c r="J160" s="150">
        <v>12.621600000000001</v>
      </c>
      <c r="K160" s="150">
        <v>21.9346</v>
      </c>
      <c r="L160" s="150">
        <v>-12.2349</v>
      </c>
      <c r="M160" s="150">
        <v>-2.8567999999999998</v>
      </c>
      <c r="N160" s="150">
        <v>-9.8809000000000005</v>
      </c>
      <c r="O160" s="150">
        <v>-1.5681</v>
      </c>
      <c r="P160" s="150">
        <v>2.8653</v>
      </c>
      <c r="Q160" s="150">
        <v>9.3086000000000002</v>
      </c>
      <c r="R160" s="150">
        <v>-3.8759000000000001</v>
      </c>
    </row>
    <row r="161" spans="1:18" x14ac:dyDescent="0.3">
      <c r="A161" s="146" t="s">
        <v>370</v>
      </c>
      <c r="B161" s="146" t="s">
        <v>375</v>
      </c>
      <c r="C161" s="146">
        <v>105628</v>
      </c>
      <c r="D161" s="149">
        <v>44001</v>
      </c>
      <c r="E161" s="150">
        <v>389.96270631545201</v>
      </c>
      <c r="F161" s="150">
        <v>1.1908000000000001</v>
      </c>
      <c r="G161" s="150">
        <v>2.3847999999999998</v>
      </c>
      <c r="H161" s="150">
        <v>2.0461</v>
      </c>
      <c r="I161" s="150">
        <v>0.88219999999999998</v>
      </c>
      <c r="J161" s="150">
        <v>12.5556</v>
      </c>
      <c r="K161" s="150">
        <v>21.733899999999998</v>
      </c>
      <c r="L161" s="150">
        <v>-12.522</v>
      </c>
      <c r="M161" s="150">
        <v>-3.3273000000000001</v>
      </c>
      <c r="N161" s="150">
        <v>-10.4589</v>
      </c>
      <c r="O161" s="150">
        <v>-2.2280000000000002</v>
      </c>
      <c r="P161" s="150">
        <v>2.2046000000000001</v>
      </c>
      <c r="Q161" s="150">
        <v>14.396100000000001</v>
      </c>
      <c r="R161" s="150">
        <v>-4.4877000000000002</v>
      </c>
    </row>
    <row r="162" spans="1:18" x14ac:dyDescent="0.3">
      <c r="A162" s="146" t="s">
        <v>370</v>
      </c>
      <c r="B162" s="146" t="s">
        <v>201</v>
      </c>
      <c r="C162" s="146">
        <v>132933</v>
      </c>
      <c r="D162" s="149">
        <v>44001</v>
      </c>
      <c r="E162" s="150">
        <v>12.072900000000001</v>
      </c>
      <c r="F162" s="150">
        <v>1.7822</v>
      </c>
      <c r="G162" s="150">
        <v>2.8409</v>
      </c>
      <c r="H162" s="150">
        <v>3.2427999999999999</v>
      </c>
      <c r="I162" s="150">
        <v>2.4211999999999998</v>
      </c>
      <c r="J162" s="150">
        <v>13.5845</v>
      </c>
      <c r="K162" s="150">
        <v>20.967300000000002</v>
      </c>
      <c r="L162" s="150">
        <v>-15.4665</v>
      </c>
      <c r="M162" s="150">
        <v>-3.7088000000000001</v>
      </c>
      <c r="N162" s="150">
        <v>-11.549300000000001</v>
      </c>
      <c r="O162" s="150">
        <v>-3.2416</v>
      </c>
      <c r="P162" s="150">
        <v>3.8140000000000001</v>
      </c>
      <c r="Q162" s="150">
        <v>3.6520999999999999</v>
      </c>
      <c r="R162" s="150">
        <v>-5.5307000000000004</v>
      </c>
    </row>
    <row r="163" spans="1:18" x14ac:dyDescent="0.3">
      <c r="A163" s="146" t="s">
        <v>370</v>
      </c>
      <c r="B163" s="146" t="s">
        <v>306</v>
      </c>
      <c r="C163" s="146">
        <v>132924</v>
      </c>
      <c r="D163" s="149">
        <v>44001</v>
      </c>
      <c r="E163" s="150">
        <v>11.8195</v>
      </c>
      <c r="F163" s="150">
        <v>1.7817000000000001</v>
      </c>
      <c r="G163" s="150">
        <v>2.8391000000000002</v>
      </c>
      <c r="H163" s="150">
        <v>3.2370000000000001</v>
      </c>
      <c r="I163" s="150">
        <v>2.4087000000000001</v>
      </c>
      <c r="J163" s="150">
        <v>13.5519</v>
      </c>
      <c r="K163" s="150">
        <v>20.866099999999999</v>
      </c>
      <c r="L163" s="150">
        <v>-15.6106</v>
      </c>
      <c r="M163" s="150">
        <v>-3.9588000000000001</v>
      </c>
      <c r="N163" s="150">
        <v>-11.8566</v>
      </c>
      <c r="O163" s="150">
        <v>-3.7944</v>
      </c>
      <c r="P163" s="150">
        <v>3.3980999999999999</v>
      </c>
      <c r="Q163" s="150">
        <v>3.2425999999999999</v>
      </c>
      <c r="R163" s="150">
        <v>-6.1481000000000003</v>
      </c>
    </row>
    <row r="164" spans="1:18" x14ac:dyDescent="0.3">
      <c r="A164" s="146" t="s">
        <v>370</v>
      </c>
      <c r="B164" s="146" t="s">
        <v>202</v>
      </c>
      <c r="C164" s="146">
        <v>133364</v>
      </c>
      <c r="D164" s="149">
        <v>44001</v>
      </c>
      <c r="E164" s="150">
        <v>12.9221</v>
      </c>
      <c r="F164" s="150">
        <v>1.6335999999999999</v>
      </c>
      <c r="G164" s="150">
        <v>2.7227000000000001</v>
      </c>
      <c r="H164" s="150">
        <v>3.0882000000000001</v>
      </c>
      <c r="I164" s="150">
        <v>2.3087</v>
      </c>
      <c r="J164" s="150">
        <v>12.932700000000001</v>
      </c>
      <c r="K164" s="150">
        <v>21.226099999999999</v>
      </c>
      <c r="L164" s="150">
        <v>-12.7074</v>
      </c>
      <c r="M164" s="150">
        <v>-0.40849999999999997</v>
      </c>
      <c r="N164" s="150">
        <v>-8.8143999999999991</v>
      </c>
      <c r="O164" s="150">
        <v>-1.5827</v>
      </c>
      <c r="P164" s="150">
        <v>6.0964999999999998</v>
      </c>
      <c r="Q164" s="150">
        <v>4.9828999999999999</v>
      </c>
      <c r="R164" s="150">
        <v>-3.0266999999999999</v>
      </c>
    </row>
    <row r="165" spans="1:18" x14ac:dyDescent="0.3">
      <c r="A165" s="146" t="s">
        <v>370</v>
      </c>
      <c r="B165" s="146" t="s">
        <v>305</v>
      </c>
      <c r="C165" s="146">
        <v>133361</v>
      </c>
      <c r="D165" s="149">
        <v>44001</v>
      </c>
      <c r="E165" s="150">
        <v>12.6538</v>
      </c>
      <c r="F165" s="150">
        <v>1.6319999999999999</v>
      </c>
      <c r="G165" s="150">
        <v>2.7193999999999998</v>
      </c>
      <c r="H165" s="150">
        <v>3.0800999999999998</v>
      </c>
      <c r="I165" s="150">
        <v>2.2942999999999998</v>
      </c>
      <c r="J165" s="150">
        <v>12.8977</v>
      </c>
      <c r="K165" s="150">
        <v>21.128399999999999</v>
      </c>
      <c r="L165" s="150">
        <v>-12.8538</v>
      </c>
      <c r="M165" s="150">
        <v>-0.66180000000000005</v>
      </c>
      <c r="N165" s="150">
        <v>-9.1263000000000005</v>
      </c>
      <c r="O165" s="150">
        <v>-2.1286</v>
      </c>
      <c r="P165" s="150">
        <v>5.6736000000000004</v>
      </c>
      <c r="Q165" s="150">
        <v>4.5622999999999996</v>
      </c>
      <c r="R165" s="150">
        <v>-3.6579000000000002</v>
      </c>
    </row>
    <row r="166" spans="1:18" x14ac:dyDescent="0.3">
      <c r="A166" s="146" t="s">
        <v>370</v>
      </c>
      <c r="B166" s="146" t="s">
        <v>203</v>
      </c>
      <c r="C166" s="146">
        <v>136007</v>
      </c>
      <c r="D166" s="149">
        <v>44001</v>
      </c>
      <c r="E166" s="150">
        <v>12.686199999999999</v>
      </c>
      <c r="F166" s="150">
        <v>1.6612</v>
      </c>
      <c r="G166" s="150">
        <v>2.6682000000000001</v>
      </c>
      <c r="H166" s="150">
        <v>2.9306000000000001</v>
      </c>
      <c r="I166" s="150">
        <v>2.0587</v>
      </c>
      <c r="J166" s="150">
        <v>12.6591</v>
      </c>
      <c r="K166" s="150">
        <v>20.187999999999999</v>
      </c>
      <c r="L166" s="150">
        <v>-13.1457</v>
      </c>
      <c r="M166" s="150">
        <v>-1.2094</v>
      </c>
      <c r="N166" s="150">
        <v>-9.7799999999999994</v>
      </c>
      <c r="O166" s="150">
        <v>-0.2954</v>
      </c>
      <c r="P166" s="150"/>
      <c r="Q166" s="150">
        <v>5.7973999999999997</v>
      </c>
      <c r="R166" s="150">
        <v>-1.9870000000000001</v>
      </c>
    </row>
    <row r="167" spans="1:18" x14ac:dyDescent="0.3">
      <c r="A167" s="146" t="s">
        <v>370</v>
      </c>
      <c r="B167" s="146" t="s">
        <v>304</v>
      </c>
      <c r="C167" s="146">
        <v>136004</v>
      </c>
      <c r="D167" s="149">
        <v>44001</v>
      </c>
      <c r="E167" s="150">
        <v>12.1615</v>
      </c>
      <c r="F167" s="150">
        <v>1.6600999999999999</v>
      </c>
      <c r="G167" s="150">
        <v>2.6642000000000001</v>
      </c>
      <c r="H167" s="150">
        <v>2.9205000000000001</v>
      </c>
      <c r="I167" s="150">
        <v>2.0388000000000002</v>
      </c>
      <c r="J167" s="150">
        <v>12.611700000000001</v>
      </c>
      <c r="K167" s="150">
        <v>20.053100000000001</v>
      </c>
      <c r="L167" s="150">
        <v>-13.3512</v>
      </c>
      <c r="M167" s="150">
        <v>-1.5662</v>
      </c>
      <c r="N167" s="150">
        <v>-10.2181</v>
      </c>
      <c r="O167" s="150">
        <v>-1.1052</v>
      </c>
      <c r="P167" s="150"/>
      <c r="Q167" s="150">
        <v>4.7442000000000002</v>
      </c>
      <c r="R167" s="150">
        <v>-2.7088000000000001</v>
      </c>
    </row>
    <row r="168" spans="1:18" x14ac:dyDescent="0.3">
      <c r="A168" s="146" t="s">
        <v>370</v>
      </c>
      <c r="B168" s="146" t="s">
        <v>204</v>
      </c>
      <c r="C168" s="146">
        <v>140487</v>
      </c>
      <c r="D168" s="149">
        <v>44001</v>
      </c>
      <c r="E168" s="150">
        <v>12.8742</v>
      </c>
      <c r="F168" s="150">
        <v>1.9802999999999999</v>
      </c>
      <c r="G168" s="150">
        <v>3.2810999999999999</v>
      </c>
      <c r="H168" s="150">
        <v>2.6347999999999998</v>
      </c>
      <c r="I168" s="150">
        <v>1.4387000000000001</v>
      </c>
      <c r="J168" s="150">
        <v>11.0831</v>
      </c>
      <c r="K168" s="150">
        <v>13.459099999999999</v>
      </c>
      <c r="L168" s="150">
        <v>-10.434100000000001</v>
      </c>
      <c r="M168" s="150">
        <v>1.2544999999999999</v>
      </c>
      <c r="N168" s="150">
        <v>-0.89910000000000001</v>
      </c>
      <c r="O168" s="150">
        <v>5.9107000000000003</v>
      </c>
      <c r="P168" s="150"/>
      <c r="Q168" s="150">
        <v>8.1569000000000003</v>
      </c>
      <c r="R168" s="150">
        <v>0.76580000000000004</v>
      </c>
    </row>
    <row r="169" spans="1:18" x14ac:dyDescent="0.3">
      <c r="A169" s="146" t="s">
        <v>370</v>
      </c>
      <c r="B169" s="146" t="s">
        <v>307</v>
      </c>
      <c r="C169" s="146">
        <v>140488</v>
      </c>
      <c r="D169" s="149">
        <v>44001</v>
      </c>
      <c r="E169" s="150">
        <v>12.5488</v>
      </c>
      <c r="F169" s="150">
        <v>1.9787999999999999</v>
      </c>
      <c r="G169" s="150">
        <v>3.2772000000000001</v>
      </c>
      <c r="H169" s="150">
        <v>2.6252</v>
      </c>
      <c r="I169" s="150">
        <v>1.42</v>
      </c>
      <c r="J169" s="150">
        <v>11.0366</v>
      </c>
      <c r="K169" s="150">
        <v>13.313599999999999</v>
      </c>
      <c r="L169" s="150">
        <v>-10.6593</v>
      </c>
      <c r="M169" s="150">
        <v>0.87380000000000002</v>
      </c>
      <c r="N169" s="150">
        <v>-1.3955</v>
      </c>
      <c r="O169" s="150">
        <v>5.0774999999999997</v>
      </c>
      <c r="P169" s="150"/>
      <c r="Q169" s="150">
        <v>7.3010000000000002</v>
      </c>
      <c r="R169" s="150">
        <v>5.8900000000000001E-2</v>
      </c>
    </row>
    <row r="170" spans="1:18" x14ac:dyDescent="0.3">
      <c r="A170" s="146" t="s">
        <v>370</v>
      </c>
      <c r="B170" s="146" t="s">
        <v>205</v>
      </c>
      <c r="C170" s="146">
        <v>142138</v>
      </c>
      <c r="D170" s="149">
        <v>44001</v>
      </c>
      <c r="E170" s="150">
        <v>9.3279999999999994</v>
      </c>
      <c r="F170" s="150">
        <v>1.1812</v>
      </c>
      <c r="G170" s="150">
        <v>2.4716999999999998</v>
      </c>
      <c r="H170" s="150">
        <v>1.9275</v>
      </c>
      <c r="I170" s="150">
        <v>-6.54E-2</v>
      </c>
      <c r="J170" s="150">
        <v>11.5669</v>
      </c>
      <c r="K170" s="150">
        <v>15.422700000000001</v>
      </c>
      <c r="L170" s="150">
        <v>-14.443199999999999</v>
      </c>
      <c r="M170" s="150">
        <v>-4.1807999999999996</v>
      </c>
      <c r="N170" s="150">
        <v>-9.9735999999999994</v>
      </c>
      <c r="O170" s="150"/>
      <c r="P170" s="150"/>
      <c r="Q170" s="150">
        <v>-3.0674000000000001</v>
      </c>
      <c r="R170" s="150">
        <v>-2.9137</v>
      </c>
    </row>
    <row r="171" spans="1:18" x14ac:dyDescent="0.3">
      <c r="A171" s="146" t="s">
        <v>370</v>
      </c>
      <c r="B171" s="146" t="s">
        <v>309</v>
      </c>
      <c r="C171" s="146">
        <v>142139</v>
      </c>
      <c r="D171" s="149">
        <v>44001</v>
      </c>
      <c r="E171" s="150">
        <v>9.1591000000000005</v>
      </c>
      <c r="F171" s="150">
        <v>1.1798</v>
      </c>
      <c r="G171" s="150">
        <v>2.4668000000000001</v>
      </c>
      <c r="H171" s="150">
        <v>1.9160999999999999</v>
      </c>
      <c r="I171" s="150">
        <v>-8.7300000000000003E-2</v>
      </c>
      <c r="J171" s="150">
        <v>11.51</v>
      </c>
      <c r="K171" s="150">
        <v>15.2523</v>
      </c>
      <c r="L171" s="150">
        <v>-14.6967</v>
      </c>
      <c r="M171" s="150">
        <v>-4.6066000000000003</v>
      </c>
      <c r="N171" s="150">
        <v>-10.5093</v>
      </c>
      <c r="O171" s="150"/>
      <c r="P171" s="150"/>
      <c r="Q171" s="150">
        <v>-3.8574000000000002</v>
      </c>
      <c r="R171" s="150">
        <v>-3.6543999999999999</v>
      </c>
    </row>
    <row r="172" spans="1:18" x14ac:dyDescent="0.3">
      <c r="A172" s="146" t="s">
        <v>370</v>
      </c>
      <c r="B172" s="146" t="s">
        <v>206</v>
      </c>
      <c r="C172" s="146">
        <v>143178</v>
      </c>
      <c r="D172" s="149">
        <v>44001</v>
      </c>
      <c r="E172" s="150">
        <v>9.8284000000000002</v>
      </c>
      <c r="F172" s="150">
        <v>1.2235</v>
      </c>
      <c r="G172" s="150">
        <v>2.7667000000000002</v>
      </c>
      <c r="H172" s="150">
        <v>1.4911000000000001</v>
      </c>
      <c r="I172" s="150">
        <v>0.49490000000000001</v>
      </c>
      <c r="J172" s="150">
        <v>14.643599999999999</v>
      </c>
      <c r="K172" s="150">
        <v>15.4679</v>
      </c>
      <c r="L172" s="150">
        <v>-12.3857</v>
      </c>
      <c r="M172" s="150">
        <v>-1.6657999999999999</v>
      </c>
      <c r="N172" s="150">
        <v>-7.7994000000000003</v>
      </c>
      <c r="O172" s="150"/>
      <c r="P172" s="150"/>
      <c r="Q172" s="150">
        <v>-0.89470000000000005</v>
      </c>
      <c r="R172" s="150"/>
    </row>
    <row r="173" spans="1:18" x14ac:dyDescent="0.3">
      <c r="A173" s="146" t="s">
        <v>370</v>
      </c>
      <c r="B173" s="146" t="s">
        <v>308</v>
      </c>
      <c r="C173" s="146">
        <v>143176</v>
      </c>
      <c r="D173" s="149">
        <v>44001</v>
      </c>
      <c r="E173" s="150">
        <v>9.6562999999999999</v>
      </c>
      <c r="F173" s="150">
        <v>1.2212000000000001</v>
      </c>
      <c r="G173" s="150">
        <v>2.7605</v>
      </c>
      <c r="H173" s="150">
        <v>1.4785999999999999</v>
      </c>
      <c r="I173" s="150">
        <v>0.4703</v>
      </c>
      <c r="J173" s="150">
        <v>14.579499999999999</v>
      </c>
      <c r="K173" s="150">
        <v>15.292199999999999</v>
      </c>
      <c r="L173" s="150">
        <v>-12.6601</v>
      </c>
      <c r="M173" s="150">
        <v>-2.1314000000000002</v>
      </c>
      <c r="N173" s="150">
        <v>-8.4111999999999991</v>
      </c>
      <c r="O173" s="150"/>
      <c r="P173" s="150"/>
      <c r="Q173" s="150">
        <v>-1.7995000000000001</v>
      </c>
      <c r="R173" s="150"/>
    </row>
    <row r="174" spans="1:18" x14ac:dyDescent="0.3">
      <c r="A174" s="146" t="s">
        <v>370</v>
      </c>
      <c r="B174" s="146" t="s">
        <v>310</v>
      </c>
      <c r="C174" s="146">
        <v>116352</v>
      </c>
      <c r="D174" s="149">
        <v>44001</v>
      </c>
      <c r="E174" s="150">
        <v>37.607399999999998</v>
      </c>
      <c r="F174" s="150">
        <v>1.7001999999999999</v>
      </c>
      <c r="G174" s="150">
        <v>3.8833000000000002</v>
      </c>
      <c r="H174" s="150">
        <v>3.7826</v>
      </c>
      <c r="I174" s="150">
        <v>2.9401000000000002</v>
      </c>
      <c r="J174" s="150">
        <v>12.468</v>
      </c>
      <c r="K174" s="150">
        <v>16.828700000000001</v>
      </c>
      <c r="L174" s="150">
        <v>-5.6858000000000004</v>
      </c>
      <c r="M174" s="150">
        <v>6.0681000000000003</v>
      </c>
      <c r="N174" s="150">
        <v>2.5291999999999999</v>
      </c>
      <c r="O174" s="150">
        <v>5.6097000000000001</v>
      </c>
      <c r="P174" s="150">
        <v>10.940300000000001</v>
      </c>
      <c r="Q174" s="150">
        <v>17.462299999999999</v>
      </c>
      <c r="R174" s="150">
        <v>5.6228999999999996</v>
      </c>
    </row>
    <row r="175" spans="1:18" x14ac:dyDescent="0.3">
      <c r="A175" s="146" t="s">
        <v>370</v>
      </c>
      <c r="B175" s="146" t="s">
        <v>207</v>
      </c>
      <c r="C175" s="146">
        <v>126279</v>
      </c>
      <c r="D175" s="149">
        <v>44001</v>
      </c>
      <c r="E175" s="150">
        <v>27.393999999999998</v>
      </c>
      <c r="F175" s="150">
        <v>1.2874000000000001</v>
      </c>
      <c r="G175" s="150">
        <v>3.8954</v>
      </c>
      <c r="H175" s="150">
        <v>3.2088000000000001</v>
      </c>
      <c r="I175" s="150">
        <v>2.1318000000000001</v>
      </c>
      <c r="J175" s="150">
        <v>11.2691</v>
      </c>
      <c r="K175" s="150">
        <v>17.461400000000001</v>
      </c>
      <c r="L175" s="150">
        <v>-3.8105000000000002</v>
      </c>
      <c r="M175" s="150">
        <v>10.7338</v>
      </c>
      <c r="N175" s="150">
        <v>5.8095999999999997</v>
      </c>
      <c r="O175" s="150">
        <v>9.0388000000000002</v>
      </c>
      <c r="P175" s="150">
        <v>11.099500000000001</v>
      </c>
      <c r="Q175" s="150">
        <v>17.548500000000001</v>
      </c>
      <c r="R175" s="150">
        <v>9.2578999999999994</v>
      </c>
    </row>
    <row r="176" spans="1:18" x14ac:dyDescent="0.3">
      <c r="A176" s="146" t="s">
        <v>370</v>
      </c>
      <c r="B176" s="146" t="s">
        <v>311</v>
      </c>
      <c r="C176" s="146">
        <v>126379</v>
      </c>
      <c r="D176" s="149">
        <v>44001</v>
      </c>
      <c r="E176" s="150">
        <v>26.72</v>
      </c>
      <c r="F176" s="150">
        <v>1.2862</v>
      </c>
      <c r="G176" s="150">
        <v>3.8913000000000002</v>
      </c>
      <c r="H176" s="150">
        <v>3.1991000000000001</v>
      </c>
      <c r="I176" s="150">
        <v>2.1122000000000001</v>
      </c>
      <c r="J176" s="150">
        <v>11.222099999999999</v>
      </c>
      <c r="K176" s="150">
        <v>17.3185</v>
      </c>
      <c r="L176" s="150">
        <v>-4.0468000000000002</v>
      </c>
      <c r="M176" s="150">
        <v>10.3248</v>
      </c>
      <c r="N176" s="150">
        <v>5.2855999999999996</v>
      </c>
      <c r="O176" s="150">
        <v>8.3446999999999996</v>
      </c>
      <c r="P176" s="150">
        <v>10.6258</v>
      </c>
      <c r="Q176" s="150">
        <v>17.079699999999999</v>
      </c>
      <c r="R176" s="150">
        <v>8.4389000000000003</v>
      </c>
    </row>
    <row r="177" spans="1:18" x14ac:dyDescent="0.3">
      <c r="A177" s="146" t="s">
        <v>370</v>
      </c>
      <c r="B177" s="146" t="s">
        <v>208</v>
      </c>
      <c r="C177" s="146">
        <v>145819</v>
      </c>
      <c r="D177" s="149">
        <v>44001</v>
      </c>
      <c r="E177" s="150">
        <v>10.3512</v>
      </c>
      <c r="F177" s="150">
        <v>1.0475000000000001</v>
      </c>
      <c r="G177" s="150">
        <v>1.9943</v>
      </c>
      <c r="H177" s="150">
        <v>1.8818999999999999</v>
      </c>
      <c r="I177" s="150">
        <v>0.33439999999999998</v>
      </c>
      <c r="J177" s="150">
        <v>12.2532</v>
      </c>
      <c r="K177" s="150">
        <v>17.2821</v>
      </c>
      <c r="L177" s="150">
        <v>-8.6397999999999993</v>
      </c>
      <c r="M177" s="150">
        <v>2.1604000000000001</v>
      </c>
      <c r="N177" s="150">
        <v>-0.57340000000000002</v>
      </c>
      <c r="O177" s="150"/>
      <c r="P177" s="150"/>
      <c r="Q177" s="150">
        <v>2.4962</v>
      </c>
      <c r="R177" s="150"/>
    </row>
    <row r="178" spans="1:18" x14ac:dyDescent="0.3">
      <c r="A178" s="146" t="s">
        <v>370</v>
      </c>
      <c r="B178" s="146" t="s">
        <v>312</v>
      </c>
      <c r="C178" s="146">
        <v>145820</v>
      </c>
      <c r="D178" s="149">
        <v>44001</v>
      </c>
      <c r="E178" s="150">
        <v>10.0684</v>
      </c>
      <c r="F178" s="150">
        <v>1.0417000000000001</v>
      </c>
      <c r="G178" s="150">
        <v>1.9781</v>
      </c>
      <c r="H178" s="150">
        <v>1.845</v>
      </c>
      <c r="I178" s="150">
        <v>0.26290000000000002</v>
      </c>
      <c r="J178" s="150">
        <v>12.0741</v>
      </c>
      <c r="K178" s="150">
        <v>16.733699999999999</v>
      </c>
      <c r="L178" s="150">
        <v>-9.5178999999999991</v>
      </c>
      <c r="M178" s="150">
        <v>0.70109999999999995</v>
      </c>
      <c r="N178" s="150">
        <v>-2.4796</v>
      </c>
      <c r="O178" s="150"/>
      <c r="P178" s="150"/>
      <c r="Q178" s="150">
        <v>0.48809999999999998</v>
      </c>
      <c r="R178" s="150"/>
    </row>
    <row r="179" spans="1:18" x14ac:dyDescent="0.3">
      <c r="A179" s="146" t="s">
        <v>370</v>
      </c>
      <c r="B179" s="146" t="s">
        <v>313</v>
      </c>
      <c r="C179" s="146">
        <v>101853</v>
      </c>
      <c r="D179" s="149">
        <v>44001</v>
      </c>
      <c r="E179" s="150">
        <v>83.544899999999998</v>
      </c>
      <c r="F179" s="150">
        <v>1.5982000000000001</v>
      </c>
      <c r="G179" s="150">
        <v>3.3206000000000002</v>
      </c>
      <c r="H179" s="150">
        <v>2.6515</v>
      </c>
      <c r="I179" s="150">
        <v>1.3448</v>
      </c>
      <c r="J179" s="150">
        <v>14.57</v>
      </c>
      <c r="K179" s="150">
        <v>16.880199999999999</v>
      </c>
      <c r="L179" s="150">
        <v>-18.807500000000001</v>
      </c>
      <c r="M179" s="150">
        <v>-9.0563000000000002</v>
      </c>
      <c r="N179" s="150">
        <v>-17.507899999999999</v>
      </c>
      <c r="O179" s="150">
        <v>-5.2408000000000001</v>
      </c>
      <c r="P179" s="150">
        <v>2.9643999999999999</v>
      </c>
      <c r="Q179" s="150">
        <v>12.956300000000001</v>
      </c>
      <c r="R179" s="150">
        <v>-9.5465999999999998</v>
      </c>
    </row>
    <row r="180" spans="1:18" x14ac:dyDescent="0.3">
      <c r="A180" s="146" t="s">
        <v>370</v>
      </c>
      <c r="B180" s="146" t="s">
        <v>209</v>
      </c>
      <c r="C180" s="146">
        <v>119549</v>
      </c>
      <c r="D180" s="149">
        <v>44001</v>
      </c>
      <c r="E180" s="150">
        <v>86.0959</v>
      </c>
      <c r="F180" s="150">
        <v>1.5992</v>
      </c>
      <c r="G180" s="150">
        <v>3.3237999999999999</v>
      </c>
      <c r="H180" s="150">
        <v>2.6587999999999998</v>
      </c>
      <c r="I180" s="150">
        <v>1.3587</v>
      </c>
      <c r="J180" s="150">
        <v>14.6044</v>
      </c>
      <c r="K180" s="150">
        <v>16.969100000000001</v>
      </c>
      <c r="L180" s="150">
        <v>-18.650500000000001</v>
      </c>
      <c r="M180" s="150">
        <v>-8.7948000000000004</v>
      </c>
      <c r="N180" s="150">
        <v>-17.197600000000001</v>
      </c>
      <c r="O180" s="150">
        <v>-4.7679999999999998</v>
      </c>
      <c r="P180" s="150">
        <v>3.4100999999999999</v>
      </c>
      <c r="Q180" s="150">
        <v>7.9318999999999997</v>
      </c>
      <c r="R180" s="150">
        <v>-9.1674000000000007</v>
      </c>
    </row>
    <row r="181" spans="1:18" x14ac:dyDescent="0.3">
      <c r="A181" s="146" t="s">
        <v>370</v>
      </c>
      <c r="B181" s="146" t="s">
        <v>210</v>
      </c>
      <c r="C181" s="146">
        <v>139711</v>
      </c>
      <c r="D181" s="149">
        <v>44001</v>
      </c>
      <c r="E181" s="150">
        <v>7.8063000000000002</v>
      </c>
      <c r="F181" s="150">
        <v>0.9153</v>
      </c>
      <c r="G181" s="150">
        <v>4.2271000000000001</v>
      </c>
      <c r="H181" s="150">
        <v>3.5868000000000002</v>
      </c>
      <c r="I181" s="150">
        <v>3.0139999999999998</v>
      </c>
      <c r="J181" s="150">
        <v>18.010899999999999</v>
      </c>
      <c r="K181" s="150">
        <v>17.471</v>
      </c>
      <c r="L181" s="150">
        <v>-13.842499999999999</v>
      </c>
      <c r="M181" s="150">
        <v>-14.110799999999999</v>
      </c>
      <c r="N181" s="150">
        <v>-23.807500000000001</v>
      </c>
      <c r="O181" s="150">
        <v>-14.8698</v>
      </c>
      <c r="P181" s="150"/>
      <c r="Q181" s="150">
        <v>-6.6725000000000003</v>
      </c>
      <c r="R181" s="150">
        <v>-20.560300000000002</v>
      </c>
    </row>
    <row r="182" spans="1:18" x14ac:dyDescent="0.3">
      <c r="A182" s="146" t="s">
        <v>370</v>
      </c>
      <c r="B182" s="146" t="s">
        <v>314</v>
      </c>
      <c r="C182" s="146">
        <v>139709</v>
      </c>
      <c r="D182" s="149">
        <v>44001</v>
      </c>
      <c r="E182" s="150">
        <v>7.6468999999999996</v>
      </c>
      <c r="F182" s="150">
        <v>0.91449999999999998</v>
      </c>
      <c r="G182" s="150">
        <v>4.2252000000000001</v>
      </c>
      <c r="H182" s="150">
        <v>3.5828000000000002</v>
      </c>
      <c r="I182" s="150">
        <v>3.0066000000000002</v>
      </c>
      <c r="J182" s="150">
        <v>17.995000000000001</v>
      </c>
      <c r="K182" s="150">
        <v>17.418800000000001</v>
      </c>
      <c r="L182" s="150">
        <v>-13.9115</v>
      </c>
      <c r="M182" s="150">
        <v>-14.209899999999999</v>
      </c>
      <c r="N182" s="150">
        <v>-23.9236</v>
      </c>
      <c r="O182" s="150">
        <v>-15.1593</v>
      </c>
      <c r="P182" s="150"/>
      <c r="Q182" s="150">
        <v>-7.2079000000000004</v>
      </c>
      <c r="R182" s="150">
        <v>-20.806899999999999</v>
      </c>
    </row>
    <row r="183" spans="1:18" x14ac:dyDescent="0.3">
      <c r="A183" s="146" t="s">
        <v>370</v>
      </c>
      <c r="B183" s="146" t="s">
        <v>211</v>
      </c>
      <c r="C183" s="146">
        <v>139990</v>
      </c>
      <c r="D183" s="149">
        <v>44001</v>
      </c>
      <c r="E183" s="150">
        <v>6.6086</v>
      </c>
      <c r="F183" s="150">
        <v>1.2192000000000001</v>
      </c>
      <c r="G183" s="150">
        <v>4.5366999999999997</v>
      </c>
      <c r="H183" s="150">
        <v>3.9693000000000001</v>
      </c>
      <c r="I183" s="150">
        <v>3.5474000000000001</v>
      </c>
      <c r="J183" s="150">
        <v>18.876799999999999</v>
      </c>
      <c r="K183" s="150">
        <v>17.2652</v>
      </c>
      <c r="L183" s="150">
        <v>-14.710100000000001</v>
      </c>
      <c r="M183" s="150">
        <v>-14.714499999999999</v>
      </c>
      <c r="N183" s="150">
        <v>-23.540800000000001</v>
      </c>
      <c r="O183" s="150">
        <v>-15.0016</v>
      </c>
      <c r="P183" s="150"/>
      <c r="Q183" s="150">
        <v>-11.9971</v>
      </c>
      <c r="R183" s="150">
        <v>-21.062999999999999</v>
      </c>
    </row>
    <row r="184" spans="1:18" x14ac:dyDescent="0.3">
      <c r="A184" s="146" t="s">
        <v>370</v>
      </c>
      <c r="B184" s="146" t="s">
        <v>315</v>
      </c>
      <c r="C184" s="146">
        <v>139992</v>
      </c>
      <c r="D184" s="149">
        <v>44001</v>
      </c>
      <c r="E184" s="150">
        <v>6.4985999999999997</v>
      </c>
      <c r="F184" s="150">
        <v>1.2196</v>
      </c>
      <c r="G184" s="150">
        <v>4.5362</v>
      </c>
      <c r="H184" s="150">
        <v>3.9676</v>
      </c>
      <c r="I184" s="150">
        <v>3.5451999999999999</v>
      </c>
      <c r="J184" s="150">
        <v>18.869599999999998</v>
      </c>
      <c r="K184" s="150">
        <v>17.235499999999998</v>
      </c>
      <c r="L184" s="150">
        <v>-14.7646</v>
      </c>
      <c r="M184" s="150">
        <v>-14.799300000000001</v>
      </c>
      <c r="N184" s="150">
        <v>-23.645600000000002</v>
      </c>
      <c r="O184" s="150">
        <v>-15.3994</v>
      </c>
      <c r="P184" s="150"/>
      <c r="Q184" s="150">
        <v>-12.451700000000001</v>
      </c>
      <c r="R184" s="150">
        <v>-21.367000000000001</v>
      </c>
    </row>
    <row r="185" spans="1:18" x14ac:dyDescent="0.3">
      <c r="A185" s="146" t="s">
        <v>370</v>
      </c>
      <c r="B185" s="146" t="s">
        <v>212</v>
      </c>
      <c r="C185" s="146">
        <v>141141</v>
      </c>
      <c r="D185" s="149">
        <v>44001</v>
      </c>
      <c r="E185" s="150">
        <v>6.3529</v>
      </c>
      <c r="F185" s="150">
        <v>1.2365999999999999</v>
      </c>
      <c r="G185" s="150">
        <v>3.9908000000000001</v>
      </c>
      <c r="H185" s="150">
        <v>3.1985000000000001</v>
      </c>
      <c r="I185" s="150">
        <v>2.9493</v>
      </c>
      <c r="J185" s="150">
        <v>17.300899999999999</v>
      </c>
      <c r="K185" s="150">
        <v>16.552</v>
      </c>
      <c r="L185" s="150">
        <v>-15.646699999999999</v>
      </c>
      <c r="M185" s="150">
        <v>-15.345499999999999</v>
      </c>
      <c r="N185" s="150">
        <v>-24.421500000000002</v>
      </c>
      <c r="O185" s="150"/>
      <c r="P185" s="150"/>
      <c r="Q185" s="150">
        <v>-14.2149</v>
      </c>
      <c r="R185" s="150">
        <v>-21.2257</v>
      </c>
    </row>
    <row r="186" spans="1:18" x14ac:dyDescent="0.3">
      <c r="A186" s="146" t="s">
        <v>370</v>
      </c>
      <c r="B186" s="146" t="s">
        <v>317</v>
      </c>
      <c r="C186" s="146">
        <v>141139</v>
      </c>
      <c r="D186" s="149">
        <v>44001</v>
      </c>
      <c r="E186" s="150">
        <v>6.2508999999999997</v>
      </c>
      <c r="F186" s="150">
        <v>1.2357</v>
      </c>
      <c r="G186" s="150">
        <v>3.9876</v>
      </c>
      <c r="H186" s="150">
        <v>3.1909999999999998</v>
      </c>
      <c r="I186" s="150">
        <v>2.9361000000000002</v>
      </c>
      <c r="J186" s="150">
        <v>17.2667</v>
      </c>
      <c r="K186" s="150">
        <v>16.456099999999999</v>
      </c>
      <c r="L186" s="150">
        <v>-15.7844</v>
      </c>
      <c r="M186" s="150">
        <v>-15.5512</v>
      </c>
      <c r="N186" s="150">
        <v>-24.6662</v>
      </c>
      <c r="O186" s="150"/>
      <c r="P186" s="150"/>
      <c r="Q186" s="150">
        <v>-14.6829</v>
      </c>
      <c r="R186" s="150">
        <v>-21.551300000000001</v>
      </c>
    </row>
    <row r="187" spans="1:18" x14ac:dyDescent="0.3">
      <c r="A187" s="146" t="s">
        <v>370</v>
      </c>
      <c r="B187" s="146" t="s">
        <v>213</v>
      </c>
      <c r="C187" s="146">
        <v>141564</v>
      </c>
      <c r="D187" s="149">
        <v>44001</v>
      </c>
      <c r="E187" s="150">
        <v>5.9257</v>
      </c>
      <c r="F187" s="150">
        <v>1.4883</v>
      </c>
      <c r="G187" s="150">
        <v>3.9542000000000002</v>
      </c>
      <c r="H187" s="150">
        <v>3.2387999999999999</v>
      </c>
      <c r="I187" s="150">
        <v>2.8</v>
      </c>
      <c r="J187" s="150">
        <v>18.041799999999999</v>
      </c>
      <c r="K187" s="150">
        <v>16.626999999999999</v>
      </c>
      <c r="L187" s="150">
        <v>-17.720300000000002</v>
      </c>
      <c r="M187" s="150">
        <v>-17.6677</v>
      </c>
      <c r="N187" s="150">
        <v>-26.200900000000001</v>
      </c>
      <c r="O187" s="150"/>
      <c r="P187" s="150"/>
      <c r="Q187" s="150">
        <v>-17.466000000000001</v>
      </c>
      <c r="R187" s="150">
        <v>-22.2575</v>
      </c>
    </row>
    <row r="188" spans="1:18" x14ac:dyDescent="0.3">
      <c r="A188" s="146" t="s">
        <v>370</v>
      </c>
      <c r="B188" s="146" t="s">
        <v>316</v>
      </c>
      <c r="C188" s="146">
        <v>141565</v>
      </c>
      <c r="D188" s="149">
        <v>44001</v>
      </c>
      <c r="E188" s="150">
        <v>5.7222</v>
      </c>
      <c r="F188" s="150">
        <v>1.4862</v>
      </c>
      <c r="G188" s="150">
        <v>3.9512</v>
      </c>
      <c r="H188" s="150">
        <v>3.2328999999999999</v>
      </c>
      <c r="I188" s="150">
        <v>2.7879</v>
      </c>
      <c r="J188" s="150">
        <v>18.012699999999999</v>
      </c>
      <c r="K188" s="150">
        <v>16.5441</v>
      </c>
      <c r="L188" s="150">
        <v>-17.836400000000001</v>
      </c>
      <c r="M188" s="150">
        <v>-17.841100000000001</v>
      </c>
      <c r="N188" s="150">
        <v>-26.409199999999998</v>
      </c>
      <c r="O188" s="150"/>
      <c r="P188" s="150"/>
      <c r="Q188" s="150">
        <v>-18.517199999999999</v>
      </c>
      <c r="R188" s="150">
        <v>-22.9908</v>
      </c>
    </row>
    <row r="189" spans="1:18" x14ac:dyDescent="0.3">
      <c r="A189" s="146" t="s">
        <v>370</v>
      </c>
      <c r="B189" s="146" t="s">
        <v>214</v>
      </c>
      <c r="C189" s="146">
        <v>133324</v>
      </c>
      <c r="D189" s="149">
        <v>44001</v>
      </c>
      <c r="E189" s="150">
        <v>12.206300000000001</v>
      </c>
      <c r="F189" s="150">
        <v>1.3172999999999999</v>
      </c>
      <c r="G189" s="150">
        <v>3.7069000000000001</v>
      </c>
      <c r="H189" s="150">
        <v>3.0920000000000001</v>
      </c>
      <c r="I189" s="150">
        <v>1.5457000000000001</v>
      </c>
      <c r="J189" s="150">
        <v>14.5733</v>
      </c>
      <c r="K189" s="150">
        <v>22.119199999999999</v>
      </c>
      <c r="L189" s="150">
        <v>-14.2834</v>
      </c>
      <c r="M189" s="150">
        <v>-3.3639000000000001</v>
      </c>
      <c r="N189" s="150">
        <v>-10.8515</v>
      </c>
      <c r="O189" s="150">
        <v>-1.5289999999999999</v>
      </c>
      <c r="P189" s="150">
        <v>3.8452000000000002</v>
      </c>
      <c r="Q189" s="150">
        <v>3.8793000000000002</v>
      </c>
      <c r="R189" s="150">
        <v>-5.1266999999999996</v>
      </c>
    </row>
    <row r="190" spans="1:18" x14ac:dyDescent="0.3">
      <c r="A190" s="146" t="s">
        <v>370</v>
      </c>
      <c r="B190" s="146" t="s">
        <v>320</v>
      </c>
      <c r="C190" s="146">
        <v>133322</v>
      </c>
      <c r="D190" s="149">
        <v>44001</v>
      </c>
      <c r="E190" s="150">
        <v>11.9491</v>
      </c>
      <c r="F190" s="150">
        <v>1.3177000000000001</v>
      </c>
      <c r="G190" s="150">
        <v>3.7067999999999999</v>
      </c>
      <c r="H190" s="150">
        <v>3.0912000000000002</v>
      </c>
      <c r="I190" s="150">
        <v>1.5458000000000001</v>
      </c>
      <c r="J190" s="150">
        <v>14.571300000000001</v>
      </c>
      <c r="K190" s="150">
        <v>22.067900000000002</v>
      </c>
      <c r="L190" s="150">
        <v>-14.4084</v>
      </c>
      <c r="M190" s="150">
        <v>-3.6059999999999999</v>
      </c>
      <c r="N190" s="150">
        <v>-11.169</v>
      </c>
      <c r="O190" s="150">
        <v>-1.8795999999999999</v>
      </c>
      <c r="P190" s="150">
        <v>3.4786999999999999</v>
      </c>
      <c r="Q190" s="150">
        <v>3.4578000000000002</v>
      </c>
      <c r="R190" s="150">
        <v>-5.4680999999999997</v>
      </c>
    </row>
    <row r="191" spans="1:18" x14ac:dyDescent="0.3">
      <c r="A191" s="146" t="s">
        <v>370</v>
      </c>
      <c r="B191" s="146" t="s">
        <v>215</v>
      </c>
      <c r="C191" s="146">
        <v>135682</v>
      </c>
      <c r="D191" s="149">
        <v>44001</v>
      </c>
      <c r="E191" s="150">
        <v>13.4168</v>
      </c>
      <c r="F191" s="150">
        <v>1.3407</v>
      </c>
      <c r="G191" s="150">
        <v>3.6566999999999998</v>
      </c>
      <c r="H191" s="150">
        <v>3.0459999999999998</v>
      </c>
      <c r="I191" s="150">
        <v>1.5301</v>
      </c>
      <c r="J191" s="150">
        <v>14.591200000000001</v>
      </c>
      <c r="K191" s="150">
        <v>22.413799999999998</v>
      </c>
      <c r="L191" s="150">
        <v>-13.5632</v>
      </c>
      <c r="M191" s="150">
        <v>-1.8924000000000001</v>
      </c>
      <c r="N191" s="150">
        <v>-9.6420999999999992</v>
      </c>
      <c r="O191" s="150">
        <v>-8.3500000000000005E-2</v>
      </c>
      <c r="P191" s="150"/>
      <c r="Q191" s="150">
        <v>7.1618000000000004</v>
      </c>
      <c r="R191" s="150">
        <v>-4.0510000000000002</v>
      </c>
    </row>
    <row r="192" spans="1:18" x14ac:dyDescent="0.3">
      <c r="A192" s="146" t="s">
        <v>370</v>
      </c>
      <c r="B192" s="146" t="s">
        <v>319</v>
      </c>
      <c r="C192" s="146">
        <v>135684</v>
      </c>
      <c r="D192" s="149">
        <v>44001</v>
      </c>
      <c r="E192" s="150">
        <v>13.145200000000001</v>
      </c>
      <c r="F192" s="150">
        <v>1.3399000000000001</v>
      </c>
      <c r="G192" s="150">
        <v>3.6549</v>
      </c>
      <c r="H192" s="150">
        <v>3.0430000000000001</v>
      </c>
      <c r="I192" s="150">
        <v>1.5238</v>
      </c>
      <c r="J192" s="150">
        <v>14.5761</v>
      </c>
      <c r="K192" s="150">
        <v>22.351500000000001</v>
      </c>
      <c r="L192" s="150">
        <v>-13.664999999999999</v>
      </c>
      <c r="M192" s="150">
        <v>-2.0739999999999998</v>
      </c>
      <c r="N192" s="150">
        <v>-9.8661999999999992</v>
      </c>
      <c r="O192" s="150">
        <v>-0.61680000000000001</v>
      </c>
      <c r="P192" s="150"/>
      <c r="Q192" s="150">
        <v>6.6473000000000004</v>
      </c>
      <c r="R192" s="150">
        <v>-4.4787999999999997</v>
      </c>
    </row>
    <row r="193" spans="1:18" x14ac:dyDescent="0.3">
      <c r="A193" s="146" t="s">
        <v>370</v>
      </c>
      <c r="B193" s="146" t="s">
        <v>216</v>
      </c>
      <c r="C193" s="146">
        <v>142153</v>
      </c>
      <c r="D193" s="149">
        <v>44001</v>
      </c>
      <c r="E193" s="150">
        <v>6.3403999999999998</v>
      </c>
      <c r="F193" s="150">
        <v>1.7655000000000001</v>
      </c>
      <c r="G193" s="150">
        <v>4.3686999999999996</v>
      </c>
      <c r="H193" s="150">
        <v>2.9251999999999998</v>
      </c>
      <c r="I193" s="150">
        <v>1.8702000000000001</v>
      </c>
      <c r="J193" s="150">
        <v>17.228100000000001</v>
      </c>
      <c r="K193" s="150">
        <v>11.0383</v>
      </c>
      <c r="L193" s="150">
        <v>-18.219000000000001</v>
      </c>
      <c r="M193" s="150">
        <v>-15.4895</v>
      </c>
      <c r="N193" s="150">
        <v>-24.8599</v>
      </c>
      <c r="O193" s="150"/>
      <c r="P193" s="150"/>
      <c r="Q193" s="150">
        <v>-18.479199999999999</v>
      </c>
      <c r="R193" s="150">
        <v>-18.822299999999998</v>
      </c>
    </row>
    <row r="194" spans="1:18" x14ac:dyDescent="0.3">
      <c r="A194" s="146" t="s">
        <v>370</v>
      </c>
      <c r="B194" s="146" t="s">
        <v>318</v>
      </c>
      <c r="C194" s="146">
        <v>142151</v>
      </c>
      <c r="D194" s="149">
        <v>44001</v>
      </c>
      <c r="E194" s="150">
        <v>6.2126999999999999</v>
      </c>
      <c r="F194" s="150">
        <v>1.7658</v>
      </c>
      <c r="G194" s="150">
        <v>4.3659999999999997</v>
      </c>
      <c r="H194" s="150">
        <v>2.9205999999999999</v>
      </c>
      <c r="I194" s="150">
        <v>1.8626</v>
      </c>
      <c r="J194" s="150">
        <v>17.205300000000001</v>
      </c>
      <c r="K194" s="150">
        <v>10.9787</v>
      </c>
      <c r="L194" s="150">
        <v>-18.3066</v>
      </c>
      <c r="M194" s="150">
        <v>-15.623900000000001</v>
      </c>
      <c r="N194" s="150">
        <v>-25.018999999999998</v>
      </c>
      <c r="O194" s="150"/>
      <c r="P194" s="150"/>
      <c r="Q194" s="150">
        <v>-19.2195</v>
      </c>
      <c r="R194" s="150">
        <v>-19.4802</v>
      </c>
    </row>
    <row r="195" spans="1:18" x14ac:dyDescent="0.3">
      <c r="A195" s="146" t="s">
        <v>370</v>
      </c>
      <c r="B195" s="146" t="s">
        <v>217</v>
      </c>
      <c r="C195" s="146">
        <v>143079</v>
      </c>
      <c r="D195" s="149">
        <v>44001</v>
      </c>
      <c r="E195" s="150">
        <v>7.5815000000000001</v>
      </c>
      <c r="F195" s="150">
        <v>1.6968000000000001</v>
      </c>
      <c r="G195" s="150">
        <v>3.9016999999999999</v>
      </c>
      <c r="H195" s="150">
        <v>2.4832000000000001</v>
      </c>
      <c r="I195" s="150">
        <v>1.9855</v>
      </c>
      <c r="J195" s="150">
        <v>15.460800000000001</v>
      </c>
      <c r="K195" s="150">
        <v>13.7936</v>
      </c>
      <c r="L195" s="150">
        <v>-14.9398</v>
      </c>
      <c r="M195" s="150">
        <v>-12.036300000000001</v>
      </c>
      <c r="N195" s="150">
        <v>-21.72</v>
      </c>
      <c r="O195" s="150"/>
      <c r="P195" s="150"/>
      <c r="Q195" s="150">
        <v>-13.0785</v>
      </c>
      <c r="R195" s="150"/>
    </row>
    <row r="196" spans="1:18" x14ac:dyDescent="0.3">
      <c r="A196" s="146" t="s">
        <v>370</v>
      </c>
      <c r="B196" s="146" t="s">
        <v>321</v>
      </c>
      <c r="C196" s="146">
        <v>143077</v>
      </c>
      <c r="D196" s="149">
        <v>44001</v>
      </c>
      <c r="E196" s="150">
        <v>7.5217999999999998</v>
      </c>
      <c r="F196" s="150">
        <v>1.6954</v>
      </c>
      <c r="G196" s="150">
        <v>3.8994</v>
      </c>
      <c r="H196" s="150">
        <v>2.4782000000000002</v>
      </c>
      <c r="I196" s="150">
        <v>1.9753000000000001</v>
      </c>
      <c r="J196" s="150">
        <v>15.4323</v>
      </c>
      <c r="K196" s="150">
        <v>13.71</v>
      </c>
      <c r="L196" s="150">
        <v>-15.0626</v>
      </c>
      <c r="M196" s="150">
        <v>-12.226900000000001</v>
      </c>
      <c r="N196" s="150">
        <v>-21.946300000000001</v>
      </c>
      <c r="O196" s="150"/>
      <c r="P196" s="150"/>
      <c r="Q196" s="150">
        <v>-13.425700000000001</v>
      </c>
      <c r="R196" s="150"/>
    </row>
    <row r="197" spans="1:18" x14ac:dyDescent="0.3">
      <c r="A197" s="146" t="s">
        <v>370</v>
      </c>
      <c r="B197" s="146" t="s">
        <v>373</v>
      </c>
      <c r="C197" s="146"/>
      <c r="D197" s="149"/>
      <c r="E197" s="150"/>
      <c r="F197" s="150"/>
      <c r="G197" s="150"/>
      <c r="H197" s="150"/>
      <c r="I197" s="150"/>
      <c r="J197" s="150"/>
      <c r="K197" s="150"/>
      <c r="L197" s="150"/>
      <c r="M197" s="150"/>
      <c r="N197" s="150"/>
      <c r="O197" s="150"/>
      <c r="P197" s="150"/>
      <c r="Q197" s="150"/>
      <c r="R197" s="150"/>
    </row>
    <row r="198" spans="1:18" x14ac:dyDescent="0.3">
      <c r="A198" s="146" t="s">
        <v>370</v>
      </c>
      <c r="B198" s="146" t="s">
        <v>377</v>
      </c>
      <c r="C198" s="146"/>
      <c r="D198" s="149"/>
      <c r="E198" s="150"/>
      <c r="F198" s="150"/>
      <c r="G198" s="150"/>
      <c r="H198" s="150"/>
      <c r="I198" s="150"/>
      <c r="J198" s="150"/>
      <c r="K198" s="150"/>
      <c r="L198" s="150"/>
      <c r="M198" s="150"/>
      <c r="N198" s="150"/>
      <c r="O198" s="150"/>
      <c r="P198" s="150"/>
      <c r="Q198" s="150"/>
      <c r="R198" s="150"/>
    </row>
    <row r="199" spans="1:18" x14ac:dyDescent="0.3">
      <c r="A199" s="146" t="s">
        <v>370</v>
      </c>
      <c r="B199" s="146" t="s">
        <v>374</v>
      </c>
      <c r="C199" s="146"/>
      <c r="D199" s="149"/>
      <c r="E199" s="150"/>
      <c r="F199" s="150"/>
      <c r="G199" s="150"/>
      <c r="H199" s="150"/>
      <c r="I199" s="150"/>
      <c r="J199" s="150"/>
      <c r="K199" s="150"/>
      <c r="L199" s="150"/>
      <c r="M199" s="150"/>
      <c r="N199" s="150"/>
      <c r="O199" s="150"/>
      <c r="P199" s="150"/>
      <c r="Q199" s="150"/>
      <c r="R199" s="150"/>
    </row>
    <row r="200" spans="1:18" x14ac:dyDescent="0.3">
      <c r="A200" s="146" t="s">
        <v>370</v>
      </c>
      <c r="B200" s="146" t="s">
        <v>376</v>
      </c>
      <c r="C200" s="146"/>
      <c r="D200" s="149"/>
      <c r="E200" s="150"/>
      <c r="F200" s="150"/>
      <c r="G200" s="150"/>
      <c r="H200" s="150"/>
      <c r="I200" s="150"/>
      <c r="J200" s="150"/>
      <c r="K200" s="150"/>
      <c r="L200" s="150"/>
      <c r="M200" s="150"/>
      <c r="N200" s="150"/>
      <c r="O200" s="150"/>
      <c r="P200" s="150"/>
      <c r="Q200" s="150"/>
      <c r="R200" s="150"/>
    </row>
    <row r="201" spans="1:18" x14ac:dyDescent="0.3">
      <c r="A201" s="146" t="s">
        <v>370</v>
      </c>
      <c r="B201" s="146" t="s">
        <v>218</v>
      </c>
      <c r="C201" s="146">
        <v>132756</v>
      </c>
      <c r="D201" s="149">
        <v>44001</v>
      </c>
      <c r="E201" s="150">
        <v>17.444199999999999</v>
      </c>
      <c r="F201" s="150">
        <v>1.6443000000000001</v>
      </c>
      <c r="G201" s="150">
        <v>3.2671999999999999</v>
      </c>
      <c r="H201" s="150">
        <v>2.7187000000000001</v>
      </c>
      <c r="I201" s="150">
        <v>1.0011000000000001</v>
      </c>
      <c r="J201" s="150">
        <v>15.008100000000001</v>
      </c>
      <c r="K201" s="150">
        <v>19.4072</v>
      </c>
      <c r="L201" s="150">
        <v>-15.2812</v>
      </c>
      <c r="M201" s="150">
        <v>-3.7742</v>
      </c>
      <c r="N201" s="150">
        <v>-10.853400000000001</v>
      </c>
      <c r="O201" s="150">
        <v>2.0133999999999999</v>
      </c>
      <c r="P201" s="150">
        <v>8.4571000000000005</v>
      </c>
      <c r="Q201" s="150">
        <v>10.2775</v>
      </c>
      <c r="R201" s="150">
        <v>-1.4419999999999999</v>
      </c>
    </row>
    <row r="202" spans="1:18" x14ac:dyDescent="0.3">
      <c r="A202" s="146" t="s">
        <v>370</v>
      </c>
      <c r="B202" s="146" t="s">
        <v>322</v>
      </c>
      <c r="C202" s="146">
        <v>132757</v>
      </c>
      <c r="D202" s="149">
        <v>44001</v>
      </c>
      <c r="E202" s="150">
        <v>16.199400000000001</v>
      </c>
      <c r="F202" s="150">
        <v>1.6407</v>
      </c>
      <c r="G202" s="150">
        <v>3.2538999999999998</v>
      </c>
      <c r="H202" s="150">
        <v>2.6890000000000001</v>
      </c>
      <c r="I202" s="150">
        <v>0.94589999999999996</v>
      </c>
      <c r="J202" s="150">
        <v>14.872299999999999</v>
      </c>
      <c r="K202" s="150">
        <v>18.9575</v>
      </c>
      <c r="L202" s="150">
        <v>-15.938499999999999</v>
      </c>
      <c r="M202" s="150">
        <v>-4.8840000000000003</v>
      </c>
      <c r="N202" s="150">
        <v>-12.2098</v>
      </c>
      <c r="O202" s="150">
        <v>0.62949999999999995</v>
      </c>
      <c r="P202" s="150">
        <v>7.1069000000000004</v>
      </c>
      <c r="Q202" s="150">
        <v>8.8513999999999999</v>
      </c>
      <c r="R202" s="150">
        <v>-2.8521000000000001</v>
      </c>
    </row>
    <row r="203" spans="1:18" x14ac:dyDescent="0.3">
      <c r="A203" s="146" t="s">
        <v>370</v>
      </c>
      <c r="B203" s="146" t="s">
        <v>219</v>
      </c>
      <c r="C203" s="146">
        <v>118866</v>
      </c>
      <c r="D203" s="149">
        <v>44001</v>
      </c>
      <c r="E203" s="150">
        <v>74.45</v>
      </c>
      <c r="F203" s="150">
        <v>1.1411</v>
      </c>
      <c r="G203" s="150">
        <v>2.2805</v>
      </c>
      <c r="H203" s="150">
        <v>2.3086000000000002</v>
      </c>
      <c r="I203" s="150">
        <v>0.99019999999999997</v>
      </c>
      <c r="J203" s="150">
        <v>11.302099999999999</v>
      </c>
      <c r="K203" s="150">
        <v>18.967700000000001</v>
      </c>
      <c r="L203" s="150">
        <v>-13.147500000000001</v>
      </c>
      <c r="M203" s="150">
        <v>-1.5342</v>
      </c>
      <c r="N203" s="150">
        <v>-8.7845999999999993</v>
      </c>
      <c r="O203" s="150">
        <v>1.6978</v>
      </c>
      <c r="P203" s="150">
        <v>6.5082000000000004</v>
      </c>
      <c r="Q203" s="150">
        <v>9.1595999999999993</v>
      </c>
      <c r="R203" s="150">
        <v>-3.4721000000000002</v>
      </c>
    </row>
    <row r="204" spans="1:18" x14ac:dyDescent="0.3">
      <c r="A204" s="146" t="s">
        <v>370</v>
      </c>
      <c r="B204" s="146" t="s">
        <v>323</v>
      </c>
      <c r="C204" s="146">
        <v>100480</v>
      </c>
      <c r="D204" s="149">
        <v>44001</v>
      </c>
      <c r="E204" s="150">
        <v>107.213417268698</v>
      </c>
      <c r="F204" s="150">
        <v>1.1460999999999999</v>
      </c>
      <c r="G204" s="150">
        <v>2.2744</v>
      </c>
      <c r="H204" s="150">
        <v>2.2744</v>
      </c>
      <c r="I204" s="150">
        <v>0.94369999999999998</v>
      </c>
      <c r="J204" s="150">
        <v>11.163600000000001</v>
      </c>
      <c r="K204" s="150">
        <v>18.555800000000001</v>
      </c>
      <c r="L204" s="150">
        <v>-13.5969</v>
      </c>
      <c r="M204" s="150">
        <v>-2.1753999999999998</v>
      </c>
      <c r="N204" s="150">
        <v>-9.5104000000000006</v>
      </c>
      <c r="O204" s="150">
        <v>1.0106999999999999</v>
      </c>
      <c r="P204" s="150">
        <v>5.5479000000000003</v>
      </c>
      <c r="Q204" s="150">
        <v>10.283300000000001</v>
      </c>
      <c r="R204" s="150">
        <v>-4.1844000000000001</v>
      </c>
    </row>
    <row r="205" spans="1:18" x14ac:dyDescent="0.3">
      <c r="A205" s="146" t="s">
        <v>370</v>
      </c>
      <c r="B205" s="146" t="s">
        <v>324</v>
      </c>
      <c r="C205" s="146">
        <v>116051</v>
      </c>
      <c r="D205" s="149">
        <v>44001</v>
      </c>
      <c r="E205" s="150">
        <v>22.97</v>
      </c>
      <c r="F205" s="150">
        <v>1.4128000000000001</v>
      </c>
      <c r="G205" s="150">
        <v>3.1432000000000002</v>
      </c>
      <c r="H205" s="150">
        <v>2.8201000000000001</v>
      </c>
      <c r="I205" s="150">
        <v>1.6821999999999999</v>
      </c>
      <c r="J205" s="150">
        <v>13.712899999999999</v>
      </c>
      <c r="K205" s="150">
        <v>22.637499999999999</v>
      </c>
      <c r="L205" s="150">
        <v>-10.796099999999999</v>
      </c>
      <c r="M205" s="150">
        <v>0.34949999999999998</v>
      </c>
      <c r="N205" s="150">
        <v>-5.8220999999999998</v>
      </c>
      <c r="O205" s="150">
        <v>0.69089999999999996</v>
      </c>
      <c r="P205" s="150">
        <v>2.3188</v>
      </c>
      <c r="Q205" s="150">
        <v>10.2834</v>
      </c>
      <c r="R205" s="150">
        <v>-0.75219999999999998</v>
      </c>
    </row>
    <row r="206" spans="1:18" x14ac:dyDescent="0.3">
      <c r="A206" s="146" t="s">
        <v>370</v>
      </c>
      <c r="B206" s="146" t="s">
        <v>220</v>
      </c>
      <c r="C206" s="146">
        <v>119307</v>
      </c>
      <c r="D206" s="149">
        <v>44001</v>
      </c>
      <c r="E206" s="150">
        <v>23.95</v>
      </c>
      <c r="F206" s="150">
        <v>1.3542000000000001</v>
      </c>
      <c r="G206" s="150">
        <v>3.0994000000000002</v>
      </c>
      <c r="H206" s="150">
        <v>2.8338000000000001</v>
      </c>
      <c r="I206" s="150">
        <v>1.6553</v>
      </c>
      <c r="J206" s="150">
        <v>13.7767</v>
      </c>
      <c r="K206" s="150">
        <v>22.7576</v>
      </c>
      <c r="L206" s="150">
        <v>-10.6677</v>
      </c>
      <c r="M206" s="150">
        <v>0.63029999999999997</v>
      </c>
      <c r="N206" s="150">
        <v>-5.4854000000000003</v>
      </c>
      <c r="O206" s="150">
        <v>1.1960999999999999</v>
      </c>
      <c r="P206" s="150">
        <v>3.036</v>
      </c>
      <c r="Q206" s="150">
        <v>8.3808000000000007</v>
      </c>
      <c r="R206" s="150">
        <v>-0.33189999999999997</v>
      </c>
    </row>
    <row r="207" spans="1:18" x14ac:dyDescent="0.3">
      <c r="A207" s="146" t="s">
        <v>370</v>
      </c>
      <c r="B207" s="146" t="s">
        <v>325</v>
      </c>
      <c r="C207" s="146">
        <v>135964</v>
      </c>
      <c r="D207" s="149">
        <v>44001</v>
      </c>
      <c r="E207" s="150">
        <v>11.5883</v>
      </c>
      <c r="F207" s="150">
        <v>1.6143000000000001</v>
      </c>
      <c r="G207" s="150">
        <v>4.0635000000000003</v>
      </c>
      <c r="H207" s="150">
        <v>3.0638999999999998</v>
      </c>
      <c r="I207" s="150">
        <v>1.9011</v>
      </c>
      <c r="J207" s="150">
        <v>17.039300000000001</v>
      </c>
      <c r="K207" s="150">
        <v>27.467199999999998</v>
      </c>
      <c r="L207" s="150">
        <v>-13.636799999999999</v>
      </c>
      <c r="M207" s="150">
        <v>-3.0697999999999999</v>
      </c>
      <c r="N207" s="150">
        <v>-13.0008</v>
      </c>
      <c r="O207" s="150">
        <v>-4.4691000000000001</v>
      </c>
      <c r="P207" s="150"/>
      <c r="Q207" s="150">
        <v>3.5299</v>
      </c>
      <c r="R207" s="150">
        <v>-7.9546999999999999</v>
      </c>
    </row>
    <row r="208" spans="1:18" x14ac:dyDescent="0.3">
      <c r="A208" s="146" t="s">
        <v>370</v>
      </c>
      <c r="B208" s="146" t="s">
        <v>221</v>
      </c>
      <c r="C208" s="146">
        <v>135962</v>
      </c>
      <c r="D208" s="149">
        <v>44001</v>
      </c>
      <c r="E208" s="150">
        <v>12.2011</v>
      </c>
      <c r="F208" s="150">
        <v>1.6140000000000001</v>
      </c>
      <c r="G208" s="150">
        <v>4.0640999999999998</v>
      </c>
      <c r="H208" s="150">
        <v>3.0663999999999998</v>
      </c>
      <c r="I208" s="150">
        <v>1.9068000000000001</v>
      </c>
      <c r="J208" s="150">
        <v>17.053799999999999</v>
      </c>
      <c r="K208" s="150">
        <v>27.514500000000002</v>
      </c>
      <c r="L208" s="150">
        <v>-13.571</v>
      </c>
      <c r="M208" s="150">
        <v>-2.9571999999999998</v>
      </c>
      <c r="N208" s="150">
        <v>-12.8704</v>
      </c>
      <c r="O208" s="150">
        <v>-3.7006999999999999</v>
      </c>
      <c r="P208" s="150"/>
      <c r="Q208" s="150">
        <v>4.7930000000000001</v>
      </c>
      <c r="R208" s="150">
        <v>-7.5136000000000003</v>
      </c>
    </row>
    <row r="209" spans="1:18" x14ac:dyDescent="0.3">
      <c r="A209" s="146" t="s">
        <v>370</v>
      </c>
      <c r="B209" s="146" t="s">
        <v>326</v>
      </c>
      <c r="C209" s="146">
        <v>140045</v>
      </c>
      <c r="D209" s="149">
        <v>44001</v>
      </c>
      <c r="E209" s="150">
        <v>8.4786999999999999</v>
      </c>
      <c r="F209" s="150">
        <v>1.8267</v>
      </c>
      <c r="G209" s="150">
        <v>4.3506999999999998</v>
      </c>
      <c r="H209" s="150">
        <v>3.0756999999999999</v>
      </c>
      <c r="I209" s="150">
        <v>1.466</v>
      </c>
      <c r="J209" s="150">
        <v>16.395299999999999</v>
      </c>
      <c r="K209" s="150">
        <v>22.241900000000001</v>
      </c>
      <c r="L209" s="150">
        <v>-16.7743</v>
      </c>
      <c r="M209" s="150">
        <v>-7.6897000000000002</v>
      </c>
      <c r="N209" s="150">
        <v>-18.466200000000001</v>
      </c>
      <c r="O209" s="150">
        <v>-8.5250000000000004</v>
      </c>
      <c r="P209" s="150"/>
      <c r="Q209" s="150">
        <v>-4.7378999999999998</v>
      </c>
      <c r="R209" s="150">
        <v>-9.9696999999999996</v>
      </c>
    </row>
    <row r="210" spans="1:18" x14ac:dyDescent="0.3">
      <c r="A210" s="146" t="s">
        <v>370</v>
      </c>
      <c r="B210" s="146" t="s">
        <v>222</v>
      </c>
      <c r="C210" s="146">
        <v>140046</v>
      </c>
      <c r="D210" s="149">
        <v>44001</v>
      </c>
      <c r="E210" s="150">
        <v>8.8818000000000001</v>
      </c>
      <c r="F210" s="150">
        <v>1.8274999999999999</v>
      </c>
      <c r="G210" s="150">
        <v>4.3529999999999998</v>
      </c>
      <c r="H210" s="150">
        <v>3.0813999999999999</v>
      </c>
      <c r="I210" s="150">
        <v>1.4784999999999999</v>
      </c>
      <c r="J210" s="150">
        <v>16.427700000000002</v>
      </c>
      <c r="K210" s="150">
        <v>22.343900000000001</v>
      </c>
      <c r="L210" s="150">
        <v>-16.630199999999999</v>
      </c>
      <c r="M210" s="150">
        <v>-7.4455999999999998</v>
      </c>
      <c r="N210" s="150">
        <v>-18.177</v>
      </c>
      <c r="O210" s="150">
        <v>-7.3868</v>
      </c>
      <c r="P210" s="150"/>
      <c r="Q210" s="150">
        <v>-3.4276</v>
      </c>
      <c r="R210" s="150">
        <v>-9.2552000000000003</v>
      </c>
    </row>
    <row r="211" spans="1:18" x14ac:dyDescent="0.3">
      <c r="A211" s="146" t="s">
        <v>370</v>
      </c>
      <c r="B211" s="146" t="s">
        <v>327</v>
      </c>
      <c r="C211" s="146">
        <v>140455</v>
      </c>
      <c r="D211" s="149">
        <v>44001</v>
      </c>
      <c r="E211" s="150">
        <v>7.9981</v>
      </c>
      <c r="F211" s="150">
        <v>1.7635000000000001</v>
      </c>
      <c r="G211" s="150">
        <v>4.1596000000000002</v>
      </c>
      <c r="H211" s="150">
        <v>3.0032999999999999</v>
      </c>
      <c r="I211" s="150">
        <v>1.2827999999999999</v>
      </c>
      <c r="J211" s="150">
        <v>15.0326</v>
      </c>
      <c r="K211" s="150">
        <v>22.941800000000001</v>
      </c>
      <c r="L211" s="150">
        <v>-14.7806</v>
      </c>
      <c r="M211" s="150">
        <v>-5.3737000000000004</v>
      </c>
      <c r="N211" s="150">
        <v>-16.507300000000001</v>
      </c>
      <c r="O211" s="150">
        <v>-6.8455000000000004</v>
      </c>
      <c r="P211" s="150"/>
      <c r="Q211" s="150">
        <v>-6.6872999999999996</v>
      </c>
      <c r="R211" s="150">
        <v>-8.3790999999999993</v>
      </c>
    </row>
    <row r="212" spans="1:18" x14ac:dyDescent="0.3">
      <c r="A212" s="146" t="s">
        <v>370</v>
      </c>
      <c r="B212" s="146" t="s">
        <v>223</v>
      </c>
      <c r="C212" s="146">
        <v>140454</v>
      </c>
      <c r="D212" s="149">
        <v>44001</v>
      </c>
      <c r="E212" s="150">
        <v>8.3827999999999996</v>
      </c>
      <c r="F212" s="150">
        <v>1.7639</v>
      </c>
      <c r="G212" s="150">
        <v>4.1612999999999998</v>
      </c>
      <c r="H212" s="150">
        <v>3.0093999999999999</v>
      </c>
      <c r="I212" s="150">
        <v>1.2942</v>
      </c>
      <c r="J212" s="150">
        <v>15.059799999999999</v>
      </c>
      <c r="K212" s="150">
        <v>23.0322</v>
      </c>
      <c r="L212" s="150">
        <v>-14.6572</v>
      </c>
      <c r="M212" s="150">
        <v>-5.1665999999999999</v>
      </c>
      <c r="N212" s="150">
        <v>-16.220600000000001</v>
      </c>
      <c r="O212" s="150">
        <v>-5.5431999999999997</v>
      </c>
      <c r="P212" s="150"/>
      <c r="Q212" s="150">
        <v>-5.3190999999999997</v>
      </c>
      <c r="R212" s="150">
        <v>-7.4543999999999997</v>
      </c>
    </row>
    <row r="213" spans="1:18" x14ac:dyDescent="0.3">
      <c r="A213" s="146" t="s">
        <v>370</v>
      </c>
      <c r="B213" s="146" t="s">
        <v>328</v>
      </c>
      <c r="C213" s="146">
        <v>141893</v>
      </c>
      <c r="D213" s="149">
        <v>44001</v>
      </c>
      <c r="E213" s="150">
        <v>7.5107999999999997</v>
      </c>
      <c r="F213" s="150">
        <v>0.48299999999999998</v>
      </c>
      <c r="G213" s="150">
        <v>2.2031000000000001</v>
      </c>
      <c r="H213" s="150">
        <v>2.2517</v>
      </c>
      <c r="I213" s="150">
        <v>1.742</v>
      </c>
      <c r="J213" s="150">
        <v>13.1366</v>
      </c>
      <c r="K213" s="150">
        <v>25.562999999999999</v>
      </c>
      <c r="L213" s="150">
        <v>-6.4424999999999999</v>
      </c>
      <c r="M213" s="150">
        <v>0.98550000000000004</v>
      </c>
      <c r="N213" s="150">
        <v>-9.3325999999999993</v>
      </c>
      <c r="O213" s="150"/>
      <c r="P213" s="150"/>
      <c r="Q213" s="150">
        <v>-11.159000000000001</v>
      </c>
      <c r="R213" s="150">
        <v>-11.314299999999999</v>
      </c>
    </row>
    <row r="214" spans="1:18" x14ac:dyDescent="0.3">
      <c r="A214" s="146" t="s">
        <v>370</v>
      </c>
      <c r="B214" s="146" t="s">
        <v>224</v>
      </c>
      <c r="C214" s="146">
        <v>141892</v>
      </c>
      <c r="D214" s="149">
        <v>44001</v>
      </c>
      <c r="E214" s="150">
        <v>7.7685000000000004</v>
      </c>
      <c r="F214" s="150">
        <v>0.48380000000000001</v>
      </c>
      <c r="G214" s="150">
        <v>2.2063000000000001</v>
      </c>
      <c r="H214" s="150">
        <v>2.2602000000000002</v>
      </c>
      <c r="I214" s="150">
        <v>1.7592000000000001</v>
      </c>
      <c r="J214" s="150">
        <v>13.1774</v>
      </c>
      <c r="K214" s="150">
        <v>25.701799999999999</v>
      </c>
      <c r="L214" s="150">
        <v>-6.2352999999999996</v>
      </c>
      <c r="M214" s="150">
        <v>1.3211999999999999</v>
      </c>
      <c r="N214" s="150">
        <v>-8.8407999999999998</v>
      </c>
      <c r="O214" s="150"/>
      <c r="P214" s="150"/>
      <c r="Q214" s="150">
        <v>-9.9115000000000002</v>
      </c>
      <c r="R214" s="150">
        <v>-10.2212</v>
      </c>
    </row>
    <row r="215" spans="1:18" x14ac:dyDescent="0.3">
      <c r="A215" s="146" t="s">
        <v>370</v>
      </c>
      <c r="B215" s="146" t="s">
        <v>329</v>
      </c>
      <c r="C215" s="146">
        <v>142169</v>
      </c>
      <c r="D215" s="149">
        <v>44001</v>
      </c>
      <c r="E215" s="150">
        <v>7.8897000000000004</v>
      </c>
      <c r="F215" s="150">
        <v>0.44180000000000003</v>
      </c>
      <c r="G215" s="150">
        <v>2.2696999999999998</v>
      </c>
      <c r="H215" s="150">
        <v>2.1901999999999999</v>
      </c>
      <c r="I215" s="150">
        <v>1.7396</v>
      </c>
      <c r="J215" s="150">
        <v>12.819599999999999</v>
      </c>
      <c r="K215" s="150">
        <v>25.702200000000001</v>
      </c>
      <c r="L215" s="150">
        <v>-6.1231</v>
      </c>
      <c r="M215" s="150">
        <v>2.2153999999999998</v>
      </c>
      <c r="N215" s="150">
        <v>-7.6353</v>
      </c>
      <c r="O215" s="150"/>
      <c r="P215" s="150"/>
      <c r="Q215" s="150">
        <v>-10.071300000000001</v>
      </c>
      <c r="R215" s="150">
        <v>-9.7578999999999994</v>
      </c>
    </row>
    <row r="216" spans="1:18" x14ac:dyDescent="0.3">
      <c r="A216" s="146" t="s">
        <v>370</v>
      </c>
      <c r="B216" s="146" t="s">
        <v>225</v>
      </c>
      <c r="C216" s="146">
        <v>142172</v>
      </c>
      <c r="D216" s="149">
        <v>44001</v>
      </c>
      <c r="E216" s="150">
        <v>8.1308000000000007</v>
      </c>
      <c r="F216" s="150">
        <v>0.44219999999999998</v>
      </c>
      <c r="G216" s="150">
        <v>2.2728999999999999</v>
      </c>
      <c r="H216" s="150">
        <v>2.1970999999999998</v>
      </c>
      <c r="I216" s="150">
        <v>1.7533000000000001</v>
      </c>
      <c r="J216" s="150">
        <v>12.852499999999999</v>
      </c>
      <c r="K216" s="150">
        <v>25.815100000000001</v>
      </c>
      <c r="L216" s="150">
        <v>-5.9555999999999996</v>
      </c>
      <c r="M216" s="150">
        <v>2.4895</v>
      </c>
      <c r="N216" s="150">
        <v>-7.2588999999999997</v>
      </c>
      <c r="O216" s="150"/>
      <c r="P216" s="150"/>
      <c r="Q216" s="150">
        <v>-8.8507999999999996</v>
      </c>
      <c r="R216" s="150">
        <v>-8.6409000000000002</v>
      </c>
    </row>
    <row r="217" spans="1:18" x14ac:dyDescent="0.3">
      <c r="A217" s="146" t="s">
        <v>370</v>
      </c>
      <c r="B217" s="146" t="s">
        <v>226</v>
      </c>
      <c r="C217" s="146">
        <v>120715</v>
      </c>
      <c r="D217" s="149">
        <v>44001</v>
      </c>
      <c r="E217" s="150">
        <v>85.677000000000007</v>
      </c>
      <c r="F217" s="150">
        <v>0.91569999999999996</v>
      </c>
      <c r="G217" s="150">
        <v>2.9622999999999999</v>
      </c>
      <c r="H217" s="150">
        <v>2.0261</v>
      </c>
      <c r="I217" s="150">
        <v>0.79679999999999995</v>
      </c>
      <c r="J217" s="150">
        <v>14.3002</v>
      </c>
      <c r="K217" s="150">
        <v>18.5242</v>
      </c>
      <c r="L217" s="150">
        <v>-11.57</v>
      </c>
      <c r="M217" s="150">
        <v>0.98160000000000003</v>
      </c>
      <c r="N217" s="150">
        <v>-4.7840999999999996</v>
      </c>
      <c r="O217" s="150">
        <v>1.3720000000000001</v>
      </c>
      <c r="P217" s="150">
        <v>5.6599000000000004</v>
      </c>
      <c r="Q217" s="150">
        <v>9.8526000000000007</v>
      </c>
      <c r="R217" s="150">
        <v>-1.2956000000000001</v>
      </c>
    </row>
    <row r="218" spans="1:18" x14ac:dyDescent="0.3">
      <c r="A218" s="146" t="s">
        <v>370</v>
      </c>
      <c r="B218" s="146" t="s">
        <v>330</v>
      </c>
      <c r="C218" s="146">
        <v>100821</v>
      </c>
      <c r="D218" s="149">
        <v>44001</v>
      </c>
      <c r="E218" s="150">
        <v>80.492099999999994</v>
      </c>
      <c r="F218" s="150">
        <v>0.91279999999999994</v>
      </c>
      <c r="G218" s="150">
        <v>2.9539</v>
      </c>
      <c r="H218" s="150">
        <v>2.0072999999999999</v>
      </c>
      <c r="I218" s="150">
        <v>0.76049999999999995</v>
      </c>
      <c r="J218" s="150">
        <v>14.2117</v>
      </c>
      <c r="K218" s="150">
        <v>18.251799999999999</v>
      </c>
      <c r="L218" s="150">
        <v>-11.983599999999999</v>
      </c>
      <c r="M218" s="150">
        <v>0.2908</v>
      </c>
      <c r="N218" s="150">
        <v>-5.6764000000000001</v>
      </c>
      <c r="O218" s="150">
        <v>0.48120000000000002</v>
      </c>
      <c r="P218" s="150">
        <v>4.6826999999999996</v>
      </c>
      <c r="Q218" s="150">
        <v>9.3302999999999994</v>
      </c>
      <c r="R218" s="150">
        <v>-2.1875</v>
      </c>
    </row>
    <row r="219" spans="1:18" x14ac:dyDescent="0.3">
      <c r="A219" s="146" t="s">
        <v>370</v>
      </c>
      <c r="B219" s="146" t="s">
        <v>331</v>
      </c>
      <c r="C219" s="146">
        <v>101834</v>
      </c>
      <c r="D219" s="149">
        <v>44001</v>
      </c>
      <c r="E219" s="150">
        <v>131.970798897549</v>
      </c>
      <c r="F219" s="150">
        <v>1.5199</v>
      </c>
      <c r="G219" s="150">
        <v>3.1461000000000001</v>
      </c>
      <c r="H219" s="150">
        <v>2.6004999999999998</v>
      </c>
      <c r="I219" s="150">
        <v>0.46479999999999999</v>
      </c>
      <c r="J219" s="150">
        <v>13.582100000000001</v>
      </c>
      <c r="K219" s="150">
        <v>18.2136</v>
      </c>
      <c r="L219" s="150">
        <v>-16.998999999999999</v>
      </c>
      <c r="M219" s="150">
        <v>-6.6859000000000002</v>
      </c>
      <c r="N219" s="150">
        <v>-14.366</v>
      </c>
      <c r="O219" s="150">
        <v>-1.3522000000000001</v>
      </c>
      <c r="P219" s="150">
        <v>4.2859999999999996</v>
      </c>
      <c r="Q219" s="150">
        <v>16.1419</v>
      </c>
      <c r="R219" s="150">
        <v>-5.4372999999999996</v>
      </c>
    </row>
    <row r="220" spans="1:18" x14ac:dyDescent="0.3">
      <c r="A220" s="151" t="s">
        <v>27</v>
      </c>
      <c r="B220" s="146"/>
      <c r="C220" s="146"/>
      <c r="D220" s="146"/>
      <c r="E220" s="146"/>
      <c r="F220" s="152">
        <v>1.30454696969697</v>
      </c>
      <c r="G220" s="152">
        <v>2.9853727272727277</v>
      </c>
      <c r="H220" s="152">
        <v>2.4690015151515157</v>
      </c>
      <c r="I220" s="152">
        <v>1.1725022727272725</v>
      </c>
      <c r="J220" s="152">
        <v>13.77028409090909</v>
      </c>
      <c r="K220" s="152">
        <v>18.811923484848492</v>
      </c>
      <c r="L220" s="152">
        <v>-13.401034848484846</v>
      </c>
      <c r="M220" s="152">
        <v>-3.6500261538461549</v>
      </c>
      <c r="N220" s="152">
        <v>-10.689665625000002</v>
      </c>
      <c r="O220" s="152">
        <v>-0.90518529411764692</v>
      </c>
      <c r="P220" s="152">
        <v>5.238673076923078</v>
      </c>
      <c r="Q220" s="152">
        <v>5.2827204545454567</v>
      </c>
      <c r="R220" s="152">
        <v>-5.6397774999999992</v>
      </c>
    </row>
    <row r="221" spans="1:18" x14ac:dyDescent="0.3">
      <c r="A221" s="151" t="s">
        <v>411</v>
      </c>
      <c r="B221" s="146"/>
      <c r="C221" s="146"/>
      <c r="D221" s="146"/>
      <c r="E221" s="146"/>
      <c r="F221" s="152">
        <v>1.3174999999999999</v>
      </c>
      <c r="G221" s="152">
        <v>2.99</v>
      </c>
      <c r="H221" s="152">
        <v>2.63</v>
      </c>
      <c r="I221" s="152">
        <v>1.1045500000000001</v>
      </c>
      <c r="J221" s="152">
        <v>13.5875</v>
      </c>
      <c r="K221" s="152">
        <v>18.607950000000002</v>
      </c>
      <c r="L221" s="152">
        <v>-13.686499999999999</v>
      </c>
      <c r="M221" s="152">
        <v>-3.6185999999999998</v>
      </c>
      <c r="N221" s="152">
        <v>-10.4841</v>
      </c>
      <c r="O221" s="152">
        <v>-0.5726</v>
      </c>
      <c r="P221" s="152">
        <v>5.4553500000000001</v>
      </c>
      <c r="Q221" s="152">
        <v>8.3182000000000009</v>
      </c>
      <c r="R221" s="152">
        <v>-4.6064000000000007</v>
      </c>
    </row>
    <row r="222" spans="1:18" x14ac:dyDescent="0.3">
      <c r="A222" s="115"/>
      <c r="B222" s="103"/>
      <c r="C222" s="103"/>
      <c r="D222" s="104"/>
      <c r="E222" s="105"/>
      <c r="F222" s="105"/>
      <c r="G222" s="105"/>
      <c r="H222" s="105"/>
      <c r="I222" s="105"/>
      <c r="J222" s="105"/>
      <c r="K222" s="105"/>
      <c r="L222" s="105"/>
      <c r="M222" s="105"/>
      <c r="N222" s="105"/>
      <c r="O222" s="105"/>
      <c r="P222" s="105"/>
      <c r="Q222" s="105"/>
      <c r="R222" s="115"/>
    </row>
    <row r="223" spans="1:18" x14ac:dyDescent="0.3">
      <c r="A223" s="148" t="s">
        <v>387</v>
      </c>
      <c r="B223" s="148"/>
      <c r="C223" s="148"/>
      <c r="D223" s="148"/>
      <c r="E223" s="148"/>
      <c r="F223" s="148"/>
      <c r="G223" s="148"/>
      <c r="H223" s="148"/>
      <c r="I223" s="148"/>
      <c r="J223" s="148"/>
      <c r="K223" s="148"/>
      <c r="L223" s="148"/>
      <c r="M223" s="148"/>
      <c r="N223" s="148"/>
      <c r="O223" s="148"/>
      <c r="P223" s="148"/>
      <c r="Q223" s="148"/>
      <c r="R223" s="148"/>
    </row>
    <row r="224" spans="1:18" x14ac:dyDescent="0.3">
      <c r="A224" s="146" t="s">
        <v>378</v>
      </c>
      <c r="B224" s="146" t="s">
        <v>413</v>
      </c>
      <c r="C224" s="146">
        <v>112014</v>
      </c>
      <c r="D224" s="149">
        <v>44003</v>
      </c>
      <c r="E224" s="150">
        <v>216.28635839094201</v>
      </c>
      <c r="F224" s="150">
        <v>3.8489</v>
      </c>
      <c r="G224" s="150">
        <v>4.6154999999999999</v>
      </c>
      <c r="H224" s="150">
        <v>4.6146000000000003</v>
      </c>
      <c r="I224" s="150">
        <v>4.5641999999999996</v>
      </c>
      <c r="J224" s="150">
        <v>3.6063000000000001</v>
      </c>
      <c r="K224" s="150">
        <v>5.6692</v>
      </c>
      <c r="L224" s="150">
        <v>5.3037000000000001</v>
      </c>
      <c r="M224" s="150">
        <v>5.3545999999999996</v>
      </c>
      <c r="N224" s="150">
        <v>5.617</v>
      </c>
      <c r="O224" s="150">
        <v>6.7777000000000003</v>
      </c>
      <c r="P224" s="150">
        <v>7.1258999999999997</v>
      </c>
      <c r="Q224" s="150">
        <v>7.2618</v>
      </c>
      <c r="R224" s="150">
        <v>6.6835000000000004</v>
      </c>
    </row>
    <row r="225" spans="1:18" x14ac:dyDescent="0.3">
      <c r="A225" s="146" t="s">
        <v>378</v>
      </c>
      <c r="B225" s="146" t="s">
        <v>227</v>
      </c>
      <c r="C225" s="146">
        <v>100047</v>
      </c>
      <c r="D225" s="149">
        <v>44003</v>
      </c>
      <c r="E225" s="150">
        <v>321.29230000000001</v>
      </c>
      <c r="F225" s="150">
        <v>3.5674999999999999</v>
      </c>
      <c r="G225" s="150">
        <v>4.3449999999999998</v>
      </c>
      <c r="H225" s="150">
        <v>4.6830999999999996</v>
      </c>
      <c r="I225" s="150">
        <v>4.6627999999999998</v>
      </c>
      <c r="J225" s="150">
        <v>4.0918000000000001</v>
      </c>
      <c r="K225" s="150">
        <v>5.8879000000000001</v>
      </c>
      <c r="L225" s="150">
        <v>5.3323</v>
      </c>
      <c r="M225" s="150">
        <v>5.4062000000000001</v>
      </c>
      <c r="N225" s="150">
        <v>5.7381000000000002</v>
      </c>
      <c r="O225" s="150">
        <v>6.7152000000000003</v>
      </c>
      <c r="P225" s="150">
        <v>7.0387000000000004</v>
      </c>
      <c r="Q225" s="150">
        <v>7.4516</v>
      </c>
      <c r="R225" s="150">
        <v>6.6159999999999997</v>
      </c>
    </row>
    <row r="226" spans="1:18" x14ac:dyDescent="0.3">
      <c r="A226" s="146" t="s">
        <v>378</v>
      </c>
      <c r="B226" s="146" t="s">
        <v>118</v>
      </c>
      <c r="C226" s="146">
        <v>119568</v>
      </c>
      <c r="D226" s="149">
        <v>44003</v>
      </c>
      <c r="E226" s="150">
        <v>323.19139999999999</v>
      </c>
      <c r="F226" s="150">
        <v>3.6595</v>
      </c>
      <c r="G226" s="150">
        <v>4.4362000000000004</v>
      </c>
      <c r="H226" s="150">
        <v>4.7751000000000001</v>
      </c>
      <c r="I226" s="150">
        <v>4.7535999999999996</v>
      </c>
      <c r="J226" s="150">
        <v>4.1821000000000002</v>
      </c>
      <c r="K226" s="150">
        <v>5.9789000000000003</v>
      </c>
      <c r="L226" s="150">
        <v>5.4275000000000002</v>
      </c>
      <c r="M226" s="150">
        <v>5.5016999999999996</v>
      </c>
      <c r="N226" s="150">
        <v>5.8346999999999998</v>
      </c>
      <c r="O226" s="150">
        <v>6.8106</v>
      </c>
      <c r="P226" s="150">
        <v>7.1307</v>
      </c>
      <c r="Q226" s="150">
        <v>7.8276000000000003</v>
      </c>
      <c r="R226" s="150">
        <v>6.7126999999999999</v>
      </c>
    </row>
    <row r="227" spans="1:18" x14ac:dyDescent="0.3">
      <c r="A227" s="146" t="s">
        <v>378</v>
      </c>
      <c r="B227" s="146" t="s">
        <v>414</v>
      </c>
      <c r="C227" s="146">
        <v>100043</v>
      </c>
      <c r="D227" s="149">
        <v>44003</v>
      </c>
      <c r="E227" s="150">
        <v>535.05219999999997</v>
      </c>
      <c r="F227" s="150">
        <v>3.5750000000000002</v>
      </c>
      <c r="G227" s="150">
        <v>4.3470000000000004</v>
      </c>
      <c r="H227" s="150">
        <v>4.6839000000000004</v>
      </c>
      <c r="I227" s="150">
        <v>4.6631999999999998</v>
      </c>
      <c r="J227" s="150">
        <v>4.0919999999999996</v>
      </c>
      <c r="K227" s="150">
        <v>5.8878000000000004</v>
      </c>
      <c r="L227" s="150">
        <v>5.3322000000000003</v>
      </c>
      <c r="M227" s="150">
        <v>5.4062000000000001</v>
      </c>
      <c r="N227" s="150">
        <v>5.7381000000000002</v>
      </c>
      <c r="O227" s="150">
        <v>6.7154999999999996</v>
      </c>
      <c r="P227" s="150">
        <v>7.0391000000000004</v>
      </c>
      <c r="Q227" s="150">
        <v>7.1467999999999998</v>
      </c>
      <c r="R227" s="150">
        <v>6.6162999999999998</v>
      </c>
    </row>
    <row r="228" spans="1:18" x14ac:dyDescent="0.3">
      <c r="A228" s="146" t="s">
        <v>378</v>
      </c>
      <c r="B228" s="146" t="s">
        <v>415</v>
      </c>
      <c r="C228" s="146">
        <v>100042</v>
      </c>
      <c r="D228" s="149">
        <v>44003</v>
      </c>
      <c r="E228" s="150">
        <v>521.38840000000005</v>
      </c>
      <c r="F228" s="150">
        <v>3.5706000000000002</v>
      </c>
      <c r="G228" s="150">
        <v>4.3465999999999996</v>
      </c>
      <c r="H228" s="150">
        <v>4.6845999999999997</v>
      </c>
      <c r="I228" s="150">
        <v>4.6631999999999998</v>
      </c>
      <c r="J228" s="150">
        <v>4.0918999999999999</v>
      </c>
      <c r="K228" s="150">
        <v>5.8878000000000004</v>
      </c>
      <c r="L228" s="150">
        <v>5.3322000000000003</v>
      </c>
      <c r="M228" s="150">
        <v>5.4062000000000001</v>
      </c>
      <c r="N228" s="150">
        <v>5.7381000000000002</v>
      </c>
      <c r="O228" s="150">
        <v>6.7154999999999996</v>
      </c>
      <c r="P228" s="150">
        <v>7.0389999999999997</v>
      </c>
      <c r="Q228" s="150">
        <v>7.4336000000000002</v>
      </c>
      <c r="R228" s="150">
        <v>6.6162999999999998</v>
      </c>
    </row>
    <row r="229" spans="1:18" x14ac:dyDescent="0.3">
      <c r="A229" s="146" t="s">
        <v>378</v>
      </c>
      <c r="B229" s="146" t="s">
        <v>119</v>
      </c>
      <c r="C229" s="146">
        <v>120389</v>
      </c>
      <c r="D229" s="149">
        <v>44003</v>
      </c>
      <c r="E229" s="150">
        <v>2228.2624000000001</v>
      </c>
      <c r="F229" s="150">
        <v>3.2502</v>
      </c>
      <c r="G229" s="150">
        <v>3.8146</v>
      </c>
      <c r="H229" s="150">
        <v>4.2386999999999997</v>
      </c>
      <c r="I229" s="150">
        <v>4.2093999999999996</v>
      </c>
      <c r="J229" s="150">
        <v>3.7873000000000001</v>
      </c>
      <c r="K229" s="150">
        <v>5.7808000000000002</v>
      </c>
      <c r="L229" s="150">
        <v>5.4074999999999998</v>
      </c>
      <c r="M229" s="150">
        <v>5.4930000000000003</v>
      </c>
      <c r="N229" s="150">
        <v>5.7466999999999997</v>
      </c>
      <c r="O229" s="150">
        <v>6.7769000000000004</v>
      </c>
      <c r="P229" s="150">
        <v>7.1013999999999999</v>
      </c>
      <c r="Q229" s="150">
        <v>7.7756999999999996</v>
      </c>
      <c r="R229" s="150">
        <v>6.6641000000000004</v>
      </c>
    </row>
    <row r="230" spans="1:18" x14ac:dyDescent="0.3">
      <c r="A230" s="146" t="s">
        <v>378</v>
      </c>
      <c r="B230" s="146" t="s">
        <v>228</v>
      </c>
      <c r="C230" s="146">
        <v>112210</v>
      </c>
      <c r="D230" s="149">
        <v>44003</v>
      </c>
      <c r="E230" s="150">
        <v>2217.7224000000001</v>
      </c>
      <c r="F230" s="150">
        <v>3.1783999999999999</v>
      </c>
      <c r="G230" s="150">
        <v>3.7431999999999999</v>
      </c>
      <c r="H230" s="150">
        <v>4.1673</v>
      </c>
      <c r="I230" s="150">
        <v>4.1379000000000001</v>
      </c>
      <c r="J230" s="150">
        <v>3.7202000000000002</v>
      </c>
      <c r="K230" s="150">
        <v>5.7222</v>
      </c>
      <c r="L230" s="150">
        <v>5.3502000000000001</v>
      </c>
      <c r="M230" s="150">
        <v>5.4355000000000002</v>
      </c>
      <c r="N230" s="150">
        <v>5.6886000000000001</v>
      </c>
      <c r="O230" s="150">
        <v>6.718</v>
      </c>
      <c r="P230" s="150">
        <v>7.0339999999999998</v>
      </c>
      <c r="Q230" s="150">
        <v>7.7226999999999997</v>
      </c>
      <c r="R230" s="150">
        <v>6.6064999999999996</v>
      </c>
    </row>
    <row r="231" spans="1:18" x14ac:dyDescent="0.3">
      <c r="A231" s="146" t="s">
        <v>378</v>
      </c>
      <c r="B231" s="146" t="s">
        <v>416</v>
      </c>
      <c r="C231" s="146">
        <v>112713</v>
      </c>
      <c r="D231" s="149">
        <v>44003</v>
      </c>
      <c r="E231" s="150">
        <v>2082.4016999999999</v>
      </c>
      <c r="F231" s="150">
        <v>2.6785000000000001</v>
      </c>
      <c r="G231" s="150">
        <v>3.2423000000000002</v>
      </c>
      <c r="H231" s="150">
        <v>3.6669</v>
      </c>
      <c r="I231" s="150">
        <v>3.6371000000000002</v>
      </c>
      <c r="J231" s="150">
        <v>3.2187000000000001</v>
      </c>
      <c r="K231" s="150">
        <v>5.8712999999999997</v>
      </c>
      <c r="L231" s="150">
        <v>4.9352999999999998</v>
      </c>
      <c r="M231" s="150">
        <v>4.9866999999999999</v>
      </c>
      <c r="N231" s="150">
        <v>5.2184999999999997</v>
      </c>
      <c r="O231" s="150">
        <v>6.1657000000000002</v>
      </c>
      <c r="P231" s="150">
        <v>6.4779999999999998</v>
      </c>
      <c r="Q231" s="150">
        <v>7.3700999999999999</v>
      </c>
      <c r="R231" s="150">
        <v>6.0865999999999998</v>
      </c>
    </row>
    <row r="232" spans="1:18" x14ac:dyDescent="0.3">
      <c r="A232" s="146" t="s">
        <v>378</v>
      </c>
      <c r="B232" s="146" t="s">
        <v>229</v>
      </c>
      <c r="C232" s="146">
        <v>111704</v>
      </c>
      <c r="D232" s="149">
        <v>44003</v>
      </c>
      <c r="E232" s="150">
        <v>2294.0924</v>
      </c>
      <c r="F232" s="150">
        <v>2.8832</v>
      </c>
      <c r="G232" s="150">
        <v>3.1293000000000002</v>
      </c>
      <c r="H232" s="150">
        <v>3.2252000000000001</v>
      </c>
      <c r="I232" s="150">
        <v>3.2999000000000001</v>
      </c>
      <c r="J232" s="150">
        <v>3.1267999999999998</v>
      </c>
      <c r="K232" s="150">
        <v>5.4343000000000004</v>
      </c>
      <c r="L232" s="150">
        <v>5.1208</v>
      </c>
      <c r="M232" s="150">
        <v>5.3064999999999998</v>
      </c>
      <c r="N232" s="150">
        <v>5.5709999999999997</v>
      </c>
      <c r="O232" s="150">
        <v>6.6677</v>
      </c>
      <c r="P232" s="150">
        <v>7.0330000000000004</v>
      </c>
      <c r="Q232" s="150">
        <v>7.5686999999999998</v>
      </c>
      <c r="R232" s="150">
        <v>6.5404999999999998</v>
      </c>
    </row>
    <row r="233" spans="1:18" x14ac:dyDescent="0.3">
      <c r="A233" s="146" t="s">
        <v>378</v>
      </c>
      <c r="B233" s="146" t="s">
        <v>120</v>
      </c>
      <c r="C233" s="146">
        <v>119415</v>
      </c>
      <c r="D233" s="149">
        <v>44003</v>
      </c>
      <c r="E233" s="150">
        <v>2310.4951000000001</v>
      </c>
      <c r="F233" s="150">
        <v>2.9828000000000001</v>
      </c>
      <c r="G233" s="150">
        <v>3.2299000000000002</v>
      </c>
      <c r="H233" s="150">
        <v>3.3254999999999999</v>
      </c>
      <c r="I233" s="150">
        <v>3.4</v>
      </c>
      <c r="J233" s="150">
        <v>3.2271000000000001</v>
      </c>
      <c r="K233" s="150">
        <v>5.5355999999999996</v>
      </c>
      <c r="L233" s="150">
        <v>5.2233000000000001</v>
      </c>
      <c r="M233" s="150">
        <v>5.4103000000000003</v>
      </c>
      <c r="N233" s="150">
        <v>5.6764999999999999</v>
      </c>
      <c r="O233" s="150">
        <v>6.7736999999999998</v>
      </c>
      <c r="P233" s="150">
        <v>7.1417000000000002</v>
      </c>
      <c r="Q233" s="150">
        <v>7.8169000000000004</v>
      </c>
      <c r="R233" s="150">
        <v>6.6448999999999998</v>
      </c>
    </row>
    <row r="234" spans="1:18" x14ac:dyDescent="0.3">
      <c r="A234" s="146" t="s">
        <v>378</v>
      </c>
      <c r="B234" s="146" t="s">
        <v>417</v>
      </c>
      <c r="C234" s="146">
        <v>101408</v>
      </c>
      <c r="D234" s="149">
        <v>44003</v>
      </c>
      <c r="E234" s="150">
        <v>3375.7474000000002</v>
      </c>
      <c r="F234" s="150">
        <v>2.8828</v>
      </c>
      <c r="G234" s="150">
        <v>3.1295999999999999</v>
      </c>
      <c r="H234" s="150">
        <v>3.2252999999999998</v>
      </c>
      <c r="I234" s="150">
        <v>3.2997999999999998</v>
      </c>
      <c r="J234" s="150">
        <v>3.1267999999999998</v>
      </c>
      <c r="K234" s="150">
        <v>5.4343000000000004</v>
      </c>
      <c r="L234" s="150">
        <v>5.1208</v>
      </c>
      <c r="M234" s="150">
        <v>5.3064999999999998</v>
      </c>
      <c r="N234" s="150">
        <v>5.5711000000000004</v>
      </c>
      <c r="O234" s="150">
        <v>6.6677</v>
      </c>
      <c r="P234" s="150">
        <v>6.7298</v>
      </c>
      <c r="Q234" s="150">
        <v>6.8566000000000003</v>
      </c>
      <c r="R234" s="150">
        <v>6.5404999999999998</v>
      </c>
    </row>
    <row r="235" spans="1:18" x14ac:dyDescent="0.3">
      <c r="A235" s="146" t="s">
        <v>378</v>
      </c>
      <c r="B235" s="146" t="s">
        <v>230</v>
      </c>
      <c r="C235" s="146">
        <v>130472</v>
      </c>
      <c r="D235" s="149">
        <v>44003</v>
      </c>
      <c r="E235" s="150">
        <v>3065.0328</v>
      </c>
      <c r="F235" s="150">
        <v>2.9906999999999999</v>
      </c>
      <c r="G235" s="150">
        <v>3.3241999999999998</v>
      </c>
      <c r="H235" s="150">
        <v>3.5663</v>
      </c>
      <c r="I235" s="150">
        <v>3.6556000000000002</v>
      </c>
      <c r="J235" s="150">
        <v>3.5150000000000001</v>
      </c>
      <c r="K235" s="150">
        <v>5.4635999999999996</v>
      </c>
      <c r="L235" s="150">
        <v>5.1239999999999997</v>
      </c>
      <c r="M235" s="150">
        <v>5.3235000000000001</v>
      </c>
      <c r="N235" s="150">
        <v>5.6143999999999998</v>
      </c>
      <c r="O235" s="150">
        <v>6.6387999999999998</v>
      </c>
      <c r="P235" s="150">
        <v>6.9532999999999996</v>
      </c>
      <c r="Q235" s="150">
        <v>7.3410000000000002</v>
      </c>
      <c r="R235" s="150">
        <v>6.5578000000000003</v>
      </c>
    </row>
    <row r="236" spans="1:18" x14ac:dyDescent="0.3">
      <c r="A236" s="146" t="s">
        <v>378</v>
      </c>
      <c r="B236" s="146" t="s">
        <v>121</v>
      </c>
      <c r="C236" s="146">
        <v>130479</v>
      </c>
      <c r="D236" s="149">
        <v>44003</v>
      </c>
      <c r="E236" s="150">
        <v>3087.5792999999999</v>
      </c>
      <c r="F236" s="150">
        <v>3.0907</v>
      </c>
      <c r="G236" s="150">
        <v>3.4245000000000001</v>
      </c>
      <c r="H236" s="150">
        <v>3.6661000000000001</v>
      </c>
      <c r="I236" s="150">
        <v>3.7562000000000002</v>
      </c>
      <c r="J236" s="150">
        <v>3.6156000000000001</v>
      </c>
      <c r="K236" s="150">
        <v>5.5652999999999997</v>
      </c>
      <c r="L236" s="150">
        <v>5.2317999999999998</v>
      </c>
      <c r="M236" s="150">
        <v>5.4401000000000002</v>
      </c>
      <c r="N236" s="150">
        <v>5.7365000000000004</v>
      </c>
      <c r="O236" s="150">
        <v>6.7801</v>
      </c>
      <c r="P236" s="150">
        <v>7.0621999999999998</v>
      </c>
      <c r="Q236" s="150">
        <v>7.7480000000000002</v>
      </c>
      <c r="R236" s="150">
        <v>6.6901000000000002</v>
      </c>
    </row>
    <row r="237" spans="1:18" x14ac:dyDescent="0.3">
      <c r="A237" s="146" t="s">
        <v>378</v>
      </c>
      <c r="B237" s="146" t="s">
        <v>418</v>
      </c>
      <c r="C237" s="146">
        <v>130459</v>
      </c>
      <c r="D237" s="149">
        <v>44003</v>
      </c>
      <c r="E237" s="150">
        <v>2897.8764999999999</v>
      </c>
      <c r="F237" s="150">
        <v>2.9554</v>
      </c>
      <c r="G237" s="150">
        <v>3.2890999999999999</v>
      </c>
      <c r="H237" s="150">
        <v>3.5305</v>
      </c>
      <c r="I237" s="150">
        <v>3.62</v>
      </c>
      <c r="J237" s="150">
        <v>3.4794</v>
      </c>
      <c r="K237" s="150">
        <v>5.4279000000000002</v>
      </c>
      <c r="L237" s="150">
        <v>5.0929000000000002</v>
      </c>
      <c r="M237" s="150">
        <v>5.2992999999999997</v>
      </c>
      <c r="N237" s="150">
        <v>5.5937000000000001</v>
      </c>
      <c r="O237" s="150">
        <v>6.5914999999999999</v>
      </c>
      <c r="P237" s="150">
        <v>6.9017999999999997</v>
      </c>
      <c r="Q237" s="150">
        <v>6.9610000000000003</v>
      </c>
      <c r="R237" s="150">
        <v>6.5167000000000002</v>
      </c>
    </row>
    <row r="238" spans="1:18" x14ac:dyDescent="0.3">
      <c r="A238" s="146" t="s">
        <v>378</v>
      </c>
      <c r="B238" s="146" t="s">
        <v>122</v>
      </c>
      <c r="C238" s="146">
        <v>119369</v>
      </c>
      <c r="D238" s="149">
        <v>44003</v>
      </c>
      <c r="E238" s="150">
        <v>2309.5302999999999</v>
      </c>
      <c r="F238" s="150">
        <v>3.3317999999999999</v>
      </c>
      <c r="G238" s="150">
        <v>3.7566999999999999</v>
      </c>
      <c r="H238" s="150">
        <v>4.0324999999999998</v>
      </c>
      <c r="I238" s="150">
        <v>4.1391999999999998</v>
      </c>
      <c r="J238" s="150">
        <v>3.7040000000000002</v>
      </c>
      <c r="K238" s="150">
        <v>5.8227000000000002</v>
      </c>
      <c r="L238" s="150">
        <v>5.1755000000000004</v>
      </c>
      <c r="M238" s="150">
        <v>5.2736999999999998</v>
      </c>
      <c r="N238" s="150">
        <v>5.5172999999999996</v>
      </c>
      <c r="O238" s="150">
        <v>6.6897000000000002</v>
      </c>
      <c r="P238" s="150">
        <v>7.0467000000000004</v>
      </c>
      <c r="Q238" s="150">
        <v>7.7462</v>
      </c>
      <c r="R238" s="150">
        <v>6.5088999999999997</v>
      </c>
    </row>
    <row r="239" spans="1:18" x14ac:dyDescent="0.3">
      <c r="A239" s="146" t="s">
        <v>378</v>
      </c>
      <c r="B239" s="146" t="s">
        <v>231</v>
      </c>
      <c r="C239" s="146">
        <v>109254</v>
      </c>
      <c r="D239" s="149">
        <v>44003</v>
      </c>
      <c r="E239" s="150">
        <v>2293.1936999999998</v>
      </c>
      <c r="F239" s="150">
        <v>3.2473000000000001</v>
      </c>
      <c r="G239" s="150">
        <v>3.6730999999999998</v>
      </c>
      <c r="H239" s="150">
        <v>3.9491999999999998</v>
      </c>
      <c r="I239" s="150">
        <v>4.0557999999999996</v>
      </c>
      <c r="J239" s="150">
        <v>3.6204999999999998</v>
      </c>
      <c r="K239" s="150">
        <v>5.7384000000000004</v>
      </c>
      <c r="L239" s="150">
        <v>5.0903</v>
      </c>
      <c r="M239" s="150">
        <v>5.1875</v>
      </c>
      <c r="N239" s="150">
        <v>5.4298000000000002</v>
      </c>
      <c r="O239" s="150">
        <v>6.5960000000000001</v>
      </c>
      <c r="P239" s="150">
        <v>6.9465000000000003</v>
      </c>
      <c r="Q239" s="150">
        <v>7.1984000000000004</v>
      </c>
      <c r="R239" s="150">
        <v>6.4181999999999997</v>
      </c>
    </row>
    <row r="240" spans="1:18" x14ac:dyDescent="0.3">
      <c r="A240" s="146" t="s">
        <v>378</v>
      </c>
      <c r="B240" s="146" t="s">
        <v>123</v>
      </c>
      <c r="C240" s="146">
        <v>118305</v>
      </c>
      <c r="D240" s="149">
        <v>44003</v>
      </c>
      <c r="E240" s="150">
        <v>2408.4668999999999</v>
      </c>
      <c r="F240" s="150">
        <v>3.0828000000000002</v>
      </c>
      <c r="G240" s="150">
        <v>3.0196000000000001</v>
      </c>
      <c r="H240" s="150">
        <v>3.1825000000000001</v>
      </c>
      <c r="I240" s="150">
        <v>3.3020999999999998</v>
      </c>
      <c r="J240" s="150">
        <v>3.1044999999999998</v>
      </c>
      <c r="K240" s="150">
        <v>3.5045000000000002</v>
      </c>
      <c r="L240" s="150">
        <v>4.3189000000000002</v>
      </c>
      <c r="M240" s="150">
        <v>4.6516000000000002</v>
      </c>
      <c r="N240" s="150">
        <v>5.0021000000000004</v>
      </c>
      <c r="O240" s="150">
        <v>6.4154999999999998</v>
      </c>
      <c r="P240" s="150">
        <v>6.8026999999999997</v>
      </c>
      <c r="Q240" s="150">
        <v>7.5586000000000002</v>
      </c>
      <c r="R240" s="150">
        <v>6.1936</v>
      </c>
    </row>
    <row r="241" spans="1:18" x14ac:dyDescent="0.3">
      <c r="A241" s="146" t="s">
        <v>378</v>
      </c>
      <c r="B241" s="146" t="s">
        <v>232</v>
      </c>
      <c r="C241" s="146">
        <v>109353</v>
      </c>
      <c r="D241" s="149">
        <v>44003</v>
      </c>
      <c r="E241" s="150">
        <v>2401.4908</v>
      </c>
      <c r="F241" s="150">
        <v>3.0644</v>
      </c>
      <c r="G241" s="150">
        <v>3</v>
      </c>
      <c r="H241" s="150">
        <v>3.1631</v>
      </c>
      <c r="I241" s="150">
        <v>3.2824</v>
      </c>
      <c r="J241" s="150">
        <v>3.0846</v>
      </c>
      <c r="K241" s="150">
        <v>3.4895</v>
      </c>
      <c r="L241" s="150">
        <v>4.3013000000000003</v>
      </c>
      <c r="M241" s="150">
        <v>4.6322000000000001</v>
      </c>
      <c r="N241" s="150">
        <v>4.9808000000000003</v>
      </c>
      <c r="O241" s="150">
        <v>6.3795999999999999</v>
      </c>
      <c r="P241" s="150">
        <v>6.7686000000000002</v>
      </c>
      <c r="Q241" s="150">
        <v>7.5726000000000004</v>
      </c>
      <c r="R241" s="150">
        <v>6.1620999999999997</v>
      </c>
    </row>
    <row r="242" spans="1:18" x14ac:dyDescent="0.3">
      <c r="A242" s="146" t="s">
        <v>378</v>
      </c>
      <c r="B242" s="146" t="s">
        <v>124</v>
      </c>
      <c r="C242" s="146">
        <v>119125</v>
      </c>
      <c r="D242" s="149">
        <v>44003</v>
      </c>
      <c r="E242" s="150">
        <v>2869.0834</v>
      </c>
      <c r="F242" s="150">
        <v>3.1655000000000002</v>
      </c>
      <c r="G242" s="150">
        <v>3.5045999999999999</v>
      </c>
      <c r="H242" s="150">
        <v>3.9060000000000001</v>
      </c>
      <c r="I242" s="150">
        <v>3.8153999999999999</v>
      </c>
      <c r="J242" s="150">
        <v>3.5007000000000001</v>
      </c>
      <c r="K242" s="150">
        <v>5.5235000000000003</v>
      </c>
      <c r="L242" s="150">
        <v>5.2807000000000004</v>
      </c>
      <c r="M242" s="150">
        <v>5.3479000000000001</v>
      </c>
      <c r="N242" s="150">
        <v>5.6345000000000001</v>
      </c>
      <c r="O242" s="150">
        <v>6.7198000000000002</v>
      </c>
      <c r="P242" s="150">
        <v>7.0560999999999998</v>
      </c>
      <c r="Q242" s="150">
        <v>7.7354000000000003</v>
      </c>
      <c r="R242" s="150">
        <v>6.5899000000000001</v>
      </c>
    </row>
    <row r="243" spans="1:18" x14ac:dyDescent="0.3">
      <c r="A243" s="146" t="s">
        <v>378</v>
      </c>
      <c r="B243" s="146" t="s">
        <v>233</v>
      </c>
      <c r="C243" s="146">
        <v>103347</v>
      </c>
      <c r="D243" s="149">
        <v>44003</v>
      </c>
      <c r="E243" s="150">
        <v>2849.8265000000001</v>
      </c>
      <c r="F243" s="150">
        <v>3.0844</v>
      </c>
      <c r="G243" s="150">
        <v>3.4245000000000001</v>
      </c>
      <c r="H243" s="150">
        <v>3.8258999999999999</v>
      </c>
      <c r="I243" s="150">
        <v>3.7351999999999999</v>
      </c>
      <c r="J243" s="150">
        <v>3.4205000000000001</v>
      </c>
      <c r="K243" s="150">
        <v>5.4409999999999998</v>
      </c>
      <c r="L243" s="150">
        <v>5.1878000000000002</v>
      </c>
      <c r="M243" s="150">
        <v>5.2506000000000004</v>
      </c>
      <c r="N243" s="150">
        <v>5.5340999999999996</v>
      </c>
      <c r="O243" s="150">
        <v>6.6106999999999996</v>
      </c>
      <c r="P243" s="150">
        <v>6.9429999999999996</v>
      </c>
      <c r="Q243" s="150">
        <v>7.4423000000000004</v>
      </c>
      <c r="R243" s="150">
        <v>6.4866999999999999</v>
      </c>
    </row>
    <row r="244" spans="1:18" x14ac:dyDescent="0.3">
      <c r="A244" s="146" t="s">
        <v>378</v>
      </c>
      <c r="B244" s="146" t="s">
        <v>125</v>
      </c>
      <c r="C244" s="146">
        <v>140196</v>
      </c>
      <c r="D244" s="149">
        <v>44003</v>
      </c>
      <c r="E244" s="150">
        <v>2586.5486000000001</v>
      </c>
      <c r="F244" s="150">
        <v>3.1669</v>
      </c>
      <c r="G244" s="150">
        <v>3.3170999999999999</v>
      </c>
      <c r="H244" s="150">
        <v>3.5722</v>
      </c>
      <c r="I244" s="150">
        <v>3.8784000000000001</v>
      </c>
      <c r="J244" s="150">
        <v>3.7774999999999999</v>
      </c>
      <c r="K244" s="150">
        <v>6.0235000000000003</v>
      </c>
      <c r="L244" s="150">
        <v>5.4607999999999999</v>
      </c>
      <c r="M244" s="150">
        <v>5.6021999999999998</v>
      </c>
      <c r="N244" s="150">
        <v>5.8849999999999998</v>
      </c>
      <c r="O244" s="150">
        <v>6.8365</v>
      </c>
      <c r="P244" s="150">
        <v>6.9175000000000004</v>
      </c>
      <c r="Q244" s="150">
        <v>7.6651999999999996</v>
      </c>
      <c r="R244" s="150">
        <v>6.7436999999999996</v>
      </c>
    </row>
    <row r="245" spans="1:18" x14ac:dyDescent="0.3">
      <c r="A245" s="146" t="s">
        <v>378</v>
      </c>
      <c r="B245" s="146" t="s">
        <v>234</v>
      </c>
      <c r="C245" s="146">
        <v>140182</v>
      </c>
      <c r="D245" s="149">
        <v>44003</v>
      </c>
      <c r="E245" s="150">
        <v>2562.0700999999999</v>
      </c>
      <c r="F245" s="150">
        <v>2.915</v>
      </c>
      <c r="G245" s="150">
        <v>3.0666000000000002</v>
      </c>
      <c r="H245" s="150">
        <v>3.3220999999999998</v>
      </c>
      <c r="I245" s="150">
        <v>3.6280000000000001</v>
      </c>
      <c r="J245" s="150">
        <v>3.5266999999999999</v>
      </c>
      <c r="K245" s="150">
        <v>5.7622</v>
      </c>
      <c r="L245" s="150">
        <v>5.1927000000000003</v>
      </c>
      <c r="M245" s="150">
        <v>5.3310000000000004</v>
      </c>
      <c r="N245" s="150">
        <v>5.6097999999999999</v>
      </c>
      <c r="O245" s="150">
        <v>6.6647999999999996</v>
      </c>
      <c r="P245" s="150">
        <v>6.7788000000000004</v>
      </c>
      <c r="Q245" s="150">
        <v>7.5856000000000003</v>
      </c>
      <c r="R245" s="150">
        <v>6.5499000000000001</v>
      </c>
    </row>
    <row r="246" spans="1:18" x14ac:dyDescent="0.3">
      <c r="A246" s="146" t="s">
        <v>378</v>
      </c>
      <c r="B246" s="146" t="s">
        <v>419</v>
      </c>
      <c r="C246" s="146">
        <v>140176</v>
      </c>
      <c r="D246" s="149">
        <v>44003</v>
      </c>
      <c r="E246" s="150">
        <v>2330.0142999999998</v>
      </c>
      <c r="F246" s="150">
        <v>2.9155000000000002</v>
      </c>
      <c r="G246" s="150">
        <v>3.0663999999999998</v>
      </c>
      <c r="H246" s="150">
        <v>3.3224999999999998</v>
      </c>
      <c r="I246" s="150">
        <v>3.6284000000000001</v>
      </c>
      <c r="J246" s="150">
        <v>3.5270999999999999</v>
      </c>
      <c r="K246" s="150">
        <v>5.7622999999999998</v>
      </c>
      <c r="L246" s="150">
        <v>5.1912000000000003</v>
      </c>
      <c r="M246" s="150">
        <v>5.33</v>
      </c>
      <c r="N246" s="150">
        <v>5.609</v>
      </c>
      <c r="O246" s="150">
        <v>6.6558000000000002</v>
      </c>
      <c r="P246" s="150">
        <v>6.7523999999999997</v>
      </c>
      <c r="Q246" s="150">
        <v>6.8544</v>
      </c>
      <c r="R246" s="150">
        <v>6.5495000000000001</v>
      </c>
    </row>
    <row r="247" spans="1:18" x14ac:dyDescent="0.3">
      <c r="A247" s="146" t="s">
        <v>378</v>
      </c>
      <c r="B247" s="146" t="s">
        <v>126</v>
      </c>
      <c r="C247" s="146">
        <v>119164</v>
      </c>
      <c r="D247" s="149">
        <v>44003</v>
      </c>
      <c r="E247" s="150">
        <v>2196.7251000000001</v>
      </c>
      <c r="F247" s="150">
        <v>3.0121000000000002</v>
      </c>
      <c r="G247" s="150">
        <v>3.6194000000000002</v>
      </c>
      <c r="H247" s="150">
        <v>3.1787999999999998</v>
      </c>
      <c r="I247" s="150">
        <v>3.3706999999999998</v>
      </c>
      <c r="J247" s="150">
        <v>3.0283000000000002</v>
      </c>
      <c r="K247" s="150">
        <v>4.4187000000000003</v>
      </c>
      <c r="L247" s="150">
        <v>4.4668000000000001</v>
      </c>
      <c r="M247" s="150">
        <v>4.6262999999999996</v>
      </c>
      <c r="N247" s="150">
        <v>4.9645999999999999</v>
      </c>
      <c r="O247" s="150">
        <v>6.5153999999999996</v>
      </c>
      <c r="P247" s="150">
        <v>7.0021000000000004</v>
      </c>
      <c r="Q247" s="150">
        <v>7.7596999999999996</v>
      </c>
      <c r="R247" s="150">
        <v>6.2535999999999996</v>
      </c>
    </row>
    <row r="248" spans="1:18" x14ac:dyDescent="0.3">
      <c r="A248" s="146" t="s">
        <v>378</v>
      </c>
      <c r="B248" s="146" t="s">
        <v>235</v>
      </c>
      <c r="C248" s="146">
        <v>112636</v>
      </c>
      <c r="D248" s="149">
        <v>44003</v>
      </c>
      <c r="E248" s="150">
        <v>2182.4288000000001</v>
      </c>
      <c r="F248" s="150">
        <v>2.9624000000000001</v>
      </c>
      <c r="G248" s="150">
        <v>3.5706000000000002</v>
      </c>
      <c r="H248" s="150">
        <v>3.1301000000000001</v>
      </c>
      <c r="I248" s="150">
        <v>3.3226</v>
      </c>
      <c r="J248" s="150">
        <v>2.9792000000000001</v>
      </c>
      <c r="K248" s="150">
        <v>4.3685999999999998</v>
      </c>
      <c r="L248" s="150">
        <v>4.4156000000000004</v>
      </c>
      <c r="M248" s="150">
        <v>4.5677000000000003</v>
      </c>
      <c r="N248" s="150">
        <v>4.8905000000000003</v>
      </c>
      <c r="O248" s="150">
        <v>6.4118000000000004</v>
      </c>
      <c r="P248" s="150">
        <v>6.8944000000000001</v>
      </c>
      <c r="Q248" s="150">
        <v>7.8380000000000001</v>
      </c>
      <c r="R248" s="150">
        <v>6.1573000000000002</v>
      </c>
    </row>
    <row r="249" spans="1:18" x14ac:dyDescent="0.3">
      <c r="A249" s="146" t="s">
        <v>378</v>
      </c>
      <c r="B249" s="146" t="s">
        <v>420</v>
      </c>
      <c r="C249" s="146">
        <v>102441</v>
      </c>
      <c r="D249" s="149">
        <v>44003</v>
      </c>
      <c r="E249" s="150">
        <v>3037.3033</v>
      </c>
      <c r="F249" s="150">
        <v>3.1427999999999998</v>
      </c>
      <c r="G249" s="150">
        <v>3.1945999999999999</v>
      </c>
      <c r="H249" s="150">
        <v>3.6753999999999998</v>
      </c>
      <c r="I249" s="150">
        <v>3.6911999999999998</v>
      </c>
      <c r="J249" s="150">
        <v>3.5880000000000001</v>
      </c>
      <c r="K249" s="150">
        <v>5.5963000000000003</v>
      </c>
      <c r="L249" s="150">
        <v>5.1364000000000001</v>
      </c>
      <c r="M249" s="150">
        <v>5.2797999999999998</v>
      </c>
      <c r="N249" s="150">
        <v>5.5305999999999997</v>
      </c>
      <c r="O249" s="150">
        <v>6.3780999999999999</v>
      </c>
      <c r="P249" s="150">
        <v>6.6848999999999998</v>
      </c>
      <c r="Q249" s="150">
        <v>7.1864999999999997</v>
      </c>
      <c r="R249" s="150">
        <v>6.3544999999999998</v>
      </c>
    </row>
    <row r="250" spans="1:18" x14ac:dyDescent="0.3">
      <c r="A250" s="146" t="s">
        <v>378</v>
      </c>
      <c r="B250" s="146" t="s">
        <v>421</v>
      </c>
      <c r="C250" s="146">
        <v>100538</v>
      </c>
      <c r="D250" s="149">
        <v>44003</v>
      </c>
      <c r="E250" s="150">
        <v>4670.125</v>
      </c>
      <c r="F250" s="150">
        <v>2.8919999999999999</v>
      </c>
      <c r="G250" s="150">
        <v>2.9443000000000001</v>
      </c>
      <c r="H250" s="150">
        <v>3.4251</v>
      </c>
      <c r="I250" s="150">
        <v>3.4407999999999999</v>
      </c>
      <c r="J250" s="150">
        <v>3.3372999999999999</v>
      </c>
      <c r="K250" s="150">
        <v>5.3429000000000002</v>
      </c>
      <c r="L250" s="150">
        <v>4.8804999999999996</v>
      </c>
      <c r="M250" s="150">
        <v>5.0206</v>
      </c>
      <c r="N250" s="150">
        <v>5.2675999999999998</v>
      </c>
      <c r="O250" s="150">
        <v>6.1128</v>
      </c>
      <c r="P250" s="150">
        <v>6.4189999999999996</v>
      </c>
      <c r="Q250" s="150">
        <v>7.2018000000000004</v>
      </c>
      <c r="R250" s="150">
        <v>6.0892999999999997</v>
      </c>
    </row>
    <row r="251" spans="1:18" x14ac:dyDescent="0.3">
      <c r="A251" s="146" t="s">
        <v>378</v>
      </c>
      <c r="B251" s="146" t="s">
        <v>422</v>
      </c>
      <c r="C251" s="146">
        <v>100546</v>
      </c>
      <c r="D251" s="149">
        <v>44003</v>
      </c>
      <c r="E251" s="150">
        <v>3003.1127999999999</v>
      </c>
      <c r="F251" s="150">
        <v>3.5627</v>
      </c>
      <c r="G251" s="150">
        <v>3.6145</v>
      </c>
      <c r="H251" s="150">
        <v>4.0956999999999999</v>
      </c>
      <c r="I251" s="150">
        <v>4.1117999999999997</v>
      </c>
      <c r="J251" s="150">
        <v>4.0092999999999996</v>
      </c>
      <c r="K251" s="150">
        <v>6.0223000000000004</v>
      </c>
      <c r="L251" s="150">
        <v>5.5739000000000001</v>
      </c>
      <c r="M251" s="150">
        <v>5.7218999999999998</v>
      </c>
      <c r="N251" s="150">
        <v>5.9816000000000003</v>
      </c>
      <c r="O251" s="150">
        <v>6.8343999999999996</v>
      </c>
      <c r="P251" s="150">
        <v>7.1367000000000003</v>
      </c>
      <c r="Q251" s="150">
        <v>7.7070999999999996</v>
      </c>
      <c r="R251" s="150">
        <v>6.8137999999999996</v>
      </c>
    </row>
    <row r="252" spans="1:18" x14ac:dyDescent="0.3">
      <c r="A252" s="146" t="s">
        <v>378</v>
      </c>
      <c r="B252" s="146" t="s">
        <v>127</v>
      </c>
      <c r="C252" s="146">
        <v>118577</v>
      </c>
      <c r="D252" s="149">
        <v>44003</v>
      </c>
      <c r="E252" s="150">
        <v>3016.7181</v>
      </c>
      <c r="F252" s="150">
        <v>3.6459000000000001</v>
      </c>
      <c r="G252" s="150">
        <v>3.6974</v>
      </c>
      <c r="H252" s="150">
        <v>4.1790000000000003</v>
      </c>
      <c r="I252" s="150">
        <v>4.1957000000000004</v>
      </c>
      <c r="J252" s="150">
        <v>4.0941999999999998</v>
      </c>
      <c r="K252" s="150">
        <v>6.1052999999999997</v>
      </c>
      <c r="L252" s="150">
        <v>5.6474000000000002</v>
      </c>
      <c r="M252" s="150">
        <v>5.7957000000000001</v>
      </c>
      <c r="N252" s="150">
        <v>6.0545</v>
      </c>
      <c r="O252" s="150">
        <v>6.9005999999999998</v>
      </c>
      <c r="P252" s="150">
        <v>7.2050000000000001</v>
      </c>
      <c r="Q252" s="150">
        <v>7.8922999999999996</v>
      </c>
      <c r="R252" s="150">
        <v>6.8807</v>
      </c>
    </row>
    <row r="253" spans="1:18" x14ac:dyDescent="0.3">
      <c r="A253" s="146" t="s">
        <v>378</v>
      </c>
      <c r="B253" s="146" t="s">
        <v>236</v>
      </c>
      <c r="C253" s="146">
        <v>100868</v>
      </c>
      <c r="D253" s="149">
        <v>44003</v>
      </c>
      <c r="E253" s="150">
        <v>3923.4621000000002</v>
      </c>
      <c r="F253" s="150">
        <v>3.2227999999999999</v>
      </c>
      <c r="G253" s="150">
        <v>3.7524000000000002</v>
      </c>
      <c r="H253" s="150">
        <v>3.9935999999999998</v>
      </c>
      <c r="I253" s="150">
        <v>3.9540999999999999</v>
      </c>
      <c r="J253" s="150">
        <v>3.4647000000000001</v>
      </c>
      <c r="K253" s="150">
        <v>5.5540000000000003</v>
      </c>
      <c r="L253" s="150">
        <v>5.1058000000000003</v>
      </c>
      <c r="M253" s="150">
        <v>5.2061000000000002</v>
      </c>
      <c r="N253" s="150">
        <v>5.4913999999999996</v>
      </c>
      <c r="O253" s="150">
        <v>6.5205000000000002</v>
      </c>
      <c r="P253" s="150">
        <v>6.8948999999999998</v>
      </c>
      <c r="Q253" s="150">
        <v>7.1890000000000001</v>
      </c>
      <c r="R253" s="150">
        <v>6.4298000000000002</v>
      </c>
    </row>
    <row r="254" spans="1:18" x14ac:dyDescent="0.3">
      <c r="A254" s="146" t="s">
        <v>378</v>
      </c>
      <c r="B254" s="146" t="s">
        <v>128</v>
      </c>
      <c r="C254" s="146">
        <v>119091</v>
      </c>
      <c r="D254" s="149">
        <v>44003</v>
      </c>
      <c r="E254" s="150">
        <v>3947.5902999999998</v>
      </c>
      <c r="F254" s="150">
        <v>3.3224</v>
      </c>
      <c r="G254" s="150">
        <v>3.8521999999999998</v>
      </c>
      <c r="H254" s="150">
        <v>4.0937999999999999</v>
      </c>
      <c r="I254" s="150">
        <v>4.0544000000000002</v>
      </c>
      <c r="J254" s="150">
        <v>3.5670999999999999</v>
      </c>
      <c r="K254" s="150">
        <v>5.657</v>
      </c>
      <c r="L254" s="150">
        <v>5.2091000000000003</v>
      </c>
      <c r="M254" s="150">
        <v>5.3105000000000002</v>
      </c>
      <c r="N254" s="150">
        <v>5.5972999999999997</v>
      </c>
      <c r="O254" s="150">
        <v>6.6273</v>
      </c>
      <c r="P254" s="150">
        <v>6.9950000000000001</v>
      </c>
      <c r="Q254" s="150">
        <v>7.7119999999999997</v>
      </c>
      <c r="R254" s="150">
        <v>6.5366</v>
      </c>
    </row>
    <row r="255" spans="1:18" x14ac:dyDescent="0.3">
      <c r="A255" s="146" t="s">
        <v>378</v>
      </c>
      <c r="B255" s="146" t="s">
        <v>237</v>
      </c>
      <c r="C255" s="146">
        <v>118902</v>
      </c>
      <c r="D255" s="149">
        <v>44003</v>
      </c>
      <c r="E255" s="150">
        <v>1989.9871000000001</v>
      </c>
      <c r="F255" s="150">
        <v>3.1856</v>
      </c>
      <c r="G255" s="150">
        <v>3.7282000000000002</v>
      </c>
      <c r="H255" s="150">
        <v>4.3498999999999999</v>
      </c>
      <c r="I255" s="150">
        <v>4.2744</v>
      </c>
      <c r="J255" s="150">
        <v>3.7141999999999999</v>
      </c>
      <c r="K255" s="150">
        <v>5.5427999999999997</v>
      </c>
      <c r="L255" s="150">
        <v>4.9055999999999997</v>
      </c>
      <c r="M255" s="150">
        <v>5.1539000000000001</v>
      </c>
      <c r="N255" s="150">
        <v>5.4859999999999998</v>
      </c>
      <c r="O255" s="150">
        <v>6.6406999999999998</v>
      </c>
      <c r="P255" s="150">
        <v>6.9619999999999997</v>
      </c>
      <c r="Q255" s="150">
        <v>4.3762999999999996</v>
      </c>
      <c r="R255" s="150">
        <v>6.5033000000000003</v>
      </c>
    </row>
    <row r="256" spans="1:18" x14ac:dyDescent="0.3">
      <c r="A256" s="146" t="s">
        <v>378</v>
      </c>
      <c r="B256" s="146" t="s">
        <v>129</v>
      </c>
      <c r="C256" s="146">
        <v>120038</v>
      </c>
      <c r="D256" s="149">
        <v>44003</v>
      </c>
      <c r="E256" s="150">
        <v>1998.5929000000001</v>
      </c>
      <c r="F256" s="150">
        <v>3.2843</v>
      </c>
      <c r="G256" s="150">
        <v>3.8273000000000001</v>
      </c>
      <c r="H256" s="150">
        <v>4.4486999999999997</v>
      </c>
      <c r="I256" s="150">
        <v>4.3731999999999998</v>
      </c>
      <c r="J256" s="150">
        <v>3.8132000000000001</v>
      </c>
      <c r="K256" s="150">
        <v>5.6444999999999999</v>
      </c>
      <c r="L256" s="150">
        <v>5.0103999999999997</v>
      </c>
      <c r="M256" s="150">
        <v>5.2588999999999997</v>
      </c>
      <c r="N256" s="150">
        <v>5.5918999999999999</v>
      </c>
      <c r="O256" s="150">
        <v>6.7187999999999999</v>
      </c>
      <c r="P256" s="150">
        <v>7.0334000000000003</v>
      </c>
      <c r="Q256" s="150">
        <v>7.7287999999999997</v>
      </c>
      <c r="R256" s="150">
        <v>6.5883000000000003</v>
      </c>
    </row>
    <row r="257" spans="1:18" x14ac:dyDescent="0.3">
      <c r="A257" s="146" t="s">
        <v>378</v>
      </c>
      <c r="B257" s="146" t="s">
        <v>423</v>
      </c>
      <c r="C257" s="146">
        <v>118907</v>
      </c>
      <c r="D257" s="149">
        <v>44003</v>
      </c>
      <c r="E257" s="150">
        <v>2926.3982999999998</v>
      </c>
      <c r="F257" s="150">
        <v>2.3925999999999998</v>
      </c>
      <c r="G257" s="150">
        <v>2.9355000000000002</v>
      </c>
      <c r="H257" s="150">
        <v>3.5566</v>
      </c>
      <c r="I257" s="150">
        <v>3.4803999999999999</v>
      </c>
      <c r="J257" s="150">
        <v>2.9192</v>
      </c>
      <c r="K257" s="150">
        <v>4.7408000000000001</v>
      </c>
      <c r="L257" s="150">
        <v>4.0989000000000004</v>
      </c>
      <c r="M257" s="150">
        <v>4.3361999999999998</v>
      </c>
      <c r="N257" s="150">
        <v>4.6561000000000003</v>
      </c>
      <c r="O257" s="150">
        <v>5.7519999999999998</v>
      </c>
      <c r="P257" s="150">
        <v>6.0513000000000003</v>
      </c>
      <c r="Q257" s="150">
        <v>6.3060999999999998</v>
      </c>
      <c r="R257" s="150">
        <v>5.6296999999999997</v>
      </c>
    </row>
    <row r="258" spans="1:18" x14ac:dyDescent="0.3">
      <c r="A258" s="146" t="s">
        <v>378</v>
      </c>
      <c r="B258" s="146" t="s">
        <v>238</v>
      </c>
      <c r="C258" s="146">
        <v>103340</v>
      </c>
      <c r="D258" s="149">
        <v>44003</v>
      </c>
      <c r="E258" s="150">
        <v>295.7362</v>
      </c>
      <c r="F258" s="150">
        <v>3.4190999999999998</v>
      </c>
      <c r="G258" s="150">
        <v>4.2718999999999996</v>
      </c>
      <c r="H258" s="150">
        <v>4.7278000000000002</v>
      </c>
      <c r="I258" s="150">
        <v>4.5666000000000002</v>
      </c>
      <c r="J258" s="150">
        <v>3.9904000000000002</v>
      </c>
      <c r="K258" s="150">
        <v>5.9612999999999996</v>
      </c>
      <c r="L258" s="150">
        <v>5.3474000000000004</v>
      </c>
      <c r="M258" s="150">
        <v>5.4154</v>
      </c>
      <c r="N258" s="150">
        <v>5.6699000000000002</v>
      </c>
      <c r="O258" s="150">
        <v>6.6638000000000002</v>
      </c>
      <c r="P258" s="150">
        <v>6.9996999999999998</v>
      </c>
      <c r="Q258" s="150">
        <v>7.7079000000000004</v>
      </c>
      <c r="R258" s="150">
        <v>6.5632000000000001</v>
      </c>
    </row>
    <row r="259" spans="1:18" x14ac:dyDescent="0.3">
      <c r="A259" s="146" t="s">
        <v>378</v>
      </c>
      <c r="B259" s="146" t="s">
        <v>130</v>
      </c>
      <c r="C259" s="146">
        <v>120197</v>
      </c>
      <c r="D259" s="149">
        <v>44003</v>
      </c>
      <c r="E259" s="150">
        <v>297.11189999999999</v>
      </c>
      <c r="F259" s="150">
        <v>3.5261</v>
      </c>
      <c r="G259" s="150">
        <v>4.3914</v>
      </c>
      <c r="H259" s="150">
        <v>4.8464999999999998</v>
      </c>
      <c r="I259" s="150">
        <v>4.6871999999999998</v>
      </c>
      <c r="J259" s="150">
        <v>4.1106999999999996</v>
      </c>
      <c r="K259" s="150">
        <v>6.0820999999999996</v>
      </c>
      <c r="L259" s="150">
        <v>5.4534000000000002</v>
      </c>
      <c r="M259" s="150">
        <v>5.5113000000000003</v>
      </c>
      <c r="N259" s="150">
        <v>5.7614999999999998</v>
      </c>
      <c r="O259" s="150">
        <v>6.7427000000000001</v>
      </c>
      <c r="P259" s="150">
        <v>7.0693000000000001</v>
      </c>
      <c r="Q259" s="150">
        <v>7.7645999999999997</v>
      </c>
      <c r="R259" s="150">
        <v>6.6467000000000001</v>
      </c>
    </row>
    <row r="260" spans="1:18" x14ac:dyDescent="0.3">
      <c r="A260" s="146" t="s">
        <v>378</v>
      </c>
      <c r="B260" s="146" t="s">
        <v>239</v>
      </c>
      <c r="C260" s="146">
        <v>113096</v>
      </c>
      <c r="D260" s="149">
        <v>44003</v>
      </c>
      <c r="E260" s="150">
        <v>2139.3472999999999</v>
      </c>
      <c r="F260" s="150">
        <v>3.8527999999999998</v>
      </c>
      <c r="G260" s="150">
        <v>4.2252999999999998</v>
      </c>
      <c r="H260" s="150">
        <v>4.4436</v>
      </c>
      <c r="I260" s="150">
        <v>4.4851000000000001</v>
      </c>
      <c r="J260" s="150">
        <v>4.1699000000000002</v>
      </c>
      <c r="K260" s="150">
        <v>6.1504000000000003</v>
      </c>
      <c r="L260" s="150">
        <v>5.5517000000000003</v>
      </c>
      <c r="M260" s="150">
        <v>5.6349999999999998</v>
      </c>
      <c r="N260" s="150">
        <v>5.8479999999999999</v>
      </c>
      <c r="O260" s="150">
        <v>6.7405999999999997</v>
      </c>
      <c r="P260" s="150">
        <v>7.0035999999999996</v>
      </c>
      <c r="Q260" s="150">
        <v>7.9355000000000002</v>
      </c>
      <c r="R260" s="150">
        <v>6.6685999999999996</v>
      </c>
    </row>
    <row r="261" spans="1:18" x14ac:dyDescent="0.3">
      <c r="A261" s="146" t="s">
        <v>378</v>
      </c>
      <c r="B261" s="146" t="s">
        <v>131</v>
      </c>
      <c r="C261" s="146">
        <v>118345</v>
      </c>
      <c r="D261" s="149">
        <v>44003</v>
      </c>
      <c r="E261" s="150">
        <v>2155.2501000000002</v>
      </c>
      <c r="F261" s="150">
        <v>3.8921999999999999</v>
      </c>
      <c r="G261" s="150">
        <v>4.2647000000000004</v>
      </c>
      <c r="H261" s="150">
        <v>4.4835000000000003</v>
      </c>
      <c r="I261" s="150">
        <v>4.5251000000000001</v>
      </c>
      <c r="J261" s="150">
        <v>4.2099000000000002</v>
      </c>
      <c r="K261" s="150">
        <v>6.1909999999999998</v>
      </c>
      <c r="L261" s="150">
        <v>5.5937000000000001</v>
      </c>
      <c r="M261" s="150">
        <v>5.6843000000000004</v>
      </c>
      <c r="N261" s="150">
        <v>5.9157000000000002</v>
      </c>
      <c r="O261" s="150">
        <v>6.8486000000000002</v>
      </c>
      <c r="P261" s="150">
        <v>7.1119000000000003</v>
      </c>
      <c r="Q261" s="150">
        <v>7.7588999999999997</v>
      </c>
      <c r="R261" s="150">
        <v>6.7630999999999997</v>
      </c>
    </row>
    <row r="262" spans="1:18" x14ac:dyDescent="0.3">
      <c r="A262" s="146" t="s">
        <v>378</v>
      </c>
      <c r="B262" s="146" t="s">
        <v>132</v>
      </c>
      <c r="C262" s="146">
        <v>118364</v>
      </c>
      <c r="D262" s="149">
        <v>44003</v>
      </c>
      <c r="E262" s="150">
        <v>2426.3125</v>
      </c>
      <c r="F262" s="150">
        <v>3.1955</v>
      </c>
      <c r="G262" s="150">
        <v>3.6732</v>
      </c>
      <c r="H262" s="150">
        <v>3.9184999999999999</v>
      </c>
      <c r="I262" s="150">
        <v>4.0002000000000004</v>
      </c>
      <c r="J262" s="150">
        <v>3.5335000000000001</v>
      </c>
      <c r="K262" s="150">
        <v>5.5286999999999997</v>
      </c>
      <c r="L262" s="150">
        <v>5.0278999999999998</v>
      </c>
      <c r="M262" s="150">
        <v>5.1310000000000002</v>
      </c>
      <c r="N262" s="150">
        <v>5.3982999999999999</v>
      </c>
      <c r="O262" s="150">
        <v>6.5648999999999997</v>
      </c>
      <c r="P262" s="150">
        <v>6.9534000000000002</v>
      </c>
      <c r="Q262" s="150">
        <v>7.6680000000000001</v>
      </c>
      <c r="R262" s="150">
        <v>6.3826999999999998</v>
      </c>
    </row>
    <row r="263" spans="1:18" x14ac:dyDescent="0.3">
      <c r="A263" s="146" t="s">
        <v>378</v>
      </c>
      <c r="B263" s="146" t="s">
        <v>240</v>
      </c>
      <c r="C263" s="146">
        <v>108690</v>
      </c>
      <c r="D263" s="149">
        <v>44003</v>
      </c>
      <c r="E263" s="150">
        <v>2415.0385999999999</v>
      </c>
      <c r="F263" s="150">
        <v>3.1454</v>
      </c>
      <c r="G263" s="150">
        <v>3.6233</v>
      </c>
      <c r="H263" s="150">
        <v>3.8683000000000001</v>
      </c>
      <c r="I263" s="150">
        <v>3.95</v>
      </c>
      <c r="J263" s="150">
        <v>3.4811000000000001</v>
      </c>
      <c r="K263" s="150">
        <v>5.4755000000000003</v>
      </c>
      <c r="L263" s="150">
        <v>4.9740000000000002</v>
      </c>
      <c r="M263" s="150">
        <v>5.0763999999999996</v>
      </c>
      <c r="N263" s="150">
        <v>5.3429000000000002</v>
      </c>
      <c r="O263" s="150">
        <v>6.4923000000000002</v>
      </c>
      <c r="P263" s="150">
        <v>6.8762999999999996</v>
      </c>
      <c r="Q263" s="150">
        <v>5.5819999999999999</v>
      </c>
      <c r="R263" s="150">
        <v>6.3148999999999997</v>
      </c>
    </row>
    <row r="264" spans="1:18" x14ac:dyDescent="0.3">
      <c r="A264" s="146" t="s">
        <v>378</v>
      </c>
      <c r="B264" s="146" t="s">
        <v>133</v>
      </c>
      <c r="C264" s="146">
        <v>125345</v>
      </c>
      <c r="D264" s="149">
        <v>44003</v>
      </c>
      <c r="E264" s="150">
        <v>1555.5060000000001</v>
      </c>
      <c r="F264" s="150">
        <v>3.0122</v>
      </c>
      <c r="G264" s="150">
        <v>3.1154000000000002</v>
      </c>
      <c r="H264" s="150">
        <v>3.3029999999999999</v>
      </c>
      <c r="I264" s="150">
        <v>3.4317000000000002</v>
      </c>
      <c r="J264" s="150">
        <v>3.0929000000000002</v>
      </c>
      <c r="K264" s="150">
        <v>3.734</v>
      </c>
      <c r="L264" s="150">
        <v>4.1247999999999996</v>
      </c>
      <c r="M264" s="150">
        <v>4.4219999999999997</v>
      </c>
      <c r="N264" s="150">
        <v>4.7904</v>
      </c>
      <c r="O264" s="150">
        <v>6.0289000000000001</v>
      </c>
      <c r="P264" s="150">
        <v>6.4523000000000001</v>
      </c>
      <c r="Q264" s="150">
        <v>6.9104000000000001</v>
      </c>
      <c r="R264" s="150">
        <v>5.7953000000000001</v>
      </c>
    </row>
    <row r="265" spans="1:18" x14ac:dyDescent="0.3">
      <c r="A265" s="146" t="s">
        <v>378</v>
      </c>
      <c r="B265" s="146" t="s">
        <v>241</v>
      </c>
      <c r="C265" s="146">
        <v>125259</v>
      </c>
      <c r="D265" s="149">
        <v>44003</v>
      </c>
      <c r="E265" s="150">
        <v>1550.3686</v>
      </c>
      <c r="F265" s="150">
        <v>2.9622000000000002</v>
      </c>
      <c r="G265" s="150">
        <v>3.0659999999999998</v>
      </c>
      <c r="H265" s="150">
        <v>3.2526000000000002</v>
      </c>
      <c r="I265" s="150">
        <v>3.3818000000000001</v>
      </c>
      <c r="J265" s="150">
        <v>3.0428000000000002</v>
      </c>
      <c r="K265" s="150">
        <v>3.6838000000000002</v>
      </c>
      <c r="L265" s="150">
        <v>4.0739000000000001</v>
      </c>
      <c r="M265" s="150">
        <v>4.3704999999999998</v>
      </c>
      <c r="N265" s="150">
        <v>4.7381000000000002</v>
      </c>
      <c r="O265" s="150">
        <v>5.976</v>
      </c>
      <c r="P265" s="150">
        <v>6.3990999999999998</v>
      </c>
      <c r="Q265" s="150">
        <v>6.8569000000000004</v>
      </c>
      <c r="R265" s="150">
        <v>5.7424999999999997</v>
      </c>
    </row>
    <row r="266" spans="1:18" x14ac:dyDescent="0.3">
      <c r="A266" s="146" t="s">
        <v>378</v>
      </c>
      <c r="B266" s="146" t="s">
        <v>242</v>
      </c>
      <c r="C266" s="146">
        <v>115991</v>
      </c>
      <c r="D266" s="149">
        <v>44003</v>
      </c>
      <c r="E266" s="150">
        <v>1942.2354</v>
      </c>
      <c r="F266" s="150">
        <v>2.8887</v>
      </c>
      <c r="G266" s="150">
        <v>3.331</v>
      </c>
      <c r="H266" s="150">
        <v>3.0626000000000002</v>
      </c>
      <c r="I266" s="150">
        <v>3.2444000000000002</v>
      </c>
      <c r="J266" s="150">
        <v>2.9312999999999998</v>
      </c>
      <c r="K266" s="150">
        <v>4.3802000000000003</v>
      </c>
      <c r="L266" s="150">
        <v>4.7903000000000002</v>
      </c>
      <c r="M266" s="150">
        <v>5.0334000000000003</v>
      </c>
      <c r="N266" s="150">
        <v>5.3513000000000002</v>
      </c>
      <c r="O266" s="150">
        <v>6.5427</v>
      </c>
      <c r="P266" s="150">
        <v>6.9931999999999999</v>
      </c>
      <c r="Q266" s="150">
        <v>7.9641999999999999</v>
      </c>
      <c r="R266" s="150">
        <v>6.3638000000000003</v>
      </c>
    </row>
    <row r="267" spans="1:18" x14ac:dyDescent="0.3">
      <c r="A267" s="146" t="s">
        <v>378</v>
      </c>
      <c r="B267" s="146" t="s">
        <v>134</v>
      </c>
      <c r="C267" s="146">
        <v>119135</v>
      </c>
      <c r="D267" s="149">
        <v>44003</v>
      </c>
      <c r="E267" s="150">
        <v>1956.461</v>
      </c>
      <c r="F267" s="150">
        <v>2.9889999999999999</v>
      </c>
      <c r="G267" s="150">
        <v>3.4306000000000001</v>
      </c>
      <c r="H267" s="150">
        <v>3.1625000000000001</v>
      </c>
      <c r="I267" s="150">
        <v>3.3439999999999999</v>
      </c>
      <c r="J267" s="150">
        <v>3.0312999999999999</v>
      </c>
      <c r="K267" s="150">
        <v>4.4809999999999999</v>
      </c>
      <c r="L267" s="150">
        <v>4.8921000000000001</v>
      </c>
      <c r="M267" s="150">
        <v>5.1368999999999998</v>
      </c>
      <c r="N267" s="150">
        <v>5.4564000000000004</v>
      </c>
      <c r="O267" s="150">
        <v>6.6494</v>
      </c>
      <c r="P267" s="150">
        <v>7.1006</v>
      </c>
      <c r="Q267" s="150">
        <v>7.7830000000000004</v>
      </c>
      <c r="R267" s="150">
        <v>6.4702000000000002</v>
      </c>
    </row>
    <row r="268" spans="1:18" x14ac:dyDescent="0.3">
      <c r="A268" s="146" t="s">
        <v>378</v>
      </c>
      <c r="B268" s="146" t="s">
        <v>135</v>
      </c>
      <c r="C268" s="146">
        <v>147938</v>
      </c>
      <c r="D268" s="149">
        <v>44003</v>
      </c>
      <c r="E268" s="150">
        <v>1955.4887000000001</v>
      </c>
      <c r="F268" s="150">
        <v>4.2095000000000002</v>
      </c>
      <c r="G268" s="150">
        <v>4.68</v>
      </c>
      <c r="H268" s="150">
        <v>3.6113</v>
      </c>
      <c r="I268" s="150">
        <v>3.4127999999999998</v>
      </c>
      <c r="J268" s="150">
        <v>3.2686000000000002</v>
      </c>
      <c r="K268" s="150">
        <v>4.3956999999999997</v>
      </c>
      <c r="L268" s="150"/>
      <c r="M268" s="150"/>
      <c r="N268" s="150"/>
      <c r="O268" s="150"/>
      <c r="P268" s="150"/>
      <c r="Q268" s="150">
        <v>4.6638000000000002</v>
      </c>
      <c r="R268" s="150"/>
    </row>
    <row r="269" spans="1:18" x14ac:dyDescent="0.3">
      <c r="A269" s="146" t="s">
        <v>378</v>
      </c>
      <c r="B269" s="146" t="s">
        <v>136</v>
      </c>
      <c r="C269" s="146">
        <v>147940</v>
      </c>
      <c r="D269" s="149">
        <v>44003</v>
      </c>
      <c r="E269" s="150">
        <v>1957.1332</v>
      </c>
      <c r="F269" s="150">
        <v>3.0122</v>
      </c>
      <c r="G269" s="150">
        <v>3.4312999999999998</v>
      </c>
      <c r="H269" s="150">
        <v>3.1753</v>
      </c>
      <c r="I269" s="150">
        <v>3.3481000000000001</v>
      </c>
      <c r="J269" s="150">
        <v>3.0400999999999998</v>
      </c>
      <c r="K269" s="150">
        <v>4.5058999999999996</v>
      </c>
      <c r="L269" s="150"/>
      <c r="M269" s="150"/>
      <c r="N269" s="150"/>
      <c r="O269" s="150"/>
      <c r="P269" s="150"/>
      <c r="Q269" s="150">
        <v>4.8282999999999996</v>
      </c>
      <c r="R269" s="150"/>
    </row>
    <row r="270" spans="1:18" x14ac:dyDescent="0.3">
      <c r="A270" s="146" t="s">
        <v>378</v>
      </c>
      <c r="B270" s="146" t="s">
        <v>137</v>
      </c>
      <c r="C270" s="146">
        <v>147937</v>
      </c>
      <c r="D270" s="149">
        <v>44003</v>
      </c>
      <c r="E270" s="150">
        <v>1956.8173999999999</v>
      </c>
      <c r="F270" s="150">
        <v>2.9175</v>
      </c>
      <c r="G270" s="150">
        <v>3.4100999999999999</v>
      </c>
      <c r="H270" s="150">
        <v>3.1534</v>
      </c>
      <c r="I270" s="150">
        <v>3.3441999999999998</v>
      </c>
      <c r="J270" s="150">
        <v>3.028</v>
      </c>
      <c r="K270" s="150">
        <v>4.4805000000000001</v>
      </c>
      <c r="L270" s="150"/>
      <c r="M270" s="150"/>
      <c r="N270" s="150"/>
      <c r="O270" s="150"/>
      <c r="P270" s="150"/>
      <c r="Q270" s="150">
        <v>4.7934999999999999</v>
      </c>
      <c r="R270" s="150"/>
    </row>
    <row r="271" spans="1:18" x14ac:dyDescent="0.3">
      <c r="A271" s="146" t="s">
        <v>378</v>
      </c>
      <c r="B271" s="146" t="s">
        <v>138</v>
      </c>
      <c r="C271" s="146">
        <v>147939</v>
      </c>
      <c r="D271" s="149">
        <v>44003</v>
      </c>
      <c r="E271" s="150">
        <v>1956.9634000000001</v>
      </c>
      <c r="F271" s="150">
        <v>3.1038000000000001</v>
      </c>
      <c r="G271" s="150">
        <v>3.5179999999999998</v>
      </c>
      <c r="H271" s="150">
        <v>3.194</v>
      </c>
      <c r="I271" s="150">
        <v>3.3071000000000002</v>
      </c>
      <c r="J271" s="150">
        <v>3.0512000000000001</v>
      </c>
      <c r="K271" s="150">
        <v>4.4687000000000001</v>
      </c>
      <c r="L271" s="150"/>
      <c r="M271" s="150"/>
      <c r="N271" s="150"/>
      <c r="O271" s="150"/>
      <c r="P271" s="150"/>
      <c r="Q271" s="150">
        <v>4.8036000000000003</v>
      </c>
      <c r="R271" s="150"/>
    </row>
    <row r="272" spans="1:18" x14ac:dyDescent="0.3">
      <c r="A272" s="146" t="s">
        <v>378</v>
      </c>
      <c r="B272" s="146" t="s">
        <v>243</v>
      </c>
      <c r="C272" s="146">
        <v>104486</v>
      </c>
      <c r="D272" s="149">
        <v>44003</v>
      </c>
      <c r="E272" s="150">
        <v>2742.9906000000001</v>
      </c>
      <c r="F272" s="150">
        <v>3.1886000000000001</v>
      </c>
      <c r="G272" s="150">
        <v>4.0972</v>
      </c>
      <c r="H272" s="150">
        <v>4.1260000000000003</v>
      </c>
      <c r="I272" s="150">
        <v>4.0427</v>
      </c>
      <c r="J272" s="150">
        <v>3.3734000000000002</v>
      </c>
      <c r="K272" s="150">
        <v>5.4157999999999999</v>
      </c>
      <c r="L272" s="150">
        <v>5.0086000000000004</v>
      </c>
      <c r="M272" s="150">
        <v>5.1463000000000001</v>
      </c>
      <c r="N272" s="150">
        <v>5.4005999999999998</v>
      </c>
      <c r="O272" s="150">
        <v>6.5816999999999997</v>
      </c>
      <c r="P272" s="150">
        <v>6.9587000000000003</v>
      </c>
      <c r="Q272" s="150">
        <v>7.7</v>
      </c>
      <c r="R272" s="150">
        <v>6.4282000000000004</v>
      </c>
    </row>
    <row r="273" spans="1:18" x14ac:dyDescent="0.3">
      <c r="A273" s="146" t="s">
        <v>378</v>
      </c>
      <c r="B273" s="146" t="s">
        <v>139</v>
      </c>
      <c r="C273" s="146">
        <v>120537</v>
      </c>
      <c r="D273" s="149">
        <v>44003</v>
      </c>
      <c r="E273" s="150">
        <v>2756.9362000000001</v>
      </c>
      <c r="F273" s="150">
        <v>3.2585000000000002</v>
      </c>
      <c r="G273" s="150">
        <v>4.1669999999999998</v>
      </c>
      <c r="H273" s="150">
        <v>4.1965000000000003</v>
      </c>
      <c r="I273" s="150">
        <v>4.1132</v>
      </c>
      <c r="J273" s="150">
        <v>3.4439000000000002</v>
      </c>
      <c r="K273" s="150">
        <v>5.4873000000000003</v>
      </c>
      <c r="L273" s="150">
        <v>5.0807000000000002</v>
      </c>
      <c r="M273" s="150">
        <v>5.2191000000000001</v>
      </c>
      <c r="N273" s="150">
        <v>5.4744000000000002</v>
      </c>
      <c r="O273" s="150">
        <v>6.6563999999999997</v>
      </c>
      <c r="P273" s="150">
        <v>7.0335999999999999</v>
      </c>
      <c r="Q273" s="150">
        <v>7.7380000000000004</v>
      </c>
      <c r="R273" s="150">
        <v>6.5026999999999999</v>
      </c>
    </row>
    <row r="274" spans="1:18" x14ac:dyDescent="0.3">
      <c r="A274" s="146" t="s">
        <v>378</v>
      </c>
      <c r="B274" s="146" t="s">
        <v>424</v>
      </c>
      <c r="C274" s="146">
        <v>104488</v>
      </c>
      <c r="D274" s="149">
        <v>44003</v>
      </c>
      <c r="E274" s="150">
        <v>2494.5273999999999</v>
      </c>
      <c r="F274" s="150">
        <v>2.6587999999999998</v>
      </c>
      <c r="G274" s="150">
        <v>3.5669</v>
      </c>
      <c r="H274" s="150">
        <v>3.5958999999999999</v>
      </c>
      <c r="I274" s="150">
        <v>3.5122</v>
      </c>
      <c r="J274" s="150">
        <v>2.8422000000000001</v>
      </c>
      <c r="K274" s="150">
        <v>4.8795000000000002</v>
      </c>
      <c r="L274" s="150">
        <v>4.4694000000000003</v>
      </c>
      <c r="M274" s="150">
        <v>4.6039000000000003</v>
      </c>
      <c r="N274" s="150">
        <v>4.8490000000000002</v>
      </c>
      <c r="O274" s="150">
        <v>6.0027999999999997</v>
      </c>
      <c r="P274" s="150">
        <v>6.3501000000000003</v>
      </c>
      <c r="Q274" s="150">
        <v>6.9508999999999999</v>
      </c>
      <c r="R274" s="150">
        <v>5.8685999999999998</v>
      </c>
    </row>
    <row r="275" spans="1:18" x14ac:dyDescent="0.3">
      <c r="A275" s="146" t="s">
        <v>378</v>
      </c>
      <c r="B275" s="146" t="s">
        <v>140</v>
      </c>
      <c r="C275" s="146">
        <v>147157</v>
      </c>
      <c r="D275" s="149">
        <v>44003</v>
      </c>
      <c r="E275" s="150">
        <v>1055.6899000000001</v>
      </c>
      <c r="F275" s="150">
        <v>2.8111000000000002</v>
      </c>
      <c r="G275" s="150">
        <v>2.8218999999999999</v>
      </c>
      <c r="H275" s="150">
        <v>2.7694000000000001</v>
      </c>
      <c r="I275" s="150">
        <v>2.8169</v>
      </c>
      <c r="J275" s="150">
        <v>2.8302</v>
      </c>
      <c r="K275" s="150">
        <v>2.6423999999999999</v>
      </c>
      <c r="L275" s="150">
        <v>3.7330999999999999</v>
      </c>
      <c r="M275" s="150">
        <v>4.1414999999999997</v>
      </c>
      <c r="N275" s="150">
        <v>4.4856999999999996</v>
      </c>
      <c r="O275" s="150"/>
      <c r="P275" s="150"/>
      <c r="Q275" s="150">
        <v>4.7679999999999998</v>
      </c>
      <c r="R275" s="150"/>
    </row>
    <row r="276" spans="1:18" x14ac:dyDescent="0.3">
      <c r="A276" s="146" t="s">
        <v>378</v>
      </c>
      <c r="B276" s="146" t="s">
        <v>244</v>
      </c>
      <c r="C276" s="146">
        <v>147153</v>
      </c>
      <c r="D276" s="149">
        <v>44003</v>
      </c>
      <c r="E276" s="150">
        <v>1054.3423</v>
      </c>
      <c r="F276" s="150">
        <v>2.7004999999999999</v>
      </c>
      <c r="G276" s="150">
        <v>2.7113</v>
      </c>
      <c r="H276" s="150">
        <v>2.6591</v>
      </c>
      <c r="I276" s="150">
        <v>2.7067999999999999</v>
      </c>
      <c r="J276" s="150">
        <v>2.7199</v>
      </c>
      <c r="K276" s="150">
        <v>2.5318000000000001</v>
      </c>
      <c r="L276" s="150">
        <v>3.6215000000000002</v>
      </c>
      <c r="M276" s="150">
        <v>4.0286</v>
      </c>
      <c r="N276" s="150">
        <v>4.3711000000000002</v>
      </c>
      <c r="O276" s="150"/>
      <c r="P276" s="150"/>
      <c r="Q276" s="150">
        <v>4.6531000000000002</v>
      </c>
      <c r="R276" s="150"/>
    </row>
    <row r="277" spans="1:18" x14ac:dyDescent="0.3">
      <c r="A277" s="146" t="s">
        <v>378</v>
      </c>
      <c r="B277" s="146" t="s">
        <v>245</v>
      </c>
      <c r="C277" s="146">
        <v>100234</v>
      </c>
      <c r="D277" s="149">
        <v>44003</v>
      </c>
      <c r="E277" s="150">
        <v>54.543399999999998</v>
      </c>
      <c r="F277" s="150">
        <v>3.2124000000000001</v>
      </c>
      <c r="G277" s="150">
        <v>3.5253999999999999</v>
      </c>
      <c r="H277" s="150">
        <v>3.6257000000000001</v>
      </c>
      <c r="I277" s="150">
        <v>3.8151999999999999</v>
      </c>
      <c r="J277" s="150">
        <v>3.5596000000000001</v>
      </c>
      <c r="K277" s="150">
        <v>4.7023000000000001</v>
      </c>
      <c r="L277" s="150">
        <v>4.8189000000000002</v>
      </c>
      <c r="M277" s="150">
        <v>5.0319000000000003</v>
      </c>
      <c r="N277" s="150">
        <v>5.3699000000000003</v>
      </c>
      <c r="O277" s="150">
        <v>6.5964</v>
      </c>
      <c r="P277" s="150">
        <v>6.9958999999999998</v>
      </c>
      <c r="Q277" s="150">
        <v>7.8356000000000003</v>
      </c>
      <c r="R277" s="150">
        <v>6.4513999999999996</v>
      </c>
    </row>
    <row r="278" spans="1:18" x14ac:dyDescent="0.3">
      <c r="A278" s="146" t="s">
        <v>378</v>
      </c>
      <c r="B278" s="146" t="s">
        <v>141</v>
      </c>
      <c r="C278" s="146">
        <v>120406</v>
      </c>
      <c r="D278" s="149">
        <v>44003</v>
      </c>
      <c r="E278" s="150">
        <v>54.867400000000004</v>
      </c>
      <c r="F278" s="150">
        <v>3.3264999999999998</v>
      </c>
      <c r="G278" s="150">
        <v>3.6377000000000002</v>
      </c>
      <c r="H278" s="150">
        <v>3.7090000000000001</v>
      </c>
      <c r="I278" s="150">
        <v>3.8975</v>
      </c>
      <c r="J278" s="150">
        <v>3.6421999999999999</v>
      </c>
      <c r="K278" s="150">
        <v>4.7838000000000003</v>
      </c>
      <c r="L278" s="150">
        <v>4.9010999999999996</v>
      </c>
      <c r="M278" s="150">
        <v>5.1147999999999998</v>
      </c>
      <c r="N278" s="150">
        <v>5.4542999999999999</v>
      </c>
      <c r="O278" s="150">
        <v>6.681</v>
      </c>
      <c r="P278" s="150">
        <v>7.0796000000000001</v>
      </c>
      <c r="Q278" s="150">
        <v>7.7901999999999996</v>
      </c>
      <c r="R278" s="150">
        <v>6.5365000000000002</v>
      </c>
    </row>
    <row r="279" spans="1:18" x14ac:dyDescent="0.3">
      <c r="A279" s="146" t="s">
        <v>378</v>
      </c>
      <c r="B279" s="146" t="s">
        <v>425</v>
      </c>
      <c r="C279" s="146">
        <v>100247</v>
      </c>
      <c r="D279" s="149">
        <v>44003</v>
      </c>
      <c r="E279" s="150">
        <v>31.363700000000001</v>
      </c>
      <c r="F279" s="150">
        <v>3.2587999999999999</v>
      </c>
      <c r="G279" s="150">
        <v>3.5699000000000001</v>
      </c>
      <c r="H279" s="150">
        <v>3.6267999999999998</v>
      </c>
      <c r="I279" s="150">
        <v>3.8127</v>
      </c>
      <c r="J279" s="150">
        <v>3.5583</v>
      </c>
      <c r="K279" s="150">
        <v>4.7026000000000003</v>
      </c>
      <c r="L279" s="150">
        <v>4.8197000000000001</v>
      </c>
      <c r="M279" s="150">
        <v>5.0324</v>
      </c>
      <c r="N279" s="150">
        <v>5.3704999999999998</v>
      </c>
      <c r="O279" s="150">
        <v>6.5964999999999998</v>
      </c>
      <c r="P279" s="150">
        <v>6.9960000000000004</v>
      </c>
      <c r="Q279" s="150">
        <v>7.3571999999999997</v>
      </c>
      <c r="R279" s="150">
        <v>6.4513999999999996</v>
      </c>
    </row>
    <row r="280" spans="1:18" x14ac:dyDescent="0.3">
      <c r="A280" s="146" t="s">
        <v>378</v>
      </c>
      <c r="B280" s="146" t="s">
        <v>142</v>
      </c>
      <c r="C280" s="146">
        <v>119766</v>
      </c>
      <c r="D280" s="149">
        <v>44003</v>
      </c>
      <c r="E280" s="150">
        <v>4056.7957000000001</v>
      </c>
      <c r="F280" s="150">
        <v>3.4340000000000002</v>
      </c>
      <c r="G280" s="150">
        <v>4.3952</v>
      </c>
      <c r="H280" s="150">
        <v>4.8788</v>
      </c>
      <c r="I280" s="150">
        <v>4.6247999999999996</v>
      </c>
      <c r="J280" s="150">
        <v>3.8532000000000002</v>
      </c>
      <c r="K280" s="150">
        <v>5.6539999999999999</v>
      </c>
      <c r="L280" s="150">
        <v>5.1200999999999999</v>
      </c>
      <c r="M280" s="150">
        <v>5.2572999999999999</v>
      </c>
      <c r="N280" s="150">
        <v>5.5252999999999997</v>
      </c>
      <c r="O280" s="150">
        <v>6.6265000000000001</v>
      </c>
      <c r="P280" s="150">
        <v>6.9870000000000001</v>
      </c>
      <c r="Q280" s="150">
        <v>7.6989000000000001</v>
      </c>
      <c r="R280" s="150">
        <v>6.4817</v>
      </c>
    </row>
    <row r="281" spans="1:18" x14ac:dyDescent="0.3">
      <c r="A281" s="146" t="s">
        <v>378</v>
      </c>
      <c r="B281" s="146" t="s">
        <v>246</v>
      </c>
      <c r="C281" s="146">
        <v>100835</v>
      </c>
      <c r="D281" s="149">
        <v>44003</v>
      </c>
      <c r="E281" s="150">
        <v>4041.7781</v>
      </c>
      <c r="F281" s="150">
        <v>3.3822000000000001</v>
      </c>
      <c r="G281" s="150">
        <v>4.3437999999999999</v>
      </c>
      <c r="H281" s="150">
        <v>4.8272000000000004</v>
      </c>
      <c r="I281" s="150">
        <v>4.5728</v>
      </c>
      <c r="J281" s="150">
        <v>3.8008999999999999</v>
      </c>
      <c r="K281" s="150">
        <v>5.6007999999999996</v>
      </c>
      <c r="L281" s="150">
        <v>5.0667999999999997</v>
      </c>
      <c r="M281" s="150">
        <v>5.2035</v>
      </c>
      <c r="N281" s="150">
        <v>5.4710000000000001</v>
      </c>
      <c r="O281" s="150">
        <v>6.5724999999999998</v>
      </c>
      <c r="P281" s="150">
        <v>6.9337</v>
      </c>
      <c r="Q281" s="150">
        <v>7.3177000000000003</v>
      </c>
      <c r="R281" s="150">
        <v>6.4275000000000002</v>
      </c>
    </row>
    <row r="282" spans="1:18" x14ac:dyDescent="0.3">
      <c r="A282" s="146" t="s">
        <v>378</v>
      </c>
      <c r="B282" s="146" t="s">
        <v>247</v>
      </c>
      <c r="C282" s="146">
        <v>112457</v>
      </c>
      <c r="D282" s="149">
        <v>44003</v>
      </c>
      <c r="E282" s="150">
        <v>2738.7764999999999</v>
      </c>
      <c r="F282" s="150">
        <v>3.2587999999999999</v>
      </c>
      <c r="G282" s="150">
        <v>4.0736999999999997</v>
      </c>
      <c r="H282" s="150">
        <v>4.4701000000000004</v>
      </c>
      <c r="I282" s="150">
        <v>4.3898000000000001</v>
      </c>
      <c r="J282" s="150">
        <v>3.7075</v>
      </c>
      <c r="K282" s="150">
        <v>5.7762000000000002</v>
      </c>
      <c r="L282" s="150">
        <v>5.2397999999999998</v>
      </c>
      <c r="M282" s="150">
        <v>5.3520000000000003</v>
      </c>
      <c r="N282" s="150">
        <v>5.5721999999999996</v>
      </c>
      <c r="O282" s="150">
        <v>6.6513</v>
      </c>
      <c r="P282" s="150">
        <v>6.9893000000000001</v>
      </c>
      <c r="Q282" s="150">
        <v>7.6162999999999998</v>
      </c>
      <c r="R282" s="150">
        <v>6.5155000000000003</v>
      </c>
    </row>
    <row r="283" spans="1:18" x14ac:dyDescent="0.3">
      <c r="A283" s="146" t="s">
        <v>378</v>
      </c>
      <c r="B283" s="146" t="s">
        <v>143</v>
      </c>
      <c r="C283" s="146">
        <v>119790</v>
      </c>
      <c r="D283" s="149">
        <v>44003</v>
      </c>
      <c r="E283" s="150">
        <v>2750.1064000000001</v>
      </c>
      <c r="F283" s="150">
        <v>3.3090999999999999</v>
      </c>
      <c r="G283" s="150">
        <v>4.1242000000000001</v>
      </c>
      <c r="H283" s="150">
        <v>4.5204000000000004</v>
      </c>
      <c r="I283" s="150">
        <v>4.4400000000000004</v>
      </c>
      <c r="J283" s="150">
        <v>3.7576000000000001</v>
      </c>
      <c r="K283" s="150">
        <v>5.827</v>
      </c>
      <c r="L283" s="150">
        <v>5.2910000000000004</v>
      </c>
      <c r="M283" s="150">
        <v>5.4039000000000001</v>
      </c>
      <c r="N283" s="150">
        <v>5.6249000000000002</v>
      </c>
      <c r="O283" s="150">
        <v>6.7091000000000003</v>
      </c>
      <c r="P283" s="150">
        <v>7.0529999999999999</v>
      </c>
      <c r="Q283" s="150">
        <v>7.7343000000000002</v>
      </c>
      <c r="R283" s="150">
        <v>6.5702999999999996</v>
      </c>
    </row>
    <row r="284" spans="1:18" x14ac:dyDescent="0.3">
      <c r="A284" s="146" t="s">
        <v>378</v>
      </c>
      <c r="B284" s="146" t="s">
        <v>248</v>
      </c>
      <c r="C284" s="146">
        <v>101185</v>
      </c>
      <c r="D284" s="149">
        <v>44003</v>
      </c>
      <c r="E284" s="150">
        <v>3613.3849</v>
      </c>
      <c r="F284" s="150">
        <v>3.3014000000000001</v>
      </c>
      <c r="G284" s="150">
        <v>3.7568000000000001</v>
      </c>
      <c r="H284" s="150">
        <v>4.2702999999999998</v>
      </c>
      <c r="I284" s="150">
        <v>4.3212999999999999</v>
      </c>
      <c r="J284" s="150">
        <v>3.9487000000000001</v>
      </c>
      <c r="K284" s="150">
        <v>5.9150999999999998</v>
      </c>
      <c r="L284" s="150">
        <v>5.3691000000000004</v>
      </c>
      <c r="M284" s="150">
        <v>5.4295999999999998</v>
      </c>
      <c r="N284" s="150">
        <v>5.6506999999999996</v>
      </c>
      <c r="O284" s="150">
        <v>6.6172000000000004</v>
      </c>
      <c r="P284" s="150">
        <v>6.9527000000000001</v>
      </c>
      <c r="Q284" s="150">
        <v>7.2773000000000003</v>
      </c>
      <c r="R284" s="150">
        <v>6.5061</v>
      </c>
    </row>
    <row r="285" spans="1:18" x14ac:dyDescent="0.3">
      <c r="A285" s="146" t="s">
        <v>378</v>
      </c>
      <c r="B285" s="146" t="s">
        <v>144</v>
      </c>
      <c r="C285" s="146">
        <v>120249</v>
      </c>
      <c r="D285" s="149">
        <v>44003</v>
      </c>
      <c r="E285" s="150">
        <v>3642.6518000000001</v>
      </c>
      <c r="F285" s="150">
        <v>3.4413</v>
      </c>
      <c r="G285" s="150">
        <v>3.8967999999999998</v>
      </c>
      <c r="H285" s="150">
        <v>4.4104999999999999</v>
      </c>
      <c r="I285" s="150">
        <v>4.4615</v>
      </c>
      <c r="J285" s="150">
        <v>4.0891999999999999</v>
      </c>
      <c r="K285" s="150">
        <v>6.0572999999999997</v>
      </c>
      <c r="L285" s="150">
        <v>5.5128000000000004</v>
      </c>
      <c r="M285" s="150">
        <v>5.5677000000000003</v>
      </c>
      <c r="N285" s="150">
        <v>5.7927999999999997</v>
      </c>
      <c r="O285" s="150">
        <v>6.7645999999999997</v>
      </c>
      <c r="P285" s="150">
        <v>7.0965999999999996</v>
      </c>
      <c r="Q285" s="150">
        <v>7.7488999999999999</v>
      </c>
      <c r="R285" s="150">
        <v>6.6523000000000003</v>
      </c>
    </row>
    <row r="286" spans="1:18" x14ac:dyDescent="0.3">
      <c r="A286" s="146" t="s">
        <v>378</v>
      </c>
      <c r="B286" s="146" t="s">
        <v>439</v>
      </c>
      <c r="C286" s="146">
        <v>139538</v>
      </c>
      <c r="D286" s="149">
        <v>44003</v>
      </c>
      <c r="E286" s="150">
        <v>1302.8012000000001</v>
      </c>
      <c r="F286" s="150">
        <v>3.3371</v>
      </c>
      <c r="G286" s="150">
        <v>3.9815</v>
      </c>
      <c r="H286" s="150">
        <v>4.2427999999999999</v>
      </c>
      <c r="I286" s="150">
        <v>4.2973999999999997</v>
      </c>
      <c r="J286" s="150">
        <v>4.0549999999999997</v>
      </c>
      <c r="K286" s="150">
        <v>5.8925000000000001</v>
      </c>
      <c r="L286" s="150">
        <v>5.3502000000000001</v>
      </c>
      <c r="M286" s="150">
        <v>5.5339999999999998</v>
      </c>
      <c r="N286" s="150">
        <v>5.8227000000000002</v>
      </c>
      <c r="O286" s="150">
        <v>6.8305999999999996</v>
      </c>
      <c r="P286" s="150"/>
      <c r="Q286" s="150">
        <v>6.8906999999999998</v>
      </c>
      <c r="R286" s="150">
        <v>6.7431000000000001</v>
      </c>
    </row>
    <row r="287" spans="1:18" x14ac:dyDescent="0.3">
      <c r="A287" s="146" t="s">
        <v>378</v>
      </c>
      <c r="B287" s="146" t="s">
        <v>440</v>
      </c>
      <c r="C287" s="146">
        <v>139537</v>
      </c>
      <c r="D287" s="149">
        <v>44003</v>
      </c>
      <c r="E287" s="150">
        <v>1296.1669999999999</v>
      </c>
      <c r="F287" s="150">
        <v>3.2302</v>
      </c>
      <c r="G287" s="150">
        <v>3.8713000000000002</v>
      </c>
      <c r="H287" s="150">
        <v>4.1326999999999998</v>
      </c>
      <c r="I287" s="150">
        <v>4.1875</v>
      </c>
      <c r="J287" s="150">
        <v>3.9447000000000001</v>
      </c>
      <c r="K287" s="150">
        <v>5.7824</v>
      </c>
      <c r="L287" s="150">
        <v>5.2382</v>
      </c>
      <c r="M287" s="150">
        <v>5.4200999999999997</v>
      </c>
      <c r="N287" s="150">
        <v>5.7069000000000001</v>
      </c>
      <c r="O287" s="150">
        <v>6.6963999999999997</v>
      </c>
      <c r="P287" s="150"/>
      <c r="Q287" s="150">
        <v>6.7533000000000003</v>
      </c>
      <c r="R287" s="150">
        <v>6.6203000000000003</v>
      </c>
    </row>
    <row r="288" spans="1:18" x14ac:dyDescent="0.3">
      <c r="A288" s="146" t="s">
        <v>378</v>
      </c>
      <c r="B288" s="146" t="s">
        <v>146</v>
      </c>
      <c r="C288" s="146">
        <v>118859</v>
      </c>
      <c r="D288" s="149">
        <v>44003</v>
      </c>
      <c r="E288" s="150">
        <v>2116.2491</v>
      </c>
      <c r="F288" s="150">
        <v>3.3216000000000001</v>
      </c>
      <c r="G288" s="150">
        <v>3.7806999999999999</v>
      </c>
      <c r="H288" s="150">
        <v>3.8458000000000001</v>
      </c>
      <c r="I288" s="150">
        <v>4.0103</v>
      </c>
      <c r="J288" s="150">
        <v>3.6650999999999998</v>
      </c>
      <c r="K288" s="150">
        <v>5.5465</v>
      </c>
      <c r="L288" s="150">
        <v>5.2275</v>
      </c>
      <c r="M288" s="150">
        <v>5.3602999999999996</v>
      </c>
      <c r="N288" s="150">
        <v>5.6319999999999997</v>
      </c>
      <c r="O288" s="150">
        <v>6.7126000000000001</v>
      </c>
      <c r="P288" s="150">
        <v>6.9542999999999999</v>
      </c>
      <c r="Q288" s="150">
        <v>7.5030000000000001</v>
      </c>
      <c r="R288" s="150">
        <v>6.5732999999999997</v>
      </c>
    </row>
    <row r="289" spans="1:18" x14ac:dyDescent="0.3">
      <c r="A289" s="146" t="s">
        <v>378</v>
      </c>
      <c r="B289" s="146" t="s">
        <v>250</v>
      </c>
      <c r="C289" s="146">
        <v>111646</v>
      </c>
      <c r="D289" s="149">
        <v>44003</v>
      </c>
      <c r="E289" s="150">
        <v>2090.8863000000001</v>
      </c>
      <c r="F289" s="150">
        <v>3.2273999999999998</v>
      </c>
      <c r="G289" s="150">
        <v>3.6856</v>
      </c>
      <c r="H289" s="150">
        <v>3.7564000000000002</v>
      </c>
      <c r="I289" s="150">
        <v>3.9398</v>
      </c>
      <c r="J289" s="150">
        <v>3.5798000000000001</v>
      </c>
      <c r="K289" s="150">
        <v>5.4398999999999997</v>
      </c>
      <c r="L289" s="150">
        <v>5.1181000000000001</v>
      </c>
      <c r="M289" s="150">
        <v>5.2549999999999999</v>
      </c>
      <c r="N289" s="150">
        <v>5.5275999999999996</v>
      </c>
      <c r="O289" s="150">
        <v>6.6191000000000004</v>
      </c>
      <c r="P289" s="150">
        <v>6.7896000000000001</v>
      </c>
      <c r="Q289" s="150">
        <v>6.6558999999999999</v>
      </c>
      <c r="R289" s="150">
        <v>6.4881000000000002</v>
      </c>
    </row>
    <row r="290" spans="1:18" x14ac:dyDescent="0.3">
      <c r="A290" s="146" t="s">
        <v>378</v>
      </c>
      <c r="B290" s="146" t="s">
        <v>147</v>
      </c>
      <c r="C290" s="146">
        <v>145834</v>
      </c>
      <c r="D290" s="149">
        <v>44003</v>
      </c>
      <c r="E290" s="150">
        <v>10.789</v>
      </c>
      <c r="F290" s="150">
        <v>2.8761000000000001</v>
      </c>
      <c r="G290" s="150">
        <v>2.9327000000000001</v>
      </c>
      <c r="H290" s="150">
        <v>3.2401</v>
      </c>
      <c r="I290" s="150">
        <v>3.3875000000000002</v>
      </c>
      <c r="J290" s="150">
        <v>3.0417000000000001</v>
      </c>
      <c r="K290" s="150">
        <v>3.5236000000000001</v>
      </c>
      <c r="L290" s="150">
        <v>4.1043000000000003</v>
      </c>
      <c r="M290" s="150">
        <v>4.3922999999999996</v>
      </c>
      <c r="N290" s="150">
        <v>4.6879999999999997</v>
      </c>
      <c r="O290" s="150"/>
      <c r="P290" s="150"/>
      <c r="Q290" s="150">
        <v>5.1688999999999998</v>
      </c>
      <c r="R290" s="150"/>
    </row>
    <row r="291" spans="1:18" x14ac:dyDescent="0.3">
      <c r="A291" s="146" t="s">
        <v>378</v>
      </c>
      <c r="B291" s="146" t="s">
        <v>251</v>
      </c>
      <c r="C291" s="146">
        <v>145946</v>
      </c>
      <c r="D291" s="149">
        <v>44003</v>
      </c>
      <c r="E291" s="150">
        <v>10.7646</v>
      </c>
      <c r="F291" s="150">
        <v>2.7130000000000001</v>
      </c>
      <c r="G291" s="150">
        <v>2.7132000000000001</v>
      </c>
      <c r="H291" s="150">
        <v>3.0535000000000001</v>
      </c>
      <c r="I291" s="150">
        <v>3.2252000000000001</v>
      </c>
      <c r="J291" s="150">
        <v>2.8837000000000002</v>
      </c>
      <c r="K291" s="150">
        <v>3.3721000000000001</v>
      </c>
      <c r="L291" s="150">
        <v>3.9506999999999999</v>
      </c>
      <c r="M291" s="150">
        <v>4.2370000000000001</v>
      </c>
      <c r="N291" s="150">
        <v>4.5307000000000004</v>
      </c>
      <c r="O291" s="150"/>
      <c r="P291" s="150"/>
      <c r="Q291" s="150">
        <v>5.0110000000000001</v>
      </c>
      <c r="R291" s="150"/>
    </row>
    <row r="292" spans="1:18" x14ac:dyDescent="0.3">
      <c r="A292" s="146" t="s">
        <v>378</v>
      </c>
      <c r="B292" s="146" t="s">
        <v>252</v>
      </c>
      <c r="C292" s="146">
        <v>100851</v>
      </c>
      <c r="D292" s="149">
        <v>44003</v>
      </c>
      <c r="E292" s="150">
        <v>4877.4570999999996</v>
      </c>
      <c r="F292" s="150">
        <v>3.4007999999999998</v>
      </c>
      <c r="G292" s="150">
        <v>4.0865999999999998</v>
      </c>
      <c r="H292" s="150">
        <v>4.7873000000000001</v>
      </c>
      <c r="I292" s="150">
        <v>4.5884999999999998</v>
      </c>
      <c r="J292" s="150">
        <v>3.903</v>
      </c>
      <c r="K292" s="150">
        <v>5.9245999999999999</v>
      </c>
      <c r="L292" s="150">
        <v>5.3243999999999998</v>
      </c>
      <c r="M292" s="150">
        <v>5.4328000000000003</v>
      </c>
      <c r="N292" s="150">
        <v>5.7050999999999998</v>
      </c>
      <c r="O292" s="150">
        <v>6.7236000000000002</v>
      </c>
      <c r="P292" s="150">
        <v>7.0369000000000002</v>
      </c>
      <c r="Q292" s="150">
        <v>7.2992999999999997</v>
      </c>
      <c r="R292" s="150">
        <v>6.6369999999999996</v>
      </c>
    </row>
    <row r="293" spans="1:18" x14ac:dyDescent="0.3">
      <c r="A293" s="146" t="s">
        <v>378</v>
      </c>
      <c r="B293" s="146" t="s">
        <v>148</v>
      </c>
      <c r="C293" s="146">
        <v>118701</v>
      </c>
      <c r="D293" s="149">
        <v>44003</v>
      </c>
      <c r="E293" s="150">
        <v>4907.1590999999999</v>
      </c>
      <c r="F293" s="150">
        <v>3.4910000000000001</v>
      </c>
      <c r="G293" s="150">
        <v>4.1764000000000001</v>
      </c>
      <c r="H293" s="150">
        <v>4.8773</v>
      </c>
      <c r="I293" s="150">
        <v>4.6787000000000001</v>
      </c>
      <c r="J293" s="150">
        <v>3.9933000000000001</v>
      </c>
      <c r="K293" s="150">
        <v>6.0439999999999996</v>
      </c>
      <c r="L293" s="150">
        <v>5.4288999999999996</v>
      </c>
      <c r="M293" s="150">
        <v>5.5311000000000003</v>
      </c>
      <c r="N293" s="150">
        <v>5.8010999999999999</v>
      </c>
      <c r="O293" s="150">
        <v>6.8129999999999997</v>
      </c>
      <c r="P293" s="150">
        <v>7.1266999999999996</v>
      </c>
      <c r="Q293" s="150">
        <v>7.8053999999999997</v>
      </c>
      <c r="R293" s="150">
        <v>6.7279</v>
      </c>
    </row>
    <row r="294" spans="1:18" x14ac:dyDescent="0.3">
      <c r="A294" s="146" t="s">
        <v>378</v>
      </c>
      <c r="B294" s="146" t="s">
        <v>426</v>
      </c>
      <c r="C294" s="146">
        <v>100837</v>
      </c>
      <c r="D294" s="149">
        <v>44003</v>
      </c>
      <c r="E294" s="150">
        <v>4452.2631000000001</v>
      </c>
      <c r="F294" s="150">
        <v>2.7202999999999999</v>
      </c>
      <c r="G294" s="150">
        <v>3.4064000000000001</v>
      </c>
      <c r="H294" s="150">
        <v>4.1067999999999998</v>
      </c>
      <c r="I294" s="150">
        <v>3.9074</v>
      </c>
      <c r="J294" s="150">
        <v>3.2208999999999999</v>
      </c>
      <c r="K294" s="150">
        <v>5.2350000000000003</v>
      </c>
      <c r="L294" s="150">
        <v>4.6281999999999996</v>
      </c>
      <c r="M294" s="150">
        <v>4.7279</v>
      </c>
      <c r="N294" s="150">
        <v>4.9898999999999996</v>
      </c>
      <c r="O294" s="150">
        <v>5.8827999999999996</v>
      </c>
      <c r="P294" s="150">
        <v>6.1597999999999997</v>
      </c>
      <c r="Q294" s="150">
        <v>6.9337</v>
      </c>
      <c r="R294" s="150">
        <v>5.8324999999999996</v>
      </c>
    </row>
    <row r="295" spans="1:18" x14ac:dyDescent="0.3">
      <c r="A295" s="146" t="s">
        <v>378</v>
      </c>
      <c r="B295" s="146" t="s">
        <v>149</v>
      </c>
      <c r="C295" s="146">
        <v>143269</v>
      </c>
      <c r="D295" s="149">
        <v>44003</v>
      </c>
      <c r="E295" s="150">
        <v>1126.2518</v>
      </c>
      <c r="F295" s="150">
        <v>3.0371999999999999</v>
      </c>
      <c r="G295" s="150">
        <v>2.9163999999999999</v>
      </c>
      <c r="H295" s="150">
        <v>3.4203999999999999</v>
      </c>
      <c r="I295" s="150">
        <v>3.5482</v>
      </c>
      <c r="J295" s="150">
        <v>3.0306000000000002</v>
      </c>
      <c r="K295" s="150">
        <v>3.8967000000000001</v>
      </c>
      <c r="L295" s="150">
        <v>4.4204999999999997</v>
      </c>
      <c r="M295" s="150">
        <v>4.6675000000000004</v>
      </c>
      <c r="N295" s="150">
        <v>5.0327999999999999</v>
      </c>
      <c r="O295" s="150"/>
      <c r="P295" s="150"/>
      <c r="Q295" s="150">
        <v>5.7823000000000002</v>
      </c>
      <c r="R295" s="150">
        <v>5.7514000000000003</v>
      </c>
    </row>
    <row r="296" spans="1:18" x14ac:dyDescent="0.3">
      <c r="A296" s="146" t="s">
        <v>378</v>
      </c>
      <c r="B296" s="146" t="s">
        <v>253</v>
      </c>
      <c r="C296" s="146">
        <v>143260</v>
      </c>
      <c r="D296" s="149">
        <v>44003</v>
      </c>
      <c r="E296" s="150">
        <v>1123.7462</v>
      </c>
      <c r="F296" s="150">
        <v>2.9367000000000001</v>
      </c>
      <c r="G296" s="150">
        <v>2.8167</v>
      </c>
      <c r="H296" s="150">
        <v>3.3201999999999998</v>
      </c>
      <c r="I296" s="150">
        <v>3.448</v>
      </c>
      <c r="J296" s="150">
        <v>2.9302999999999999</v>
      </c>
      <c r="K296" s="150">
        <v>3.7959999999999998</v>
      </c>
      <c r="L296" s="150">
        <v>4.3190999999999997</v>
      </c>
      <c r="M296" s="150">
        <v>4.5647000000000002</v>
      </c>
      <c r="N296" s="150">
        <v>4.9283999999999999</v>
      </c>
      <c r="O296" s="150"/>
      <c r="P296" s="150"/>
      <c r="Q296" s="150">
        <v>5.6710000000000003</v>
      </c>
      <c r="R296" s="150">
        <v>5.6413000000000002</v>
      </c>
    </row>
    <row r="297" spans="1:18" x14ac:dyDescent="0.3">
      <c r="A297" s="146" t="s">
        <v>378</v>
      </c>
      <c r="B297" s="146" t="s">
        <v>254</v>
      </c>
      <c r="C297" s="146">
        <v>138288</v>
      </c>
      <c r="D297" s="149">
        <v>44003</v>
      </c>
      <c r="E297" s="150">
        <v>259.87610000000001</v>
      </c>
      <c r="F297" s="150">
        <v>3.4554</v>
      </c>
      <c r="G297" s="150">
        <v>4.6367000000000003</v>
      </c>
      <c r="H297" s="150">
        <v>4.633</v>
      </c>
      <c r="I297" s="150">
        <v>4.4890999999999996</v>
      </c>
      <c r="J297" s="150">
        <v>4.1798999999999999</v>
      </c>
      <c r="K297" s="150">
        <v>5.7196999999999996</v>
      </c>
      <c r="L297" s="150">
        <v>5.2122999999999999</v>
      </c>
      <c r="M297" s="150">
        <v>5.3532999999999999</v>
      </c>
      <c r="N297" s="150">
        <v>5.6364999999999998</v>
      </c>
      <c r="O297" s="150">
        <v>6.7118000000000002</v>
      </c>
      <c r="P297" s="150">
        <v>7.0517000000000003</v>
      </c>
      <c r="Q297" s="150">
        <v>7.7431999999999999</v>
      </c>
      <c r="R297" s="150">
        <v>6.6177000000000001</v>
      </c>
    </row>
    <row r="298" spans="1:18" x14ac:dyDescent="0.3">
      <c r="A298" s="146" t="s">
        <v>378</v>
      </c>
      <c r="B298" s="146" t="s">
        <v>150</v>
      </c>
      <c r="C298" s="146">
        <v>138299</v>
      </c>
      <c r="D298" s="149">
        <v>44003</v>
      </c>
      <c r="E298" s="150">
        <v>261.34390000000002</v>
      </c>
      <c r="F298" s="150">
        <v>3.6735000000000002</v>
      </c>
      <c r="G298" s="150">
        <v>4.8529</v>
      </c>
      <c r="H298" s="150">
        <v>4.8487999999999998</v>
      </c>
      <c r="I298" s="150">
        <v>4.7061000000000002</v>
      </c>
      <c r="J298" s="150">
        <v>4.3967999999999998</v>
      </c>
      <c r="K298" s="150">
        <v>5.9283999999999999</v>
      </c>
      <c r="L298" s="150">
        <v>5.4203000000000001</v>
      </c>
      <c r="M298" s="150">
        <v>5.5438999999999998</v>
      </c>
      <c r="N298" s="150">
        <v>5.7899000000000003</v>
      </c>
      <c r="O298" s="150">
        <v>6.8022</v>
      </c>
      <c r="P298" s="150">
        <v>7.1276000000000002</v>
      </c>
      <c r="Q298" s="150">
        <v>7.7793000000000001</v>
      </c>
      <c r="R298" s="150">
        <v>6.7239000000000004</v>
      </c>
    </row>
    <row r="299" spans="1:18" x14ac:dyDescent="0.3">
      <c r="A299" s="146" t="s">
        <v>378</v>
      </c>
      <c r="B299" s="146" t="s">
        <v>255</v>
      </c>
      <c r="C299" s="146">
        <v>100898</v>
      </c>
      <c r="D299" s="149">
        <v>44003</v>
      </c>
      <c r="E299" s="150">
        <v>2823.0583999999999</v>
      </c>
      <c r="F299" s="150">
        <v>3.0329000000000002</v>
      </c>
      <c r="G299" s="150">
        <v>3.2273000000000001</v>
      </c>
      <c r="H299" s="150">
        <v>3.3052000000000001</v>
      </c>
      <c r="I299" s="150">
        <v>3.3967999999999998</v>
      </c>
      <c r="J299" s="150">
        <v>3.3567</v>
      </c>
      <c r="K299" s="150">
        <v>4.1284999999999998</v>
      </c>
      <c r="L299" s="150">
        <v>4.4898999999999996</v>
      </c>
      <c r="M299" s="150">
        <v>4.8018999999999998</v>
      </c>
      <c r="N299" s="150">
        <v>5.0694999999999997</v>
      </c>
      <c r="O299" s="150">
        <v>3.2702</v>
      </c>
      <c r="P299" s="150">
        <v>4.9645000000000001</v>
      </c>
      <c r="Q299" s="150">
        <v>6.7805</v>
      </c>
      <c r="R299" s="150">
        <v>1.4783999999999999</v>
      </c>
    </row>
    <row r="300" spans="1:18" x14ac:dyDescent="0.3">
      <c r="A300" s="146" t="s">
        <v>378</v>
      </c>
      <c r="B300" s="146" t="s">
        <v>151</v>
      </c>
      <c r="C300" s="146">
        <v>119468</v>
      </c>
      <c r="D300" s="149">
        <v>44003</v>
      </c>
      <c r="E300" s="150">
        <v>2838.1651200000001</v>
      </c>
      <c r="F300" s="150">
        <v>3.1320000000000001</v>
      </c>
      <c r="G300" s="150">
        <v>3.3275000000000001</v>
      </c>
      <c r="H300" s="150">
        <v>3.4053</v>
      </c>
      <c r="I300" s="150">
        <v>3.4971000000000001</v>
      </c>
      <c r="J300" s="150">
        <v>3.4571999999999998</v>
      </c>
      <c r="K300" s="150">
        <v>4.2260999999999997</v>
      </c>
      <c r="L300" s="150">
        <v>4.5686</v>
      </c>
      <c r="M300" s="150">
        <v>4.8536999999999999</v>
      </c>
      <c r="N300" s="150">
        <v>5.1006999999999998</v>
      </c>
      <c r="O300" s="150">
        <v>3.3304</v>
      </c>
      <c r="P300" s="150">
        <v>5.0305999999999997</v>
      </c>
      <c r="Q300" s="150">
        <v>6.3844000000000003</v>
      </c>
      <c r="R300" s="150">
        <v>1.5331999999999999</v>
      </c>
    </row>
    <row r="301" spans="1:18" x14ac:dyDescent="0.3">
      <c r="A301" s="146" t="s">
        <v>378</v>
      </c>
      <c r="B301" s="146" t="s">
        <v>256</v>
      </c>
      <c r="C301" s="146">
        <v>103225</v>
      </c>
      <c r="D301" s="149">
        <v>44003</v>
      </c>
      <c r="E301" s="150">
        <v>31.366199999999999</v>
      </c>
      <c r="F301" s="150">
        <v>3.9573</v>
      </c>
      <c r="G301" s="150">
        <v>4.6177000000000001</v>
      </c>
      <c r="H301" s="150">
        <v>4.3258000000000001</v>
      </c>
      <c r="I301" s="150">
        <v>4.4043999999999999</v>
      </c>
      <c r="J301" s="150">
        <v>4.45</v>
      </c>
      <c r="K301" s="150">
        <v>4.79</v>
      </c>
      <c r="L301" s="150">
        <v>5.2984999999999998</v>
      </c>
      <c r="M301" s="150">
        <v>5.6749000000000001</v>
      </c>
      <c r="N301" s="150">
        <v>6.0598999999999998</v>
      </c>
      <c r="O301" s="150">
        <v>6.7385999999999999</v>
      </c>
      <c r="P301" s="150">
        <v>7.1920999999999999</v>
      </c>
      <c r="Q301" s="150">
        <v>8.0657999999999994</v>
      </c>
      <c r="R301" s="150">
        <v>6.8034999999999997</v>
      </c>
    </row>
    <row r="302" spans="1:18" x14ac:dyDescent="0.3">
      <c r="A302" s="146" t="s">
        <v>378</v>
      </c>
      <c r="B302" s="146" t="s">
        <v>152</v>
      </c>
      <c r="C302" s="146">
        <v>120837</v>
      </c>
      <c r="D302" s="149">
        <v>44003</v>
      </c>
      <c r="E302" s="150">
        <v>31.739699999999999</v>
      </c>
      <c r="F302" s="150">
        <v>4.3133999999999997</v>
      </c>
      <c r="G302" s="150">
        <v>4.9852999999999996</v>
      </c>
      <c r="H302" s="150">
        <v>4.6863000000000001</v>
      </c>
      <c r="I302" s="150">
        <v>4.7647000000000004</v>
      </c>
      <c r="J302" s="150">
        <v>4.8011999999999997</v>
      </c>
      <c r="K302" s="150">
        <v>5.1437999999999997</v>
      </c>
      <c r="L302" s="150">
        <v>5.6581000000000001</v>
      </c>
      <c r="M302" s="150">
        <v>6.0395000000000003</v>
      </c>
      <c r="N302" s="150">
        <v>6.4295999999999998</v>
      </c>
      <c r="O302" s="150">
        <v>6.9980000000000002</v>
      </c>
      <c r="P302" s="150">
        <v>7.3483000000000001</v>
      </c>
      <c r="Q302" s="150">
        <v>8.1226000000000003</v>
      </c>
      <c r="R302" s="150">
        <v>7.1237000000000004</v>
      </c>
    </row>
    <row r="303" spans="1:18" x14ac:dyDescent="0.3">
      <c r="A303" s="146" t="s">
        <v>378</v>
      </c>
      <c r="B303" s="146" t="s">
        <v>153</v>
      </c>
      <c r="C303" s="146">
        <v>103734</v>
      </c>
      <c r="D303" s="149">
        <v>44003</v>
      </c>
      <c r="E303" s="150">
        <v>27.139500000000002</v>
      </c>
      <c r="F303" s="150">
        <v>2.9590000000000001</v>
      </c>
      <c r="G303" s="150">
        <v>2.9146999999999998</v>
      </c>
      <c r="H303" s="150">
        <v>3.4413999999999998</v>
      </c>
      <c r="I303" s="150">
        <v>3.5303</v>
      </c>
      <c r="J303" s="150">
        <v>3.1057999999999999</v>
      </c>
      <c r="K303" s="150">
        <v>3.8182</v>
      </c>
      <c r="L303" s="150">
        <v>4.3064999999999998</v>
      </c>
      <c r="M303" s="150">
        <v>4.5875000000000004</v>
      </c>
      <c r="N303" s="150">
        <v>4.9241999999999999</v>
      </c>
      <c r="O303" s="150">
        <v>5.9546999999999999</v>
      </c>
      <c r="P303" s="150">
        <v>6.2977999999999996</v>
      </c>
      <c r="Q303" s="150">
        <v>7.2754000000000003</v>
      </c>
      <c r="R303" s="150">
        <v>5.8506</v>
      </c>
    </row>
    <row r="304" spans="1:18" x14ac:dyDescent="0.3">
      <c r="A304" s="146" t="s">
        <v>378</v>
      </c>
      <c r="B304" s="146" t="s">
        <v>257</v>
      </c>
      <c r="C304" s="146">
        <v>141066</v>
      </c>
      <c r="D304" s="149">
        <v>44003</v>
      </c>
      <c r="E304" s="150">
        <v>27.085799999999999</v>
      </c>
      <c r="F304" s="150">
        <v>2.9649000000000001</v>
      </c>
      <c r="G304" s="150">
        <v>2.8306</v>
      </c>
      <c r="H304" s="150">
        <v>3.3517999999999999</v>
      </c>
      <c r="I304" s="150">
        <v>3.4312</v>
      </c>
      <c r="J304" s="150">
        <v>3.0070999999999999</v>
      </c>
      <c r="K304" s="150">
        <v>3.7183999999999999</v>
      </c>
      <c r="L304" s="150">
        <v>4.2145999999999999</v>
      </c>
      <c r="M304" s="150">
        <v>4.5042999999999997</v>
      </c>
      <c r="N304" s="150">
        <v>4.8456999999999999</v>
      </c>
      <c r="O304" s="150">
        <v>5.8894000000000002</v>
      </c>
      <c r="P304" s="150">
        <v>6.2369000000000003</v>
      </c>
      <c r="Q304" s="150">
        <v>7.2190000000000003</v>
      </c>
      <c r="R304" s="150">
        <v>5.7803000000000004</v>
      </c>
    </row>
    <row r="305" spans="1:18" x14ac:dyDescent="0.3">
      <c r="A305" s="146" t="s">
        <v>378</v>
      </c>
      <c r="B305" s="146" t="s">
        <v>260</v>
      </c>
      <c r="C305" s="146">
        <v>105280</v>
      </c>
      <c r="D305" s="149">
        <v>44003</v>
      </c>
      <c r="E305" s="150">
        <v>3126.0882999999999</v>
      </c>
      <c r="F305" s="150">
        <v>3.2776999999999998</v>
      </c>
      <c r="G305" s="150">
        <v>3.9702999999999999</v>
      </c>
      <c r="H305" s="150">
        <v>4.5080999999999998</v>
      </c>
      <c r="I305" s="150">
        <v>4.4153000000000002</v>
      </c>
      <c r="J305" s="150">
        <v>3.8109000000000002</v>
      </c>
      <c r="K305" s="150">
        <v>5.5004999999999997</v>
      </c>
      <c r="L305" s="150">
        <v>5.1813000000000002</v>
      </c>
      <c r="M305" s="150">
        <v>5.2919</v>
      </c>
      <c r="N305" s="150">
        <v>5.5468000000000002</v>
      </c>
      <c r="O305" s="150">
        <v>6.5727000000000002</v>
      </c>
      <c r="P305" s="150">
        <v>6.9153000000000002</v>
      </c>
      <c r="Q305" s="150">
        <v>7.2</v>
      </c>
      <c r="R305" s="150">
        <v>6.4598000000000004</v>
      </c>
    </row>
    <row r="306" spans="1:18" x14ac:dyDescent="0.3">
      <c r="A306" s="146" t="s">
        <v>378</v>
      </c>
      <c r="B306" s="146" t="s">
        <v>156</v>
      </c>
      <c r="C306" s="146">
        <v>119800</v>
      </c>
      <c r="D306" s="149">
        <v>44003</v>
      </c>
      <c r="E306" s="150">
        <v>3142.22</v>
      </c>
      <c r="F306" s="150">
        <v>3.3561999999999999</v>
      </c>
      <c r="G306" s="150">
        <v>4.0499000000000001</v>
      </c>
      <c r="H306" s="150">
        <v>4.5896999999999997</v>
      </c>
      <c r="I306" s="150">
        <v>4.4957000000000003</v>
      </c>
      <c r="J306" s="150">
        <v>3.8912</v>
      </c>
      <c r="K306" s="150">
        <v>5.5842000000000001</v>
      </c>
      <c r="L306" s="150">
        <v>5.2605000000000004</v>
      </c>
      <c r="M306" s="150">
        <v>5.3696000000000002</v>
      </c>
      <c r="N306" s="150">
        <v>5.6245000000000003</v>
      </c>
      <c r="O306" s="150">
        <v>6.6584000000000003</v>
      </c>
      <c r="P306" s="150">
        <v>6.9912999999999998</v>
      </c>
      <c r="Q306" s="150">
        <v>7.6924999999999999</v>
      </c>
      <c r="R306" s="150">
        <v>6.5490000000000004</v>
      </c>
    </row>
    <row r="307" spans="1:18" x14ac:dyDescent="0.3">
      <c r="A307" s="146" t="s">
        <v>378</v>
      </c>
      <c r="B307" s="146" t="s">
        <v>427</v>
      </c>
      <c r="C307" s="146">
        <v>105274</v>
      </c>
      <c r="D307" s="149">
        <v>44003</v>
      </c>
      <c r="E307" s="150">
        <v>3155.6082999999999</v>
      </c>
      <c r="F307" s="150">
        <v>3.2770999999999999</v>
      </c>
      <c r="G307" s="150">
        <v>3.9702000000000002</v>
      </c>
      <c r="H307" s="150">
        <v>4.5095999999999998</v>
      </c>
      <c r="I307" s="150">
        <v>4.4154999999999998</v>
      </c>
      <c r="J307" s="150">
        <v>3.8109999999999999</v>
      </c>
      <c r="K307" s="150">
        <v>5.5038</v>
      </c>
      <c r="L307" s="150">
        <v>5.1829000000000001</v>
      </c>
      <c r="M307" s="150">
        <v>5.2930000000000001</v>
      </c>
      <c r="N307" s="150">
        <v>5.5476999999999999</v>
      </c>
      <c r="O307" s="150">
        <v>6.5742000000000003</v>
      </c>
      <c r="P307" s="150">
        <v>6.9165000000000001</v>
      </c>
      <c r="Q307" s="150">
        <v>7.1704999999999997</v>
      </c>
      <c r="R307" s="150">
        <v>6.4607000000000001</v>
      </c>
    </row>
    <row r="308" spans="1:18" x14ac:dyDescent="0.3">
      <c r="A308" s="146" t="s">
        <v>378</v>
      </c>
      <c r="B308" s="146" t="s">
        <v>157</v>
      </c>
      <c r="C308" s="146">
        <v>119686</v>
      </c>
      <c r="D308" s="149">
        <v>44003</v>
      </c>
      <c r="E308" s="150">
        <v>42.307000000000002</v>
      </c>
      <c r="F308" s="150">
        <v>3.1924000000000001</v>
      </c>
      <c r="G308" s="150">
        <v>3.7972000000000001</v>
      </c>
      <c r="H308" s="150">
        <v>4.0704000000000002</v>
      </c>
      <c r="I308" s="150">
        <v>4.0674000000000001</v>
      </c>
      <c r="J308" s="150">
        <v>3.7271000000000001</v>
      </c>
      <c r="K308" s="150">
        <v>5.3441000000000001</v>
      </c>
      <c r="L308" s="150">
        <v>5.2046000000000001</v>
      </c>
      <c r="M308" s="150">
        <v>5.3441999999999998</v>
      </c>
      <c r="N308" s="150">
        <v>5.6357999999999997</v>
      </c>
      <c r="O308" s="150">
        <v>6.7209000000000003</v>
      </c>
      <c r="P308" s="150">
        <v>7.0533000000000001</v>
      </c>
      <c r="Q308" s="150">
        <v>7.7466999999999997</v>
      </c>
      <c r="R308" s="150">
        <v>6.6139000000000001</v>
      </c>
    </row>
    <row r="309" spans="1:18" x14ac:dyDescent="0.3">
      <c r="A309" s="146" t="s">
        <v>378</v>
      </c>
      <c r="B309" s="146" t="s">
        <v>261</v>
      </c>
      <c r="C309" s="146">
        <v>103397</v>
      </c>
      <c r="D309" s="149">
        <v>44003</v>
      </c>
      <c r="E309" s="150">
        <v>42.066699999999997</v>
      </c>
      <c r="F309" s="150">
        <v>3.2107000000000001</v>
      </c>
      <c r="G309" s="150">
        <v>3.7321</v>
      </c>
      <c r="H309" s="150">
        <v>3.9943</v>
      </c>
      <c r="I309" s="150">
        <v>3.9788000000000001</v>
      </c>
      <c r="J309" s="150">
        <v>3.6385999999999998</v>
      </c>
      <c r="K309" s="150">
        <v>5.2404000000000002</v>
      </c>
      <c r="L309" s="150">
        <v>5.1193</v>
      </c>
      <c r="M309" s="150">
        <v>5.2587999999999999</v>
      </c>
      <c r="N309" s="150">
        <v>5.5498000000000003</v>
      </c>
      <c r="O309" s="150">
        <v>6.6325000000000003</v>
      </c>
      <c r="P309" s="150">
        <v>6.9617000000000004</v>
      </c>
      <c r="Q309" s="150">
        <v>7.6067999999999998</v>
      </c>
      <c r="R309" s="150">
        <v>6.5323000000000002</v>
      </c>
    </row>
    <row r="310" spans="1:18" x14ac:dyDescent="0.3">
      <c r="A310" s="146" t="s">
        <v>378</v>
      </c>
      <c r="B310" s="146" t="s">
        <v>428</v>
      </c>
      <c r="C310" s="146">
        <v>100618</v>
      </c>
      <c r="D310" s="149">
        <v>44003</v>
      </c>
      <c r="E310" s="150">
        <v>39.313600000000001</v>
      </c>
      <c r="F310" s="150">
        <v>3.1568999999999998</v>
      </c>
      <c r="G310" s="150">
        <v>3.7149000000000001</v>
      </c>
      <c r="H310" s="150">
        <v>3.9820000000000002</v>
      </c>
      <c r="I310" s="150">
        <v>3.9784000000000002</v>
      </c>
      <c r="J310" s="150">
        <v>3.6381000000000001</v>
      </c>
      <c r="K310" s="150">
        <v>5.2423999999999999</v>
      </c>
      <c r="L310" s="150">
        <v>5.1199000000000003</v>
      </c>
      <c r="M310" s="150">
        <v>5.2594000000000003</v>
      </c>
      <c r="N310" s="150">
        <v>5.5502000000000002</v>
      </c>
      <c r="O310" s="150">
        <v>6.6337000000000002</v>
      </c>
      <c r="P310" s="150">
        <v>6.9625000000000004</v>
      </c>
      <c r="Q310" s="150">
        <v>6.9739000000000004</v>
      </c>
      <c r="R310" s="150">
        <v>6.5324</v>
      </c>
    </row>
    <row r="311" spans="1:18" x14ac:dyDescent="0.3">
      <c r="A311" s="146" t="s">
        <v>378</v>
      </c>
      <c r="B311" s="146" t="s">
        <v>158</v>
      </c>
      <c r="C311" s="146">
        <v>119861</v>
      </c>
      <c r="D311" s="149">
        <v>44003</v>
      </c>
      <c r="E311" s="150">
        <v>3167.2561999999998</v>
      </c>
      <c r="F311" s="150">
        <v>3.3250000000000002</v>
      </c>
      <c r="G311" s="150">
        <v>4.1317000000000004</v>
      </c>
      <c r="H311" s="150">
        <v>4.4543999999999997</v>
      </c>
      <c r="I311" s="150">
        <v>4.3978999999999999</v>
      </c>
      <c r="J311" s="150">
        <v>3.7938999999999998</v>
      </c>
      <c r="K311" s="150">
        <v>6.3217999999999996</v>
      </c>
      <c r="L311" s="150">
        <v>5.5515999999999996</v>
      </c>
      <c r="M311" s="150">
        <v>5.585</v>
      </c>
      <c r="N311" s="150">
        <v>5.8136000000000001</v>
      </c>
      <c r="O311" s="150">
        <v>6.7824</v>
      </c>
      <c r="P311" s="150">
        <v>7.0964999999999998</v>
      </c>
      <c r="Q311" s="150">
        <v>7.8074000000000003</v>
      </c>
      <c r="R311" s="150">
        <v>6.6910999999999996</v>
      </c>
    </row>
    <row r="312" spans="1:18" x14ac:dyDescent="0.3">
      <c r="A312" s="146" t="s">
        <v>378</v>
      </c>
      <c r="B312" s="146" t="s">
        <v>262</v>
      </c>
      <c r="C312" s="146">
        <v>102672</v>
      </c>
      <c r="D312" s="149">
        <v>44003</v>
      </c>
      <c r="E312" s="150">
        <v>3147.7919000000002</v>
      </c>
      <c r="F312" s="150">
        <v>3.2086999999999999</v>
      </c>
      <c r="G312" s="150">
        <v>4.0156999999999998</v>
      </c>
      <c r="H312" s="150">
        <v>4.3392999999999997</v>
      </c>
      <c r="I312" s="150">
        <v>4.2851999999999997</v>
      </c>
      <c r="J312" s="150">
        <v>3.6815000000000002</v>
      </c>
      <c r="K312" s="150">
        <v>6.2035</v>
      </c>
      <c r="L312" s="150">
        <v>5.4275000000000002</v>
      </c>
      <c r="M312" s="150">
        <v>5.4562999999999997</v>
      </c>
      <c r="N312" s="150">
        <v>5.6837</v>
      </c>
      <c r="O312" s="150">
        <v>6.6958000000000002</v>
      </c>
      <c r="P312" s="150">
        <v>7.0180999999999996</v>
      </c>
      <c r="Q312" s="150">
        <v>7.5206999999999997</v>
      </c>
      <c r="R312" s="150">
        <v>6.5918999999999999</v>
      </c>
    </row>
    <row r="313" spans="1:18" x14ac:dyDescent="0.3">
      <c r="A313" s="146" t="s">
        <v>378</v>
      </c>
      <c r="B313" s="146" t="s">
        <v>429</v>
      </c>
      <c r="C313" s="146">
        <v>111915</v>
      </c>
      <c r="D313" s="149">
        <v>44003</v>
      </c>
      <c r="E313" s="150">
        <v>1963.2577000000001</v>
      </c>
      <c r="F313" s="150">
        <v>2.7706</v>
      </c>
      <c r="G313" s="150">
        <v>2.7707999999999999</v>
      </c>
      <c r="H313" s="150">
        <v>5.3914999999999997</v>
      </c>
      <c r="I313" s="150">
        <v>4.0469999999999997</v>
      </c>
      <c r="J313" s="150">
        <v>3.2804000000000002</v>
      </c>
      <c r="K313" s="150">
        <v>2.5411000000000001</v>
      </c>
      <c r="L313" s="150">
        <v>3.4569000000000001</v>
      </c>
      <c r="M313" s="150">
        <v>3.8007</v>
      </c>
      <c r="N313" s="150">
        <v>4.1219999999999999</v>
      </c>
      <c r="O313" s="150">
        <v>5.9108000000000001</v>
      </c>
      <c r="P313" s="150">
        <v>4.9473000000000003</v>
      </c>
      <c r="Q313" s="150">
        <v>6.2115</v>
      </c>
      <c r="R313" s="150">
        <v>4.9931999999999999</v>
      </c>
    </row>
    <row r="314" spans="1:18" x14ac:dyDescent="0.3">
      <c r="A314" s="146" t="s">
        <v>378</v>
      </c>
      <c r="B314" s="146" t="s">
        <v>159</v>
      </c>
      <c r="C314" s="146">
        <v>118893</v>
      </c>
      <c r="D314" s="149">
        <v>44003</v>
      </c>
      <c r="E314" s="150">
        <v>1971.6125999999999</v>
      </c>
      <c r="F314" s="150">
        <v>2.8096999999999999</v>
      </c>
      <c r="G314" s="150">
        <v>2.8102999999999998</v>
      </c>
      <c r="H314" s="150">
        <v>2.7048000000000001</v>
      </c>
      <c r="I314" s="150">
        <v>2.7227999999999999</v>
      </c>
      <c r="J314" s="150">
        <v>2.7037</v>
      </c>
      <c r="K314" s="150">
        <v>2.375</v>
      </c>
      <c r="L314" s="150">
        <v>3.3919999999999999</v>
      </c>
      <c r="M314" s="150">
        <v>3.7704</v>
      </c>
      <c r="N314" s="150">
        <v>4.1108000000000002</v>
      </c>
      <c r="O314" s="150">
        <v>5.9606000000000003</v>
      </c>
      <c r="P314" s="150">
        <v>5.0101000000000004</v>
      </c>
      <c r="Q314" s="150">
        <v>6.4109999999999996</v>
      </c>
      <c r="R314" s="150">
        <v>5.0105000000000004</v>
      </c>
    </row>
    <row r="315" spans="1:18" x14ac:dyDescent="0.3">
      <c r="A315" s="146" t="s">
        <v>378</v>
      </c>
      <c r="B315" s="146" t="s">
        <v>430</v>
      </c>
      <c r="C315" s="146">
        <v>104241</v>
      </c>
      <c r="D315" s="149">
        <v>44003</v>
      </c>
      <c r="E315" s="150">
        <v>2295.8362000000002</v>
      </c>
      <c r="F315" s="150">
        <v>2.7690999999999999</v>
      </c>
      <c r="G315" s="150">
        <v>2.7690999999999999</v>
      </c>
      <c r="H315" s="150">
        <v>5.3907999999999996</v>
      </c>
      <c r="I315" s="150">
        <v>4.0458999999999996</v>
      </c>
      <c r="J315" s="150">
        <v>3.2797000000000001</v>
      </c>
      <c r="K315" s="150">
        <v>2.5406</v>
      </c>
      <c r="L315" s="150">
        <v>3.3995000000000002</v>
      </c>
      <c r="M315" s="150">
        <v>3.7172000000000001</v>
      </c>
      <c r="N315" s="150">
        <v>4.0246000000000004</v>
      </c>
      <c r="O315" s="150">
        <v>5.7828999999999997</v>
      </c>
      <c r="P315" s="150">
        <v>4.6677</v>
      </c>
      <c r="Q315" s="150">
        <v>6.1999000000000004</v>
      </c>
      <c r="R315" s="150">
        <v>4.8764000000000003</v>
      </c>
    </row>
    <row r="316" spans="1:18" x14ac:dyDescent="0.3">
      <c r="A316" s="146" t="s">
        <v>378</v>
      </c>
      <c r="B316" s="146" t="s">
        <v>263</v>
      </c>
      <c r="C316" s="146">
        <v>115398</v>
      </c>
      <c r="D316" s="149">
        <v>44003</v>
      </c>
      <c r="E316" s="150">
        <v>1918.6511</v>
      </c>
      <c r="F316" s="150">
        <v>3.2724000000000002</v>
      </c>
      <c r="G316" s="150">
        <v>3.891</v>
      </c>
      <c r="H316" s="150">
        <v>4.4897</v>
      </c>
      <c r="I316" s="150">
        <v>4.2862</v>
      </c>
      <c r="J316" s="150">
        <v>3.718</v>
      </c>
      <c r="K316" s="150">
        <v>6.4340999999999999</v>
      </c>
      <c r="L316" s="150">
        <v>5.4478</v>
      </c>
      <c r="M316" s="150">
        <v>5.4344000000000001</v>
      </c>
      <c r="N316" s="150">
        <v>5.6451000000000002</v>
      </c>
      <c r="O316" s="150">
        <v>5.3266999999999998</v>
      </c>
      <c r="P316" s="150">
        <v>6.1131000000000002</v>
      </c>
      <c r="Q316" s="150">
        <v>7.4854000000000003</v>
      </c>
      <c r="R316" s="150">
        <v>4.5980999999999996</v>
      </c>
    </row>
    <row r="317" spans="1:18" x14ac:dyDescent="0.3">
      <c r="A317" s="146" t="s">
        <v>378</v>
      </c>
      <c r="B317" s="146" t="s">
        <v>160</v>
      </c>
      <c r="C317" s="146">
        <v>119303</v>
      </c>
      <c r="D317" s="149">
        <v>44003</v>
      </c>
      <c r="E317" s="150">
        <v>1932.7636</v>
      </c>
      <c r="F317" s="150">
        <v>3.3732000000000002</v>
      </c>
      <c r="G317" s="150">
        <v>3.9910999999999999</v>
      </c>
      <c r="H317" s="150">
        <v>4.5895999999999999</v>
      </c>
      <c r="I317" s="150">
        <v>4.3864000000000001</v>
      </c>
      <c r="J317" s="150">
        <v>3.8182999999999998</v>
      </c>
      <c r="K317" s="150">
        <v>6.5355999999999996</v>
      </c>
      <c r="L317" s="150">
        <v>5.5503999999999998</v>
      </c>
      <c r="M317" s="150">
        <v>5.5382999999999996</v>
      </c>
      <c r="N317" s="150">
        <v>5.7504999999999997</v>
      </c>
      <c r="O317" s="150">
        <v>5.4317000000000002</v>
      </c>
      <c r="P317" s="150">
        <v>6.2317</v>
      </c>
      <c r="Q317" s="150">
        <v>7.1822999999999997</v>
      </c>
      <c r="R317" s="150">
        <v>4.7077</v>
      </c>
    </row>
    <row r="318" spans="1:18" x14ac:dyDescent="0.3">
      <c r="A318" s="146" t="s">
        <v>378</v>
      </c>
      <c r="B318" s="146" t="s">
        <v>161</v>
      </c>
      <c r="C318" s="146">
        <v>120304</v>
      </c>
      <c r="D318" s="149">
        <v>44003</v>
      </c>
      <c r="E318" s="150">
        <v>3286.8202999999999</v>
      </c>
      <c r="F318" s="150">
        <v>3.3439999999999999</v>
      </c>
      <c r="G318" s="150">
        <v>3.9653999999999998</v>
      </c>
      <c r="H318" s="150">
        <v>4.4523000000000001</v>
      </c>
      <c r="I318" s="150">
        <v>4.4088000000000003</v>
      </c>
      <c r="J318" s="150">
        <v>3.8007</v>
      </c>
      <c r="K318" s="150">
        <v>5.8388</v>
      </c>
      <c r="L318" s="150">
        <v>5.2714999999999996</v>
      </c>
      <c r="M318" s="150">
        <v>5.3895999999999997</v>
      </c>
      <c r="N318" s="150">
        <v>5.6604999999999999</v>
      </c>
      <c r="O318" s="150">
        <v>6.7373000000000003</v>
      </c>
      <c r="P318" s="150">
        <v>7.0559000000000003</v>
      </c>
      <c r="Q318" s="150">
        <v>7.7278000000000002</v>
      </c>
      <c r="R318" s="150">
        <v>6.6254</v>
      </c>
    </row>
    <row r="319" spans="1:18" x14ac:dyDescent="0.3">
      <c r="A319" s="146" t="s">
        <v>378</v>
      </c>
      <c r="B319" s="146" t="s">
        <v>431</v>
      </c>
      <c r="C319" s="146">
        <v>102009</v>
      </c>
      <c r="D319" s="149">
        <v>44003</v>
      </c>
      <c r="E319" s="150">
        <v>3038.145</v>
      </c>
      <c r="F319" s="150">
        <v>2.7357999999999998</v>
      </c>
      <c r="G319" s="150">
        <v>3.3567999999999998</v>
      </c>
      <c r="H319" s="150">
        <v>3.8433000000000002</v>
      </c>
      <c r="I319" s="150">
        <v>3.7993000000000001</v>
      </c>
      <c r="J319" s="150">
        <v>3.1903000000000001</v>
      </c>
      <c r="K319" s="150">
        <v>5.2220000000000004</v>
      </c>
      <c r="L319" s="150">
        <v>4.6466000000000003</v>
      </c>
      <c r="M319" s="150">
        <v>4.7508999999999997</v>
      </c>
      <c r="N319" s="150">
        <v>5.0110999999999999</v>
      </c>
      <c r="O319" s="150">
        <v>6.0425000000000004</v>
      </c>
      <c r="P319" s="150">
        <v>6.3609999999999998</v>
      </c>
      <c r="Q319" s="150">
        <v>6.7539999999999996</v>
      </c>
      <c r="R319" s="150">
        <v>5.9546999999999999</v>
      </c>
    </row>
    <row r="320" spans="1:18" x14ac:dyDescent="0.3">
      <c r="A320" s="146" t="s">
        <v>378</v>
      </c>
      <c r="B320" s="146" t="s">
        <v>264</v>
      </c>
      <c r="C320" s="146">
        <v>102012</v>
      </c>
      <c r="D320" s="149">
        <v>44003</v>
      </c>
      <c r="E320" s="150">
        <v>3271.8555000000001</v>
      </c>
      <c r="F320" s="150">
        <v>3.2433000000000001</v>
      </c>
      <c r="G320" s="150">
        <v>3.8656000000000001</v>
      </c>
      <c r="H320" s="150">
        <v>4.3522999999999996</v>
      </c>
      <c r="I320" s="150">
        <v>4.3086000000000002</v>
      </c>
      <c r="J320" s="150">
        <v>3.7004000000000001</v>
      </c>
      <c r="K320" s="150">
        <v>5.7263999999999999</v>
      </c>
      <c r="L320" s="150">
        <v>5.1509999999999998</v>
      </c>
      <c r="M320" s="150">
        <v>5.2873000000000001</v>
      </c>
      <c r="N320" s="150">
        <v>5.5667999999999997</v>
      </c>
      <c r="O320" s="150">
        <v>6.6666999999999996</v>
      </c>
      <c r="P320" s="150">
        <v>6.9962999999999997</v>
      </c>
      <c r="Q320" s="150">
        <v>7.2847</v>
      </c>
      <c r="R320" s="150">
        <v>6.5461</v>
      </c>
    </row>
    <row r="321" spans="1:18" x14ac:dyDescent="0.3">
      <c r="A321" s="146" t="s">
        <v>378</v>
      </c>
      <c r="B321" s="146" t="s">
        <v>162</v>
      </c>
      <c r="C321" s="146">
        <v>145971</v>
      </c>
      <c r="D321" s="149">
        <v>44003</v>
      </c>
      <c r="E321" s="150">
        <v>1086.6548</v>
      </c>
      <c r="F321" s="150">
        <v>4.2114000000000003</v>
      </c>
      <c r="G321" s="150">
        <v>2.8188</v>
      </c>
      <c r="H321" s="150">
        <v>3.1204000000000001</v>
      </c>
      <c r="I321" s="150">
        <v>3.1913</v>
      </c>
      <c r="J321" s="150">
        <v>3.0926999999999998</v>
      </c>
      <c r="K321" s="150">
        <v>3.5754999999999999</v>
      </c>
      <c r="L321" s="150">
        <v>4.4269999999999996</v>
      </c>
      <c r="M321" s="150">
        <v>4.8570000000000002</v>
      </c>
      <c r="N321" s="150">
        <v>5.3231999999999999</v>
      </c>
      <c r="O321" s="150"/>
      <c r="P321" s="150"/>
      <c r="Q321" s="150">
        <v>5.9678000000000004</v>
      </c>
      <c r="R321" s="150"/>
    </row>
    <row r="322" spans="1:18" x14ac:dyDescent="0.3">
      <c r="A322" s="146" t="s">
        <v>378</v>
      </c>
      <c r="B322" s="146" t="s">
        <v>265</v>
      </c>
      <c r="C322" s="146">
        <v>145968</v>
      </c>
      <c r="D322" s="149">
        <v>44003</v>
      </c>
      <c r="E322" s="150">
        <v>1085.4301</v>
      </c>
      <c r="F322" s="150">
        <v>4.1303999999999998</v>
      </c>
      <c r="G322" s="150">
        <v>2.7355999999999998</v>
      </c>
      <c r="H322" s="150">
        <v>3.0392999999999999</v>
      </c>
      <c r="I322" s="150">
        <v>3.1105999999999998</v>
      </c>
      <c r="J322" s="150">
        <v>3.0121000000000002</v>
      </c>
      <c r="K322" s="150">
        <v>3.4946000000000002</v>
      </c>
      <c r="L322" s="150">
        <v>4.3456000000000001</v>
      </c>
      <c r="M322" s="150">
        <v>4.7765000000000004</v>
      </c>
      <c r="N322" s="150">
        <v>5.2408999999999999</v>
      </c>
      <c r="O322" s="150"/>
      <c r="P322" s="150"/>
      <c r="Q322" s="150">
        <v>5.8844000000000003</v>
      </c>
      <c r="R322" s="150"/>
    </row>
    <row r="323" spans="1:18" x14ac:dyDescent="0.3">
      <c r="A323" s="151" t="s">
        <v>27</v>
      </c>
      <c r="B323" s="146"/>
      <c r="C323" s="146"/>
      <c r="D323" s="146"/>
      <c r="E323" s="146"/>
      <c r="F323" s="152">
        <v>3.2204646464646474</v>
      </c>
      <c r="G323" s="152">
        <v>3.6385727272727264</v>
      </c>
      <c r="H323" s="152">
        <v>3.9287585858585872</v>
      </c>
      <c r="I323" s="152">
        <v>3.923152525252525</v>
      </c>
      <c r="J323" s="152">
        <v>3.5390070707070698</v>
      </c>
      <c r="K323" s="152">
        <v>5.1136686868686843</v>
      </c>
      <c r="L323" s="152">
        <v>4.9503231578947391</v>
      </c>
      <c r="M323" s="152">
        <v>5.1218052631578939</v>
      </c>
      <c r="N323" s="152">
        <v>5.4116968421052665</v>
      </c>
      <c r="O323" s="152">
        <v>6.4586724137931029</v>
      </c>
      <c r="P323" s="152">
        <v>6.7776505882352938</v>
      </c>
      <c r="Q323" s="152">
        <v>7.085024242424244</v>
      </c>
      <c r="R323" s="152">
        <v>6.2506123595505612</v>
      </c>
    </row>
    <row r="324" spans="1:18" x14ac:dyDescent="0.3">
      <c r="A324" s="151" t="s">
        <v>411</v>
      </c>
      <c r="B324" s="146"/>
      <c r="C324" s="146"/>
      <c r="D324" s="146"/>
      <c r="E324" s="146"/>
      <c r="F324" s="152">
        <v>3.2086999999999999</v>
      </c>
      <c r="G324" s="152">
        <v>3.6730999999999998</v>
      </c>
      <c r="H324" s="152">
        <v>3.9491999999999998</v>
      </c>
      <c r="I324" s="152">
        <v>3.9784000000000002</v>
      </c>
      <c r="J324" s="152">
        <v>3.5670999999999999</v>
      </c>
      <c r="K324" s="152">
        <v>5.5004999999999997</v>
      </c>
      <c r="L324" s="152">
        <v>5.1208</v>
      </c>
      <c r="M324" s="152">
        <v>5.2797999999999998</v>
      </c>
      <c r="N324" s="152">
        <v>5.5498000000000003</v>
      </c>
      <c r="O324" s="152">
        <v>6.6494</v>
      </c>
      <c r="P324" s="152">
        <v>6.9870000000000001</v>
      </c>
      <c r="Q324" s="152">
        <v>7.3700999999999999</v>
      </c>
      <c r="R324" s="152">
        <v>6.5167000000000002</v>
      </c>
    </row>
    <row r="325" spans="1:18" x14ac:dyDescent="0.3">
      <c r="A325" s="115"/>
      <c r="B325" s="115"/>
      <c r="C325" s="115"/>
      <c r="D325" s="116"/>
      <c r="E325" s="117"/>
      <c r="F325" s="117"/>
      <c r="G325" s="117"/>
      <c r="H325" s="117"/>
      <c r="I325" s="117"/>
      <c r="J325" s="117"/>
      <c r="K325" s="117"/>
      <c r="L325" s="117"/>
      <c r="M325" s="117"/>
      <c r="N325" s="117"/>
      <c r="O325" s="117"/>
      <c r="P325" s="117"/>
      <c r="Q325" s="117"/>
      <c r="R325" s="117"/>
    </row>
    <row r="326" spans="1:18" x14ac:dyDescent="0.3">
      <c r="A326" s="148" t="s">
        <v>388</v>
      </c>
      <c r="B326" s="148"/>
      <c r="C326" s="148"/>
      <c r="D326" s="148"/>
      <c r="E326" s="148"/>
      <c r="F326" s="148"/>
      <c r="G326" s="148"/>
      <c r="H326" s="148"/>
      <c r="I326" s="148"/>
      <c r="J326" s="148"/>
      <c r="K326" s="148"/>
      <c r="L326" s="148"/>
      <c r="M326" s="148"/>
      <c r="N326" s="148"/>
      <c r="O326" s="148"/>
      <c r="P326" s="148"/>
      <c r="Q326" s="148"/>
      <c r="R326" s="148"/>
    </row>
    <row r="327" spans="1:18" x14ac:dyDescent="0.3">
      <c r="A327" s="146" t="s">
        <v>380</v>
      </c>
      <c r="B327" s="146" t="s">
        <v>379</v>
      </c>
      <c r="C327" s="146">
        <v>147928</v>
      </c>
      <c r="D327" s="149">
        <v>44001</v>
      </c>
      <c r="E327" s="150">
        <v>10.029999999999999</v>
      </c>
      <c r="F327" s="150">
        <v>0.6018</v>
      </c>
      <c r="G327" s="150">
        <v>1.8273999999999999</v>
      </c>
      <c r="H327" s="150">
        <v>2.0346000000000002</v>
      </c>
      <c r="I327" s="150">
        <v>0.501</v>
      </c>
      <c r="J327" s="150">
        <v>9.2592999999999996</v>
      </c>
      <c r="K327" s="150">
        <v>18</v>
      </c>
      <c r="L327" s="150"/>
      <c r="M327" s="150"/>
      <c r="N327" s="150"/>
      <c r="O327" s="150"/>
      <c r="P327" s="150"/>
      <c r="Q327" s="150">
        <v>0.3</v>
      </c>
      <c r="R327" s="150"/>
    </row>
    <row r="328" spans="1:18" x14ac:dyDescent="0.3">
      <c r="A328" s="146" t="s">
        <v>380</v>
      </c>
      <c r="B328" s="146" t="s">
        <v>381</v>
      </c>
      <c r="C328" s="146">
        <v>147929</v>
      </c>
      <c r="D328" s="149">
        <v>44001</v>
      </c>
      <c r="E328" s="150">
        <v>9.9700000000000006</v>
      </c>
      <c r="F328" s="150">
        <v>0.60540000000000005</v>
      </c>
      <c r="G328" s="150">
        <v>1.8386</v>
      </c>
      <c r="H328" s="150">
        <v>1.9427000000000001</v>
      </c>
      <c r="I328" s="150">
        <v>0.40279999999999999</v>
      </c>
      <c r="J328" s="150">
        <v>9.0809999999999995</v>
      </c>
      <c r="K328" s="150">
        <v>17.432300000000001</v>
      </c>
      <c r="L328" s="150"/>
      <c r="M328" s="150"/>
      <c r="N328" s="150"/>
      <c r="O328" s="150"/>
      <c r="P328" s="150"/>
      <c r="Q328" s="150">
        <v>-0.3</v>
      </c>
      <c r="R328" s="150"/>
    </row>
    <row r="329" spans="1:18" x14ac:dyDescent="0.3">
      <c r="A329" s="146" t="s">
        <v>380</v>
      </c>
      <c r="B329" s="146" t="s">
        <v>49</v>
      </c>
      <c r="C329" s="146">
        <v>147372</v>
      </c>
      <c r="D329" s="149">
        <v>44001</v>
      </c>
      <c r="E329" s="150">
        <v>9.56</v>
      </c>
      <c r="F329" s="150">
        <v>0.73760000000000003</v>
      </c>
      <c r="G329" s="150">
        <v>1.7020999999999999</v>
      </c>
      <c r="H329" s="150">
        <v>1.4862</v>
      </c>
      <c r="I329" s="150">
        <v>0.52580000000000005</v>
      </c>
      <c r="J329" s="150">
        <v>13.404500000000001</v>
      </c>
      <c r="K329" s="150">
        <v>22.5641</v>
      </c>
      <c r="L329" s="150">
        <v>-9.2118000000000002</v>
      </c>
      <c r="M329" s="150">
        <v>-1.2397</v>
      </c>
      <c r="N329" s="150"/>
      <c r="O329" s="150"/>
      <c r="P329" s="150"/>
      <c r="Q329" s="150">
        <v>-4.4000000000000004</v>
      </c>
      <c r="R329" s="150"/>
    </row>
    <row r="330" spans="1:18" x14ac:dyDescent="0.3">
      <c r="A330" s="146" t="s">
        <v>380</v>
      </c>
      <c r="B330" s="146" t="s">
        <v>51</v>
      </c>
      <c r="C330" s="146">
        <v>147371</v>
      </c>
      <c r="D330" s="149">
        <v>44001</v>
      </c>
      <c r="E330" s="150">
        <v>9.51</v>
      </c>
      <c r="F330" s="150">
        <v>0.74150000000000005</v>
      </c>
      <c r="G330" s="150">
        <v>1.7112000000000001</v>
      </c>
      <c r="H330" s="150">
        <v>1.4941</v>
      </c>
      <c r="I330" s="150">
        <v>0.4224</v>
      </c>
      <c r="J330" s="150">
        <v>13.2143</v>
      </c>
      <c r="K330" s="150">
        <v>22.393799999999999</v>
      </c>
      <c r="L330" s="150">
        <v>-9.5146999999999995</v>
      </c>
      <c r="M330" s="150">
        <v>-1.6546000000000001</v>
      </c>
      <c r="N330" s="150"/>
      <c r="O330" s="150"/>
      <c r="P330" s="150"/>
      <c r="Q330" s="150">
        <v>-4.9000000000000004</v>
      </c>
      <c r="R330" s="150"/>
    </row>
    <row r="331" spans="1:18" x14ac:dyDescent="0.3">
      <c r="A331" s="146" t="s">
        <v>380</v>
      </c>
      <c r="B331" s="146" t="s">
        <v>50</v>
      </c>
      <c r="C331" s="146">
        <v>119709</v>
      </c>
      <c r="D331" s="149">
        <v>44001</v>
      </c>
      <c r="E331" s="150">
        <v>100.33759999999999</v>
      </c>
      <c r="F331" s="150">
        <v>1.3806</v>
      </c>
      <c r="G331" s="150">
        <v>2.9738000000000002</v>
      </c>
      <c r="H331" s="150">
        <v>2.3401999999999998</v>
      </c>
      <c r="I331" s="150">
        <v>0.15029999999999999</v>
      </c>
      <c r="J331" s="150">
        <v>14.2456</v>
      </c>
      <c r="K331" s="150">
        <v>18.263400000000001</v>
      </c>
      <c r="L331" s="150">
        <v>-16.461400000000001</v>
      </c>
      <c r="M331" s="150">
        <v>-4.6452999999999998</v>
      </c>
      <c r="N331" s="150">
        <v>-10.3847</v>
      </c>
      <c r="O331" s="150">
        <v>2.8155000000000001</v>
      </c>
      <c r="P331" s="150">
        <v>6.1276000000000002</v>
      </c>
      <c r="Q331" s="150">
        <v>10.3058</v>
      </c>
      <c r="R331" s="150">
        <v>-0.6401</v>
      </c>
    </row>
    <row r="332" spans="1:18" x14ac:dyDescent="0.3">
      <c r="A332" s="146" t="s">
        <v>380</v>
      </c>
      <c r="B332" s="146" t="s">
        <v>52</v>
      </c>
      <c r="C332" s="146">
        <v>104523</v>
      </c>
      <c r="D332" s="149">
        <v>44001</v>
      </c>
      <c r="E332" s="150">
        <v>418.23196507017599</v>
      </c>
      <c r="F332" s="150">
        <v>1.3782000000000001</v>
      </c>
      <c r="G332" s="150">
        <v>2.9662000000000002</v>
      </c>
      <c r="H332" s="150">
        <v>2.3227000000000002</v>
      </c>
      <c r="I332" s="150">
        <v>0.11609999999999999</v>
      </c>
      <c r="J332" s="150">
        <v>14.159800000000001</v>
      </c>
      <c r="K332" s="150">
        <v>18.0107</v>
      </c>
      <c r="L332" s="150">
        <v>-16.8094</v>
      </c>
      <c r="M332" s="150">
        <v>-5.2270000000000003</v>
      </c>
      <c r="N332" s="150">
        <v>-11.1076</v>
      </c>
      <c r="O332" s="150">
        <v>1.9162999999999999</v>
      </c>
      <c r="P332" s="150">
        <v>5.2478999999999996</v>
      </c>
      <c r="Q332" s="150">
        <v>13.498799999999999</v>
      </c>
      <c r="R332" s="150">
        <v>-1.4626999999999999</v>
      </c>
    </row>
    <row r="333" spans="1:18" x14ac:dyDescent="0.3">
      <c r="A333" s="151" t="s">
        <v>27</v>
      </c>
      <c r="B333" s="146"/>
      <c r="C333" s="146"/>
      <c r="D333" s="146"/>
      <c r="E333" s="146"/>
      <c r="F333" s="152">
        <v>0.90751666666666664</v>
      </c>
      <c r="G333" s="152">
        <v>2.1698833333333334</v>
      </c>
      <c r="H333" s="152">
        <v>1.93675</v>
      </c>
      <c r="I333" s="152">
        <v>0.35306666666666664</v>
      </c>
      <c r="J333" s="152">
        <v>12.227416666666668</v>
      </c>
      <c r="K333" s="152">
        <v>19.444050000000001</v>
      </c>
      <c r="L333" s="152">
        <v>-12.999324999999999</v>
      </c>
      <c r="M333" s="152">
        <v>-3.1916500000000001</v>
      </c>
      <c r="N333" s="152">
        <v>-10.74615</v>
      </c>
      <c r="O333" s="152">
        <v>2.3658999999999999</v>
      </c>
      <c r="P333" s="152">
        <v>5.6877499999999994</v>
      </c>
      <c r="Q333" s="152">
        <v>2.4174333333333329</v>
      </c>
      <c r="R333" s="152">
        <v>-1.0513999999999999</v>
      </c>
    </row>
    <row r="334" spans="1:18" x14ac:dyDescent="0.3">
      <c r="A334" s="151" t="s">
        <v>411</v>
      </c>
      <c r="B334" s="146"/>
      <c r="C334" s="146"/>
      <c r="D334" s="146"/>
      <c r="E334" s="146"/>
      <c r="F334" s="152">
        <v>0.73955000000000004</v>
      </c>
      <c r="G334" s="152">
        <v>1.833</v>
      </c>
      <c r="H334" s="152">
        <v>1.9886500000000003</v>
      </c>
      <c r="I334" s="152">
        <v>0.41259999999999997</v>
      </c>
      <c r="J334" s="152">
        <v>13.3094</v>
      </c>
      <c r="K334" s="152">
        <v>18.137050000000002</v>
      </c>
      <c r="L334" s="152">
        <v>-12.988050000000001</v>
      </c>
      <c r="M334" s="152">
        <v>-3.14995</v>
      </c>
      <c r="N334" s="152">
        <v>-10.74615</v>
      </c>
      <c r="O334" s="152">
        <v>2.3658999999999999</v>
      </c>
      <c r="P334" s="152">
        <v>5.6877499999999994</v>
      </c>
      <c r="Q334" s="152">
        <v>0</v>
      </c>
      <c r="R334" s="152">
        <v>-1.0513999999999999</v>
      </c>
    </row>
    <row r="335" spans="1:18" x14ac:dyDescent="0.3">
      <c r="A335" s="115"/>
      <c r="B335" s="115"/>
      <c r="C335" s="115"/>
      <c r="D335" s="116"/>
      <c r="E335" s="117"/>
      <c r="F335" s="117"/>
      <c r="G335" s="117"/>
      <c r="H335" s="117"/>
      <c r="I335" s="117"/>
      <c r="J335" s="117"/>
      <c r="K335" s="117"/>
      <c r="L335" s="117"/>
      <c r="M335" s="117"/>
      <c r="N335" s="117"/>
      <c r="O335" s="117"/>
      <c r="P335" s="117"/>
      <c r="Q335" s="117"/>
      <c r="R335" s="117"/>
    </row>
    <row r="336" spans="1:18" x14ac:dyDescent="0.3">
      <c r="A336" s="148" t="s">
        <v>389</v>
      </c>
      <c r="B336" s="148"/>
      <c r="C336" s="148"/>
      <c r="D336" s="148"/>
      <c r="E336" s="148"/>
      <c r="F336" s="148"/>
      <c r="G336" s="148"/>
      <c r="H336" s="148"/>
      <c r="I336" s="148"/>
      <c r="J336" s="148"/>
      <c r="K336" s="148"/>
      <c r="L336" s="148"/>
      <c r="M336" s="148"/>
      <c r="N336" s="148"/>
      <c r="O336" s="148"/>
      <c r="P336" s="148"/>
      <c r="Q336" s="148"/>
      <c r="R336" s="148"/>
    </row>
    <row r="337" spans="1:18" x14ac:dyDescent="0.3">
      <c r="A337" s="146" t="s">
        <v>382</v>
      </c>
      <c r="B337" s="146" t="s">
        <v>30</v>
      </c>
      <c r="C337" s="146">
        <v>108167</v>
      </c>
      <c r="D337" s="149">
        <v>44001</v>
      </c>
      <c r="E337" s="150">
        <v>38.512599999999999</v>
      </c>
      <c r="F337" s="150">
        <v>1.2786</v>
      </c>
      <c r="G337" s="150">
        <v>2.4916999999999998</v>
      </c>
      <c r="H337" s="150">
        <v>1.5357000000000001</v>
      </c>
      <c r="I337" s="150">
        <v>0.57030000000000003</v>
      </c>
      <c r="J337" s="150">
        <v>11.106400000000001</v>
      </c>
      <c r="K337" s="150">
        <v>20.7485</v>
      </c>
      <c r="L337" s="150">
        <v>-16.3246</v>
      </c>
      <c r="M337" s="150">
        <v>-13.2765</v>
      </c>
      <c r="N337" s="150">
        <v>-21.793299999999999</v>
      </c>
      <c r="O337" s="150">
        <v>-10.7319</v>
      </c>
      <c r="P337" s="150">
        <v>1.1443000000000001</v>
      </c>
      <c r="Q337" s="150">
        <v>11.6477</v>
      </c>
      <c r="R337" s="150">
        <v>-18.865500000000001</v>
      </c>
    </row>
    <row r="338" spans="1:18" x14ac:dyDescent="0.3">
      <c r="A338" s="146" t="s">
        <v>382</v>
      </c>
      <c r="B338" s="146" t="s">
        <v>11</v>
      </c>
      <c r="C338" s="146">
        <v>119659</v>
      </c>
      <c r="D338" s="149">
        <v>44001</v>
      </c>
      <c r="E338" s="150">
        <v>41.406500000000001</v>
      </c>
      <c r="F338" s="150">
        <v>1.2817000000000001</v>
      </c>
      <c r="G338" s="150">
        <v>2.5019999999999998</v>
      </c>
      <c r="H338" s="150">
        <v>1.5587</v>
      </c>
      <c r="I338" s="150">
        <v>0.61570000000000003</v>
      </c>
      <c r="J338" s="150">
        <v>11.218400000000001</v>
      </c>
      <c r="K338" s="150">
        <v>21.075199999999999</v>
      </c>
      <c r="L338" s="150">
        <v>-15.9001</v>
      </c>
      <c r="M338" s="150">
        <v>-12.578900000000001</v>
      </c>
      <c r="N338" s="150">
        <v>-20.925799999999999</v>
      </c>
      <c r="O338" s="150">
        <v>-9.6628000000000007</v>
      </c>
      <c r="P338" s="150">
        <v>2.2585999999999999</v>
      </c>
      <c r="Q338" s="150">
        <v>11.4411</v>
      </c>
      <c r="R338" s="150">
        <v>-17.939</v>
      </c>
    </row>
    <row r="339" spans="1:18" x14ac:dyDescent="0.3">
      <c r="A339" s="146" t="s">
        <v>382</v>
      </c>
      <c r="B339" s="146" t="s">
        <v>31</v>
      </c>
      <c r="C339" s="146">
        <v>101764</v>
      </c>
      <c r="D339" s="149">
        <v>44001</v>
      </c>
      <c r="E339" s="150">
        <v>234.93299999999999</v>
      </c>
      <c r="F339" s="150">
        <v>1.2804</v>
      </c>
      <c r="G339" s="150">
        <v>2.9419</v>
      </c>
      <c r="H339" s="150">
        <v>2.4708999999999999</v>
      </c>
      <c r="I339" s="150">
        <v>0.84350000000000003</v>
      </c>
      <c r="J339" s="150">
        <v>14.034599999999999</v>
      </c>
      <c r="K339" s="150">
        <v>23.619</v>
      </c>
      <c r="L339" s="150">
        <v>-17.604099999999999</v>
      </c>
      <c r="M339" s="150">
        <v>-10.1151</v>
      </c>
      <c r="N339" s="150">
        <v>-18.236699999999999</v>
      </c>
      <c r="O339" s="150">
        <v>-2.9003000000000001</v>
      </c>
      <c r="P339" s="150">
        <v>3.6591</v>
      </c>
      <c r="Q339" s="150">
        <v>12.7029</v>
      </c>
      <c r="R339" s="150">
        <v>-9.9260000000000002</v>
      </c>
    </row>
    <row r="340" spans="1:18" x14ac:dyDescent="0.3">
      <c r="A340" s="146" t="s">
        <v>382</v>
      </c>
      <c r="B340" s="146" t="s">
        <v>12</v>
      </c>
      <c r="C340" s="146">
        <v>118935</v>
      </c>
      <c r="D340" s="149">
        <v>44001</v>
      </c>
      <c r="E340" s="150">
        <v>250.81299999999999</v>
      </c>
      <c r="F340" s="150">
        <v>1.2828999999999999</v>
      </c>
      <c r="G340" s="150">
        <v>2.9496000000000002</v>
      </c>
      <c r="H340" s="150">
        <v>2.4893999999999998</v>
      </c>
      <c r="I340" s="150">
        <v>0.87839999999999996</v>
      </c>
      <c r="J340" s="150">
        <v>14.123100000000001</v>
      </c>
      <c r="K340" s="150">
        <v>23.933499999999999</v>
      </c>
      <c r="L340" s="150">
        <v>-17.2256</v>
      </c>
      <c r="M340" s="150">
        <v>-9.5193999999999992</v>
      </c>
      <c r="N340" s="150">
        <v>-17.5182</v>
      </c>
      <c r="O340" s="150">
        <v>-1.8279000000000001</v>
      </c>
      <c r="P340" s="150">
        <v>4.7835999999999999</v>
      </c>
      <c r="Q340" s="150">
        <v>10.773199999999999</v>
      </c>
      <c r="R340" s="150">
        <v>-8.9344999999999999</v>
      </c>
    </row>
    <row r="341" spans="1:18" x14ac:dyDescent="0.3">
      <c r="A341" s="146" t="s">
        <v>382</v>
      </c>
      <c r="B341" s="146" t="s">
        <v>32</v>
      </c>
      <c r="C341" s="146">
        <v>102594</v>
      </c>
      <c r="D341" s="149">
        <v>44001</v>
      </c>
      <c r="E341" s="150">
        <v>132.38999999999999</v>
      </c>
      <c r="F341" s="150">
        <v>0.33350000000000002</v>
      </c>
      <c r="G341" s="150">
        <v>1.1769000000000001</v>
      </c>
      <c r="H341" s="150">
        <v>0.31830000000000003</v>
      </c>
      <c r="I341" s="150">
        <v>-1.2015</v>
      </c>
      <c r="J341" s="150">
        <v>11.9293</v>
      </c>
      <c r="K341" s="150">
        <v>28.809100000000001</v>
      </c>
      <c r="L341" s="150">
        <v>-6.7545000000000002</v>
      </c>
      <c r="M341" s="150">
        <v>-1.7514000000000001</v>
      </c>
      <c r="N341" s="150">
        <v>-7.6070000000000002</v>
      </c>
      <c r="O341" s="150">
        <v>-0.41660000000000003</v>
      </c>
      <c r="P341" s="150">
        <v>3.1343000000000001</v>
      </c>
      <c r="Q341" s="150">
        <v>17.6983</v>
      </c>
      <c r="R341" s="150">
        <v>-3.9504000000000001</v>
      </c>
    </row>
    <row r="342" spans="1:18" x14ac:dyDescent="0.3">
      <c r="A342" s="146" t="s">
        <v>382</v>
      </c>
      <c r="B342" s="146" t="s">
        <v>13</v>
      </c>
      <c r="C342" s="146">
        <v>120323</v>
      </c>
      <c r="D342" s="149">
        <v>44001</v>
      </c>
      <c r="E342" s="150">
        <v>141.55000000000001</v>
      </c>
      <c r="F342" s="150">
        <v>0.34029999999999999</v>
      </c>
      <c r="G342" s="150">
        <v>1.1866000000000001</v>
      </c>
      <c r="H342" s="150">
        <v>0.33310000000000001</v>
      </c>
      <c r="I342" s="150">
        <v>-1.1729000000000001</v>
      </c>
      <c r="J342" s="150">
        <v>11.9946</v>
      </c>
      <c r="K342" s="150">
        <v>28.9985</v>
      </c>
      <c r="L342" s="150">
        <v>-6.4997999999999996</v>
      </c>
      <c r="M342" s="150">
        <v>-1.3520000000000001</v>
      </c>
      <c r="N342" s="150">
        <v>-7.0949999999999998</v>
      </c>
      <c r="O342" s="150">
        <v>0.35780000000000001</v>
      </c>
      <c r="P342" s="150">
        <v>4.1216999999999997</v>
      </c>
      <c r="Q342" s="150">
        <v>12.678800000000001</v>
      </c>
      <c r="R342" s="150">
        <v>-3.3128000000000002</v>
      </c>
    </row>
    <row r="343" spans="1:18" x14ac:dyDescent="0.3">
      <c r="A343" s="146" t="s">
        <v>382</v>
      </c>
      <c r="B343" s="146" t="s">
        <v>14</v>
      </c>
      <c r="C343" s="146">
        <v>144455</v>
      </c>
      <c r="D343" s="149">
        <v>44001</v>
      </c>
      <c r="E343" s="150">
        <v>9.25</v>
      </c>
      <c r="F343" s="150">
        <v>1.7602</v>
      </c>
      <c r="G343" s="150">
        <v>2.8921000000000001</v>
      </c>
      <c r="H343" s="150">
        <v>2.6637</v>
      </c>
      <c r="I343" s="150">
        <v>1.3143</v>
      </c>
      <c r="J343" s="150">
        <v>12.1212</v>
      </c>
      <c r="K343" s="150">
        <v>16.792899999999999</v>
      </c>
      <c r="L343" s="150">
        <v>-12.239100000000001</v>
      </c>
      <c r="M343" s="150">
        <v>-5.6121999999999996</v>
      </c>
      <c r="N343" s="150">
        <v>-11.8208</v>
      </c>
      <c r="O343" s="150"/>
      <c r="P343" s="150"/>
      <c r="Q343" s="150">
        <v>-4.1642999999999999</v>
      </c>
      <c r="R343" s="150"/>
    </row>
    <row r="344" spans="1:18" x14ac:dyDescent="0.3">
      <c r="A344" s="146" t="s">
        <v>382</v>
      </c>
      <c r="B344" s="146" t="s">
        <v>33</v>
      </c>
      <c r="C344" s="146">
        <v>144453</v>
      </c>
      <c r="D344" s="149">
        <v>44001</v>
      </c>
      <c r="E344" s="150">
        <v>9.01</v>
      </c>
      <c r="F344" s="150">
        <v>1.6930000000000001</v>
      </c>
      <c r="G344" s="150">
        <v>2.8538999999999999</v>
      </c>
      <c r="H344" s="150">
        <v>2.7366000000000001</v>
      </c>
      <c r="I344" s="150">
        <v>1.3498000000000001</v>
      </c>
      <c r="J344" s="150">
        <v>12.0647</v>
      </c>
      <c r="K344" s="150">
        <v>16.709800000000001</v>
      </c>
      <c r="L344" s="150">
        <v>-12.439299999999999</v>
      </c>
      <c r="M344" s="150">
        <v>-5.9499000000000004</v>
      </c>
      <c r="N344" s="150">
        <v>-12.5243</v>
      </c>
      <c r="O344" s="150"/>
      <c r="P344" s="150"/>
      <c r="Q344" s="150">
        <v>-5.5290999999999997</v>
      </c>
      <c r="R344" s="150"/>
    </row>
    <row r="345" spans="1:18" x14ac:dyDescent="0.3">
      <c r="A345" s="146" t="s">
        <v>382</v>
      </c>
      <c r="B345" s="146" t="s">
        <v>15</v>
      </c>
      <c r="C345" s="146">
        <v>118481</v>
      </c>
      <c r="D345" s="149">
        <v>44001</v>
      </c>
      <c r="E345" s="150">
        <v>40.01</v>
      </c>
      <c r="F345" s="150">
        <v>2.2751000000000001</v>
      </c>
      <c r="G345" s="150">
        <v>4.0030999999999999</v>
      </c>
      <c r="H345" s="150">
        <v>3.0388999999999999</v>
      </c>
      <c r="I345" s="150">
        <v>3.1717</v>
      </c>
      <c r="J345" s="150">
        <v>18.548100000000002</v>
      </c>
      <c r="K345" s="150">
        <v>16.105599999999999</v>
      </c>
      <c r="L345" s="150">
        <v>-20.012</v>
      </c>
      <c r="M345" s="150">
        <v>-14.4354</v>
      </c>
      <c r="N345" s="150">
        <v>-24.0076</v>
      </c>
      <c r="O345" s="150">
        <v>-7.6885000000000003</v>
      </c>
      <c r="P345" s="150">
        <v>1.6625000000000001</v>
      </c>
      <c r="Q345" s="150">
        <v>8.4094999999999995</v>
      </c>
      <c r="R345" s="150">
        <v>-16.0624</v>
      </c>
    </row>
    <row r="346" spans="1:18" x14ac:dyDescent="0.3">
      <c r="A346" s="146" t="s">
        <v>382</v>
      </c>
      <c r="B346" s="146" t="s">
        <v>34</v>
      </c>
      <c r="C346" s="146">
        <v>108909</v>
      </c>
      <c r="D346" s="149">
        <v>44001</v>
      </c>
      <c r="E346" s="150">
        <v>37.28</v>
      </c>
      <c r="F346" s="150">
        <v>2.2770999999999999</v>
      </c>
      <c r="G346" s="150">
        <v>4.0179</v>
      </c>
      <c r="H346" s="150">
        <v>3.0404</v>
      </c>
      <c r="I346" s="150">
        <v>3.1543999999999999</v>
      </c>
      <c r="J346" s="150">
        <v>18.462</v>
      </c>
      <c r="K346" s="150">
        <v>15.8124</v>
      </c>
      <c r="L346" s="150">
        <v>-20.4269</v>
      </c>
      <c r="M346" s="150">
        <v>-15.0991</v>
      </c>
      <c r="N346" s="150">
        <v>-24.808399999999999</v>
      </c>
      <c r="O346" s="150">
        <v>-8.7217000000000002</v>
      </c>
      <c r="P346" s="150">
        <v>0.64380000000000004</v>
      </c>
      <c r="Q346" s="150">
        <v>11.298</v>
      </c>
      <c r="R346" s="150">
        <v>-16.9725</v>
      </c>
    </row>
    <row r="347" spans="1:18" x14ac:dyDescent="0.3">
      <c r="A347" s="146" t="s">
        <v>382</v>
      </c>
      <c r="B347" s="146" t="s">
        <v>16</v>
      </c>
      <c r="C347" s="146">
        <v>135341</v>
      </c>
      <c r="D347" s="149">
        <v>44001</v>
      </c>
      <c r="E347" s="150">
        <v>11.013299999999999</v>
      </c>
      <c r="F347" s="150">
        <v>1.4995000000000001</v>
      </c>
      <c r="G347" s="150">
        <v>2.0609999999999999</v>
      </c>
      <c r="H347" s="150">
        <v>1.3434999999999999</v>
      </c>
      <c r="I347" s="150">
        <v>0.41760000000000003</v>
      </c>
      <c r="J347" s="150">
        <v>10.602</v>
      </c>
      <c r="K347" s="150">
        <v>19.9223</v>
      </c>
      <c r="L347" s="150">
        <v>-13.994199999999999</v>
      </c>
      <c r="M347" s="150">
        <v>-3.6389</v>
      </c>
      <c r="N347" s="150">
        <v>-11.689399999999999</v>
      </c>
      <c r="O347" s="150">
        <v>-7.4139999999999997</v>
      </c>
      <c r="P347" s="150"/>
      <c r="Q347" s="150">
        <v>2.0369999999999999</v>
      </c>
      <c r="R347" s="150">
        <v>-9.5045999999999999</v>
      </c>
    </row>
    <row r="348" spans="1:18" x14ac:dyDescent="0.3">
      <c r="A348" s="146" t="s">
        <v>382</v>
      </c>
      <c r="B348" s="146" t="s">
        <v>35</v>
      </c>
      <c r="C348" s="146">
        <v>135343</v>
      </c>
      <c r="D348" s="149">
        <v>44001</v>
      </c>
      <c r="E348" s="150">
        <v>10.0746</v>
      </c>
      <c r="F348" s="150">
        <v>1.494</v>
      </c>
      <c r="G348" s="150">
        <v>2.0461</v>
      </c>
      <c r="H348" s="150">
        <v>1.3092999999999999</v>
      </c>
      <c r="I348" s="150">
        <v>0.34560000000000002</v>
      </c>
      <c r="J348" s="150">
        <v>10.4308</v>
      </c>
      <c r="K348" s="150">
        <v>19.378599999999999</v>
      </c>
      <c r="L348" s="150">
        <v>-14.713800000000001</v>
      </c>
      <c r="M348" s="150">
        <v>-4.7687999999999997</v>
      </c>
      <c r="N348" s="150">
        <v>-13.066800000000001</v>
      </c>
      <c r="O348" s="150">
        <v>-8.8579000000000008</v>
      </c>
      <c r="P348" s="150"/>
      <c r="Q348" s="150">
        <v>0.15540000000000001</v>
      </c>
      <c r="R348" s="150">
        <v>-10.8139</v>
      </c>
    </row>
    <row r="349" spans="1:18" x14ac:dyDescent="0.3">
      <c r="A349" s="146" t="s">
        <v>382</v>
      </c>
      <c r="B349" s="146" t="s">
        <v>36</v>
      </c>
      <c r="C349" s="146">
        <v>100254</v>
      </c>
      <c r="D349" s="149">
        <v>44001</v>
      </c>
      <c r="E349" s="150">
        <v>224.352755328482</v>
      </c>
      <c r="F349" s="150">
        <v>1.5263</v>
      </c>
      <c r="G349" s="150">
        <v>3.0998999999999999</v>
      </c>
      <c r="H349" s="150">
        <v>2.1684000000000001</v>
      </c>
      <c r="I349" s="150">
        <v>8.9200000000000002E-2</v>
      </c>
      <c r="J349" s="150">
        <v>14.3665</v>
      </c>
      <c r="K349" s="150">
        <v>13.338100000000001</v>
      </c>
      <c r="L349" s="150">
        <v>-16.8368</v>
      </c>
      <c r="M349" s="150">
        <v>-5.3068999999999997</v>
      </c>
      <c r="N349" s="150">
        <v>-11.759600000000001</v>
      </c>
      <c r="O349" s="150">
        <v>-2.0834000000000001</v>
      </c>
      <c r="P349" s="150">
        <v>5.4688999999999997</v>
      </c>
      <c r="Q349" s="150">
        <v>14.439399999999999</v>
      </c>
      <c r="R349" s="150">
        <v>-5.3059000000000003</v>
      </c>
    </row>
    <row r="350" spans="1:18" x14ac:dyDescent="0.3">
      <c r="A350" s="146" t="s">
        <v>382</v>
      </c>
      <c r="B350" s="146" t="s">
        <v>17</v>
      </c>
      <c r="C350" s="146">
        <v>120486</v>
      </c>
      <c r="D350" s="149">
        <v>44001</v>
      </c>
      <c r="E350" s="150">
        <v>29.898299999999999</v>
      </c>
      <c r="F350" s="150">
        <v>1.5281</v>
      </c>
      <c r="G350" s="150">
        <v>3.1053999999999999</v>
      </c>
      <c r="H350" s="150">
        <v>2.1815000000000002</v>
      </c>
      <c r="I350" s="150">
        <v>0.1142</v>
      </c>
      <c r="J350" s="150">
        <v>14.4297</v>
      </c>
      <c r="K350" s="150">
        <v>13.5238</v>
      </c>
      <c r="L350" s="150">
        <v>-16.5656</v>
      </c>
      <c r="M350" s="150">
        <v>-4.8445999999999998</v>
      </c>
      <c r="N350" s="150">
        <v>-11.1838</v>
      </c>
      <c r="O350" s="150">
        <v>-1.4454</v>
      </c>
      <c r="P350" s="150">
        <v>6.6430999999999996</v>
      </c>
      <c r="Q350" s="150">
        <v>10.189399999999999</v>
      </c>
      <c r="R350" s="150">
        <v>-4.6890999999999998</v>
      </c>
    </row>
    <row r="351" spans="1:18" x14ac:dyDescent="0.3">
      <c r="A351" s="146" t="s">
        <v>382</v>
      </c>
      <c r="B351" s="146" t="s">
        <v>18</v>
      </c>
      <c r="C351" s="146">
        <v>119404</v>
      </c>
      <c r="D351" s="149">
        <v>44001</v>
      </c>
      <c r="E351" s="150">
        <v>32.435000000000002</v>
      </c>
      <c r="F351" s="150">
        <v>1.4133</v>
      </c>
      <c r="G351" s="150">
        <v>3.4575999999999998</v>
      </c>
      <c r="H351" s="150">
        <v>3.1812</v>
      </c>
      <c r="I351" s="150">
        <v>2.2637999999999998</v>
      </c>
      <c r="J351" s="150">
        <v>14.928100000000001</v>
      </c>
      <c r="K351" s="150">
        <v>22.2118</v>
      </c>
      <c r="L351" s="150">
        <v>-14.973699999999999</v>
      </c>
      <c r="M351" s="150">
        <v>-5.3821000000000003</v>
      </c>
      <c r="N351" s="150">
        <v>-13.275399999999999</v>
      </c>
      <c r="O351" s="150">
        <v>-3.2330000000000001</v>
      </c>
      <c r="P351" s="150">
        <v>6.1840999999999999</v>
      </c>
      <c r="Q351" s="150">
        <v>13.8896</v>
      </c>
      <c r="R351" s="150">
        <v>-6.5223000000000004</v>
      </c>
    </row>
    <row r="352" spans="1:18" x14ac:dyDescent="0.3">
      <c r="A352" s="146" t="s">
        <v>382</v>
      </c>
      <c r="B352" s="146" t="s">
        <v>37</v>
      </c>
      <c r="C352" s="146">
        <v>118102</v>
      </c>
      <c r="D352" s="149">
        <v>44001</v>
      </c>
      <c r="E352" s="150">
        <v>30.509</v>
      </c>
      <c r="F352" s="150">
        <v>1.4093</v>
      </c>
      <c r="G352" s="150">
        <v>3.4483999999999999</v>
      </c>
      <c r="H352" s="150">
        <v>3.1616</v>
      </c>
      <c r="I352" s="150">
        <v>2.2248000000000001</v>
      </c>
      <c r="J352" s="150">
        <v>14.833600000000001</v>
      </c>
      <c r="K352" s="150">
        <v>21.904299999999999</v>
      </c>
      <c r="L352" s="150">
        <v>-15.3985</v>
      </c>
      <c r="M352" s="150">
        <v>-6.077</v>
      </c>
      <c r="N352" s="150">
        <v>-14.1221</v>
      </c>
      <c r="O352" s="150">
        <v>-4.1269999999999998</v>
      </c>
      <c r="P352" s="150">
        <v>5.2450000000000001</v>
      </c>
      <c r="Q352" s="150">
        <v>11.2622</v>
      </c>
      <c r="R352" s="150">
        <v>-7.4175000000000004</v>
      </c>
    </row>
    <row r="353" spans="1:18" x14ac:dyDescent="0.3">
      <c r="A353" s="146" t="s">
        <v>382</v>
      </c>
      <c r="B353" s="146" t="s">
        <v>38</v>
      </c>
      <c r="C353" s="146">
        <v>103085</v>
      </c>
      <c r="D353" s="149">
        <v>44001</v>
      </c>
      <c r="E353" s="150">
        <v>63.764299999999999</v>
      </c>
      <c r="F353" s="150">
        <v>1.5949</v>
      </c>
      <c r="G353" s="150">
        <v>4.1647999999999996</v>
      </c>
      <c r="H353" s="150">
        <v>3.4121999999999999</v>
      </c>
      <c r="I353" s="150">
        <v>1.9087000000000001</v>
      </c>
      <c r="J353" s="150">
        <v>16.4787</v>
      </c>
      <c r="K353" s="150">
        <v>19.843699999999998</v>
      </c>
      <c r="L353" s="150">
        <v>-14.805099999999999</v>
      </c>
      <c r="M353" s="150">
        <v>-5.6680000000000001</v>
      </c>
      <c r="N353" s="150">
        <v>-13.2979</v>
      </c>
      <c r="O353" s="150">
        <v>-0.91859999999999997</v>
      </c>
      <c r="P353" s="150">
        <v>4.2611999999999997</v>
      </c>
      <c r="Q353" s="150">
        <v>13.1076</v>
      </c>
      <c r="R353" s="150">
        <v>-5.4504000000000001</v>
      </c>
    </row>
    <row r="354" spans="1:18" x14ac:dyDescent="0.3">
      <c r="A354" s="146" t="s">
        <v>382</v>
      </c>
      <c r="B354" s="146" t="s">
        <v>19</v>
      </c>
      <c r="C354" s="146">
        <v>118784</v>
      </c>
      <c r="D354" s="149">
        <v>44001</v>
      </c>
      <c r="E354" s="150">
        <v>67.406499999999994</v>
      </c>
      <c r="F354" s="150">
        <v>1.5969</v>
      </c>
      <c r="G354" s="150">
        <v>4.1708999999999996</v>
      </c>
      <c r="H354" s="150">
        <v>3.4266000000000001</v>
      </c>
      <c r="I354" s="150">
        <v>1.9337</v>
      </c>
      <c r="J354" s="150">
        <v>16.542200000000001</v>
      </c>
      <c r="K354" s="150">
        <v>20.046800000000001</v>
      </c>
      <c r="L354" s="150">
        <v>-14.4954</v>
      </c>
      <c r="M354" s="150">
        <v>-5.1836000000000002</v>
      </c>
      <c r="N354" s="150">
        <v>-12.721</v>
      </c>
      <c r="O354" s="150">
        <v>-0.215</v>
      </c>
      <c r="P354" s="150">
        <v>5.0404999999999998</v>
      </c>
      <c r="Q354" s="150">
        <v>9.4559999999999995</v>
      </c>
      <c r="R354" s="150">
        <v>-4.8337000000000003</v>
      </c>
    </row>
    <row r="355" spans="1:18" x14ac:dyDescent="0.3">
      <c r="A355" s="146" t="s">
        <v>382</v>
      </c>
      <c r="B355" s="146" t="s">
        <v>20</v>
      </c>
      <c r="C355" s="146">
        <v>103490</v>
      </c>
      <c r="D355" s="149">
        <v>44001</v>
      </c>
      <c r="E355" s="150">
        <v>43.97</v>
      </c>
      <c r="F355" s="150">
        <v>0.434</v>
      </c>
      <c r="G355" s="150">
        <v>1.1968000000000001</v>
      </c>
      <c r="H355" s="150">
        <v>0.5948</v>
      </c>
      <c r="I355" s="150">
        <v>0.1138</v>
      </c>
      <c r="J355" s="150">
        <v>12.888299999999999</v>
      </c>
      <c r="K355" s="150">
        <v>20.929600000000001</v>
      </c>
      <c r="L355" s="150">
        <v>-17.582000000000001</v>
      </c>
      <c r="M355" s="150">
        <v>-12.965199999999999</v>
      </c>
      <c r="N355" s="150">
        <v>-19.894300000000001</v>
      </c>
      <c r="O355" s="150">
        <v>-4.0296000000000003</v>
      </c>
      <c r="P355" s="150">
        <v>2.7858000000000001</v>
      </c>
      <c r="Q355" s="150">
        <v>10.927899999999999</v>
      </c>
      <c r="R355" s="150">
        <v>-8.7325999999999997</v>
      </c>
    </row>
    <row r="356" spans="1:18" x14ac:dyDescent="0.3">
      <c r="A356" s="146" t="s">
        <v>382</v>
      </c>
      <c r="B356" s="146" t="s">
        <v>39</v>
      </c>
      <c r="C356" s="146">
        <v>141068</v>
      </c>
      <c r="D356" s="149">
        <v>44001</v>
      </c>
      <c r="E356" s="150">
        <v>43.55</v>
      </c>
      <c r="F356" s="150">
        <v>0.46139999999999998</v>
      </c>
      <c r="G356" s="150">
        <v>1.2084999999999999</v>
      </c>
      <c r="H356" s="150">
        <v>0.60060000000000002</v>
      </c>
      <c r="I356" s="150">
        <v>0.1149</v>
      </c>
      <c r="J356" s="150">
        <v>12.8531</v>
      </c>
      <c r="K356" s="150">
        <v>20.804400000000001</v>
      </c>
      <c r="L356" s="150">
        <v>-17.7681</v>
      </c>
      <c r="M356" s="150">
        <v>-13.2643</v>
      </c>
      <c r="N356" s="150">
        <v>-20.2819</v>
      </c>
      <c r="O356" s="150">
        <v>-4.3293999999999997</v>
      </c>
      <c r="P356" s="150">
        <v>2.4982000000000002</v>
      </c>
      <c r="Q356" s="150">
        <v>10.639200000000001</v>
      </c>
      <c r="R356" s="150">
        <v>-9.0742999999999991</v>
      </c>
    </row>
    <row r="357" spans="1:18" x14ac:dyDescent="0.3">
      <c r="A357" s="146" t="s">
        <v>382</v>
      </c>
      <c r="B357" s="146" t="s">
        <v>40</v>
      </c>
      <c r="C357" s="146">
        <v>101672</v>
      </c>
      <c r="D357" s="149">
        <v>44001</v>
      </c>
      <c r="E357" s="150">
        <v>120.456</v>
      </c>
      <c r="F357" s="150">
        <v>0.80510000000000004</v>
      </c>
      <c r="G357" s="150">
        <v>2.7193999999999998</v>
      </c>
      <c r="H357" s="150">
        <v>2.7682000000000002</v>
      </c>
      <c r="I357" s="150">
        <v>1.7213000000000001</v>
      </c>
      <c r="J357" s="150">
        <v>15.605</v>
      </c>
      <c r="K357" s="150">
        <v>25.3508</v>
      </c>
      <c r="L357" s="150">
        <v>-13.2463</v>
      </c>
      <c r="M357" s="150">
        <v>-2.6221999999999999</v>
      </c>
      <c r="N357" s="150">
        <v>-9.0617999999999999</v>
      </c>
      <c r="O357" s="150">
        <v>-1.1560999999999999</v>
      </c>
      <c r="P357" s="150">
        <v>6.8921999999999999</v>
      </c>
      <c r="Q357" s="150">
        <v>16.847999999999999</v>
      </c>
      <c r="R357" s="150">
        <v>-6.3461999999999996</v>
      </c>
    </row>
    <row r="358" spans="1:18" x14ac:dyDescent="0.3">
      <c r="A358" s="146" t="s">
        <v>382</v>
      </c>
      <c r="B358" s="146" t="s">
        <v>21</v>
      </c>
      <c r="C358" s="146">
        <v>119231</v>
      </c>
      <c r="D358" s="149">
        <v>44001</v>
      </c>
      <c r="E358" s="150">
        <v>128.70920000000001</v>
      </c>
      <c r="F358" s="150">
        <v>0.80859999999999999</v>
      </c>
      <c r="G358" s="150">
        <v>2.7311999999999999</v>
      </c>
      <c r="H358" s="150">
        <v>2.7942</v>
      </c>
      <c r="I358" s="150">
        <v>1.7697000000000001</v>
      </c>
      <c r="J358" s="150">
        <v>15.728199999999999</v>
      </c>
      <c r="K358" s="150">
        <v>25.773599999999998</v>
      </c>
      <c r="L358" s="150">
        <v>-12.5977</v>
      </c>
      <c r="M358" s="150">
        <v>-1.5265</v>
      </c>
      <c r="N358" s="150">
        <v>-7.6942000000000004</v>
      </c>
      <c r="O358" s="150">
        <v>0.11700000000000001</v>
      </c>
      <c r="P358" s="150">
        <v>8.0183</v>
      </c>
      <c r="Q358" s="150">
        <v>13.276400000000001</v>
      </c>
      <c r="R358" s="150">
        <v>-4.9969000000000001</v>
      </c>
    </row>
    <row r="359" spans="1:18" x14ac:dyDescent="0.3">
      <c r="A359" s="146" t="s">
        <v>382</v>
      </c>
      <c r="B359" s="146" t="s">
        <v>22</v>
      </c>
      <c r="C359" s="146">
        <v>143835</v>
      </c>
      <c r="D359" s="149">
        <v>44001</v>
      </c>
      <c r="E359" s="150">
        <v>9.2538</v>
      </c>
      <c r="F359" s="150">
        <v>1.3349</v>
      </c>
      <c r="G359" s="150">
        <v>2.5068000000000001</v>
      </c>
      <c r="H359" s="150">
        <v>2.2711000000000001</v>
      </c>
      <c r="I359" s="150">
        <v>0.46029999999999999</v>
      </c>
      <c r="J359" s="150">
        <v>13.250400000000001</v>
      </c>
      <c r="K359" s="150">
        <v>18.971</v>
      </c>
      <c r="L359" s="150">
        <v>-13.776199999999999</v>
      </c>
      <c r="M359" s="150">
        <v>-1.7162999999999999</v>
      </c>
      <c r="N359" s="150">
        <v>-6.8865999999999996</v>
      </c>
      <c r="O359" s="150"/>
      <c r="P359" s="150"/>
      <c r="Q359" s="150">
        <v>-3.9245999999999999</v>
      </c>
      <c r="R359" s="150"/>
    </row>
    <row r="360" spans="1:18" x14ac:dyDescent="0.3">
      <c r="A360" s="146" t="s">
        <v>382</v>
      </c>
      <c r="B360" s="146" t="s">
        <v>41</v>
      </c>
      <c r="C360" s="146">
        <v>143837</v>
      </c>
      <c r="D360" s="149">
        <v>44001</v>
      </c>
      <c r="E360" s="150">
        <v>8.9734999999999996</v>
      </c>
      <c r="F360" s="150">
        <v>1.3302</v>
      </c>
      <c r="G360" s="150">
        <v>2.4969000000000001</v>
      </c>
      <c r="H360" s="150">
        <v>2.2481</v>
      </c>
      <c r="I360" s="150">
        <v>0.41739999999999999</v>
      </c>
      <c r="J360" s="150">
        <v>13.1432</v>
      </c>
      <c r="K360" s="150">
        <v>18.598299999999998</v>
      </c>
      <c r="L360" s="150">
        <v>-14.2883</v>
      </c>
      <c r="M360" s="150">
        <v>-2.5762999999999998</v>
      </c>
      <c r="N360" s="150">
        <v>-7.9962</v>
      </c>
      <c r="O360" s="150"/>
      <c r="P360" s="150"/>
      <c r="Q360" s="150">
        <v>-5.4382000000000001</v>
      </c>
      <c r="R360" s="150"/>
    </row>
    <row r="361" spans="1:18" x14ac:dyDescent="0.3">
      <c r="A361" s="146" t="s">
        <v>382</v>
      </c>
      <c r="B361" s="146" t="s">
        <v>23</v>
      </c>
      <c r="C361" s="146">
        <v>144213</v>
      </c>
      <c r="D361" s="149">
        <v>44001</v>
      </c>
      <c r="E361" s="150">
        <v>9.0638000000000005</v>
      </c>
      <c r="F361" s="150">
        <v>1.3428</v>
      </c>
      <c r="G361" s="150">
        <v>2.6280000000000001</v>
      </c>
      <c r="H361" s="150">
        <v>2.306</v>
      </c>
      <c r="I361" s="150">
        <v>0.35320000000000001</v>
      </c>
      <c r="J361" s="150">
        <v>13.3117</v>
      </c>
      <c r="K361" s="150">
        <v>17.880099999999999</v>
      </c>
      <c r="L361" s="150">
        <v>-12.639799999999999</v>
      </c>
      <c r="M361" s="150">
        <v>-1.2152000000000001</v>
      </c>
      <c r="N361" s="150">
        <v>-5.8384999999999998</v>
      </c>
      <c r="O361" s="150"/>
      <c r="P361" s="150"/>
      <c r="Q361" s="150">
        <v>-5.0956999999999999</v>
      </c>
      <c r="R361" s="150"/>
    </row>
    <row r="362" spans="1:18" x14ac:dyDescent="0.3">
      <c r="A362" s="146" t="s">
        <v>382</v>
      </c>
      <c r="B362" s="146" t="s">
        <v>42</v>
      </c>
      <c r="C362" s="146">
        <v>144212</v>
      </c>
      <c r="D362" s="149">
        <v>44001</v>
      </c>
      <c r="E362" s="150">
        <v>8.7780000000000005</v>
      </c>
      <c r="F362" s="150">
        <v>1.3391999999999999</v>
      </c>
      <c r="G362" s="150">
        <v>2.6187</v>
      </c>
      <c r="H362" s="150">
        <v>2.2837999999999998</v>
      </c>
      <c r="I362" s="150">
        <v>0.31080000000000002</v>
      </c>
      <c r="J362" s="150">
        <v>13.204599999999999</v>
      </c>
      <c r="K362" s="150">
        <v>17.514800000000001</v>
      </c>
      <c r="L362" s="150">
        <v>-13.1562</v>
      </c>
      <c r="M362" s="150">
        <v>-2.0695000000000001</v>
      </c>
      <c r="N362" s="150">
        <v>-6.9978999999999996</v>
      </c>
      <c r="O362" s="150"/>
      <c r="P362" s="150"/>
      <c r="Q362" s="150">
        <v>-6.6997999999999998</v>
      </c>
      <c r="R362" s="150"/>
    </row>
    <row r="363" spans="1:18" x14ac:dyDescent="0.3">
      <c r="A363" s="146" t="s">
        <v>382</v>
      </c>
      <c r="B363" s="146" t="s">
        <v>43</v>
      </c>
      <c r="C363" s="146">
        <v>100496</v>
      </c>
      <c r="D363" s="149">
        <v>44001</v>
      </c>
      <c r="E363" s="150">
        <v>192.3449</v>
      </c>
      <c r="F363" s="150">
        <v>1.3565</v>
      </c>
      <c r="G363" s="150">
        <v>3.2574999999999998</v>
      </c>
      <c r="H363" s="150">
        <v>1.3332999999999999</v>
      </c>
      <c r="I363" s="150">
        <v>-0.4662</v>
      </c>
      <c r="J363" s="150">
        <v>15.62</v>
      </c>
      <c r="K363" s="150">
        <v>20.891999999999999</v>
      </c>
      <c r="L363" s="150">
        <v>-20.089300000000001</v>
      </c>
      <c r="M363" s="150">
        <v>-13.516</v>
      </c>
      <c r="N363" s="150">
        <v>-22.226099999999999</v>
      </c>
      <c r="O363" s="150">
        <v>-7.6441999999999997</v>
      </c>
      <c r="P363" s="150">
        <v>1.1514</v>
      </c>
      <c r="Q363" s="150">
        <v>14.2256</v>
      </c>
      <c r="R363" s="150">
        <v>-14.0863</v>
      </c>
    </row>
    <row r="364" spans="1:18" x14ac:dyDescent="0.3">
      <c r="A364" s="146" t="s">
        <v>382</v>
      </c>
      <c r="B364" s="146" t="s">
        <v>24</v>
      </c>
      <c r="C364" s="146">
        <v>118494</v>
      </c>
      <c r="D364" s="149">
        <v>44001</v>
      </c>
      <c r="E364" s="150">
        <v>203.1138</v>
      </c>
      <c r="F364" s="150">
        <v>1.3591</v>
      </c>
      <c r="G364" s="150">
        <v>3.2658</v>
      </c>
      <c r="H364" s="150">
        <v>1.3532999999999999</v>
      </c>
      <c r="I364" s="150">
        <v>-0.4269</v>
      </c>
      <c r="J364" s="150">
        <v>15.721399999999999</v>
      </c>
      <c r="K364" s="150">
        <v>21.211099999999998</v>
      </c>
      <c r="L364" s="150">
        <v>-19.679400000000001</v>
      </c>
      <c r="M364" s="150">
        <v>-12.8696</v>
      </c>
      <c r="N364" s="150">
        <v>-21.4895</v>
      </c>
      <c r="O364" s="150">
        <v>-6.8719999999999999</v>
      </c>
      <c r="P364" s="150">
        <v>1.948</v>
      </c>
      <c r="Q364" s="150">
        <v>6.6104000000000003</v>
      </c>
      <c r="R364" s="150">
        <v>-13.3461</v>
      </c>
    </row>
    <row r="365" spans="1:18" x14ac:dyDescent="0.3">
      <c r="A365" s="146" t="s">
        <v>382</v>
      </c>
      <c r="B365" s="146" t="s">
        <v>25</v>
      </c>
      <c r="C365" s="146">
        <v>145473</v>
      </c>
      <c r="D365" s="149">
        <v>44001</v>
      </c>
      <c r="E365" s="150">
        <v>9.69</v>
      </c>
      <c r="F365" s="150">
        <v>1.2539</v>
      </c>
      <c r="G365" s="150">
        <v>3.5255999999999998</v>
      </c>
      <c r="H365" s="150">
        <v>2.6482999999999999</v>
      </c>
      <c r="I365" s="150">
        <v>1.3597999999999999</v>
      </c>
      <c r="J365" s="150">
        <v>16.187100000000001</v>
      </c>
      <c r="K365" s="150">
        <v>28.514600000000002</v>
      </c>
      <c r="L365" s="150">
        <v>-10.855600000000001</v>
      </c>
      <c r="M365" s="150">
        <v>-0.1031</v>
      </c>
      <c r="N365" s="150">
        <v>-8.1516999999999999</v>
      </c>
      <c r="O365" s="150"/>
      <c r="P365" s="150"/>
      <c r="Q365" s="150">
        <v>-2.0244</v>
      </c>
      <c r="R365" s="150"/>
    </row>
    <row r="366" spans="1:18" x14ac:dyDescent="0.3">
      <c r="A366" s="146" t="s">
        <v>382</v>
      </c>
      <c r="B366" s="146" t="s">
        <v>44</v>
      </c>
      <c r="C366" s="146">
        <v>145471</v>
      </c>
      <c r="D366" s="149">
        <v>44001</v>
      </c>
      <c r="E366" s="150">
        <v>9.56</v>
      </c>
      <c r="F366" s="150">
        <v>1.2712000000000001</v>
      </c>
      <c r="G366" s="150">
        <v>3.4632000000000001</v>
      </c>
      <c r="H366" s="150">
        <v>2.6852999999999998</v>
      </c>
      <c r="I366" s="150">
        <v>1.2712000000000001</v>
      </c>
      <c r="J366" s="150">
        <v>16.019400000000001</v>
      </c>
      <c r="K366" s="150">
        <v>28.150099999999998</v>
      </c>
      <c r="L366" s="150">
        <v>-11.1524</v>
      </c>
      <c r="M366" s="150">
        <v>-0.62370000000000003</v>
      </c>
      <c r="N366" s="150">
        <v>-8.9524000000000008</v>
      </c>
      <c r="O366" s="150"/>
      <c r="P366" s="150"/>
      <c r="Q366" s="150">
        <v>-2.8801000000000001</v>
      </c>
      <c r="R366" s="150"/>
    </row>
    <row r="367" spans="1:18" x14ac:dyDescent="0.3">
      <c r="A367" s="146" t="s">
        <v>382</v>
      </c>
      <c r="B367" s="146" t="s">
        <v>26</v>
      </c>
      <c r="C367" s="146">
        <v>120751</v>
      </c>
      <c r="D367" s="149">
        <v>44001</v>
      </c>
      <c r="E367" s="150">
        <v>59.412199999999999</v>
      </c>
      <c r="F367" s="150">
        <v>0.91959999999999997</v>
      </c>
      <c r="G367" s="150">
        <v>2.9457</v>
      </c>
      <c r="H367" s="150">
        <v>1.8776999999999999</v>
      </c>
      <c r="I367" s="150">
        <v>0.3886</v>
      </c>
      <c r="J367" s="150">
        <v>14.0069</v>
      </c>
      <c r="K367" s="150">
        <v>20.36</v>
      </c>
      <c r="L367" s="150">
        <v>-11.9207</v>
      </c>
      <c r="M367" s="150">
        <v>-0.34849999999999998</v>
      </c>
      <c r="N367" s="150">
        <v>-5.8198999999999996</v>
      </c>
      <c r="O367" s="150">
        <v>2.3058999999999998</v>
      </c>
      <c r="P367" s="150">
        <v>4.3178999999999998</v>
      </c>
      <c r="Q367" s="150">
        <v>8.4797999999999991</v>
      </c>
      <c r="R367" s="150">
        <v>-2.1613000000000002</v>
      </c>
    </row>
    <row r="368" spans="1:18" x14ac:dyDescent="0.3">
      <c r="A368" s="146" t="s">
        <v>382</v>
      </c>
      <c r="B368" s="146" t="s">
        <v>45</v>
      </c>
      <c r="C368" s="146">
        <v>103098</v>
      </c>
      <c r="D368" s="149">
        <v>44001</v>
      </c>
      <c r="E368" s="150">
        <v>56.265099999999997</v>
      </c>
      <c r="F368" s="150">
        <v>0.91800000000000004</v>
      </c>
      <c r="G368" s="150">
        <v>2.9394999999999998</v>
      </c>
      <c r="H368" s="150">
        <v>1.8654999999999999</v>
      </c>
      <c r="I368" s="150">
        <v>0.3644</v>
      </c>
      <c r="J368" s="150">
        <v>13.946999999999999</v>
      </c>
      <c r="K368" s="150">
        <v>20.168900000000001</v>
      </c>
      <c r="L368" s="150">
        <v>-12.203799999999999</v>
      </c>
      <c r="M368" s="150">
        <v>-0.81459999999999999</v>
      </c>
      <c r="N368" s="150">
        <v>-6.4082999999999997</v>
      </c>
      <c r="O368" s="150">
        <v>1.5819000000000001</v>
      </c>
      <c r="P368" s="150">
        <v>3.5745</v>
      </c>
      <c r="Q368" s="150">
        <v>12.27</v>
      </c>
      <c r="R368" s="150">
        <v>-2.8180999999999998</v>
      </c>
    </row>
    <row r="369" spans="1:18" x14ac:dyDescent="0.3">
      <c r="A369" s="151" t="s">
        <v>27</v>
      </c>
      <c r="B369" s="146"/>
      <c r="C369" s="146"/>
      <c r="D369" s="146"/>
      <c r="E369" s="146"/>
      <c r="F369" s="152">
        <v>1.2749874999999999</v>
      </c>
      <c r="G369" s="152">
        <v>2.8147937499999998</v>
      </c>
      <c r="H369" s="152">
        <v>2.1250062499999998</v>
      </c>
      <c r="I369" s="152">
        <v>0.83042500000000008</v>
      </c>
      <c r="J369" s="152">
        <v>14.053134374999999</v>
      </c>
      <c r="K369" s="152">
        <v>20.871662499999999</v>
      </c>
      <c r="L369" s="152">
        <v>-14.630153125</v>
      </c>
      <c r="M369" s="152">
        <v>-6.1497125000000006</v>
      </c>
      <c r="N369" s="152">
        <v>-13.2860125</v>
      </c>
      <c r="O369" s="152">
        <v>-3.7463624999999987</v>
      </c>
      <c r="P369" s="152">
        <v>3.8834999999999984</v>
      </c>
      <c r="Q369" s="152">
        <v>7.1471</v>
      </c>
      <c r="R369" s="152">
        <v>-8.8359291666666664</v>
      </c>
    </row>
    <row r="370" spans="1:18" x14ac:dyDescent="0.3">
      <c r="A370" s="151" t="s">
        <v>411</v>
      </c>
      <c r="B370" s="146"/>
      <c r="C370" s="146"/>
      <c r="D370" s="146"/>
      <c r="E370" s="146"/>
      <c r="F370" s="152">
        <v>1.3370500000000001</v>
      </c>
      <c r="G370" s="152">
        <v>2.9157999999999999</v>
      </c>
      <c r="H370" s="152">
        <v>2.27745</v>
      </c>
      <c r="I370" s="152">
        <v>0.51529999999999998</v>
      </c>
      <c r="J370" s="152">
        <v>14.02075</v>
      </c>
      <c r="K370" s="152">
        <v>20.55425</v>
      </c>
      <c r="L370" s="152">
        <v>-14.604600000000001</v>
      </c>
      <c r="M370" s="152">
        <v>-5.2452500000000004</v>
      </c>
      <c r="N370" s="152">
        <v>-12.172550000000001</v>
      </c>
      <c r="O370" s="152">
        <v>-3.0666500000000001</v>
      </c>
      <c r="P370" s="152">
        <v>3.8903999999999996</v>
      </c>
      <c r="Q370" s="152">
        <v>10.706199999999999</v>
      </c>
      <c r="R370" s="152">
        <v>-8.0750500000000009</v>
      </c>
    </row>
    <row r="371" spans="1:18" x14ac:dyDescent="0.3">
      <c r="A371" s="115"/>
      <c r="B371" s="115"/>
      <c r="C371" s="115"/>
      <c r="D371" s="115"/>
      <c r="E371" s="115"/>
      <c r="F371" s="115"/>
      <c r="G371" s="115"/>
      <c r="H371" s="115"/>
      <c r="I371" s="115"/>
      <c r="J371" s="115"/>
      <c r="K371" s="115"/>
      <c r="L371" s="115"/>
      <c r="M371" s="115"/>
      <c r="N371" s="115"/>
      <c r="O371" s="115"/>
      <c r="P371" s="115"/>
      <c r="Q371" s="115"/>
      <c r="R371" s="115"/>
    </row>
  </sheetData>
  <mergeCells count="2">
    <mergeCell ref="B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100"/>
    <col min="2" max="2" width="12.109375" style="100" bestFit="1" customWidth="1"/>
    <col min="3" max="27" width="9.109375" style="100"/>
  </cols>
  <sheetData>
    <row r="1" spans="1:27" x14ac:dyDescent="0.3">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01" t="s">
        <v>46</v>
      </c>
      <c r="AA1" s="136" t="s">
        <v>404</v>
      </c>
    </row>
    <row r="2" spans="1:27" x14ac:dyDescent="0.3">
      <c r="A2" s="136"/>
      <c r="B2" s="136"/>
      <c r="C2" s="136"/>
      <c r="D2" s="101" t="s">
        <v>0</v>
      </c>
      <c r="E2" s="101"/>
      <c r="F2" s="101" t="s">
        <v>0</v>
      </c>
      <c r="G2" s="101"/>
      <c r="H2" s="101" t="s">
        <v>0</v>
      </c>
      <c r="I2" s="101"/>
      <c r="J2" s="101" t="s">
        <v>0</v>
      </c>
      <c r="K2" s="101"/>
      <c r="L2" s="101" t="s">
        <v>0</v>
      </c>
      <c r="M2" s="101"/>
      <c r="N2" s="101" t="s">
        <v>0</v>
      </c>
      <c r="O2" s="101"/>
      <c r="P2" s="101" t="s">
        <v>0</v>
      </c>
      <c r="Q2" s="101"/>
      <c r="R2" s="101" t="s">
        <v>0</v>
      </c>
      <c r="S2" s="101"/>
      <c r="T2" s="101" t="s">
        <v>0</v>
      </c>
      <c r="U2" s="101"/>
      <c r="V2" s="101" t="s">
        <v>0</v>
      </c>
      <c r="W2" s="101"/>
      <c r="X2" s="101" t="s">
        <v>0</v>
      </c>
      <c r="Y2" s="101"/>
      <c r="Z2" s="101" t="s">
        <v>0</v>
      </c>
      <c r="AA2" s="136"/>
    </row>
    <row r="3" spans="1:27" x14ac:dyDescent="0.3">
      <c r="A3" s="101" t="s">
        <v>7</v>
      </c>
      <c r="B3" s="101" t="s">
        <v>8</v>
      </c>
      <c r="C3" s="101" t="s">
        <v>9</v>
      </c>
      <c r="D3" s="101"/>
      <c r="E3" s="101" t="s">
        <v>10</v>
      </c>
      <c r="F3" s="101"/>
      <c r="G3" s="101" t="s">
        <v>10</v>
      </c>
      <c r="H3" s="101"/>
      <c r="I3" s="101" t="s">
        <v>10</v>
      </c>
      <c r="J3" s="101"/>
      <c r="K3" s="101" t="s">
        <v>10</v>
      </c>
      <c r="L3" s="101"/>
      <c r="M3" s="101" t="s">
        <v>10</v>
      </c>
      <c r="N3" s="101"/>
      <c r="O3" s="101" t="s">
        <v>10</v>
      </c>
      <c r="P3" s="101"/>
      <c r="Q3" s="101" t="s">
        <v>10</v>
      </c>
      <c r="R3" s="101"/>
      <c r="S3" s="101" t="s">
        <v>10</v>
      </c>
      <c r="T3" s="101"/>
      <c r="U3" s="101" t="s">
        <v>10</v>
      </c>
      <c r="V3" s="101"/>
      <c r="W3" s="101" t="s">
        <v>10</v>
      </c>
      <c r="X3" s="101"/>
      <c r="Y3" s="101" t="s">
        <v>10</v>
      </c>
      <c r="Z3" s="101"/>
      <c r="AA3" s="101" t="s">
        <v>10</v>
      </c>
    </row>
    <row r="4" spans="1:27" x14ac:dyDescent="0.3">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08" t="s">
        <v>46</v>
      </c>
      <c r="AA4" s="136" t="s">
        <v>404</v>
      </c>
    </row>
    <row r="5" spans="1:27" x14ac:dyDescent="0.3">
      <c r="A5" s="136"/>
      <c r="B5" s="136"/>
      <c r="C5" s="136"/>
      <c r="D5" s="108" t="s">
        <v>0</v>
      </c>
      <c r="E5" s="108"/>
      <c r="F5" s="108" t="s">
        <v>0</v>
      </c>
      <c r="G5" s="108"/>
      <c r="H5" s="108" t="s">
        <v>0</v>
      </c>
      <c r="I5" s="108"/>
      <c r="J5" s="108" t="s">
        <v>0</v>
      </c>
      <c r="K5" s="108"/>
      <c r="L5" s="108" t="s">
        <v>0</v>
      </c>
      <c r="M5" s="108"/>
      <c r="N5" s="108" t="s">
        <v>0</v>
      </c>
      <c r="O5" s="108"/>
      <c r="P5" s="108" t="s">
        <v>0</v>
      </c>
      <c r="Q5" s="108"/>
      <c r="R5" s="108" t="s">
        <v>0</v>
      </c>
      <c r="S5" s="108"/>
      <c r="T5" s="108" t="s">
        <v>0</v>
      </c>
      <c r="U5" s="108"/>
      <c r="V5" s="108" t="s">
        <v>0</v>
      </c>
      <c r="W5" s="108"/>
      <c r="X5" s="108" t="s">
        <v>0</v>
      </c>
      <c r="Y5" s="108"/>
      <c r="Z5" s="108" t="s">
        <v>0</v>
      </c>
      <c r="AA5" s="136"/>
    </row>
    <row r="6" spans="1:27" x14ac:dyDescent="0.3">
      <c r="A6" s="108" t="s">
        <v>7</v>
      </c>
      <c r="B6" s="108" t="s">
        <v>8</v>
      </c>
      <c r="C6" s="108" t="s">
        <v>9</v>
      </c>
      <c r="D6" s="108"/>
      <c r="E6" s="108" t="s">
        <v>10</v>
      </c>
      <c r="F6" s="108"/>
      <c r="G6" s="108" t="s">
        <v>10</v>
      </c>
      <c r="H6" s="108"/>
      <c r="I6" s="108" t="s">
        <v>10</v>
      </c>
      <c r="J6" s="108"/>
      <c r="K6" s="108" t="s">
        <v>10</v>
      </c>
      <c r="L6" s="108"/>
      <c r="M6" s="108" t="s">
        <v>10</v>
      </c>
      <c r="N6" s="108"/>
      <c r="O6" s="108" t="s">
        <v>10</v>
      </c>
      <c r="P6" s="108"/>
      <c r="Q6" s="108" t="s">
        <v>10</v>
      </c>
      <c r="R6" s="108"/>
      <c r="S6" s="108" t="s">
        <v>10</v>
      </c>
      <c r="T6" s="108"/>
      <c r="U6" s="108" t="s">
        <v>10</v>
      </c>
      <c r="V6" s="108"/>
      <c r="W6" s="108" t="s">
        <v>10</v>
      </c>
      <c r="X6" s="108"/>
      <c r="Y6" s="108" t="s">
        <v>10</v>
      </c>
      <c r="Z6" s="108"/>
      <c r="AA6" s="108" t="s">
        <v>10</v>
      </c>
    </row>
    <row r="7" spans="1:27" x14ac:dyDescent="0.3">
      <c r="A7" s="102" t="s">
        <v>389</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row>
    <row r="8" spans="1:27" x14ac:dyDescent="0.3">
      <c r="A8" s="103" t="s">
        <v>11</v>
      </c>
      <c r="B8" s="104">
        <v>43986</v>
      </c>
      <c r="C8" s="105">
        <v>40.5229</v>
      </c>
      <c r="D8" s="105"/>
      <c r="E8" s="105"/>
      <c r="F8" s="105"/>
      <c r="G8" s="105"/>
      <c r="H8" s="105"/>
      <c r="I8" s="105"/>
      <c r="J8" s="105"/>
      <c r="K8" s="105"/>
      <c r="L8" s="105"/>
      <c r="M8" s="105"/>
      <c r="N8" s="105">
        <v>-43.880398663804598</v>
      </c>
      <c r="O8" s="106">
        <v>7</v>
      </c>
      <c r="P8" s="105">
        <v>-36.316361410470897</v>
      </c>
      <c r="Q8" s="106">
        <v>12</v>
      </c>
      <c r="R8" s="105">
        <v>-18.276309013011598</v>
      </c>
      <c r="S8" s="106">
        <v>13</v>
      </c>
      <c r="T8" s="105">
        <v>-26.7154956919527</v>
      </c>
      <c r="U8" s="106">
        <v>15</v>
      </c>
      <c r="V8" s="105">
        <v>-8.7668486042190903</v>
      </c>
      <c r="W8" s="106">
        <v>12</v>
      </c>
      <c r="X8" s="105">
        <v>2.1952333325193099</v>
      </c>
      <c r="Y8" s="106">
        <v>9</v>
      </c>
      <c r="Z8" s="105">
        <v>16.1270011598188</v>
      </c>
      <c r="AA8" s="106">
        <v>5</v>
      </c>
    </row>
    <row r="9" spans="1:27" x14ac:dyDescent="0.3">
      <c r="A9" s="103" t="s">
        <v>12</v>
      </c>
      <c r="B9" s="104">
        <v>43986</v>
      </c>
      <c r="C9" s="105">
        <v>244.49799999999999</v>
      </c>
      <c r="D9" s="105"/>
      <c r="E9" s="105"/>
      <c r="F9" s="105"/>
      <c r="G9" s="105"/>
      <c r="H9" s="105"/>
      <c r="I9" s="105"/>
      <c r="J9" s="105"/>
      <c r="K9" s="105"/>
      <c r="L9" s="105"/>
      <c r="M9" s="105"/>
      <c r="N9" s="105">
        <v>-51.715819012804403</v>
      </c>
      <c r="O9" s="106">
        <v>11</v>
      </c>
      <c r="P9" s="105">
        <v>-38.2335264051179</v>
      </c>
      <c r="Q9" s="106">
        <v>14</v>
      </c>
      <c r="R9" s="105">
        <v>-15.9990548047987</v>
      </c>
      <c r="S9" s="106">
        <v>12</v>
      </c>
      <c r="T9" s="105">
        <v>-23.677967019434501</v>
      </c>
      <c r="U9" s="106">
        <v>13</v>
      </c>
      <c r="V9" s="105">
        <v>-2.3953542635175999</v>
      </c>
      <c r="W9" s="106">
        <v>6</v>
      </c>
      <c r="X9" s="105">
        <v>4.8166015135018396</v>
      </c>
      <c r="Y9" s="106">
        <v>5</v>
      </c>
      <c r="Z9" s="105">
        <v>14.719288493958601</v>
      </c>
      <c r="AA9" s="106">
        <v>6</v>
      </c>
    </row>
    <row r="10" spans="1:27" x14ac:dyDescent="0.3">
      <c r="A10" s="103" t="s">
        <v>13</v>
      </c>
      <c r="B10" s="104">
        <v>43986</v>
      </c>
      <c r="C10" s="105">
        <v>140.80000000000001</v>
      </c>
      <c r="D10" s="105"/>
      <c r="E10" s="105"/>
      <c r="F10" s="105"/>
      <c r="G10" s="105"/>
      <c r="H10" s="105"/>
      <c r="I10" s="105"/>
      <c r="J10" s="105"/>
      <c r="K10" s="105"/>
      <c r="L10" s="105"/>
      <c r="M10" s="105"/>
      <c r="N10" s="105">
        <v>-2.2971761541909101</v>
      </c>
      <c r="O10" s="106">
        <v>1</v>
      </c>
      <c r="P10" s="105">
        <v>-13.9643834232049</v>
      </c>
      <c r="Q10" s="106">
        <v>1</v>
      </c>
      <c r="R10" s="105">
        <v>-2.6519936061523901</v>
      </c>
      <c r="S10" s="106">
        <v>1</v>
      </c>
      <c r="T10" s="105">
        <v>-10.050380154490799</v>
      </c>
      <c r="U10" s="106">
        <v>2</v>
      </c>
      <c r="V10" s="105">
        <v>2.1262193722470499E-2</v>
      </c>
      <c r="W10" s="106">
        <v>2</v>
      </c>
      <c r="X10" s="105">
        <v>4.4692895289585497</v>
      </c>
      <c r="Y10" s="106">
        <v>6</v>
      </c>
      <c r="Z10" s="105">
        <v>19.198019351438798</v>
      </c>
      <c r="AA10" s="106">
        <v>4</v>
      </c>
    </row>
    <row r="11" spans="1:27" x14ac:dyDescent="0.3">
      <c r="A11" s="103" t="s">
        <v>14</v>
      </c>
      <c r="B11" s="104">
        <v>43986</v>
      </c>
      <c r="C11" s="105">
        <v>9.02</v>
      </c>
      <c r="D11" s="105"/>
      <c r="E11" s="105"/>
      <c r="F11" s="105"/>
      <c r="G11" s="105"/>
      <c r="H11" s="105"/>
      <c r="I11" s="105"/>
      <c r="J11" s="105"/>
      <c r="K11" s="105"/>
      <c r="L11" s="105"/>
      <c r="M11" s="105"/>
      <c r="N11" s="105">
        <v>-50.647548566142497</v>
      </c>
      <c r="O11" s="106">
        <v>10</v>
      </c>
      <c r="P11" s="105">
        <v>-29.409030338715201</v>
      </c>
      <c r="Q11" s="106">
        <v>7</v>
      </c>
      <c r="R11" s="105">
        <v>-11.348662294014</v>
      </c>
      <c r="S11" s="106">
        <v>10</v>
      </c>
      <c r="T11" s="105">
        <v>-16.8202764976959</v>
      </c>
      <c r="U11" s="106">
        <v>9</v>
      </c>
      <c r="V11" s="105"/>
      <c r="W11" s="106"/>
      <c r="X11" s="105"/>
      <c r="Y11" s="106"/>
      <c r="Z11" s="105">
        <v>-5.4694189602446501</v>
      </c>
      <c r="AA11" s="106">
        <v>15</v>
      </c>
    </row>
    <row r="12" spans="1:27" x14ac:dyDescent="0.3">
      <c r="A12" s="103" t="s">
        <v>15</v>
      </c>
      <c r="B12" s="104">
        <v>43986</v>
      </c>
      <c r="C12" s="105">
        <v>37.869999999999997</v>
      </c>
      <c r="D12" s="105"/>
      <c r="E12" s="105"/>
      <c r="F12" s="105"/>
      <c r="G12" s="105"/>
      <c r="H12" s="105"/>
      <c r="I12" s="105"/>
      <c r="J12" s="105"/>
      <c r="K12" s="105"/>
      <c r="L12" s="105"/>
      <c r="M12" s="105"/>
      <c r="N12" s="105">
        <v>-88.859809337134706</v>
      </c>
      <c r="O12" s="106">
        <v>16</v>
      </c>
      <c r="P12" s="105">
        <v>-49.734899565116201</v>
      </c>
      <c r="Q12" s="106">
        <v>16</v>
      </c>
      <c r="R12" s="105">
        <v>-24.5359727275872</v>
      </c>
      <c r="S12" s="106">
        <v>16</v>
      </c>
      <c r="T12" s="105">
        <v>-31.494562668759698</v>
      </c>
      <c r="U12" s="106">
        <v>16</v>
      </c>
      <c r="V12" s="105">
        <v>-8.0283142970155801</v>
      </c>
      <c r="W12" s="106">
        <v>11</v>
      </c>
      <c r="X12" s="105">
        <v>1.1918216572395099</v>
      </c>
      <c r="Y12" s="106">
        <v>11</v>
      </c>
      <c r="Z12" s="105">
        <v>9.8273842899725103</v>
      </c>
      <c r="AA12" s="106">
        <v>10</v>
      </c>
    </row>
    <row r="13" spans="1:27" x14ac:dyDescent="0.3">
      <c r="A13" s="103" t="s">
        <v>16</v>
      </c>
      <c r="B13" s="104">
        <v>43986</v>
      </c>
      <c r="C13" s="105">
        <v>10.868399999999999</v>
      </c>
      <c r="D13" s="105"/>
      <c r="E13" s="105"/>
      <c r="F13" s="105"/>
      <c r="G13" s="105"/>
      <c r="H13" s="105"/>
      <c r="I13" s="105"/>
      <c r="J13" s="105"/>
      <c r="K13" s="105"/>
      <c r="L13" s="105"/>
      <c r="M13" s="105"/>
      <c r="N13" s="105">
        <v>-43.607025671063603</v>
      </c>
      <c r="O13" s="106">
        <v>6</v>
      </c>
      <c r="P13" s="105">
        <v>-28.746467383048799</v>
      </c>
      <c r="Q13" s="106">
        <v>6</v>
      </c>
      <c r="R13" s="105">
        <v>-7.1001825977868398</v>
      </c>
      <c r="S13" s="106">
        <v>7</v>
      </c>
      <c r="T13" s="105">
        <v>-16.512789744794102</v>
      </c>
      <c r="U13" s="106">
        <v>8</v>
      </c>
      <c r="V13" s="105">
        <v>-7.1868026559006504</v>
      </c>
      <c r="W13" s="106">
        <v>10</v>
      </c>
      <c r="X13" s="105"/>
      <c r="Y13" s="106"/>
      <c r="Z13" s="105">
        <v>1.8300577367205499</v>
      </c>
      <c r="AA13" s="106">
        <v>12</v>
      </c>
    </row>
    <row r="14" spans="1:27" x14ac:dyDescent="0.3">
      <c r="A14" s="103" t="s">
        <v>17</v>
      </c>
      <c r="B14" s="104">
        <v>43986</v>
      </c>
      <c r="C14" s="105">
        <v>29.3887</v>
      </c>
      <c r="D14" s="105"/>
      <c r="E14" s="105"/>
      <c r="F14" s="105"/>
      <c r="G14" s="105"/>
      <c r="H14" s="105"/>
      <c r="I14" s="105"/>
      <c r="J14" s="105"/>
      <c r="K14" s="105"/>
      <c r="L14" s="105"/>
      <c r="M14" s="105"/>
      <c r="N14" s="105">
        <v>-61.290799021118701</v>
      </c>
      <c r="O14" s="106">
        <v>15</v>
      </c>
      <c r="P14" s="105">
        <v>-34.721400945033302</v>
      </c>
      <c r="Q14" s="106">
        <v>11</v>
      </c>
      <c r="R14" s="105">
        <v>-7.9523380749960397</v>
      </c>
      <c r="S14" s="106">
        <v>8</v>
      </c>
      <c r="T14" s="105">
        <v>-16.1294029408973</v>
      </c>
      <c r="U14" s="106">
        <v>7</v>
      </c>
      <c r="V14" s="105">
        <v>-1.93337449330432</v>
      </c>
      <c r="W14" s="106">
        <v>5</v>
      </c>
      <c r="X14" s="105">
        <v>7.3619559911543</v>
      </c>
      <c r="Y14" s="106">
        <v>2</v>
      </c>
      <c r="Z14" s="105">
        <v>13.852466954836199</v>
      </c>
      <c r="AA14" s="106">
        <v>7</v>
      </c>
    </row>
    <row r="15" spans="1:27" x14ac:dyDescent="0.3">
      <c r="A15" s="103" t="s">
        <v>18</v>
      </c>
      <c r="B15" s="104">
        <v>43986</v>
      </c>
      <c r="C15" s="105">
        <v>31.248999999999999</v>
      </c>
      <c r="D15" s="105"/>
      <c r="E15" s="105"/>
      <c r="F15" s="105"/>
      <c r="G15" s="105"/>
      <c r="H15" s="105"/>
      <c r="I15" s="105"/>
      <c r="J15" s="105"/>
      <c r="K15" s="105"/>
      <c r="L15" s="105"/>
      <c r="M15" s="105"/>
      <c r="N15" s="105">
        <v>-57.8281906858277</v>
      </c>
      <c r="O15" s="106">
        <v>14</v>
      </c>
      <c r="P15" s="105">
        <v>-34.662582537182402</v>
      </c>
      <c r="Q15" s="106">
        <v>10</v>
      </c>
      <c r="R15" s="105">
        <v>-13.0196203974914</v>
      </c>
      <c r="S15" s="106">
        <v>11</v>
      </c>
      <c r="T15" s="105">
        <v>-19.528051836207901</v>
      </c>
      <c r="U15" s="106">
        <v>11</v>
      </c>
      <c r="V15" s="105">
        <v>-3.8323512140463101</v>
      </c>
      <c r="W15" s="106">
        <v>7</v>
      </c>
      <c r="X15" s="105">
        <v>6.4807130637851698</v>
      </c>
      <c r="Y15" s="106">
        <v>3</v>
      </c>
      <c r="Z15" s="105">
        <v>20.800208024610601</v>
      </c>
      <c r="AA15" s="106">
        <v>2</v>
      </c>
    </row>
    <row r="16" spans="1:27" x14ac:dyDescent="0.3">
      <c r="A16" s="103" t="s">
        <v>19</v>
      </c>
      <c r="B16" s="104">
        <v>43986</v>
      </c>
      <c r="C16" s="105">
        <v>64.911299999999997</v>
      </c>
      <c r="D16" s="105"/>
      <c r="E16" s="105"/>
      <c r="F16" s="105"/>
      <c r="G16" s="105"/>
      <c r="H16" s="105"/>
      <c r="I16" s="105"/>
      <c r="J16" s="105"/>
      <c r="K16" s="105"/>
      <c r="L16" s="105"/>
      <c r="M16" s="105"/>
      <c r="N16" s="105">
        <v>-53.943200969827103</v>
      </c>
      <c r="O16" s="106">
        <v>12</v>
      </c>
      <c r="P16" s="105">
        <v>-34.000432197521199</v>
      </c>
      <c r="Q16" s="106">
        <v>9</v>
      </c>
      <c r="R16" s="105">
        <v>-11.0068724620038</v>
      </c>
      <c r="S16" s="106">
        <v>9</v>
      </c>
      <c r="T16" s="105">
        <v>-19.1814619055592</v>
      </c>
      <c r="U16" s="106">
        <v>10</v>
      </c>
      <c r="V16" s="105">
        <v>-1.22806569077623</v>
      </c>
      <c r="W16" s="106">
        <v>4</v>
      </c>
      <c r="X16" s="105">
        <v>5.0309065915035402</v>
      </c>
      <c r="Y16" s="106">
        <v>4</v>
      </c>
      <c r="Z16" s="105">
        <v>11.995341485384699</v>
      </c>
      <c r="AA16" s="106">
        <v>8</v>
      </c>
    </row>
    <row r="17" spans="1:29" x14ac:dyDescent="0.3">
      <c r="A17" s="103" t="s">
        <v>20</v>
      </c>
      <c r="B17" s="104">
        <v>43986</v>
      </c>
      <c r="C17" s="105">
        <v>43.36</v>
      </c>
      <c r="D17" s="105"/>
      <c r="E17" s="105"/>
      <c r="F17" s="105"/>
      <c r="G17" s="105"/>
      <c r="H17" s="105"/>
      <c r="I17" s="105"/>
      <c r="J17" s="105"/>
      <c r="K17" s="105"/>
      <c r="L17" s="105"/>
      <c r="M17" s="105"/>
      <c r="N17" s="105">
        <v>-45.306879246791297</v>
      </c>
      <c r="O17" s="106">
        <v>8</v>
      </c>
      <c r="P17" s="105">
        <v>-37.651755637003099</v>
      </c>
      <c r="Q17" s="106">
        <v>13</v>
      </c>
      <c r="R17" s="105">
        <v>-19.799968756315</v>
      </c>
      <c r="S17" s="106">
        <v>15</v>
      </c>
      <c r="T17" s="105">
        <v>-23.543671561208701</v>
      </c>
      <c r="U17" s="106">
        <v>12</v>
      </c>
      <c r="V17" s="105">
        <v>-4.6263298223383797</v>
      </c>
      <c r="W17" s="106">
        <v>8</v>
      </c>
      <c r="X17" s="105">
        <v>2.8962187207727799</v>
      </c>
      <c r="Y17" s="106">
        <v>8</v>
      </c>
      <c r="Z17" s="105">
        <v>23.429670964017699</v>
      </c>
      <c r="AA17" s="106">
        <v>1</v>
      </c>
    </row>
    <row r="18" spans="1:29" x14ac:dyDescent="0.3">
      <c r="A18" s="103" t="s">
        <v>21</v>
      </c>
      <c r="B18" s="104">
        <v>43986</v>
      </c>
      <c r="C18" s="105">
        <v>125.4224</v>
      </c>
      <c r="D18" s="105"/>
      <c r="E18" s="105"/>
      <c r="F18" s="105"/>
      <c r="G18" s="105"/>
      <c r="H18" s="105"/>
      <c r="I18" s="105"/>
      <c r="J18" s="105"/>
      <c r="K18" s="105"/>
      <c r="L18" s="105"/>
      <c r="M18" s="105"/>
      <c r="N18" s="105">
        <v>-30.740441785797501</v>
      </c>
      <c r="O18" s="106">
        <v>3</v>
      </c>
      <c r="P18" s="105">
        <v>-27.904088558589599</v>
      </c>
      <c r="Q18" s="106">
        <v>5</v>
      </c>
      <c r="R18" s="105">
        <v>-7.0231401584677497</v>
      </c>
      <c r="S18" s="106">
        <v>6</v>
      </c>
      <c r="T18" s="105">
        <v>-13.3913094158438</v>
      </c>
      <c r="U18" s="106">
        <v>5</v>
      </c>
      <c r="V18" s="105">
        <v>-0.45790568139402099</v>
      </c>
      <c r="W18" s="106">
        <v>3</v>
      </c>
      <c r="X18" s="105">
        <v>8.6381136399434695</v>
      </c>
      <c r="Y18" s="106">
        <v>1</v>
      </c>
      <c r="Z18" s="105">
        <v>19.8227925572264</v>
      </c>
      <c r="AA18" s="106">
        <v>3</v>
      </c>
    </row>
    <row r="19" spans="1:29" x14ac:dyDescent="0.3">
      <c r="A19" s="103" t="s">
        <v>22</v>
      </c>
      <c r="B19" s="104">
        <v>43986</v>
      </c>
      <c r="C19" s="105">
        <v>9.0927000000000007</v>
      </c>
      <c r="D19" s="105"/>
      <c r="E19" s="105"/>
      <c r="F19" s="105"/>
      <c r="G19" s="105"/>
      <c r="H19" s="105"/>
      <c r="I19" s="105"/>
      <c r="J19" s="105"/>
      <c r="K19" s="105"/>
      <c r="L19" s="105"/>
      <c r="M19" s="105"/>
      <c r="N19" s="105">
        <v>-43.350165661284301</v>
      </c>
      <c r="O19" s="106">
        <v>5</v>
      </c>
      <c r="P19" s="105">
        <v>-29.511432899158098</v>
      </c>
      <c r="Q19" s="106">
        <v>8</v>
      </c>
      <c r="R19" s="105">
        <v>-5.2398001087371302</v>
      </c>
      <c r="S19" s="106">
        <v>5</v>
      </c>
      <c r="T19" s="105">
        <v>-10.6139232053476</v>
      </c>
      <c r="U19" s="106">
        <v>3</v>
      </c>
      <c r="V19" s="105"/>
      <c r="W19" s="106"/>
      <c r="X19" s="105"/>
      <c r="Y19" s="106"/>
      <c r="Z19" s="105">
        <v>-4.7856141618497103</v>
      </c>
      <c r="AA19" s="106">
        <v>14</v>
      </c>
    </row>
    <row r="20" spans="1:29" x14ac:dyDescent="0.3">
      <c r="A20" s="103" t="s">
        <v>23</v>
      </c>
      <c r="B20" s="104">
        <v>43986</v>
      </c>
      <c r="C20" s="105">
        <v>8.9274000000000004</v>
      </c>
      <c r="D20" s="105"/>
      <c r="E20" s="105"/>
      <c r="F20" s="105"/>
      <c r="G20" s="105"/>
      <c r="H20" s="105"/>
      <c r="I20" s="105"/>
      <c r="J20" s="105"/>
      <c r="K20" s="105"/>
      <c r="L20" s="105"/>
      <c r="M20" s="105"/>
      <c r="N20" s="105">
        <v>-39.661913674677898</v>
      </c>
      <c r="O20" s="106">
        <v>4</v>
      </c>
      <c r="P20" s="105">
        <v>-26.836018797267499</v>
      </c>
      <c r="Q20" s="106">
        <v>4</v>
      </c>
      <c r="R20" s="105">
        <v>-4.0397867540597998</v>
      </c>
      <c r="S20" s="106">
        <v>3</v>
      </c>
      <c r="T20" s="105">
        <v>-9.8591275055098198</v>
      </c>
      <c r="U20" s="106">
        <v>1</v>
      </c>
      <c r="V20" s="105"/>
      <c r="W20" s="106"/>
      <c r="X20" s="105"/>
      <c r="Y20" s="106"/>
      <c r="Z20" s="105">
        <v>-5.8345603576751097</v>
      </c>
      <c r="AA20" s="106">
        <v>16</v>
      </c>
    </row>
    <row r="21" spans="1:29" x14ac:dyDescent="0.3">
      <c r="A21" s="103" t="s">
        <v>24</v>
      </c>
      <c r="B21" s="104">
        <v>43986</v>
      </c>
      <c r="C21" s="105">
        <v>199.17670000000001</v>
      </c>
      <c r="D21" s="105"/>
      <c r="E21" s="105"/>
      <c r="F21" s="105"/>
      <c r="G21" s="105"/>
      <c r="H21" s="105"/>
      <c r="I21" s="105"/>
      <c r="J21" s="105"/>
      <c r="K21" s="105"/>
      <c r="L21" s="105"/>
      <c r="M21" s="105"/>
      <c r="N21" s="105">
        <v>-55.535354879451504</v>
      </c>
      <c r="O21" s="106">
        <v>13</v>
      </c>
      <c r="P21" s="105">
        <v>-43.3542782007206</v>
      </c>
      <c r="Q21" s="106">
        <v>15</v>
      </c>
      <c r="R21" s="105">
        <v>-18.648292555455299</v>
      </c>
      <c r="S21" s="106">
        <v>14</v>
      </c>
      <c r="T21" s="105">
        <v>-25.847604291890601</v>
      </c>
      <c r="U21" s="106">
        <v>14</v>
      </c>
      <c r="V21" s="105">
        <v>-6.8249511292589604</v>
      </c>
      <c r="W21" s="106">
        <v>9</v>
      </c>
      <c r="X21" s="105">
        <v>1.85903862522946</v>
      </c>
      <c r="Y21" s="106">
        <v>10</v>
      </c>
      <c r="Z21" s="105">
        <v>7.8315971572963203</v>
      </c>
      <c r="AA21" s="106">
        <v>11</v>
      </c>
    </row>
    <row r="22" spans="1:29" x14ac:dyDescent="0.3">
      <c r="A22" s="103" t="s">
        <v>25</v>
      </c>
      <c r="B22" s="104">
        <v>43986</v>
      </c>
      <c r="C22" s="105">
        <v>9.4</v>
      </c>
      <c r="D22" s="105"/>
      <c r="E22" s="105"/>
      <c r="F22" s="105"/>
      <c r="G22" s="105"/>
      <c r="H22" s="105"/>
      <c r="I22" s="105"/>
      <c r="J22" s="105"/>
      <c r="K22" s="105"/>
      <c r="L22" s="105"/>
      <c r="M22" s="105"/>
      <c r="N22" s="105">
        <v>-25.2901437727351</v>
      </c>
      <c r="O22" s="106">
        <v>2</v>
      </c>
      <c r="P22" s="105">
        <v>-25.694201775576399</v>
      </c>
      <c r="Q22" s="106">
        <v>2</v>
      </c>
      <c r="R22" s="105">
        <v>-4.3855696734853398</v>
      </c>
      <c r="S22" s="106">
        <v>4</v>
      </c>
      <c r="T22" s="105">
        <v>-13.8026976804756</v>
      </c>
      <c r="U22" s="106">
        <v>6</v>
      </c>
      <c r="V22" s="105"/>
      <c r="W22" s="106"/>
      <c r="X22" s="105"/>
      <c r="Y22" s="106"/>
      <c r="Z22" s="105">
        <v>-4.0036563071298001</v>
      </c>
      <c r="AA22" s="106">
        <v>13</v>
      </c>
    </row>
    <row r="23" spans="1:29" x14ac:dyDescent="0.3">
      <c r="A23" s="103" t="s">
        <v>26</v>
      </c>
      <c r="B23" s="104">
        <v>43986</v>
      </c>
      <c r="C23" s="105">
        <v>58.128100000000003</v>
      </c>
      <c r="D23" s="105"/>
      <c r="E23" s="105"/>
      <c r="F23" s="105"/>
      <c r="G23" s="105"/>
      <c r="H23" s="105"/>
      <c r="I23" s="105"/>
      <c r="J23" s="105"/>
      <c r="K23" s="105"/>
      <c r="L23" s="105"/>
      <c r="M23" s="105"/>
      <c r="N23" s="105">
        <v>-47.094937076836203</v>
      </c>
      <c r="O23" s="106">
        <v>9</v>
      </c>
      <c r="P23" s="105">
        <v>-26.190596468795601</v>
      </c>
      <c r="Q23" s="106">
        <v>3</v>
      </c>
      <c r="R23" s="105">
        <v>-3.8833150598107</v>
      </c>
      <c r="S23" s="106">
        <v>2</v>
      </c>
      <c r="T23" s="105">
        <v>-11.315304353473</v>
      </c>
      <c r="U23" s="106">
        <v>4</v>
      </c>
      <c r="V23" s="105">
        <v>1.4104774384547301</v>
      </c>
      <c r="W23" s="106">
        <v>1</v>
      </c>
      <c r="X23" s="105">
        <v>4.21612769124485</v>
      </c>
      <c r="Y23" s="106">
        <v>7</v>
      </c>
      <c r="Z23" s="105">
        <v>10.7285237258248</v>
      </c>
      <c r="AA23" s="106">
        <v>9</v>
      </c>
      <c r="AB23" s="100"/>
      <c r="AC23" s="100"/>
    </row>
    <row r="24" spans="1:29" x14ac:dyDescent="0.3">
      <c r="A24" s="136"/>
      <c r="B24" s="136"/>
      <c r="C24" s="136"/>
      <c r="D24" s="108"/>
      <c r="E24" s="108"/>
      <c r="F24" s="108"/>
      <c r="G24" s="108"/>
      <c r="H24" s="108"/>
      <c r="I24" s="108"/>
      <c r="J24" s="108"/>
      <c r="K24" s="108"/>
      <c r="L24" s="108"/>
      <c r="M24" s="108"/>
      <c r="N24" s="136" t="s">
        <v>1</v>
      </c>
      <c r="O24" s="136"/>
      <c r="P24" s="136" t="s">
        <v>2</v>
      </c>
      <c r="Q24" s="136"/>
      <c r="R24" s="136" t="s">
        <v>3</v>
      </c>
      <c r="S24" s="136"/>
      <c r="T24" s="136" t="s">
        <v>4</v>
      </c>
      <c r="U24" s="136"/>
      <c r="V24" s="136" t="s">
        <v>5</v>
      </c>
      <c r="W24" s="136"/>
      <c r="X24" s="136" t="s">
        <v>6</v>
      </c>
      <c r="Y24" s="136"/>
      <c r="Z24" s="108" t="s">
        <v>46</v>
      </c>
      <c r="AA24" s="136" t="s">
        <v>404</v>
      </c>
      <c r="AB24" s="100"/>
      <c r="AC24" s="100"/>
    </row>
    <row r="25" spans="1:29" x14ac:dyDescent="0.3">
      <c r="A25" s="136"/>
      <c r="B25" s="136"/>
      <c r="C25" s="136"/>
      <c r="D25" s="108"/>
      <c r="E25" s="108"/>
      <c r="F25" s="108"/>
      <c r="G25" s="108"/>
      <c r="H25" s="108"/>
      <c r="I25" s="108"/>
      <c r="J25" s="108"/>
      <c r="K25" s="108"/>
      <c r="L25" s="108"/>
      <c r="M25" s="108"/>
      <c r="N25" s="108" t="s">
        <v>0</v>
      </c>
      <c r="O25" s="108"/>
      <c r="P25" s="108" t="s">
        <v>0</v>
      </c>
      <c r="Q25" s="108"/>
      <c r="R25" s="108" t="s">
        <v>0</v>
      </c>
      <c r="S25" s="108"/>
      <c r="T25" s="108" t="s">
        <v>0</v>
      </c>
      <c r="U25" s="108"/>
      <c r="V25" s="108" t="s">
        <v>0</v>
      </c>
      <c r="W25" s="108"/>
      <c r="X25" s="108" t="s">
        <v>0</v>
      </c>
      <c r="Y25" s="108"/>
      <c r="Z25" s="108" t="s">
        <v>0</v>
      </c>
      <c r="AA25" s="136"/>
      <c r="AB25" s="100"/>
      <c r="AC25" s="100"/>
    </row>
    <row r="26" spans="1:29" x14ac:dyDescent="0.3">
      <c r="A26" s="108" t="s">
        <v>7</v>
      </c>
      <c r="B26" s="108" t="s">
        <v>8</v>
      </c>
      <c r="C26" s="108" t="s">
        <v>9</v>
      </c>
      <c r="D26" s="108"/>
      <c r="E26" s="108"/>
      <c r="F26" s="108"/>
      <c r="G26" s="108"/>
      <c r="H26" s="108"/>
      <c r="I26" s="108"/>
      <c r="J26" s="108"/>
      <c r="K26" s="108"/>
      <c r="L26" s="108"/>
      <c r="M26" s="108"/>
      <c r="N26" s="108"/>
      <c r="O26" s="108" t="s">
        <v>10</v>
      </c>
      <c r="P26" s="108"/>
      <c r="Q26" s="108" t="s">
        <v>10</v>
      </c>
      <c r="R26" s="108"/>
      <c r="S26" s="108" t="s">
        <v>10</v>
      </c>
      <c r="T26" s="108"/>
      <c r="U26" s="108" t="s">
        <v>10</v>
      </c>
      <c r="V26" s="108"/>
      <c r="W26" s="108" t="s">
        <v>10</v>
      </c>
      <c r="X26" s="108"/>
      <c r="Y26" s="108" t="s">
        <v>10</v>
      </c>
      <c r="Z26" s="108"/>
      <c r="AA26" s="108" t="s">
        <v>10</v>
      </c>
      <c r="AB26" s="100"/>
      <c r="AC26" s="100"/>
    </row>
    <row r="27" spans="1:29" x14ac:dyDescent="0.3">
      <c r="A27" s="102" t="s">
        <v>389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0"/>
      <c r="AC27" s="100"/>
    </row>
    <row r="28" spans="1:29" x14ac:dyDescent="0.3">
      <c r="A28" s="103" t="s">
        <v>30</v>
      </c>
      <c r="B28" s="104">
        <v>43986</v>
      </c>
      <c r="C28" s="105">
        <v>37.709000000000003</v>
      </c>
      <c r="D28" s="105"/>
      <c r="E28" s="105"/>
      <c r="F28" s="105"/>
      <c r="G28" s="105"/>
      <c r="H28" s="105"/>
      <c r="I28" s="105"/>
      <c r="J28" s="105"/>
      <c r="K28" s="105"/>
      <c r="L28" s="105"/>
      <c r="M28" s="105"/>
      <c r="N28" s="105">
        <v>-44.768889722656198</v>
      </c>
      <c r="O28" s="106">
        <v>6</v>
      </c>
      <c r="P28" s="105">
        <v>-37.1391697515608</v>
      </c>
      <c r="Q28" s="106">
        <v>12</v>
      </c>
      <c r="R28" s="105">
        <v>-19.194206118745001</v>
      </c>
      <c r="S28" s="106">
        <v>13</v>
      </c>
      <c r="T28" s="105">
        <v>-27.518137746015299</v>
      </c>
      <c r="U28" s="106">
        <v>15</v>
      </c>
      <c r="V28" s="105">
        <v>-9.6263963701502604</v>
      </c>
      <c r="W28" s="106">
        <v>12</v>
      </c>
      <c r="X28" s="105">
        <v>1.01447340939486</v>
      </c>
      <c r="Y28" s="106">
        <v>10</v>
      </c>
      <c r="Z28" s="105">
        <v>22.717396675651401</v>
      </c>
      <c r="AA28" s="106">
        <v>8</v>
      </c>
      <c r="AB28" s="100"/>
      <c r="AC28" s="100"/>
    </row>
    <row r="29" spans="1:29" x14ac:dyDescent="0.3">
      <c r="A29" s="103" t="s">
        <v>31</v>
      </c>
      <c r="B29" s="104">
        <v>43986</v>
      </c>
      <c r="C29" s="105">
        <v>229.10300000000001</v>
      </c>
      <c r="D29" s="105"/>
      <c r="E29" s="105"/>
      <c r="F29" s="105"/>
      <c r="G29" s="105"/>
      <c r="H29" s="105"/>
      <c r="I29" s="105"/>
      <c r="J29" s="105"/>
      <c r="K29" s="105"/>
      <c r="L29" s="105"/>
      <c r="M29" s="105"/>
      <c r="N29" s="105">
        <v>-52.578780724062597</v>
      </c>
      <c r="O29" s="106">
        <v>11</v>
      </c>
      <c r="P29" s="105">
        <v>-38.9690045672385</v>
      </c>
      <c r="Q29" s="106">
        <v>14</v>
      </c>
      <c r="R29" s="105">
        <v>-16.7799726526254</v>
      </c>
      <c r="S29" s="106">
        <v>12</v>
      </c>
      <c r="T29" s="105">
        <v>-24.341717384578399</v>
      </c>
      <c r="U29" s="106">
        <v>13</v>
      </c>
      <c r="V29" s="105">
        <v>-3.4003211580864701</v>
      </c>
      <c r="W29" s="106">
        <v>6</v>
      </c>
      <c r="X29" s="105">
        <v>3.51282785575152</v>
      </c>
      <c r="Y29" s="106">
        <v>5</v>
      </c>
      <c r="Z29" s="105">
        <v>83.131595634095603</v>
      </c>
      <c r="AA29" s="106">
        <v>2</v>
      </c>
      <c r="AB29" s="100"/>
      <c r="AC29" s="100"/>
    </row>
    <row r="30" spans="1:29" x14ac:dyDescent="0.3">
      <c r="A30" s="103" t="s">
        <v>32</v>
      </c>
      <c r="B30" s="104">
        <v>43986</v>
      </c>
      <c r="C30" s="105">
        <v>131.72999999999999</v>
      </c>
      <c r="D30" s="105"/>
      <c r="E30" s="105"/>
      <c r="F30" s="105"/>
      <c r="G30" s="105"/>
      <c r="H30" s="105"/>
      <c r="I30" s="105"/>
      <c r="J30" s="105"/>
      <c r="K30" s="105"/>
      <c r="L30" s="105"/>
      <c r="M30" s="105"/>
      <c r="N30" s="105">
        <v>-2.84068566410199</v>
      </c>
      <c r="O30" s="106">
        <v>1</v>
      </c>
      <c r="P30" s="105">
        <v>-14.451324103508901</v>
      </c>
      <c r="Q30" s="106">
        <v>1</v>
      </c>
      <c r="R30" s="105">
        <v>-3.16888609049278</v>
      </c>
      <c r="S30" s="106">
        <v>1</v>
      </c>
      <c r="T30" s="105">
        <v>-10.5413842609596</v>
      </c>
      <c r="U30" s="106">
        <v>1</v>
      </c>
      <c r="V30" s="105">
        <v>-0.74743279694157705</v>
      </c>
      <c r="W30" s="106">
        <v>2</v>
      </c>
      <c r="X30" s="105">
        <v>3.32791513761868</v>
      </c>
      <c r="Y30" s="106">
        <v>7</v>
      </c>
      <c r="Z30" s="105">
        <v>76.990902789811102</v>
      </c>
      <c r="AA30" s="106">
        <v>3</v>
      </c>
      <c r="AB30" s="100"/>
      <c r="AC30" s="100"/>
    </row>
    <row r="31" spans="1:29" x14ac:dyDescent="0.3">
      <c r="A31" s="103" t="s">
        <v>33</v>
      </c>
      <c r="B31" s="104">
        <v>43986</v>
      </c>
      <c r="C31" s="105">
        <v>8.7799999999999994</v>
      </c>
      <c r="D31" s="105"/>
      <c r="E31" s="105"/>
      <c r="F31" s="105"/>
      <c r="G31" s="105"/>
      <c r="H31" s="105"/>
      <c r="I31" s="105"/>
      <c r="J31" s="105"/>
      <c r="K31" s="105"/>
      <c r="L31" s="105"/>
      <c r="M31" s="105"/>
      <c r="N31" s="105">
        <v>-50.823582746859003</v>
      </c>
      <c r="O31" s="106">
        <v>10</v>
      </c>
      <c r="P31" s="105">
        <v>-29.927686879427</v>
      </c>
      <c r="Q31" s="106">
        <v>6</v>
      </c>
      <c r="R31" s="105">
        <v>-12.0097575734655</v>
      </c>
      <c r="S31" s="106">
        <v>10</v>
      </c>
      <c r="T31" s="105">
        <v>-17.664817859173102</v>
      </c>
      <c r="U31" s="106">
        <v>8</v>
      </c>
      <c r="V31" s="105"/>
      <c r="W31" s="106"/>
      <c r="X31" s="105"/>
      <c r="Y31" s="106"/>
      <c r="Z31" s="105">
        <v>-6.8088685015290604</v>
      </c>
      <c r="AA31" s="106">
        <v>15</v>
      </c>
      <c r="AB31" s="100"/>
      <c r="AC31" s="100"/>
    </row>
    <row r="32" spans="1:29" x14ac:dyDescent="0.3">
      <c r="A32" s="103" t="s">
        <v>34</v>
      </c>
      <c r="B32" s="104">
        <v>43986</v>
      </c>
      <c r="C32" s="105">
        <v>35.299999999999997</v>
      </c>
      <c r="D32" s="105"/>
      <c r="E32" s="105"/>
      <c r="F32" s="105"/>
      <c r="G32" s="105"/>
      <c r="H32" s="105"/>
      <c r="I32" s="105"/>
      <c r="J32" s="105"/>
      <c r="K32" s="105"/>
      <c r="L32" s="105"/>
      <c r="M32" s="105"/>
      <c r="N32" s="105">
        <v>-89.748965937899101</v>
      </c>
      <c r="O32" s="106">
        <v>16</v>
      </c>
      <c r="P32" s="105">
        <v>-50.538357696966301</v>
      </c>
      <c r="Q32" s="106">
        <v>16</v>
      </c>
      <c r="R32" s="105">
        <v>-25.408554972104799</v>
      </c>
      <c r="S32" s="106">
        <v>16</v>
      </c>
      <c r="T32" s="105">
        <v>-32.209415172685603</v>
      </c>
      <c r="U32" s="106">
        <v>16</v>
      </c>
      <c r="V32" s="105">
        <v>-8.8668488039213695</v>
      </c>
      <c r="W32" s="106">
        <v>11</v>
      </c>
      <c r="X32" s="105">
        <v>0.15214592815268699</v>
      </c>
      <c r="Y32" s="106">
        <v>11</v>
      </c>
      <c r="Z32" s="105">
        <v>20.649597495527701</v>
      </c>
      <c r="AA32" s="106">
        <v>10</v>
      </c>
      <c r="AB32" s="100"/>
      <c r="AC32" s="100"/>
    </row>
    <row r="33" spans="1:29" x14ac:dyDescent="0.3">
      <c r="A33" s="103" t="s">
        <v>35</v>
      </c>
      <c r="B33" s="104">
        <v>43986</v>
      </c>
      <c r="C33" s="105">
        <v>9.9497</v>
      </c>
      <c r="D33" s="105"/>
      <c r="E33" s="105"/>
      <c r="F33" s="105"/>
      <c r="G33" s="105"/>
      <c r="H33" s="105"/>
      <c r="I33" s="105"/>
      <c r="J33" s="105"/>
      <c r="K33" s="105"/>
      <c r="L33" s="105"/>
      <c r="M33" s="105"/>
      <c r="N33" s="105">
        <v>-45.190391392243697</v>
      </c>
      <c r="O33" s="106">
        <v>7</v>
      </c>
      <c r="P33" s="105">
        <v>-30.140358773433899</v>
      </c>
      <c r="Q33" s="106">
        <v>7</v>
      </c>
      <c r="R33" s="105">
        <v>-8.5522692146387005</v>
      </c>
      <c r="S33" s="106">
        <v>7</v>
      </c>
      <c r="T33" s="105">
        <v>-17.793618553019201</v>
      </c>
      <c r="U33" s="106">
        <v>9</v>
      </c>
      <c r="V33" s="105">
        <v>-8.3956574733762395</v>
      </c>
      <c r="W33" s="106">
        <v>10</v>
      </c>
      <c r="X33" s="105"/>
      <c r="Y33" s="106"/>
      <c r="Z33" s="105">
        <v>-0.10600173210161599</v>
      </c>
      <c r="AA33" s="106">
        <v>12</v>
      </c>
      <c r="AB33" s="100"/>
      <c r="AC33" s="100"/>
    </row>
    <row r="34" spans="1:29" x14ac:dyDescent="0.3">
      <c r="A34" s="103" t="s">
        <v>36</v>
      </c>
      <c r="B34" s="104">
        <v>43986</v>
      </c>
      <c r="C34" s="105">
        <v>27.3508</v>
      </c>
      <c r="D34" s="105"/>
      <c r="E34" s="105"/>
      <c r="F34" s="105"/>
      <c r="G34" s="105"/>
      <c r="H34" s="105"/>
      <c r="I34" s="105"/>
      <c r="J34" s="105"/>
      <c r="K34" s="105"/>
      <c r="L34" s="105"/>
      <c r="M34" s="105"/>
      <c r="N34" s="105">
        <v>-61.840033836642803</v>
      </c>
      <c r="O34" s="106">
        <v>15</v>
      </c>
      <c r="P34" s="105">
        <v>-35.256589282080498</v>
      </c>
      <c r="Q34" s="106">
        <v>10</v>
      </c>
      <c r="R34" s="105">
        <v>-8.5607822834096599</v>
      </c>
      <c r="S34" s="106">
        <v>8</v>
      </c>
      <c r="T34" s="105">
        <v>-16.671335655647901</v>
      </c>
      <c r="U34" s="106">
        <v>7</v>
      </c>
      <c r="V34" s="105">
        <v>-2.5390320545749199</v>
      </c>
      <c r="W34" s="106">
        <v>5</v>
      </c>
      <c r="X34" s="105">
        <v>5.8738452658011804</v>
      </c>
      <c r="Y34" s="106">
        <v>2</v>
      </c>
      <c r="Z34" s="105">
        <v>91.472809140329304</v>
      </c>
      <c r="AA34" s="106">
        <v>1</v>
      </c>
      <c r="AB34" s="100"/>
      <c r="AC34" s="100"/>
    </row>
    <row r="35" spans="1:29" x14ac:dyDescent="0.3">
      <c r="A35" s="103" t="s">
        <v>37</v>
      </c>
      <c r="B35" s="104">
        <v>43986</v>
      </c>
      <c r="C35" s="105">
        <v>29.405999999999999</v>
      </c>
      <c r="D35" s="105"/>
      <c r="E35" s="105"/>
      <c r="F35" s="105"/>
      <c r="G35" s="105"/>
      <c r="H35" s="105"/>
      <c r="I35" s="105"/>
      <c r="J35" s="105"/>
      <c r="K35" s="105"/>
      <c r="L35" s="105"/>
      <c r="M35" s="105"/>
      <c r="N35" s="105">
        <v>-58.687179764989899</v>
      </c>
      <c r="O35" s="106">
        <v>14</v>
      </c>
      <c r="P35" s="105">
        <v>-35.481085599811898</v>
      </c>
      <c r="Q35" s="106">
        <v>11</v>
      </c>
      <c r="R35" s="105">
        <v>-13.8969266851452</v>
      </c>
      <c r="S35" s="106">
        <v>11</v>
      </c>
      <c r="T35" s="105">
        <v>-20.307261433048101</v>
      </c>
      <c r="U35" s="106">
        <v>11</v>
      </c>
      <c r="V35" s="105">
        <v>-4.6396761988088704</v>
      </c>
      <c r="W35" s="106">
        <v>7</v>
      </c>
      <c r="X35" s="105">
        <v>5.3321428553742596</v>
      </c>
      <c r="Y35" s="106">
        <v>3</v>
      </c>
      <c r="Z35" s="105">
        <v>18.639973684210499</v>
      </c>
      <c r="AA35" s="106">
        <v>11</v>
      </c>
      <c r="AB35" s="100"/>
      <c r="AC35" s="100"/>
    </row>
    <row r="36" spans="1:29" x14ac:dyDescent="0.3">
      <c r="A36" s="103" t="s">
        <v>38</v>
      </c>
      <c r="B36" s="104">
        <v>43986</v>
      </c>
      <c r="C36" s="105">
        <v>61.42</v>
      </c>
      <c r="D36" s="105"/>
      <c r="E36" s="105"/>
      <c r="F36" s="105"/>
      <c r="G36" s="105"/>
      <c r="H36" s="105"/>
      <c r="I36" s="105"/>
      <c r="J36" s="105"/>
      <c r="K36" s="105"/>
      <c r="L36" s="105"/>
      <c r="M36" s="105"/>
      <c r="N36" s="105">
        <v>-54.567034307231197</v>
      </c>
      <c r="O36" s="106">
        <v>12</v>
      </c>
      <c r="P36" s="105">
        <v>-34.596163154095997</v>
      </c>
      <c r="Q36" s="106">
        <v>9</v>
      </c>
      <c r="R36" s="105">
        <v>-11.629127548455299</v>
      </c>
      <c r="S36" s="106">
        <v>9</v>
      </c>
      <c r="T36" s="105">
        <v>-19.712216056779202</v>
      </c>
      <c r="U36" s="106">
        <v>10</v>
      </c>
      <c r="V36" s="105">
        <v>-1.90469334189984</v>
      </c>
      <c r="W36" s="106">
        <v>4</v>
      </c>
      <c r="X36" s="105">
        <v>4.1152012408379504</v>
      </c>
      <c r="Y36" s="106">
        <v>4</v>
      </c>
      <c r="Z36" s="105">
        <v>34.28</v>
      </c>
      <c r="AA36" s="106">
        <v>6</v>
      </c>
      <c r="AB36" s="100"/>
      <c r="AC36" s="100"/>
    </row>
    <row r="37" spans="1:29" x14ac:dyDescent="0.3">
      <c r="A37" s="103" t="s">
        <v>39</v>
      </c>
      <c r="B37" s="104">
        <v>43986</v>
      </c>
      <c r="C37" s="105">
        <v>42.94</v>
      </c>
      <c r="D37" s="105"/>
      <c r="E37" s="105"/>
      <c r="F37" s="105"/>
      <c r="G37" s="105"/>
      <c r="H37" s="105"/>
      <c r="I37" s="105"/>
      <c r="J37" s="105"/>
      <c r="K37" s="105"/>
      <c r="L37" s="105"/>
      <c r="M37" s="105"/>
      <c r="N37" s="105">
        <v>-45.771304706114201</v>
      </c>
      <c r="O37" s="106">
        <v>8</v>
      </c>
      <c r="P37" s="105">
        <v>-38.102091491963897</v>
      </c>
      <c r="Q37" s="106">
        <v>13</v>
      </c>
      <c r="R37" s="105">
        <v>-20.255330312150502</v>
      </c>
      <c r="S37" s="106">
        <v>15</v>
      </c>
      <c r="T37" s="105">
        <v>-23.934426229508201</v>
      </c>
      <c r="U37" s="106">
        <v>12</v>
      </c>
      <c r="V37" s="105">
        <v>-4.9035136348037298</v>
      </c>
      <c r="W37" s="106">
        <v>8</v>
      </c>
      <c r="X37" s="105">
        <v>2.5734153603184402</v>
      </c>
      <c r="Y37" s="106">
        <v>8</v>
      </c>
      <c r="Z37" s="105">
        <v>22.313269628017999</v>
      </c>
      <c r="AA37" s="106">
        <v>9</v>
      </c>
      <c r="AB37" s="100"/>
      <c r="AC37" s="100"/>
    </row>
    <row r="38" spans="1:29" x14ac:dyDescent="0.3">
      <c r="A38" s="103" t="s">
        <v>40</v>
      </c>
      <c r="B38" s="104">
        <v>43986</v>
      </c>
      <c r="C38" s="105">
        <v>117.4397</v>
      </c>
      <c r="D38" s="105"/>
      <c r="E38" s="105"/>
      <c r="F38" s="105"/>
      <c r="G38" s="105"/>
      <c r="H38" s="105"/>
      <c r="I38" s="105"/>
      <c r="J38" s="105"/>
      <c r="K38" s="105"/>
      <c r="L38" s="105"/>
      <c r="M38" s="105"/>
      <c r="N38" s="105">
        <v>-32.012427708531703</v>
      </c>
      <c r="O38" s="106">
        <v>3</v>
      </c>
      <c r="P38" s="105">
        <v>-29.1905276452907</v>
      </c>
      <c r="Q38" s="106">
        <v>5</v>
      </c>
      <c r="R38" s="105">
        <v>-8.4394637463625095</v>
      </c>
      <c r="S38" s="106">
        <v>6</v>
      </c>
      <c r="T38" s="105">
        <v>-14.6768678166735</v>
      </c>
      <c r="U38" s="106">
        <v>6</v>
      </c>
      <c r="V38" s="105">
        <v>-1.69198958779579</v>
      </c>
      <c r="W38" s="106">
        <v>3</v>
      </c>
      <c r="X38" s="105">
        <v>7.1830031348516501</v>
      </c>
      <c r="Y38" s="106">
        <v>1</v>
      </c>
      <c r="Z38" s="105">
        <v>67.392147276164295</v>
      </c>
      <c r="AA38" s="106">
        <v>4</v>
      </c>
      <c r="AB38" s="100"/>
      <c r="AC38" s="100"/>
    </row>
    <row r="39" spans="1:29" x14ac:dyDescent="0.3">
      <c r="A39" s="103" t="s">
        <v>41</v>
      </c>
      <c r="B39" s="104">
        <v>43986</v>
      </c>
      <c r="C39" s="105">
        <v>8.8213000000000008</v>
      </c>
      <c r="D39" s="105"/>
      <c r="E39" s="105"/>
      <c r="F39" s="105"/>
      <c r="G39" s="105"/>
      <c r="H39" s="105"/>
      <c r="I39" s="105"/>
      <c r="J39" s="105"/>
      <c r="K39" s="105"/>
      <c r="L39" s="105"/>
      <c r="M39" s="105"/>
      <c r="N39" s="105">
        <v>-44.4810086753467</v>
      </c>
      <c r="O39" s="106">
        <v>5</v>
      </c>
      <c r="P39" s="105">
        <v>-30.520319316664398</v>
      </c>
      <c r="Q39" s="106">
        <v>8</v>
      </c>
      <c r="R39" s="105">
        <v>-6.3603270378087604</v>
      </c>
      <c r="S39" s="106">
        <v>5</v>
      </c>
      <c r="T39" s="105">
        <v>-11.687885525239601</v>
      </c>
      <c r="U39" s="106">
        <v>3</v>
      </c>
      <c r="V39" s="105"/>
      <c r="W39" s="106"/>
      <c r="X39" s="105"/>
      <c r="Y39" s="106"/>
      <c r="Z39" s="105">
        <v>-6.2171315028901697</v>
      </c>
      <c r="AA39" s="106">
        <v>14</v>
      </c>
      <c r="AB39" s="100"/>
      <c r="AC39" s="100"/>
    </row>
    <row r="40" spans="1:29" x14ac:dyDescent="0.3">
      <c r="A40" s="103" t="s">
        <v>42</v>
      </c>
      <c r="B40" s="104">
        <v>43986</v>
      </c>
      <c r="C40" s="105">
        <v>8.6499000000000006</v>
      </c>
      <c r="D40" s="105"/>
      <c r="E40" s="105"/>
      <c r="F40" s="105"/>
      <c r="G40" s="105"/>
      <c r="H40" s="105"/>
      <c r="I40" s="105"/>
      <c r="J40" s="105"/>
      <c r="K40" s="105"/>
      <c r="L40" s="105"/>
      <c r="M40" s="105"/>
      <c r="N40" s="105">
        <v>-40.796072512321302</v>
      </c>
      <c r="O40" s="106">
        <v>4</v>
      </c>
      <c r="P40" s="105">
        <v>-27.8599771546513</v>
      </c>
      <c r="Q40" s="106">
        <v>4</v>
      </c>
      <c r="R40" s="105">
        <v>-5.1549000977254096</v>
      </c>
      <c r="S40" s="106">
        <v>4</v>
      </c>
      <c r="T40" s="105">
        <v>-10.9810053605904</v>
      </c>
      <c r="U40" s="106">
        <v>2</v>
      </c>
      <c r="V40" s="105"/>
      <c r="W40" s="106"/>
      <c r="X40" s="105"/>
      <c r="Y40" s="106"/>
      <c r="Z40" s="105">
        <v>-7.3440611028315903</v>
      </c>
      <c r="AA40" s="106">
        <v>16</v>
      </c>
      <c r="AB40" s="100"/>
      <c r="AC40" s="100"/>
    </row>
    <row r="41" spans="1:29" x14ac:dyDescent="0.3">
      <c r="A41" s="103" t="s">
        <v>43</v>
      </c>
      <c r="B41" s="104">
        <v>43986</v>
      </c>
      <c r="C41" s="105">
        <v>188.696</v>
      </c>
      <c r="D41" s="105"/>
      <c r="E41" s="105"/>
      <c r="F41" s="105"/>
      <c r="G41" s="105"/>
      <c r="H41" s="105"/>
      <c r="I41" s="105"/>
      <c r="J41" s="105"/>
      <c r="K41" s="105"/>
      <c r="L41" s="105"/>
      <c r="M41" s="105"/>
      <c r="N41" s="105">
        <v>-56.4310249421574</v>
      </c>
      <c r="O41" s="106">
        <v>13</v>
      </c>
      <c r="P41" s="105">
        <v>-44.151428452313397</v>
      </c>
      <c r="Q41" s="106">
        <v>15</v>
      </c>
      <c r="R41" s="105">
        <v>-19.485447140871099</v>
      </c>
      <c r="S41" s="106">
        <v>14</v>
      </c>
      <c r="T41" s="105">
        <v>-26.533580613415001</v>
      </c>
      <c r="U41" s="106">
        <v>14</v>
      </c>
      <c r="V41" s="105">
        <v>-7.4752952020640704</v>
      </c>
      <c r="W41" s="106">
        <v>9</v>
      </c>
      <c r="X41" s="105">
        <v>1.02076485178286</v>
      </c>
      <c r="Y41" s="106">
        <v>9</v>
      </c>
      <c r="Z41" s="105">
        <v>48.717080234758498</v>
      </c>
      <c r="AA41" s="106">
        <v>5</v>
      </c>
      <c r="AB41" s="100"/>
      <c r="AC41" s="100"/>
    </row>
    <row r="42" spans="1:29" x14ac:dyDescent="0.3">
      <c r="A42" s="103" t="s">
        <v>44</v>
      </c>
      <c r="B42" s="104">
        <v>43986</v>
      </c>
      <c r="C42" s="105">
        <v>9.2799999999999994</v>
      </c>
      <c r="D42" s="105"/>
      <c r="E42" s="105"/>
      <c r="F42" s="105"/>
      <c r="G42" s="105"/>
      <c r="H42" s="105"/>
      <c r="I42" s="105"/>
      <c r="J42" s="105"/>
      <c r="K42" s="105"/>
      <c r="L42" s="105"/>
      <c r="M42" s="105"/>
      <c r="N42" s="105">
        <v>-25.5960729312763</v>
      </c>
      <c r="O42" s="106">
        <v>2</v>
      </c>
      <c r="P42" s="105">
        <v>-26.3077182597494</v>
      </c>
      <c r="Q42" s="106">
        <v>2</v>
      </c>
      <c r="R42" s="105">
        <v>-5.1075980484853201</v>
      </c>
      <c r="S42" s="106">
        <v>3</v>
      </c>
      <c r="T42" s="105">
        <v>-14.430510437913901</v>
      </c>
      <c r="U42" s="106">
        <v>5</v>
      </c>
      <c r="V42" s="105"/>
      <c r="W42" s="106"/>
      <c r="X42" s="105"/>
      <c r="Y42" s="106"/>
      <c r="Z42" s="105">
        <v>-4.80438756855576</v>
      </c>
      <c r="AA42" s="106">
        <v>13</v>
      </c>
      <c r="AB42" s="100"/>
      <c r="AC42" s="100"/>
    </row>
    <row r="43" spans="1:29" x14ac:dyDescent="0.3">
      <c r="A43" s="103" t="s">
        <v>45</v>
      </c>
      <c r="B43" s="104">
        <v>43986</v>
      </c>
      <c r="C43" s="105">
        <v>55.063200000000002</v>
      </c>
      <c r="D43" s="105"/>
      <c r="E43" s="105"/>
      <c r="F43" s="105"/>
      <c r="G43" s="105"/>
      <c r="H43" s="105"/>
      <c r="I43" s="105"/>
      <c r="J43" s="105"/>
      <c r="K43" s="105"/>
      <c r="L43" s="105"/>
      <c r="M43" s="105"/>
      <c r="N43" s="105">
        <v>-47.658246281097497</v>
      </c>
      <c r="O43" s="106">
        <v>9</v>
      </c>
      <c r="P43" s="105">
        <v>-26.745866166415901</v>
      </c>
      <c r="Q43" s="106">
        <v>3</v>
      </c>
      <c r="R43" s="105">
        <v>-4.4877754528817304</v>
      </c>
      <c r="S43" s="106">
        <v>2</v>
      </c>
      <c r="T43" s="105">
        <v>-11.8688997057431</v>
      </c>
      <c r="U43" s="106">
        <v>4</v>
      </c>
      <c r="V43" s="105">
        <v>0.67925327720225204</v>
      </c>
      <c r="W43" s="106">
        <v>1</v>
      </c>
      <c r="X43" s="105">
        <v>3.3643186773064002</v>
      </c>
      <c r="Y43" s="106">
        <v>6</v>
      </c>
      <c r="Z43" s="105">
        <v>30.274375115037699</v>
      </c>
      <c r="AA43" s="106">
        <v>7</v>
      </c>
      <c r="AB43" s="100"/>
      <c r="AC43" s="100"/>
    </row>
    <row r="44" spans="1:29" x14ac:dyDescent="0.3">
      <c r="A44" s="136"/>
      <c r="B44" s="136"/>
      <c r="C44" s="136"/>
      <c r="D44" s="108"/>
      <c r="E44" s="108"/>
      <c r="F44" s="108"/>
      <c r="G44" s="108"/>
      <c r="H44" s="108"/>
      <c r="I44" s="108"/>
      <c r="J44" s="136" t="s">
        <v>47</v>
      </c>
      <c r="K44" s="136"/>
      <c r="L44" s="136" t="s">
        <v>48</v>
      </c>
      <c r="M44" s="136"/>
      <c r="N44" s="136" t="s">
        <v>1</v>
      </c>
      <c r="O44" s="136"/>
      <c r="P44" s="136" t="s">
        <v>2</v>
      </c>
      <c r="Q44" s="136"/>
      <c r="R44" s="136" t="s">
        <v>3</v>
      </c>
      <c r="S44" s="136"/>
      <c r="V44" s="103"/>
      <c r="W44" s="103"/>
      <c r="X44" s="103"/>
      <c r="Y44" s="103"/>
      <c r="Z44" s="108" t="s">
        <v>46</v>
      </c>
      <c r="AA44" s="136" t="s">
        <v>404</v>
      </c>
    </row>
    <row r="45" spans="1:29" x14ac:dyDescent="0.3">
      <c r="A45" s="136"/>
      <c r="B45" s="136"/>
      <c r="C45" s="136"/>
      <c r="D45" s="108"/>
      <c r="E45" s="108"/>
      <c r="F45" s="108"/>
      <c r="G45" s="108"/>
      <c r="H45" s="108"/>
      <c r="I45" s="108"/>
      <c r="J45" s="108" t="s">
        <v>0</v>
      </c>
      <c r="K45" s="108"/>
      <c r="L45" s="108" t="s">
        <v>0</v>
      </c>
      <c r="M45" s="108"/>
      <c r="N45" s="108" t="s">
        <v>0</v>
      </c>
      <c r="O45" s="108"/>
      <c r="P45" s="108" t="s">
        <v>0</v>
      </c>
      <c r="Q45" s="108"/>
      <c r="R45" s="108" t="s">
        <v>0</v>
      </c>
      <c r="S45" s="108"/>
      <c r="V45" s="103"/>
      <c r="W45" s="103"/>
      <c r="X45" s="103"/>
      <c r="Y45" s="103"/>
      <c r="Z45" s="108" t="s">
        <v>0</v>
      </c>
      <c r="AA45" s="136"/>
    </row>
    <row r="46" spans="1:29" x14ac:dyDescent="0.3">
      <c r="A46" s="108" t="s">
        <v>7</v>
      </c>
      <c r="B46" s="108" t="s">
        <v>8</v>
      </c>
      <c r="C46" s="108" t="s">
        <v>9</v>
      </c>
      <c r="D46" s="108"/>
      <c r="E46" s="108"/>
      <c r="F46" s="108"/>
      <c r="G46" s="108"/>
      <c r="H46" s="108"/>
      <c r="I46" s="108"/>
      <c r="J46" s="108"/>
      <c r="K46" s="108" t="s">
        <v>10</v>
      </c>
      <c r="L46" s="108"/>
      <c r="M46" s="108" t="s">
        <v>10</v>
      </c>
      <c r="N46" s="108"/>
      <c r="O46" s="108" t="s">
        <v>10</v>
      </c>
      <c r="P46" s="108"/>
      <c r="Q46" s="108" t="s">
        <v>10</v>
      </c>
      <c r="R46" s="108"/>
      <c r="S46" s="108" t="s">
        <v>10</v>
      </c>
      <c r="V46" s="103"/>
      <c r="W46" s="103"/>
      <c r="X46" s="103"/>
      <c r="Y46" s="103"/>
      <c r="Z46" s="108"/>
      <c r="AA46" s="108" t="s">
        <v>10</v>
      </c>
    </row>
    <row r="47" spans="1:29" x14ac:dyDescent="0.3">
      <c r="A47" s="102" t="s">
        <v>388</v>
      </c>
      <c r="B47" s="102"/>
      <c r="C47" s="102"/>
      <c r="D47" s="102"/>
      <c r="E47" s="102"/>
      <c r="F47" s="102"/>
      <c r="G47" s="102"/>
      <c r="H47" s="102"/>
      <c r="I47" s="102"/>
      <c r="J47" s="102"/>
      <c r="K47" s="102"/>
      <c r="L47" s="102"/>
      <c r="M47" s="102"/>
      <c r="N47" s="102"/>
      <c r="O47" s="102"/>
      <c r="P47" s="102"/>
      <c r="Q47" s="102"/>
      <c r="R47" s="102"/>
      <c r="S47" s="102"/>
      <c r="V47" s="103"/>
      <c r="W47" s="103"/>
      <c r="X47" s="103"/>
      <c r="Y47" s="103"/>
      <c r="Z47" s="102"/>
      <c r="AA47" s="102"/>
    </row>
    <row r="48" spans="1:29" x14ac:dyDescent="0.3">
      <c r="A48" s="103" t="s">
        <v>379</v>
      </c>
      <c r="B48" s="104">
        <v>43986</v>
      </c>
      <c r="C48" s="105">
        <v>9.93</v>
      </c>
      <c r="D48" s="105"/>
      <c r="E48" s="105"/>
      <c r="F48" s="105"/>
      <c r="G48" s="105"/>
      <c r="H48" s="105"/>
      <c r="I48" s="105"/>
      <c r="J48" s="105">
        <v>158.76831501831501</v>
      </c>
      <c r="K48" s="106">
        <v>3</v>
      </c>
      <c r="L48" s="105">
        <v>63.745633860694298</v>
      </c>
      <c r="M48" s="106">
        <v>3</v>
      </c>
      <c r="N48" s="105">
        <v>-3.5635251236657202</v>
      </c>
      <c r="O48" s="106">
        <v>1</v>
      </c>
      <c r="P48" s="105"/>
      <c r="Q48" s="106"/>
      <c r="R48" s="105"/>
      <c r="S48" s="106"/>
      <c r="V48" s="103"/>
      <c r="W48" s="103"/>
      <c r="X48" s="103"/>
      <c r="Y48" s="103"/>
      <c r="Z48" s="105">
        <v>-2.26106194690266</v>
      </c>
      <c r="AA48" s="106">
        <v>2</v>
      </c>
    </row>
    <row r="49" spans="1:27" x14ac:dyDescent="0.3">
      <c r="A49" s="103" t="s">
        <v>49</v>
      </c>
      <c r="B49" s="104">
        <v>43986</v>
      </c>
      <c r="C49" s="105">
        <v>9.3800000000000008</v>
      </c>
      <c r="D49" s="105"/>
      <c r="E49" s="105"/>
      <c r="F49" s="105"/>
      <c r="G49" s="105"/>
      <c r="H49" s="105"/>
      <c r="I49" s="105"/>
      <c r="J49" s="105">
        <v>226.576725707664</v>
      </c>
      <c r="K49" s="106">
        <v>2</v>
      </c>
      <c r="L49" s="105">
        <v>102.32497290023601</v>
      </c>
      <c r="M49" s="106">
        <v>1</v>
      </c>
      <c r="N49" s="105">
        <v>-30.0974512743628</v>
      </c>
      <c r="O49" s="106">
        <v>2</v>
      </c>
      <c r="P49" s="105">
        <v>-21.275045537340599</v>
      </c>
      <c r="Q49" s="106">
        <v>1</v>
      </c>
      <c r="R49" s="105">
        <v>-3.9949727881400001</v>
      </c>
      <c r="S49" s="106">
        <v>1</v>
      </c>
      <c r="V49" s="103"/>
      <c r="W49" s="103"/>
      <c r="X49" s="103"/>
      <c r="Y49" s="103"/>
      <c r="Z49" s="105">
        <v>-6.8993902439024302</v>
      </c>
      <c r="AA49" s="106">
        <v>3</v>
      </c>
    </row>
    <row r="50" spans="1:27" x14ac:dyDescent="0.3">
      <c r="A50" s="103" t="s">
        <v>50</v>
      </c>
      <c r="B50" s="104">
        <v>43986</v>
      </c>
      <c r="C50" s="105">
        <v>98.597800000000007</v>
      </c>
      <c r="D50" s="105"/>
      <c r="E50" s="105"/>
      <c r="F50" s="105"/>
      <c r="G50" s="105"/>
      <c r="H50" s="105"/>
      <c r="I50" s="105"/>
      <c r="J50" s="105">
        <v>246.53933061108501</v>
      </c>
      <c r="K50" s="106">
        <v>1</v>
      </c>
      <c r="L50" s="105">
        <v>93.471882603459306</v>
      </c>
      <c r="M50" s="106">
        <v>2</v>
      </c>
      <c r="N50" s="105">
        <v>-50.107955159263</v>
      </c>
      <c r="O50" s="106">
        <v>3</v>
      </c>
      <c r="P50" s="105">
        <v>-32.930852003214603</v>
      </c>
      <c r="Q50" s="106">
        <v>2</v>
      </c>
      <c r="R50" s="105">
        <v>-8.7042249318840206</v>
      </c>
      <c r="S50" s="106">
        <v>2</v>
      </c>
      <c r="V50" s="103"/>
      <c r="W50" s="103"/>
      <c r="X50" s="103"/>
      <c r="Y50" s="103"/>
      <c r="Z50" s="105">
        <v>14.0604450288268</v>
      </c>
      <c r="AA50" s="106">
        <v>1</v>
      </c>
    </row>
    <row r="51" spans="1:27" x14ac:dyDescent="0.3">
      <c r="A51" s="136"/>
      <c r="B51" s="136"/>
      <c r="C51" s="136"/>
      <c r="D51" s="108"/>
      <c r="E51" s="108"/>
      <c r="F51" s="108"/>
      <c r="G51" s="108"/>
      <c r="H51" s="108"/>
      <c r="I51" s="108"/>
      <c r="J51" s="136" t="s">
        <v>47</v>
      </c>
      <c r="K51" s="136"/>
      <c r="L51" s="136" t="s">
        <v>48</v>
      </c>
      <c r="M51" s="136"/>
      <c r="N51" s="136" t="s">
        <v>1</v>
      </c>
      <c r="O51" s="136"/>
      <c r="P51" s="136" t="s">
        <v>2</v>
      </c>
      <c r="Q51" s="136"/>
      <c r="R51" s="136" t="s">
        <v>3</v>
      </c>
      <c r="S51" s="136"/>
      <c r="Z51" s="108" t="s">
        <v>46</v>
      </c>
      <c r="AA51" s="136" t="s">
        <v>404</v>
      </c>
    </row>
    <row r="52" spans="1:27" x14ac:dyDescent="0.3">
      <c r="A52" s="136"/>
      <c r="B52" s="136"/>
      <c r="C52" s="136"/>
      <c r="D52" s="108"/>
      <c r="E52" s="108"/>
      <c r="F52" s="108"/>
      <c r="G52" s="108"/>
      <c r="H52" s="108"/>
      <c r="I52" s="108"/>
      <c r="J52" s="108" t="s">
        <v>0</v>
      </c>
      <c r="K52" s="108"/>
      <c r="L52" s="108" t="s">
        <v>0</v>
      </c>
      <c r="M52" s="108"/>
      <c r="N52" s="108" t="s">
        <v>0</v>
      </c>
      <c r="O52" s="108"/>
      <c r="P52" s="108" t="s">
        <v>0</v>
      </c>
      <c r="Q52" s="108"/>
      <c r="R52" s="108" t="s">
        <v>0</v>
      </c>
      <c r="S52" s="108"/>
      <c r="Z52" s="108" t="s">
        <v>0</v>
      </c>
      <c r="AA52" s="136"/>
    </row>
    <row r="53" spans="1:27" x14ac:dyDescent="0.3">
      <c r="A53" s="108" t="s">
        <v>7</v>
      </c>
      <c r="B53" s="108" t="s">
        <v>8</v>
      </c>
      <c r="C53" s="108" t="s">
        <v>9</v>
      </c>
      <c r="D53" s="108"/>
      <c r="E53" s="108"/>
      <c r="F53" s="108"/>
      <c r="G53" s="108"/>
      <c r="H53" s="108"/>
      <c r="I53" s="108"/>
      <c r="J53" s="108"/>
      <c r="K53" s="108" t="s">
        <v>10</v>
      </c>
      <c r="L53" s="108"/>
      <c r="M53" s="108" t="s">
        <v>10</v>
      </c>
      <c r="N53" s="108"/>
      <c r="O53" s="108" t="s">
        <v>10</v>
      </c>
      <c r="P53" s="108"/>
      <c r="Q53" s="108" t="s">
        <v>10</v>
      </c>
      <c r="R53" s="108"/>
      <c r="S53" s="108" t="s">
        <v>10</v>
      </c>
      <c r="Z53" s="108"/>
      <c r="AA53" s="108" t="s">
        <v>10</v>
      </c>
    </row>
    <row r="54" spans="1:27" x14ac:dyDescent="0.3">
      <c r="A54" s="102" t="s">
        <v>388</v>
      </c>
      <c r="B54" s="102"/>
      <c r="C54" s="102"/>
      <c r="D54" s="102"/>
      <c r="E54" s="102"/>
      <c r="F54" s="102"/>
      <c r="G54" s="102"/>
      <c r="H54" s="102"/>
      <c r="I54" s="102"/>
      <c r="J54" s="102"/>
      <c r="K54" s="102"/>
      <c r="L54" s="102"/>
      <c r="M54" s="102"/>
      <c r="N54" s="102"/>
      <c r="O54" s="102"/>
      <c r="P54" s="102"/>
      <c r="Q54" s="102"/>
      <c r="R54" s="102"/>
      <c r="S54" s="102"/>
      <c r="Z54" s="102"/>
      <c r="AA54" s="102"/>
    </row>
    <row r="55" spans="1:27" x14ac:dyDescent="0.3">
      <c r="A55" s="103" t="s">
        <v>381</v>
      </c>
      <c r="B55" s="104">
        <v>43986</v>
      </c>
      <c r="C55" s="105">
        <v>9.8800000000000008</v>
      </c>
      <c r="D55" s="105"/>
      <c r="E55" s="105"/>
      <c r="F55" s="105"/>
      <c r="G55" s="105"/>
      <c r="H55" s="105"/>
      <c r="I55" s="105"/>
      <c r="J55" s="105">
        <v>156.652360515022</v>
      </c>
      <c r="K55" s="106">
        <v>3</v>
      </c>
      <c r="L55" s="105">
        <v>61.441478580507798</v>
      </c>
      <c r="M55" s="106">
        <v>3</v>
      </c>
      <c r="N55" s="105">
        <v>-5.5432613034799703</v>
      </c>
      <c r="O55" s="106">
        <v>1</v>
      </c>
      <c r="P55" s="105"/>
      <c r="Q55" s="106"/>
      <c r="R55" s="105"/>
      <c r="S55" s="106"/>
      <c r="Z55" s="105">
        <v>-3.8761061946902302</v>
      </c>
      <c r="AA55" s="106">
        <v>2</v>
      </c>
    </row>
    <row r="56" spans="1:27" x14ac:dyDescent="0.3">
      <c r="A56" s="103" t="s">
        <v>51</v>
      </c>
      <c r="B56" s="104">
        <v>43986</v>
      </c>
      <c r="C56" s="105">
        <v>9.33</v>
      </c>
      <c r="D56" s="105"/>
      <c r="E56" s="105"/>
      <c r="F56" s="105"/>
      <c r="G56" s="105"/>
      <c r="H56" s="105"/>
      <c r="I56" s="105"/>
      <c r="J56" s="105">
        <v>221.30398671096401</v>
      </c>
      <c r="K56" s="106">
        <v>2</v>
      </c>
      <c r="L56" s="105">
        <v>99.943735933983604</v>
      </c>
      <c r="M56" s="106">
        <v>1</v>
      </c>
      <c r="N56" s="105">
        <v>-30.970742395600599</v>
      </c>
      <c r="O56" s="106">
        <v>2</v>
      </c>
      <c r="P56" s="105">
        <v>-21.8866015934593</v>
      </c>
      <c r="Q56" s="106">
        <v>1</v>
      </c>
      <c r="R56" s="105">
        <v>-4.6837611998882798</v>
      </c>
      <c r="S56" s="106">
        <v>1</v>
      </c>
      <c r="Z56" s="105">
        <v>-7.4557926829268197</v>
      </c>
      <c r="AA56" s="106">
        <v>3</v>
      </c>
    </row>
    <row r="57" spans="1:27" x14ac:dyDescent="0.3">
      <c r="A57" s="103" t="s">
        <v>52</v>
      </c>
      <c r="B57" s="104">
        <v>43986</v>
      </c>
      <c r="C57" s="105">
        <v>93.166499999999999</v>
      </c>
      <c r="D57" s="105"/>
      <c r="E57" s="105"/>
      <c r="F57" s="105"/>
      <c r="G57" s="105"/>
      <c r="H57" s="105"/>
      <c r="I57" s="105"/>
      <c r="J57" s="105">
        <v>245.5717027211</v>
      </c>
      <c r="K57" s="106">
        <v>1</v>
      </c>
      <c r="L57" s="105">
        <v>92.514996592486895</v>
      </c>
      <c r="M57" s="106">
        <v>2</v>
      </c>
      <c r="N57" s="105">
        <v>-50.842771751183399</v>
      </c>
      <c r="O57" s="106">
        <v>3</v>
      </c>
      <c r="P57" s="105">
        <v>-33.627308471479701</v>
      </c>
      <c r="Q57" s="106">
        <v>2</v>
      </c>
      <c r="R57" s="105">
        <v>-9.4606605159264792</v>
      </c>
      <c r="S57" s="106">
        <v>2</v>
      </c>
      <c r="Z57" s="105">
        <v>136.235620663476</v>
      </c>
      <c r="AA57" s="106">
        <v>1</v>
      </c>
    </row>
    <row r="58" spans="1:27" x14ac:dyDescent="0.3">
      <c r="A58" s="136"/>
      <c r="B58" s="136"/>
      <c r="C58" s="136"/>
      <c r="D58" s="108"/>
      <c r="E58" s="108"/>
      <c r="F58" s="108"/>
      <c r="G58" s="108"/>
      <c r="H58" s="108"/>
      <c r="I58" s="108"/>
      <c r="J58" s="108"/>
      <c r="K58" s="108"/>
      <c r="L58" s="136" t="s">
        <v>48</v>
      </c>
      <c r="M58" s="136"/>
      <c r="N58" s="136" t="s">
        <v>1</v>
      </c>
      <c r="O58" s="136"/>
      <c r="P58" s="136" t="s">
        <v>2</v>
      </c>
      <c r="Q58" s="136"/>
      <c r="R58" s="136" t="s">
        <v>3</v>
      </c>
      <c r="S58" s="136"/>
      <c r="T58" s="136" t="s">
        <v>4</v>
      </c>
      <c r="U58" s="136"/>
      <c r="V58" s="136" t="s">
        <v>5</v>
      </c>
      <c r="W58" s="136"/>
      <c r="Z58" s="108" t="s">
        <v>46</v>
      </c>
      <c r="AA58" s="136" t="s">
        <v>404</v>
      </c>
    </row>
    <row r="59" spans="1:27" x14ac:dyDescent="0.3">
      <c r="A59" s="136"/>
      <c r="B59" s="136"/>
      <c r="C59" s="136"/>
      <c r="D59" s="108"/>
      <c r="E59" s="108"/>
      <c r="F59" s="108"/>
      <c r="G59" s="108"/>
      <c r="H59" s="108"/>
      <c r="I59" s="108"/>
      <c r="J59" s="108"/>
      <c r="K59" s="108"/>
      <c r="L59" s="108" t="s">
        <v>0</v>
      </c>
      <c r="M59" s="108"/>
      <c r="N59" s="108" t="s">
        <v>0</v>
      </c>
      <c r="O59" s="108"/>
      <c r="P59" s="108" t="s">
        <v>0</v>
      </c>
      <c r="Q59" s="108"/>
      <c r="R59" s="108" t="s">
        <v>0</v>
      </c>
      <c r="S59" s="108"/>
      <c r="T59" s="108" t="s">
        <v>0</v>
      </c>
      <c r="U59" s="108"/>
      <c r="V59" s="108" t="s">
        <v>0</v>
      </c>
      <c r="W59" s="108"/>
      <c r="Z59" s="108" t="s">
        <v>0</v>
      </c>
      <c r="AA59" s="136"/>
    </row>
    <row r="60" spans="1:27" x14ac:dyDescent="0.3">
      <c r="A60" s="108" t="s">
        <v>7</v>
      </c>
      <c r="B60" s="108" t="s">
        <v>8</v>
      </c>
      <c r="C60" s="108" t="s">
        <v>9</v>
      </c>
      <c r="D60" s="108"/>
      <c r="E60" s="108"/>
      <c r="F60" s="108"/>
      <c r="G60" s="108"/>
      <c r="H60" s="108"/>
      <c r="I60" s="108"/>
      <c r="J60" s="108"/>
      <c r="K60" s="108"/>
      <c r="L60" s="108"/>
      <c r="M60" s="108" t="s">
        <v>10</v>
      </c>
      <c r="N60" s="108"/>
      <c r="O60" s="108" t="s">
        <v>10</v>
      </c>
      <c r="P60" s="108"/>
      <c r="Q60" s="108" t="s">
        <v>10</v>
      </c>
      <c r="R60" s="108"/>
      <c r="S60" s="108" t="s">
        <v>10</v>
      </c>
      <c r="T60" s="108"/>
      <c r="U60" s="108" t="s">
        <v>10</v>
      </c>
      <c r="V60" s="108"/>
      <c r="W60" s="108" t="s">
        <v>10</v>
      </c>
      <c r="Z60" s="108"/>
      <c r="AA60" s="108" t="s">
        <v>10</v>
      </c>
    </row>
    <row r="61" spans="1:27" x14ac:dyDescent="0.3">
      <c r="A61" s="102" t="s">
        <v>385</v>
      </c>
      <c r="B61" s="102"/>
      <c r="C61" s="102"/>
      <c r="D61" s="102"/>
      <c r="E61" s="102"/>
      <c r="F61" s="102"/>
      <c r="G61" s="102"/>
      <c r="H61" s="102"/>
      <c r="I61" s="102"/>
      <c r="J61" s="102"/>
      <c r="K61" s="102"/>
      <c r="L61" s="102"/>
      <c r="M61" s="102"/>
      <c r="N61" s="102"/>
      <c r="O61" s="102"/>
      <c r="P61" s="102"/>
      <c r="Q61" s="102"/>
      <c r="R61" s="102"/>
      <c r="S61" s="102"/>
      <c r="T61" s="102"/>
      <c r="U61" s="102"/>
      <c r="V61" s="102"/>
      <c r="W61" s="102"/>
      <c r="Z61" s="102"/>
      <c r="AA61" s="102"/>
    </row>
    <row r="62" spans="1:27" x14ac:dyDescent="0.3">
      <c r="A62" s="103" t="s">
        <v>53</v>
      </c>
      <c r="B62" s="104">
        <v>43986</v>
      </c>
      <c r="C62" s="105">
        <v>33.460299999999997</v>
      </c>
      <c r="D62" s="105"/>
      <c r="E62" s="105"/>
      <c r="F62" s="105"/>
      <c r="G62" s="105"/>
      <c r="H62" s="105"/>
      <c r="I62" s="105"/>
      <c r="J62" s="105"/>
      <c r="K62" s="105"/>
      <c r="L62" s="105">
        <v>29.346582156557002</v>
      </c>
      <c r="M62" s="106">
        <v>1</v>
      </c>
      <c r="N62" s="105">
        <v>2.3772619192342699</v>
      </c>
      <c r="O62" s="106">
        <v>26</v>
      </c>
      <c r="P62" s="105">
        <v>5.7469106206420797</v>
      </c>
      <c r="Q62" s="106">
        <v>24</v>
      </c>
      <c r="R62" s="105">
        <v>-3.2361518436502799</v>
      </c>
      <c r="S62" s="106">
        <v>27</v>
      </c>
      <c r="T62" s="105">
        <v>0.98240230314364196</v>
      </c>
      <c r="U62" s="106">
        <v>27</v>
      </c>
      <c r="V62" s="105">
        <v>3.4873010134872402</v>
      </c>
      <c r="W62" s="106">
        <v>25</v>
      </c>
      <c r="Z62" s="105">
        <v>9.7194172889240296</v>
      </c>
      <c r="AA62" s="106">
        <v>22</v>
      </c>
    </row>
    <row r="63" spans="1:27" x14ac:dyDescent="0.3">
      <c r="A63" s="103" t="s">
        <v>54</v>
      </c>
      <c r="B63" s="104">
        <v>43986</v>
      </c>
      <c r="C63" s="105">
        <v>1.4522999999999999</v>
      </c>
      <c r="D63" s="105"/>
      <c r="E63" s="105"/>
      <c r="F63" s="105"/>
      <c r="G63" s="105"/>
      <c r="H63" s="105"/>
      <c r="I63" s="105"/>
      <c r="J63" s="105"/>
      <c r="K63" s="105"/>
      <c r="L63" s="105">
        <v>0</v>
      </c>
      <c r="M63" s="106">
        <v>29</v>
      </c>
      <c r="N63" s="105">
        <v>-102.51238318950099</v>
      </c>
      <c r="O63" s="106">
        <v>30</v>
      </c>
      <c r="P63" s="105">
        <v>-48.0968827503659</v>
      </c>
      <c r="Q63" s="106">
        <v>29</v>
      </c>
      <c r="R63" s="105"/>
      <c r="S63" s="106"/>
      <c r="T63" s="105"/>
      <c r="U63" s="106"/>
      <c r="V63" s="105"/>
      <c r="W63" s="106"/>
      <c r="Z63" s="105">
        <v>-45.509906035054598</v>
      </c>
      <c r="AA63" s="106">
        <v>30</v>
      </c>
    </row>
    <row r="64" spans="1:27" x14ac:dyDescent="0.3">
      <c r="A64" s="103" t="s">
        <v>55</v>
      </c>
      <c r="B64" s="104">
        <v>43986</v>
      </c>
      <c r="C64" s="105">
        <v>23.505700000000001</v>
      </c>
      <c r="D64" s="105"/>
      <c r="E64" s="105"/>
      <c r="F64" s="105"/>
      <c r="G64" s="105"/>
      <c r="H64" s="105"/>
      <c r="I64" s="105"/>
      <c r="J64" s="105"/>
      <c r="K64" s="105"/>
      <c r="L64" s="105">
        <v>21.000399772149301</v>
      </c>
      <c r="M64" s="106">
        <v>6</v>
      </c>
      <c r="N64" s="105">
        <v>9.3481072380211803</v>
      </c>
      <c r="O64" s="106">
        <v>13</v>
      </c>
      <c r="P64" s="105">
        <v>13.019158991891</v>
      </c>
      <c r="Q64" s="106">
        <v>9</v>
      </c>
      <c r="R64" s="105">
        <v>11.9632162298984</v>
      </c>
      <c r="S64" s="106">
        <v>6</v>
      </c>
      <c r="T64" s="105">
        <v>12.7573974808711</v>
      </c>
      <c r="U64" s="106">
        <v>5</v>
      </c>
      <c r="V64" s="105">
        <v>10.024622076079901</v>
      </c>
      <c r="W64" s="106">
        <v>5</v>
      </c>
      <c r="Z64" s="105">
        <v>13.6920659667151</v>
      </c>
      <c r="AA64" s="106">
        <v>4</v>
      </c>
    </row>
    <row r="65" spans="1:27" x14ac:dyDescent="0.3">
      <c r="A65" s="103" t="s">
        <v>56</v>
      </c>
      <c r="B65" s="104">
        <v>43986</v>
      </c>
      <c r="C65" s="105">
        <v>18.144500000000001</v>
      </c>
      <c r="D65" s="105"/>
      <c r="E65" s="105"/>
      <c r="F65" s="105"/>
      <c r="G65" s="105"/>
      <c r="H65" s="105"/>
      <c r="I65" s="105"/>
      <c r="J65" s="105"/>
      <c r="K65" s="105"/>
      <c r="L65" s="105">
        <v>-11.9282263256019</v>
      </c>
      <c r="M65" s="106">
        <v>30</v>
      </c>
      <c r="N65" s="105">
        <v>3.56299669494621</v>
      </c>
      <c r="O65" s="106">
        <v>25</v>
      </c>
      <c r="P65" s="105">
        <v>7.2924261317971997</v>
      </c>
      <c r="Q65" s="106">
        <v>20</v>
      </c>
      <c r="R65" s="105">
        <v>5.8188304297996103</v>
      </c>
      <c r="S65" s="106">
        <v>24</v>
      </c>
      <c r="T65" s="105">
        <v>8.0439764075231803</v>
      </c>
      <c r="U65" s="106">
        <v>21</v>
      </c>
      <c r="V65" s="105">
        <v>3.60547042970774</v>
      </c>
      <c r="W65" s="106">
        <v>24</v>
      </c>
      <c r="Z65" s="105">
        <v>9.7350246363356092</v>
      </c>
      <c r="AA65" s="106">
        <v>21</v>
      </c>
    </row>
    <row r="66" spans="1:27" x14ac:dyDescent="0.3">
      <c r="A66" s="103" t="s">
        <v>57</v>
      </c>
      <c r="B66" s="104">
        <v>43986</v>
      </c>
      <c r="C66" s="105">
        <v>37.215000000000003</v>
      </c>
      <c r="D66" s="105"/>
      <c r="E66" s="105"/>
      <c r="F66" s="105"/>
      <c r="G66" s="105"/>
      <c r="H66" s="105"/>
      <c r="I66" s="105"/>
      <c r="J66" s="105"/>
      <c r="K66" s="105"/>
      <c r="L66" s="105">
        <v>15.381570987613999</v>
      </c>
      <c r="M66" s="106">
        <v>17</v>
      </c>
      <c r="N66" s="105">
        <v>11.0226619132645</v>
      </c>
      <c r="O66" s="106">
        <v>10</v>
      </c>
      <c r="P66" s="105">
        <v>13.085896497142899</v>
      </c>
      <c r="Q66" s="106">
        <v>8</v>
      </c>
      <c r="R66" s="105">
        <v>10.5381798888207</v>
      </c>
      <c r="S66" s="106">
        <v>8</v>
      </c>
      <c r="T66" s="105">
        <v>11.049002022861499</v>
      </c>
      <c r="U66" s="106">
        <v>14</v>
      </c>
      <c r="V66" s="105">
        <v>8.4718333716065093</v>
      </c>
      <c r="W66" s="106">
        <v>12</v>
      </c>
      <c r="Z66" s="105">
        <v>12.648385507193</v>
      </c>
      <c r="AA66" s="106">
        <v>10</v>
      </c>
    </row>
    <row r="67" spans="1:27" x14ac:dyDescent="0.3">
      <c r="A67" s="103" t="s">
        <v>58</v>
      </c>
      <c r="B67" s="104">
        <v>43986</v>
      </c>
      <c r="C67" s="105">
        <v>24.359200000000001</v>
      </c>
      <c r="D67" s="105"/>
      <c r="E67" s="105"/>
      <c r="F67" s="105"/>
      <c r="G67" s="105"/>
      <c r="H67" s="105"/>
      <c r="I67" s="105"/>
      <c r="J67" s="105"/>
      <c r="K67" s="105"/>
      <c r="L67" s="105">
        <v>18.264723202699798</v>
      </c>
      <c r="M67" s="106">
        <v>9</v>
      </c>
      <c r="N67" s="105">
        <v>13.3554480063955</v>
      </c>
      <c r="O67" s="106">
        <v>7</v>
      </c>
      <c r="P67" s="105">
        <v>13.1326005022242</v>
      </c>
      <c r="Q67" s="106">
        <v>7</v>
      </c>
      <c r="R67" s="105">
        <v>9.9948001104404796</v>
      </c>
      <c r="S67" s="106">
        <v>13</v>
      </c>
      <c r="T67" s="105">
        <v>11.462045079609901</v>
      </c>
      <c r="U67" s="106">
        <v>13</v>
      </c>
      <c r="V67" s="105">
        <v>7.8887720154509804</v>
      </c>
      <c r="W67" s="106">
        <v>17</v>
      </c>
      <c r="Z67" s="105">
        <v>12.6383610472034</v>
      </c>
      <c r="AA67" s="106">
        <v>11</v>
      </c>
    </row>
    <row r="68" spans="1:27" x14ac:dyDescent="0.3">
      <c r="A68" s="103" t="s">
        <v>59</v>
      </c>
      <c r="B68" s="104">
        <v>43986</v>
      </c>
      <c r="C68" s="105">
        <v>2612.8388</v>
      </c>
      <c r="D68" s="105"/>
      <c r="E68" s="105"/>
      <c r="F68" s="105"/>
      <c r="G68" s="105"/>
      <c r="H68" s="105"/>
      <c r="I68" s="105"/>
      <c r="J68" s="105"/>
      <c r="K68" s="105"/>
      <c r="L68" s="105">
        <v>17.889613681828301</v>
      </c>
      <c r="M68" s="106">
        <v>11</v>
      </c>
      <c r="N68" s="105">
        <v>16.1560376435419</v>
      </c>
      <c r="O68" s="106">
        <v>3</v>
      </c>
      <c r="P68" s="105">
        <v>17.1738326909549</v>
      </c>
      <c r="Q68" s="106">
        <v>1</v>
      </c>
      <c r="R68" s="105">
        <v>17.190842730547899</v>
      </c>
      <c r="S68" s="106">
        <v>1</v>
      </c>
      <c r="T68" s="105">
        <v>20.9963329400166</v>
      </c>
      <c r="U68" s="106">
        <v>1</v>
      </c>
      <c r="V68" s="105">
        <v>9.8095824478089604</v>
      </c>
      <c r="W68" s="106">
        <v>7</v>
      </c>
      <c r="Z68" s="105">
        <v>12.9039998251904</v>
      </c>
      <c r="AA68" s="106">
        <v>9</v>
      </c>
    </row>
    <row r="69" spans="1:27" x14ac:dyDescent="0.3">
      <c r="A69" s="103" t="s">
        <v>60</v>
      </c>
      <c r="B69" s="104">
        <v>43986</v>
      </c>
      <c r="C69" s="105">
        <v>23.603200000000001</v>
      </c>
      <c r="D69" s="105"/>
      <c r="E69" s="105"/>
      <c r="F69" s="105"/>
      <c r="G69" s="105"/>
      <c r="H69" s="105"/>
      <c r="I69" s="105"/>
      <c r="J69" s="105"/>
      <c r="K69" s="105"/>
      <c r="L69" s="105">
        <v>8.0358951326693706</v>
      </c>
      <c r="M69" s="106">
        <v>24</v>
      </c>
      <c r="N69" s="105">
        <v>9.8551287833294996</v>
      </c>
      <c r="O69" s="106">
        <v>12</v>
      </c>
      <c r="P69" s="105">
        <v>9.3525368172610506</v>
      </c>
      <c r="Q69" s="106">
        <v>17</v>
      </c>
      <c r="R69" s="105">
        <v>8.2173506576329896</v>
      </c>
      <c r="S69" s="106">
        <v>18</v>
      </c>
      <c r="T69" s="105">
        <v>10.655599329247</v>
      </c>
      <c r="U69" s="106">
        <v>16</v>
      </c>
      <c r="V69" s="105">
        <v>9.4355882332193506</v>
      </c>
      <c r="W69" s="106">
        <v>10</v>
      </c>
      <c r="Z69" s="105">
        <v>11.566106292107699</v>
      </c>
      <c r="AA69" s="106">
        <v>13</v>
      </c>
    </row>
    <row r="70" spans="1:27" x14ac:dyDescent="0.3">
      <c r="A70" s="103" t="s">
        <v>61</v>
      </c>
      <c r="B70" s="104">
        <v>43986</v>
      </c>
      <c r="C70" s="105">
        <v>69.945499999999996</v>
      </c>
      <c r="D70" s="105"/>
      <c r="E70" s="105"/>
      <c r="F70" s="105"/>
      <c r="G70" s="105"/>
      <c r="H70" s="105"/>
      <c r="I70" s="105"/>
      <c r="J70" s="105"/>
      <c r="K70" s="105"/>
      <c r="L70" s="105">
        <v>14.0739832574657</v>
      </c>
      <c r="M70" s="106">
        <v>19</v>
      </c>
      <c r="N70" s="105">
        <v>-12.018147662916499</v>
      </c>
      <c r="O70" s="106">
        <v>29</v>
      </c>
      <c r="P70" s="105">
        <v>-9.3407258241823499</v>
      </c>
      <c r="Q70" s="106">
        <v>28</v>
      </c>
      <c r="R70" s="105">
        <v>-3.7628629775400402</v>
      </c>
      <c r="S70" s="106">
        <v>28</v>
      </c>
      <c r="T70" s="105">
        <v>-1.5584435919024</v>
      </c>
      <c r="U70" s="106">
        <v>28</v>
      </c>
      <c r="V70" s="105">
        <v>5.7637856886958403</v>
      </c>
      <c r="W70" s="106">
        <v>21</v>
      </c>
      <c r="Z70" s="105">
        <v>10.697446945162699</v>
      </c>
      <c r="AA70" s="106">
        <v>18</v>
      </c>
    </row>
    <row r="71" spans="1:27" x14ac:dyDescent="0.3">
      <c r="A71" s="103" t="s">
        <v>62</v>
      </c>
      <c r="B71" s="104">
        <v>43986</v>
      </c>
      <c r="C71" s="105">
        <v>68.483999999999995</v>
      </c>
      <c r="D71" s="105"/>
      <c r="E71" s="105"/>
      <c r="F71" s="105"/>
      <c r="G71" s="105"/>
      <c r="H71" s="105"/>
      <c r="I71" s="105"/>
      <c r="J71" s="105"/>
      <c r="K71" s="105"/>
      <c r="L71" s="105">
        <v>17.188934766914599</v>
      </c>
      <c r="M71" s="106">
        <v>14</v>
      </c>
      <c r="N71" s="105">
        <v>5.9040695850107303</v>
      </c>
      <c r="O71" s="106">
        <v>20</v>
      </c>
      <c r="P71" s="105">
        <v>7.9472760459181604</v>
      </c>
      <c r="Q71" s="106">
        <v>19</v>
      </c>
      <c r="R71" s="105">
        <v>8.7040573986646592</v>
      </c>
      <c r="S71" s="106">
        <v>16</v>
      </c>
      <c r="T71" s="105">
        <v>8.9602869019207194</v>
      </c>
      <c r="U71" s="106">
        <v>18</v>
      </c>
      <c r="V71" s="105">
        <v>4.9650409229634702</v>
      </c>
      <c r="W71" s="106">
        <v>22</v>
      </c>
      <c r="Z71" s="105">
        <v>10.5033152370747</v>
      </c>
      <c r="AA71" s="106">
        <v>19</v>
      </c>
    </row>
    <row r="72" spans="1:27" x14ac:dyDescent="0.3">
      <c r="A72" s="103" t="s">
        <v>63</v>
      </c>
      <c r="B72" s="104">
        <v>43986</v>
      </c>
      <c r="C72" s="105">
        <v>28.927399999999999</v>
      </c>
      <c r="D72" s="105"/>
      <c r="E72" s="105"/>
      <c r="F72" s="105"/>
      <c r="G72" s="105"/>
      <c r="H72" s="105"/>
      <c r="I72" s="105"/>
      <c r="J72" s="105"/>
      <c r="K72" s="105"/>
      <c r="L72" s="105">
        <v>17.598456397274798</v>
      </c>
      <c r="M72" s="106">
        <v>13</v>
      </c>
      <c r="N72" s="105">
        <v>7.8591146777354002</v>
      </c>
      <c r="O72" s="106">
        <v>18</v>
      </c>
      <c r="P72" s="105">
        <v>9.8367315919416001</v>
      </c>
      <c r="Q72" s="106">
        <v>15</v>
      </c>
      <c r="R72" s="105">
        <v>8.25707986857614</v>
      </c>
      <c r="S72" s="106">
        <v>17</v>
      </c>
      <c r="T72" s="105">
        <v>10.929695371048</v>
      </c>
      <c r="U72" s="106">
        <v>15</v>
      </c>
      <c r="V72" s="105">
        <v>8.0171373504197998</v>
      </c>
      <c r="W72" s="106">
        <v>15</v>
      </c>
      <c r="Z72" s="105">
        <v>10.758569631576201</v>
      </c>
      <c r="AA72" s="106">
        <v>17</v>
      </c>
    </row>
    <row r="73" spans="1:27" x14ac:dyDescent="0.3">
      <c r="A73" s="103" t="s">
        <v>64</v>
      </c>
      <c r="B73" s="104">
        <v>43986</v>
      </c>
      <c r="C73" s="105">
        <v>27.4344</v>
      </c>
      <c r="D73" s="105"/>
      <c r="E73" s="105"/>
      <c r="F73" s="105"/>
      <c r="G73" s="105"/>
      <c r="H73" s="105"/>
      <c r="I73" s="105"/>
      <c r="J73" s="105"/>
      <c r="K73" s="105"/>
      <c r="L73" s="105">
        <v>23.051647717709301</v>
      </c>
      <c r="M73" s="106">
        <v>3</v>
      </c>
      <c r="N73" s="105">
        <v>11.204379716674</v>
      </c>
      <c r="O73" s="106">
        <v>9</v>
      </c>
      <c r="P73" s="105">
        <v>13.529182767899099</v>
      </c>
      <c r="Q73" s="106">
        <v>5</v>
      </c>
      <c r="R73" s="105">
        <v>12.118243136158499</v>
      </c>
      <c r="S73" s="106">
        <v>5</v>
      </c>
      <c r="T73" s="105">
        <v>12.504199041258</v>
      </c>
      <c r="U73" s="106">
        <v>6</v>
      </c>
      <c r="V73" s="105">
        <v>9.7131233978903193</v>
      </c>
      <c r="W73" s="106">
        <v>8</v>
      </c>
      <c r="Z73" s="105">
        <v>16.027259196542101</v>
      </c>
      <c r="AA73" s="106">
        <v>1</v>
      </c>
    </row>
    <row r="74" spans="1:27" x14ac:dyDescent="0.3">
      <c r="A74" s="103" t="s">
        <v>65</v>
      </c>
      <c r="B74" s="104">
        <v>43986</v>
      </c>
      <c r="C74" s="105">
        <v>17.311800000000002</v>
      </c>
      <c r="D74" s="105"/>
      <c r="E74" s="105"/>
      <c r="F74" s="105"/>
      <c r="G74" s="105"/>
      <c r="H74" s="105"/>
      <c r="I74" s="105"/>
      <c r="J74" s="105"/>
      <c r="K74" s="105"/>
      <c r="L74" s="105">
        <v>22.364529363324401</v>
      </c>
      <c r="M74" s="106">
        <v>4</v>
      </c>
      <c r="N74" s="105">
        <v>4.9915239172777799</v>
      </c>
      <c r="O74" s="106">
        <v>24</v>
      </c>
      <c r="P74" s="105">
        <v>9.1455974760547605</v>
      </c>
      <c r="Q74" s="106">
        <v>18</v>
      </c>
      <c r="R74" s="105">
        <v>7.99345113554382</v>
      </c>
      <c r="S74" s="106">
        <v>19</v>
      </c>
      <c r="T74" s="105">
        <v>8.5403974141740395</v>
      </c>
      <c r="U74" s="106">
        <v>19</v>
      </c>
      <c r="V74" s="105">
        <v>6.0021091122640504</v>
      </c>
      <c r="W74" s="106">
        <v>20</v>
      </c>
      <c r="Z74" s="105">
        <v>8.0368179703346705</v>
      </c>
      <c r="AA74" s="106">
        <v>29</v>
      </c>
    </row>
    <row r="75" spans="1:27" x14ac:dyDescent="0.3">
      <c r="A75" s="103" t="s">
        <v>66</v>
      </c>
      <c r="B75" s="104">
        <v>43986</v>
      </c>
      <c r="C75" s="105">
        <v>27.851600000000001</v>
      </c>
      <c r="D75" s="105"/>
      <c r="E75" s="105"/>
      <c r="F75" s="105"/>
      <c r="G75" s="105"/>
      <c r="H75" s="105"/>
      <c r="I75" s="105"/>
      <c r="J75" s="105"/>
      <c r="K75" s="105"/>
      <c r="L75" s="105">
        <v>21.313406168798998</v>
      </c>
      <c r="M75" s="106">
        <v>5</v>
      </c>
      <c r="N75" s="105">
        <v>16.976983236694998</v>
      </c>
      <c r="O75" s="106">
        <v>2</v>
      </c>
      <c r="P75" s="105">
        <v>17.139834854539998</v>
      </c>
      <c r="Q75" s="106">
        <v>2</v>
      </c>
      <c r="R75" s="105">
        <v>13.392017879539999</v>
      </c>
      <c r="S75" s="106">
        <v>2</v>
      </c>
      <c r="T75" s="105">
        <v>15.469303641585901</v>
      </c>
      <c r="U75" s="106">
        <v>3</v>
      </c>
      <c r="V75" s="105">
        <v>10.318957640117601</v>
      </c>
      <c r="W75" s="106">
        <v>3</v>
      </c>
      <c r="Z75" s="105">
        <v>13.9986832390579</v>
      </c>
      <c r="AA75" s="106">
        <v>2</v>
      </c>
    </row>
    <row r="76" spans="1:27" x14ac:dyDescent="0.3">
      <c r="A76" s="103" t="s">
        <v>67</v>
      </c>
      <c r="B76" s="104">
        <v>43986</v>
      </c>
      <c r="C76" s="105">
        <v>16.495699999999999</v>
      </c>
      <c r="D76" s="105"/>
      <c r="E76" s="105"/>
      <c r="F76" s="105"/>
      <c r="G76" s="105"/>
      <c r="H76" s="105"/>
      <c r="I76" s="105"/>
      <c r="J76" s="105"/>
      <c r="K76" s="105"/>
      <c r="L76" s="105">
        <v>2.58237373385021</v>
      </c>
      <c r="M76" s="106">
        <v>28</v>
      </c>
      <c r="N76" s="105">
        <v>1.6422421196859001</v>
      </c>
      <c r="O76" s="106">
        <v>27</v>
      </c>
      <c r="P76" s="105">
        <v>5.48636725351097</v>
      </c>
      <c r="Q76" s="106">
        <v>25</v>
      </c>
      <c r="R76" s="105">
        <v>6.5830835565331203</v>
      </c>
      <c r="S76" s="106">
        <v>22</v>
      </c>
      <c r="T76" s="105">
        <v>6.9687078611325797</v>
      </c>
      <c r="U76" s="106">
        <v>22</v>
      </c>
      <c r="V76" s="105">
        <v>7.4048827684024303</v>
      </c>
      <c r="W76" s="106">
        <v>19</v>
      </c>
      <c r="Z76" s="105">
        <v>9.3454099329917195</v>
      </c>
      <c r="AA76" s="106">
        <v>25</v>
      </c>
    </row>
    <row r="77" spans="1:27" x14ac:dyDescent="0.3">
      <c r="A77" s="103" t="s">
        <v>68</v>
      </c>
      <c r="B77" s="104">
        <v>43986</v>
      </c>
      <c r="C77" s="105">
        <v>1144.4413999999999</v>
      </c>
      <c r="D77" s="105"/>
      <c r="E77" s="105"/>
      <c r="F77" s="105"/>
      <c r="G77" s="105"/>
      <c r="H77" s="105"/>
      <c r="I77" s="105"/>
      <c r="J77" s="105"/>
      <c r="K77" s="105"/>
      <c r="L77" s="105">
        <v>5.2605858527049003</v>
      </c>
      <c r="M77" s="106">
        <v>27</v>
      </c>
      <c r="N77" s="105">
        <v>5.4762432658664402</v>
      </c>
      <c r="O77" s="106">
        <v>23</v>
      </c>
      <c r="P77" s="105">
        <v>7.0620213185480596</v>
      </c>
      <c r="Q77" s="106">
        <v>22</v>
      </c>
      <c r="R77" s="105">
        <v>7.2440321077915204</v>
      </c>
      <c r="S77" s="106">
        <v>20</v>
      </c>
      <c r="T77" s="105">
        <v>8.4676878650071608</v>
      </c>
      <c r="U77" s="106">
        <v>20</v>
      </c>
      <c r="V77" s="105"/>
      <c r="W77" s="106"/>
      <c r="Z77" s="105">
        <v>9.6206406934306496</v>
      </c>
      <c r="AA77" s="106">
        <v>23</v>
      </c>
    </row>
    <row r="78" spans="1:27" x14ac:dyDescent="0.3">
      <c r="A78" s="103" t="s">
        <v>69</v>
      </c>
      <c r="B78" s="104">
        <v>43986</v>
      </c>
      <c r="C78" s="105">
        <v>32.177599999999998</v>
      </c>
      <c r="D78" s="105"/>
      <c r="E78" s="105"/>
      <c r="F78" s="105"/>
      <c r="G78" s="105"/>
      <c r="H78" s="105"/>
      <c r="I78" s="105"/>
      <c r="J78" s="105"/>
      <c r="K78" s="105"/>
      <c r="L78" s="105">
        <v>14.3631990703449</v>
      </c>
      <c r="M78" s="106">
        <v>18</v>
      </c>
      <c r="N78" s="105">
        <v>5.7818229026579404</v>
      </c>
      <c r="O78" s="106">
        <v>21</v>
      </c>
      <c r="P78" s="105">
        <v>7.1288440555864501</v>
      </c>
      <c r="Q78" s="106">
        <v>21</v>
      </c>
      <c r="R78" s="105">
        <v>6.6160208585813596</v>
      </c>
      <c r="S78" s="106">
        <v>21</v>
      </c>
      <c r="T78" s="105">
        <v>6.7041959949783001</v>
      </c>
      <c r="U78" s="106">
        <v>23</v>
      </c>
      <c r="V78" s="105">
        <v>8.0493928116686195</v>
      </c>
      <c r="W78" s="106">
        <v>14</v>
      </c>
      <c r="Z78" s="105">
        <v>11.0967455234862</v>
      </c>
      <c r="AA78" s="106">
        <v>15</v>
      </c>
    </row>
    <row r="79" spans="1:27" x14ac:dyDescent="0.3">
      <c r="A79" s="103" t="s">
        <v>70</v>
      </c>
      <c r="B79" s="104">
        <v>43986</v>
      </c>
      <c r="C79" s="105">
        <v>28.802700000000002</v>
      </c>
      <c r="D79" s="105"/>
      <c r="E79" s="105"/>
      <c r="F79" s="105"/>
      <c r="G79" s="105"/>
      <c r="H79" s="105"/>
      <c r="I79" s="105"/>
      <c r="J79" s="105"/>
      <c r="K79" s="105"/>
      <c r="L79" s="105">
        <v>24.328949588458102</v>
      </c>
      <c r="M79" s="106">
        <v>2</v>
      </c>
      <c r="N79" s="105">
        <v>8.9050262748811893</v>
      </c>
      <c r="O79" s="106">
        <v>15</v>
      </c>
      <c r="P79" s="105">
        <v>10.5080294388392</v>
      </c>
      <c r="Q79" s="106">
        <v>14</v>
      </c>
      <c r="R79" s="105">
        <v>10.3456235923158</v>
      </c>
      <c r="S79" s="106">
        <v>9</v>
      </c>
      <c r="T79" s="105">
        <v>11.580256483180399</v>
      </c>
      <c r="U79" s="106">
        <v>11</v>
      </c>
      <c r="V79" s="105">
        <v>10.424449209949699</v>
      </c>
      <c r="W79" s="106">
        <v>2</v>
      </c>
      <c r="Z79" s="105">
        <v>13.856258804210899</v>
      </c>
      <c r="AA79" s="106">
        <v>3</v>
      </c>
    </row>
    <row r="80" spans="1:27" x14ac:dyDescent="0.3">
      <c r="A80" s="103" t="s">
        <v>71</v>
      </c>
      <c r="B80" s="104">
        <v>43986</v>
      </c>
      <c r="C80" s="105">
        <v>23.766400000000001</v>
      </c>
      <c r="D80" s="105"/>
      <c r="E80" s="105"/>
      <c r="F80" s="105"/>
      <c r="G80" s="105"/>
      <c r="H80" s="105"/>
      <c r="I80" s="105"/>
      <c r="J80" s="105"/>
      <c r="K80" s="105"/>
      <c r="L80" s="105">
        <v>17.619052867077301</v>
      </c>
      <c r="M80" s="106">
        <v>12</v>
      </c>
      <c r="N80" s="105">
        <v>11.8486041935613</v>
      </c>
      <c r="O80" s="106">
        <v>8</v>
      </c>
      <c r="P80" s="105">
        <v>12.570838160242999</v>
      </c>
      <c r="Q80" s="106">
        <v>11</v>
      </c>
      <c r="R80" s="105">
        <v>10.620501791449099</v>
      </c>
      <c r="S80" s="106">
        <v>7</v>
      </c>
      <c r="T80" s="105">
        <v>11.931958000828001</v>
      </c>
      <c r="U80" s="106">
        <v>8</v>
      </c>
      <c r="V80" s="105">
        <v>9.5472740516653207</v>
      </c>
      <c r="W80" s="106">
        <v>9</v>
      </c>
      <c r="Z80" s="105">
        <v>13.0526405766671</v>
      </c>
      <c r="AA80" s="106">
        <v>6</v>
      </c>
    </row>
    <row r="81" spans="1:27" x14ac:dyDescent="0.3">
      <c r="A81" s="103" t="s">
        <v>72</v>
      </c>
      <c r="B81" s="104">
        <v>43986</v>
      </c>
      <c r="C81" s="105">
        <v>13.456200000000001</v>
      </c>
      <c r="D81" s="105"/>
      <c r="E81" s="105"/>
      <c r="F81" s="105"/>
      <c r="G81" s="105"/>
      <c r="H81" s="105"/>
      <c r="I81" s="105"/>
      <c r="J81" s="105"/>
      <c r="K81" s="105"/>
      <c r="L81" s="105">
        <v>11.503827104907799</v>
      </c>
      <c r="M81" s="106">
        <v>22</v>
      </c>
      <c r="N81" s="105">
        <v>17.957811885217598</v>
      </c>
      <c r="O81" s="106">
        <v>1</v>
      </c>
      <c r="P81" s="105">
        <v>16.609086774731601</v>
      </c>
      <c r="Q81" s="106">
        <v>3</v>
      </c>
      <c r="R81" s="105">
        <v>13.2518338531137</v>
      </c>
      <c r="S81" s="106">
        <v>3</v>
      </c>
      <c r="T81" s="105">
        <v>15.7648537856088</v>
      </c>
      <c r="U81" s="106">
        <v>2</v>
      </c>
      <c r="V81" s="105">
        <v>10.5760165795103</v>
      </c>
      <c r="W81" s="106">
        <v>1</v>
      </c>
      <c r="Z81" s="105">
        <v>10.800625</v>
      </c>
      <c r="AA81" s="106">
        <v>16</v>
      </c>
    </row>
    <row r="82" spans="1:27" x14ac:dyDescent="0.3">
      <c r="A82" s="103" t="s">
        <v>73</v>
      </c>
      <c r="B82" s="104">
        <v>43986</v>
      </c>
      <c r="C82" s="105">
        <v>29.314</v>
      </c>
      <c r="D82" s="105"/>
      <c r="E82" s="105"/>
      <c r="F82" s="105"/>
      <c r="G82" s="105"/>
      <c r="H82" s="105"/>
      <c r="I82" s="105"/>
      <c r="J82" s="105"/>
      <c r="K82" s="105"/>
      <c r="L82" s="105">
        <v>12.7650259024708</v>
      </c>
      <c r="M82" s="106">
        <v>20</v>
      </c>
      <c r="N82" s="105">
        <v>15.3511136855922</v>
      </c>
      <c r="O82" s="106">
        <v>4</v>
      </c>
      <c r="P82" s="105">
        <v>13.4252959705798</v>
      </c>
      <c r="Q82" s="106">
        <v>6</v>
      </c>
      <c r="R82" s="105">
        <v>10.1766903927229</v>
      </c>
      <c r="S82" s="106">
        <v>11</v>
      </c>
      <c r="T82" s="105">
        <v>11.5518901869585</v>
      </c>
      <c r="U82" s="106">
        <v>12</v>
      </c>
      <c r="V82" s="105">
        <v>8.3593486997542392</v>
      </c>
      <c r="W82" s="106">
        <v>13</v>
      </c>
      <c r="Z82" s="105">
        <v>12.178996588210399</v>
      </c>
      <c r="AA82" s="106">
        <v>12</v>
      </c>
    </row>
    <row r="83" spans="1:27" x14ac:dyDescent="0.3">
      <c r="A83" s="103" t="s">
        <v>74</v>
      </c>
      <c r="B83" s="104">
        <v>43986</v>
      </c>
      <c r="C83" s="105">
        <v>2155.6743000000001</v>
      </c>
      <c r="D83" s="105"/>
      <c r="E83" s="105"/>
      <c r="F83" s="105"/>
      <c r="G83" s="105"/>
      <c r="H83" s="105"/>
      <c r="I83" s="105"/>
      <c r="J83" s="105"/>
      <c r="K83" s="105"/>
      <c r="L83" s="105">
        <v>17.925901062898799</v>
      </c>
      <c r="M83" s="106">
        <v>10</v>
      </c>
      <c r="N83" s="105">
        <v>7.6780522111143501</v>
      </c>
      <c r="O83" s="106">
        <v>19</v>
      </c>
      <c r="P83" s="105">
        <v>11.905114674612699</v>
      </c>
      <c r="Q83" s="106">
        <v>13</v>
      </c>
      <c r="R83" s="105">
        <v>9.9634314198399103</v>
      </c>
      <c r="S83" s="106">
        <v>14</v>
      </c>
      <c r="T83" s="105">
        <v>11.662256000246201</v>
      </c>
      <c r="U83" s="106">
        <v>10</v>
      </c>
      <c r="V83" s="105">
        <v>9.8931136259950208</v>
      </c>
      <c r="W83" s="106">
        <v>6</v>
      </c>
      <c r="Z83" s="105">
        <v>13.0564511075514</v>
      </c>
      <c r="AA83" s="106">
        <v>5</v>
      </c>
    </row>
    <row r="84" spans="1:27" x14ac:dyDescent="0.3">
      <c r="A84" s="103" t="s">
        <v>75</v>
      </c>
      <c r="B84" s="104">
        <v>43986</v>
      </c>
      <c r="C84" s="105">
        <v>31.864599999999999</v>
      </c>
      <c r="D84" s="105"/>
      <c r="E84" s="105"/>
      <c r="F84" s="105"/>
      <c r="G84" s="105"/>
      <c r="H84" s="105"/>
      <c r="I84" s="105"/>
      <c r="J84" s="105"/>
      <c r="K84" s="105"/>
      <c r="L84" s="105">
        <v>12.5968144556337</v>
      </c>
      <c r="M84" s="106">
        <v>21</v>
      </c>
      <c r="N84" s="105">
        <v>-4.9732089912910702</v>
      </c>
      <c r="O84" s="106">
        <v>28</v>
      </c>
      <c r="P84" s="105">
        <v>2.1000037813238799</v>
      </c>
      <c r="Q84" s="106">
        <v>27</v>
      </c>
      <c r="R84" s="105">
        <v>2.7979100798950398</v>
      </c>
      <c r="S84" s="106">
        <v>26</v>
      </c>
      <c r="T84" s="105">
        <v>5.5735694985707802</v>
      </c>
      <c r="U84" s="106">
        <v>25</v>
      </c>
      <c r="V84" s="105">
        <v>2.5194565254910501</v>
      </c>
      <c r="W84" s="106">
        <v>26</v>
      </c>
      <c r="Z84" s="105">
        <v>8.1830620309692907</v>
      </c>
      <c r="AA84" s="106">
        <v>28</v>
      </c>
    </row>
    <row r="85" spans="1:27" x14ac:dyDescent="0.3">
      <c r="A85" s="103" t="s">
        <v>76</v>
      </c>
      <c r="B85" s="104">
        <v>43986</v>
      </c>
      <c r="C85" s="105">
        <v>63.873600000000003</v>
      </c>
      <c r="D85" s="105"/>
      <c r="E85" s="105"/>
      <c r="F85" s="105"/>
      <c r="G85" s="105"/>
      <c r="H85" s="105"/>
      <c r="I85" s="105"/>
      <c r="J85" s="105"/>
      <c r="K85" s="105"/>
      <c r="L85" s="105">
        <v>6.2674229768987697</v>
      </c>
      <c r="M85" s="106">
        <v>25</v>
      </c>
      <c r="N85" s="105">
        <v>5.7614774458503</v>
      </c>
      <c r="O85" s="106">
        <v>22</v>
      </c>
      <c r="P85" s="105">
        <v>6.2712410830414003</v>
      </c>
      <c r="Q85" s="106">
        <v>23</v>
      </c>
      <c r="R85" s="105">
        <v>6.1207258441866399</v>
      </c>
      <c r="S85" s="106">
        <v>23</v>
      </c>
      <c r="T85" s="105">
        <v>6.2192290021486798</v>
      </c>
      <c r="U85" s="106">
        <v>24</v>
      </c>
      <c r="V85" s="105">
        <v>4.4374884387521201</v>
      </c>
      <c r="W85" s="106">
        <v>23</v>
      </c>
      <c r="Z85" s="105">
        <v>9.1912330593407798</v>
      </c>
      <c r="AA85" s="106">
        <v>26</v>
      </c>
    </row>
    <row r="86" spans="1:27" x14ac:dyDescent="0.3">
      <c r="A86" s="103" t="s">
        <v>77</v>
      </c>
      <c r="B86" s="104">
        <v>43986</v>
      </c>
      <c r="C86" s="105">
        <v>15.774800000000001</v>
      </c>
      <c r="D86" s="105"/>
      <c r="E86" s="105"/>
      <c r="F86" s="105"/>
      <c r="G86" s="105"/>
      <c r="H86" s="105"/>
      <c r="I86" s="105"/>
      <c r="J86" s="105"/>
      <c r="K86" s="105"/>
      <c r="L86" s="105">
        <v>5.9111012462595696</v>
      </c>
      <c r="M86" s="106">
        <v>26</v>
      </c>
      <c r="N86" s="105">
        <v>9.0207151823107594</v>
      </c>
      <c r="O86" s="106">
        <v>14</v>
      </c>
      <c r="P86" s="105">
        <v>12.6082595649225</v>
      </c>
      <c r="Q86" s="106">
        <v>10</v>
      </c>
      <c r="R86" s="105">
        <v>10.0702837374058</v>
      </c>
      <c r="S86" s="106">
        <v>12</v>
      </c>
      <c r="T86" s="105">
        <v>11.845560593729401</v>
      </c>
      <c r="U86" s="106">
        <v>9</v>
      </c>
      <c r="V86" s="105">
        <v>8.4779766679784601</v>
      </c>
      <c r="W86" s="106">
        <v>11</v>
      </c>
      <c r="Z86" s="105">
        <v>11.4367986977754</v>
      </c>
      <c r="AA86" s="106">
        <v>14</v>
      </c>
    </row>
    <row r="87" spans="1:27" x14ac:dyDescent="0.3">
      <c r="A87" s="103" t="s">
        <v>78</v>
      </c>
      <c r="B87" s="104">
        <v>43986</v>
      </c>
      <c r="C87" s="105">
        <v>28.229099999999999</v>
      </c>
      <c r="D87" s="105"/>
      <c r="E87" s="105"/>
      <c r="F87" s="105"/>
      <c r="G87" s="105"/>
      <c r="H87" s="105"/>
      <c r="I87" s="105"/>
      <c r="J87" s="105"/>
      <c r="K87" s="105"/>
      <c r="L87" s="105">
        <v>18.647027891054499</v>
      </c>
      <c r="M87" s="106">
        <v>8</v>
      </c>
      <c r="N87" s="105">
        <v>13.6029164029586</v>
      </c>
      <c r="O87" s="106">
        <v>6</v>
      </c>
      <c r="P87" s="105">
        <v>15.2273951452154</v>
      </c>
      <c r="Q87" s="106">
        <v>4</v>
      </c>
      <c r="R87" s="105">
        <v>12.299515801621901</v>
      </c>
      <c r="S87" s="106">
        <v>4</v>
      </c>
      <c r="T87" s="105">
        <v>14.704689117025699</v>
      </c>
      <c r="U87" s="106">
        <v>4</v>
      </c>
      <c r="V87" s="105">
        <v>10.228505733521001</v>
      </c>
      <c r="W87" s="106">
        <v>4</v>
      </c>
      <c r="Z87" s="105">
        <v>12.993274685558401</v>
      </c>
      <c r="AA87" s="106">
        <v>7</v>
      </c>
    </row>
    <row r="88" spans="1:27" x14ac:dyDescent="0.3">
      <c r="A88" s="103" t="s">
        <v>79</v>
      </c>
      <c r="B88" s="104">
        <v>43986</v>
      </c>
      <c r="C88" s="105">
        <v>33.166899999999998</v>
      </c>
      <c r="D88" s="105"/>
      <c r="E88" s="105"/>
      <c r="F88" s="105"/>
      <c r="G88" s="105"/>
      <c r="H88" s="105"/>
      <c r="I88" s="105"/>
      <c r="J88" s="105"/>
      <c r="K88" s="105"/>
      <c r="L88" s="105">
        <v>16.3734429113514</v>
      </c>
      <c r="M88" s="106">
        <v>16</v>
      </c>
      <c r="N88" s="105">
        <v>8.4041184196240994</v>
      </c>
      <c r="O88" s="106">
        <v>17</v>
      </c>
      <c r="P88" s="105">
        <v>9.8224416252442204</v>
      </c>
      <c r="Q88" s="106">
        <v>16</v>
      </c>
      <c r="R88" s="105">
        <v>9.0050422546038895</v>
      </c>
      <c r="S88" s="106">
        <v>15</v>
      </c>
      <c r="T88" s="105">
        <v>9.3275300125217697</v>
      </c>
      <c r="U88" s="106">
        <v>17</v>
      </c>
      <c r="V88" s="105">
        <v>7.5737586912892798</v>
      </c>
      <c r="W88" s="106">
        <v>18</v>
      </c>
      <c r="Z88" s="105">
        <v>12.9907604308922</v>
      </c>
      <c r="AA88" s="106">
        <v>8</v>
      </c>
    </row>
    <row r="89" spans="1:27" x14ac:dyDescent="0.3">
      <c r="A89" s="103" t="s">
        <v>80</v>
      </c>
      <c r="B89" s="104">
        <v>43986</v>
      </c>
      <c r="C89" s="105">
        <v>18.951499999999999</v>
      </c>
      <c r="D89" s="105"/>
      <c r="E89" s="105"/>
      <c r="F89" s="105"/>
      <c r="G89" s="105"/>
      <c r="H89" s="105"/>
      <c r="I89" s="105"/>
      <c r="J89" s="105"/>
      <c r="K89" s="105"/>
      <c r="L89" s="105">
        <v>16.735751590512699</v>
      </c>
      <c r="M89" s="106">
        <v>15</v>
      </c>
      <c r="N89" s="105">
        <v>10.806082337442501</v>
      </c>
      <c r="O89" s="106">
        <v>11</v>
      </c>
      <c r="P89" s="105">
        <v>12.1574581290848</v>
      </c>
      <c r="Q89" s="106">
        <v>12</v>
      </c>
      <c r="R89" s="105">
        <v>10.2268495672208</v>
      </c>
      <c r="S89" s="106">
        <v>10</v>
      </c>
      <c r="T89" s="105">
        <v>12.176074028648401</v>
      </c>
      <c r="U89" s="106">
        <v>7</v>
      </c>
      <c r="V89" s="105">
        <v>7.99073509382597</v>
      </c>
      <c r="W89" s="106">
        <v>16</v>
      </c>
      <c r="Z89" s="105">
        <v>10.0988999684128</v>
      </c>
      <c r="AA89" s="106">
        <v>20</v>
      </c>
    </row>
    <row r="90" spans="1:27" x14ac:dyDescent="0.3">
      <c r="A90" s="103" t="s">
        <v>365</v>
      </c>
      <c r="B90" s="104">
        <v>43986</v>
      </c>
      <c r="C90" s="105">
        <v>0.38340000000000002</v>
      </c>
      <c r="D90" s="105"/>
      <c r="E90" s="105"/>
      <c r="F90" s="105"/>
      <c r="G90" s="105"/>
      <c r="H90" s="105"/>
      <c r="I90" s="105"/>
      <c r="J90" s="105"/>
      <c r="K90" s="105"/>
      <c r="L90" s="105">
        <v>8.9737611801111701</v>
      </c>
      <c r="M90" s="106">
        <v>23</v>
      </c>
      <c r="N90" s="105">
        <v>8.8869565217391209</v>
      </c>
      <c r="O90" s="106">
        <v>16</v>
      </c>
      <c r="P90" s="105"/>
      <c r="Q90" s="106"/>
      <c r="R90" s="105"/>
      <c r="S90" s="106"/>
      <c r="T90" s="105"/>
      <c r="U90" s="106"/>
      <c r="V90" s="105"/>
      <c r="W90" s="106"/>
      <c r="Z90" s="105">
        <v>8.8651954952811796</v>
      </c>
      <c r="AA90" s="106">
        <v>27</v>
      </c>
    </row>
    <row r="91" spans="1:27" x14ac:dyDescent="0.3">
      <c r="A91" s="103" t="s">
        <v>81</v>
      </c>
      <c r="B91" s="104">
        <v>43986</v>
      </c>
      <c r="C91" s="105">
        <v>21.400400000000001</v>
      </c>
      <c r="D91" s="105"/>
      <c r="E91" s="105"/>
      <c r="F91" s="105"/>
      <c r="G91" s="105"/>
      <c r="H91" s="105"/>
      <c r="I91" s="105"/>
      <c r="J91" s="105"/>
      <c r="K91" s="105"/>
      <c r="L91" s="105">
        <v>19.502754125902399</v>
      </c>
      <c r="M91" s="106">
        <v>7</v>
      </c>
      <c r="N91" s="105">
        <v>14.686067004537099</v>
      </c>
      <c r="O91" s="106">
        <v>5</v>
      </c>
      <c r="P91" s="105">
        <v>4.8996096904022801</v>
      </c>
      <c r="Q91" s="106">
        <v>26</v>
      </c>
      <c r="R91" s="105">
        <v>3.6629262216737102</v>
      </c>
      <c r="S91" s="106">
        <v>25</v>
      </c>
      <c r="T91" s="105">
        <v>5.52045852928208</v>
      </c>
      <c r="U91" s="106">
        <v>26</v>
      </c>
      <c r="V91" s="105">
        <v>2.31375610506438</v>
      </c>
      <c r="W91" s="106">
        <v>27</v>
      </c>
      <c r="Z91" s="105">
        <v>9.5341264484294204</v>
      </c>
      <c r="AA91" s="106">
        <v>24</v>
      </c>
    </row>
    <row r="92" spans="1:27" x14ac:dyDescent="0.3">
      <c r="A92" s="136"/>
      <c r="B92" s="136"/>
      <c r="C92" s="136"/>
      <c r="D92" s="108"/>
      <c r="E92" s="108"/>
      <c r="F92" s="108"/>
      <c r="G92" s="108"/>
      <c r="H92" s="108"/>
      <c r="I92" s="108"/>
      <c r="J92" s="108"/>
      <c r="K92" s="108"/>
      <c r="L92" s="136" t="s">
        <v>48</v>
      </c>
      <c r="M92" s="136"/>
      <c r="N92" s="136" t="s">
        <v>1</v>
      </c>
      <c r="O92" s="136"/>
      <c r="P92" s="136" t="s">
        <v>2</v>
      </c>
      <c r="Q92" s="136"/>
      <c r="R92" s="136" t="s">
        <v>3</v>
      </c>
      <c r="S92" s="136"/>
      <c r="T92" s="136" t="s">
        <v>4</v>
      </c>
      <c r="U92" s="136"/>
      <c r="V92" s="136" t="s">
        <v>5</v>
      </c>
      <c r="W92" s="136"/>
      <c r="Z92" s="108" t="s">
        <v>46</v>
      </c>
      <c r="AA92" s="136" t="s">
        <v>404</v>
      </c>
    </row>
    <row r="93" spans="1:27" x14ac:dyDescent="0.3">
      <c r="A93" s="136"/>
      <c r="B93" s="136"/>
      <c r="C93" s="136"/>
      <c r="D93" s="108"/>
      <c r="E93" s="108"/>
      <c r="F93" s="108"/>
      <c r="G93" s="108"/>
      <c r="H93" s="108"/>
      <c r="I93" s="108"/>
      <c r="J93" s="108"/>
      <c r="K93" s="108"/>
      <c r="L93" s="108" t="s">
        <v>0</v>
      </c>
      <c r="M93" s="108"/>
      <c r="N93" s="108" t="s">
        <v>0</v>
      </c>
      <c r="O93" s="108"/>
      <c r="P93" s="108" t="s">
        <v>0</v>
      </c>
      <c r="Q93" s="108"/>
      <c r="R93" s="108" t="s">
        <v>0</v>
      </c>
      <c r="S93" s="108"/>
      <c r="T93" s="108" t="s">
        <v>0</v>
      </c>
      <c r="U93" s="108"/>
      <c r="V93" s="108" t="s">
        <v>0</v>
      </c>
      <c r="W93" s="108"/>
      <c r="Z93" s="108" t="s">
        <v>0</v>
      </c>
      <c r="AA93" s="136"/>
    </row>
    <row r="94" spans="1:27" x14ac:dyDescent="0.3">
      <c r="A94" s="108" t="s">
        <v>7</v>
      </c>
      <c r="B94" s="108" t="s">
        <v>8</v>
      </c>
      <c r="C94" s="108" t="s">
        <v>9</v>
      </c>
      <c r="D94" s="108"/>
      <c r="E94" s="108"/>
      <c r="F94" s="108"/>
      <c r="G94" s="108"/>
      <c r="H94" s="108"/>
      <c r="I94" s="108"/>
      <c r="J94" s="108"/>
      <c r="K94" s="108"/>
      <c r="L94" s="108"/>
      <c r="M94" s="108" t="s">
        <v>10</v>
      </c>
      <c r="N94" s="108"/>
      <c r="O94" s="108" t="s">
        <v>10</v>
      </c>
      <c r="P94" s="108"/>
      <c r="Q94" s="108" t="s">
        <v>10</v>
      </c>
      <c r="R94" s="108"/>
      <c r="S94" s="108" t="s">
        <v>10</v>
      </c>
      <c r="T94" s="108"/>
      <c r="U94" s="108" t="s">
        <v>10</v>
      </c>
      <c r="V94" s="108"/>
      <c r="W94" s="108" t="s">
        <v>10</v>
      </c>
      <c r="Z94" s="108"/>
      <c r="AA94" s="108" t="s">
        <v>10</v>
      </c>
    </row>
    <row r="95" spans="1:27" x14ac:dyDescent="0.3">
      <c r="A95" s="102" t="s">
        <v>385</v>
      </c>
      <c r="B95" s="102"/>
      <c r="C95" s="102"/>
      <c r="D95" s="102"/>
      <c r="E95" s="102"/>
      <c r="F95" s="102"/>
      <c r="G95" s="102"/>
      <c r="H95" s="102"/>
      <c r="I95" s="102"/>
      <c r="J95" s="102"/>
      <c r="K95" s="102"/>
      <c r="L95" s="102"/>
      <c r="M95" s="102"/>
      <c r="N95" s="102"/>
      <c r="O95" s="102"/>
      <c r="P95" s="102"/>
      <c r="Q95" s="102"/>
      <c r="R95" s="102"/>
      <c r="S95" s="102"/>
      <c r="T95" s="102"/>
      <c r="U95" s="102"/>
      <c r="V95" s="102"/>
      <c r="W95" s="102"/>
      <c r="Z95" s="102"/>
      <c r="AA95" s="102"/>
    </row>
    <row r="96" spans="1:27" x14ac:dyDescent="0.3">
      <c r="A96" s="103" t="s">
        <v>82</v>
      </c>
      <c r="B96" s="104">
        <v>43986</v>
      </c>
      <c r="C96" s="105">
        <v>22.2212</v>
      </c>
      <c r="D96" s="105"/>
      <c r="E96" s="105"/>
      <c r="F96" s="105"/>
      <c r="G96" s="105"/>
      <c r="H96" s="105"/>
      <c r="I96" s="105"/>
      <c r="J96" s="105"/>
      <c r="K96" s="105"/>
      <c r="L96" s="105">
        <v>28.780035126803099</v>
      </c>
      <c r="M96" s="106">
        <v>2</v>
      </c>
      <c r="N96" s="105">
        <v>1.8150994575044801</v>
      </c>
      <c r="O96" s="106">
        <v>29</v>
      </c>
      <c r="P96" s="105">
        <v>5.1705780504303904</v>
      </c>
      <c r="Q96" s="106">
        <v>27</v>
      </c>
      <c r="R96" s="105">
        <v>-3.7943665924496801</v>
      </c>
      <c r="S96" s="106">
        <v>30</v>
      </c>
      <c r="T96" s="105">
        <v>0.40329240176251602</v>
      </c>
      <c r="U96" s="106">
        <v>30</v>
      </c>
      <c r="V96" s="105">
        <v>2.8941735060114402</v>
      </c>
      <c r="W96" s="106">
        <v>28</v>
      </c>
      <c r="Z96" s="105">
        <v>10.946596319018401</v>
      </c>
      <c r="AA96" s="106">
        <v>21</v>
      </c>
    </row>
    <row r="97" spans="1:27" x14ac:dyDescent="0.3">
      <c r="A97" s="103" t="s">
        <v>83</v>
      </c>
      <c r="B97" s="104">
        <v>43986</v>
      </c>
      <c r="C97" s="105">
        <v>32.125100000000003</v>
      </c>
      <c r="D97" s="105"/>
      <c r="E97" s="105"/>
      <c r="F97" s="105"/>
      <c r="G97" s="105"/>
      <c r="H97" s="105"/>
      <c r="I97" s="105"/>
      <c r="J97" s="105"/>
      <c r="K97" s="105"/>
      <c r="L97" s="105">
        <v>28.7835731115761</v>
      </c>
      <c r="M97" s="106">
        <v>1</v>
      </c>
      <c r="N97" s="105">
        <v>1.8324932472689699</v>
      </c>
      <c r="O97" s="106">
        <v>28</v>
      </c>
      <c r="P97" s="105">
        <v>5.1799995661490099</v>
      </c>
      <c r="Q97" s="106">
        <v>26</v>
      </c>
      <c r="R97" s="105">
        <v>-3.7882179440091002</v>
      </c>
      <c r="S97" s="106">
        <v>29</v>
      </c>
      <c r="T97" s="105">
        <v>0.40833177524210501</v>
      </c>
      <c r="U97" s="106">
        <v>29</v>
      </c>
      <c r="V97" s="105">
        <v>2.89624605761944</v>
      </c>
      <c r="W97" s="106">
        <v>27</v>
      </c>
      <c r="Z97" s="105">
        <v>14.0961101413859</v>
      </c>
      <c r="AA97" s="106">
        <v>9</v>
      </c>
    </row>
    <row r="98" spans="1:27" x14ac:dyDescent="0.3">
      <c r="A98" s="103" t="s">
        <v>84</v>
      </c>
      <c r="B98" s="104">
        <v>43986</v>
      </c>
      <c r="C98" s="105">
        <v>0.96740000000000004</v>
      </c>
      <c r="D98" s="105"/>
      <c r="E98" s="105"/>
      <c r="F98" s="105"/>
      <c r="G98" s="105"/>
      <c r="H98" s="105"/>
      <c r="I98" s="105"/>
      <c r="J98" s="105"/>
      <c r="K98" s="105"/>
      <c r="L98" s="105">
        <v>0</v>
      </c>
      <c r="M98" s="106">
        <v>32</v>
      </c>
      <c r="N98" s="105">
        <v>-102.500066664</v>
      </c>
      <c r="O98" s="106">
        <v>33</v>
      </c>
      <c r="P98" s="105">
        <v>-48.095404657925499</v>
      </c>
      <c r="Q98" s="106">
        <v>33</v>
      </c>
      <c r="R98" s="105"/>
      <c r="S98" s="106"/>
      <c r="T98" s="105"/>
      <c r="U98" s="106"/>
      <c r="V98" s="105"/>
      <c r="W98" s="106"/>
      <c r="Z98" s="105">
        <v>-45.500635582114597</v>
      </c>
      <c r="AA98" s="106">
        <v>33</v>
      </c>
    </row>
    <row r="99" spans="1:27" x14ac:dyDescent="0.3">
      <c r="A99" s="103" t="s">
        <v>85</v>
      </c>
      <c r="B99" s="104">
        <v>43986</v>
      </c>
      <c r="C99" s="105">
        <v>1.3985000000000001</v>
      </c>
      <c r="D99" s="105"/>
      <c r="E99" s="105"/>
      <c r="F99" s="105"/>
      <c r="G99" s="105"/>
      <c r="H99" s="105"/>
      <c r="I99" s="105"/>
      <c r="J99" s="105"/>
      <c r="K99" s="105"/>
      <c r="L99" s="105">
        <v>0</v>
      </c>
      <c r="M99" s="106">
        <v>32</v>
      </c>
      <c r="N99" s="105">
        <v>-102.50374097037</v>
      </c>
      <c r="O99" s="106">
        <v>34</v>
      </c>
      <c r="P99" s="105">
        <v>-48.088350941368603</v>
      </c>
      <c r="Q99" s="106">
        <v>32</v>
      </c>
      <c r="R99" s="105"/>
      <c r="S99" s="106"/>
      <c r="T99" s="105"/>
      <c r="U99" s="106"/>
      <c r="V99" s="105"/>
      <c r="W99" s="106"/>
      <c r="Z99" s="105">
        <v>-45.504646878059397</v>
      </c>
      <c r="AA99" s="106">
        <v>34</v>
      </c>
    </row>
    <row r="100" spans="1:27" x14ac:dyDescent="0.3">
      <c r="A100" s="103" t="s">
        <v>86</v>
      </c>
      <c r="B100" s="104">
        <v>43986</v>
      </c>
      <c r="C100" s="105">
        <v>21.8018</v>
      </c>
      <c r="D100" s="105"/>
      <c r="E100" s="105"/>
      <c r="F100" s="105"/>
      <c r="G100" s="105"/>
      <c r="H100" s="105"/>
      <c r="I100" s="105"/>
      <c r="J100" s="105"/>
      <c r="K100" s="105"/>
      <c r="L100" s="105">
        <v>20.561813855991399</v>
      </c>
      <c r="M100" s="106">
        <v>6</v>
      </c>
      <c r="N100" s="105">
        <v>8.9048242208527295</v>
      </c>
      <c r="O100" s="106">
        <v>13</v>
      </c>
      <c r="P100" s="105">
        <v>12.565465824767299</v>
      </c>
      <c r="Q100" s="106">
        <v>7</v>
      </c>
      <c r="R100" s="105">
        <v>11.3857779673039</v>
      </c>
      <c r="S100" s="106">
        <v>6</v>
      </c>
      <c r="T100" s="105">
        <v>12.0895238927082</v>
      </c>
      <c r="U100" s="106">
        <v>5</v>
      </c>
      <c r="V100" s="105">
        <v>9.0391311629814304</v>
      </c>
      <c r="W100" s="106">
        <v>5</v>
      </c>
      <c r="Z100" s="105">
        <v>12.9514642212868</v>
      </c>
      <c r="AA100" s="106">
        <v>12</v>
      </c>
    </row>
    <row r="101" spans="1:27" x14ac:dyDescent="0.3">
      <c r="A101" s="103" t="s">
        <v>87</v>
      </c>
      <c r="B101" s="104">
        <v>43986</v>
      </c>
      <c r="C101" s="105">
        <v>17.220400000000001</v>
      </c>
      <c r="D101" s="105"/>
      <c r="E101" s="105"/>
      <c r="F101" s="105"/>
      <c r="G101" s="105"/>
      <c r="H101" s="105"/>
      <c r="I101" s="105"/>
      <c r="J101" s="105"/>
      <c r="K101" s="105"/>
      <c r="L101" s="105">
        <v>-12.2937517181371</v>
      </c>
      <c r="M101" s="106">
        <v>34</v>
      </c>
      <c r="N101" s="105">
        <v>3.2003706797510101</v>
      </c>
      <c r="O101" s="106">
        <v>27</v>
      </c>
      <c r="P101" s="105">
        <v>6.9333357237707904</v>
      </c>
      <c r="Q101" s="106">
        <v>22</v>
      </c>
      <c r="R101" s="105">
        <v>5.4069675969431596</v>
      </c>
      <c r="S101" s="106">
        <v>26</v>
      </c>
      <c r="T101" s="105">
        <v>7.6086723757217998</v>
      </c>
      <c r="U101" s="106">
        <v>23</v>
      </c>
      <c r="V101" s="105">
        <v>3.08730858104179</v>
      </c>
      <c r="W101" s="106">
        <v>26</v>
      </c>
      <c r="Z101" s="105">
        <v>9.1002969613259701</v>
      </c>
      <c r="AA101" s="106">
        <v>27</v>
      </c>
    </row>
    <row r="102" spans="1:27" x14ac:dyDescent="0.3">
      <c r="A102" s="103" t="s">
        <v>88</v>
      </c>
      <c r="B102" s="104">
        <v>43986</v>
      </c>
      <c r="C102" s="105">
        <v>35.263500000000001</v>
      </c>
      <c r="D102" s="105"/>
      <c r="E102" s="105"/>
      <c r="F102" s="105"/>
      <c r="G102" s="105"/>
      <c r="H102" s="105"/>
      <c r="I102" s="105"/>
      <c r="J102" s="105"/>
      <c r="K102" s="105"/>
      <c r="L102" s="105">
        <v>14.363512372991</v>
      </c>
      <c r="M102" s="106">
        <v>20</v>
      </c>
      <c r="N102" s="105">
        <v>10.2664646686954</v>
      </c>
      <c r="O102" s="106">
        <v>11</v>
      </c>
      <c r="P102" s="105">
        <v>12.4242011659585</v>
      </c>
      <c r="Q102" s="106">
        <v>9</v>
      </c>
      <c r="R102" s="105">
        <v>9.7383667078011307</v>
      </c>
      <c r="S102" s="106">
        <v>10</v>
      </c>
      <c r="T102" s="105">
        <v>10.106389160801401</v>
      </c>
      <c r="U102" s="106">
        <v>14</v>
      </c>
      <c r="V102" s="105">
        <v>7.3250977724103903</v>
      </c>
      <c r="W102" s="106">
        <v>15</v>
      </c>
      <c r="Z102" s="105">
        <v>16.084384266527099</v>
      </c>
      <c r="AA102" s="106">
        <v>6</v>
      </c>
    </row>
    <row r="103" spans="1:27" x14ac:dyDescent="0.3">
      <c r="A103" s="103" t="s">
        <v>89</v>
      </c>
      <c r="B103" s="104">
        <v>43986</v>
      </c>
      <c r="C103" s="105">
        <v>23.301200000000001</v>
      </c>
      <c r="D103" s="105"/>
      <c r="E103" s="105"/>
      <c r="F103" s="105"/>
      <c r="G103" s="105"/>
      <c r="H103" s="105"/>
      <c r="I103" s="105"/>
      <c r="J103" s="105"/>
      <c r="K103" s="105"/>
      <c r="L103" s="105">
        <v>17.398315779476999</v>
      </c>
      <c r="M103" s="106">
        <v>10</v>
      </c>
      <c r="N103" s="105">
        <v>12.5756816813707</v>
      </c>
      <c r="O103" s="106">
        <v>7</v>
      </c>
      <c r="P103" s="105">
        <v>12.283766821663001</v>
      </c>
      <c r="Q103" s="106">
        <v>10</v>
      </c>
      <c r="R103" s="105">
        <v>9.1203891060768303</v>
      </c>
      <c r="S103" s="106">
        <v>13</v>
      </c>
      <c r="T103" s="105">
        <v>10.561577607231801</v>
      </c>
      <c r="U103" s="106">
        <v>13</v>
      </c>
      <c r="V103" s="105">
        <v>6.9606031110425501</v>
      </c>
      <c r="W103" s="106">
        <v>17</v>
      </c>
      <c r="Z103" s="105">
        <v>12.064955268389699</v>
      </c>
      <c r="AA103" s="106">
        <v>16</v>
      </c>
    </row>
    <row r="104" spans="1:27" x14ac:dyDescent="0.3">
      <c r="A104" s="103" t="s">
        <v>90</v>
      </c>
      <c r="B104" s="104">
        <v>43986</v>
      </c>
      <c r="C104" s="105">
        <v>2533.5868</v>
      </c>
      <c r="D104" s="105"/>
      <c r="E104" s="105"/>
      <c r="F104" s="105"/>
      <c r="G104" s="105"/>
      <c r="H104" s="105"/>
      <c r="I104" s="105"/>
      <c r="J104" s="105"/>
      <c r="K104" s="105"/>
      <c r="L104" s="105">
        <v>17.270420883433601</v>
      </c>
      <c r="M104" s="106">
        <v>11</v>
      </c>
      <c r="N104" s="105">
        <v>15.498818576774701</v>
      </c>
      <c r="O104" s="106">
        <v>3</v>
      </c>
      <c r="P104" s="105">
        <v>16.458265723078</v>
      </c>
      <c r="Q104" s="106">
        <v>1</v>
      </c>
      <c r="R104" s="105">
        <v>16.464554110789599</v>
      </c>
      <c r="S104" s="106">
        <v>1</v>
      </c>
      <c r="T104" s="105">
        <v>20.229276017553602</v>
      </c>
      <c r="U104" s="106">
        <v>1</v>
      </c>
      <c r="V104" s="105">
        <v>9.1689273645218492</v>
      </c>
      <c r="W104" s="106">
        <v>4</v>
      </c>
      <c r="Z104" s="105">
        <v>11.722705382199001</v>
      </c>
      <c r="AA104" s="106">
        <v>18</v>
      </c>
    </row>
    <row r="105" spans="1:27" x14ac:dyDescent="0.3">
      <c r="A105" s="103" t="s">
        <v>91</v>
      </c>
      <c r="B105" s="104">
        <v>43986</v>
      </c>
      <c r="C105" s="105">
        <v>22.211200000000002</v>
      </c>
      <c r="D105" s="105"/>
      <c r="E105" s="105"/>
      <c r="F105" s="105"/>
      <c r="G105" s="105"/>
      <c r="H105" s="105"/>
      <c r="I105" s="105"/>
      <c r="J105" s="105"/>
      <c r="K105" s="105"/>
      <c r="L105" s="105">
        <v>7.28063085502788</v>
      </c>
      <c r="M105" s="106">
        <v>27</v>
      </c>
      <c r="N105" s="105">
        <v>9.0937465271555897</v>
      </c>
      <c r="O105" s="106">
        <v>12</v>
      </c>
      <c r="P105" s="105">
        <v>8.5754649848395008</v>
      </c>
      <c r="Q105" s="106">
        <v>17</v>
      </c>
      <c r="R105" s="105">
        <v>7.3999102468295499</v>
      </c>
      <c r="S105" s="106">
        <v>20</v>
      </c>
      <c r="T105" s="105">
        <v>9.7698658680022206</v>
      </c>
      <c r="U105" s="106">
        <v>16</v>
      </c>
      <c r="V105" s="105">
        <v>8.5989254565617408</v>
      </c>
      <c r="W105" s="106">
        <v>9</v>
      </c>
      <c r="Z105" s="105">
        <v>10.222678899082601</v>
      </c>
      <c r="AA105" s="106">
        <v>24</v>
      </c>
    </row>
    <row r="106" spans="1:27" x14ac:dyDescent="0.3">
      <c r="A106" s="103" t="s">
        <v>92</v>
      </c>
      <c r="B106" s="104">
        <v>43986</v>
      </c>
      <c r="C106" s="105">
        <v>65.836200000000005</v>
      </c>
      <c r="D106" s="105"/>
      <c r="E106" s="105"/>
      <c r="F106" s="105"/>
      <c r="G106" s="105"/>
      <c r="H106" s="105"/>
      <c r="I106" s="105"/>
      <c r="J106" s="105"/>
      <c r="K106" s="105"/>
      <c r="L106" s="105">
        <v>13.2639357268614</v>
      </c>
      <c r="M106" s="106">
        <v>22</v>
      </c>
      <c r="N106" s="105">
        <v>-12.8198196850988</v>
      </c>
      <c r="O106" s="106">
        <v>32</v>
      </c>
      <c r="P106" s="105">
        <v>-10.1478759642391</v>
      </c>
      <c r="Q106" s="106">
        <v>31</v>
      </c>
      <c r="R106" s="105">
        <v>-4.5940855100414497</v>
      </c>
      <c r="S106" s="106">
        <v>31</v>
      </c>
      <c r="T106" s="105">
        <v>-2.3980266813525901</v>
      </c>
      <c r="U106" s="106">
        <v>31</v>
      </c>
      <c r="V106" s="105">
        <v>4.7213308440940596</v>
      </c>
      <c r="W106" s="106">
        <v>20</v>
      </c>
      <c r="Z106" s="105">
        <v>23.999308761186999</v>
      </c>
      <c r="AA106" s="106">
        <v>2</v>
      </c>
    </row>
    <row r="107" spans="1:27" x14ac:dyDescent="0.3">
      <c r="A107" s="103" t="s">
        <v>93</v>
      </c>
      <c r="B107" s="104">
        <v>43986</v>
      </c>
      <c r="C107" s="105">
        <v>64.8035</v>
      </c>
      <c r="D107" s="105"/>
      <c r="E107" s="105"/>
      <c r="F107" s="105"/>
      <c r="G107" s="105"/>
      <c r="H107" s="105"/>
      <c r="I107" s="105"/>
      <c r="J107" s="105"/>
      <c r="K107" s="105"/>
      <c r="L107" s="105">
        <v>16.556305263885299</v>
      </c>
      <c r="M107" s="106">
        <v>15</v>
      </c>
      <c r="N107" s="105">
        <v>5.0305292439970097</v>
      </c>
      <c r="O107" s="106">
        <v>22</v>
      </c>
      <c r="P107" s="105">
        <v>6.9969561977787604</v>
      </c>
      <c r="Q107" s="106">
        <v>19</v>
      </c>
      <c r="R107" s="105">
        <v>7.8182509059544802</v>
      </c>
      <c r="S107" s="106">
        <v>16</v>
      </c>
      <c r="T107" s="105">
        <v>8.1185864324821608</v>
      </c>
      <c r="U107" s="106">
        <v>18</v>
      </c>
      <c r="V107" s="105">
        <v>4.20983923106464</v>
      </c>
      <c r="W107" s="106">
        <v>23</v>
      </c>
      <c r="Z107" s="105">
        <v>23.706183337283701</v>
      </c>
      <c r="AA107" s="106">
        <v>3</v>
      </c>
    </row>
    <row r="108" spans="1:27" x14ac:dyDescent="0.3">
      <c r="A108" s="103" t="s">
        <v>94</v>
      </c>
      <c r="B108" s="104">
        <v>43986</v>
      </c>
      <c r="C108" s="105">
        <v>64.8035</v>
      </c>
      <c r="D108" s="105"/>
      <c r="E108" s="105"/>
      <c r="F108" s="105"/>
      <c r="G108" s="105"/>
      <c r="H108" s="105"/>
      <c r="I108" s="105"/>
      <c r="J108" s="105"/>
      <c r="K108" s="105"/>
      <c r="L108" s="105">
        <v>16.556305263885299</v>
      </c>
      <c r="M108" s="106">
        <v>15</v>
      </c>
      <c r="N108" s="105">
        <v>5.0305292439970097</v>
      </c>
      <c r="O108" s="106">
        <v>22</v>
      </c>
      <c r="P108" s="105">
        <v>6.9969561977787604</v>
      </c>
      <c r="Q108" s="106">
        <v>19</v>
      </c>
      <c r="R108" s="105">
        <v>7.8182509059544802</v>
      </c>
      <c r="S108" s="106">
        <v>16</v>
      </c>
      <c r="T108" s="105">
        <v>8.1185864324821608</v>
      </c>
      <c r="U108" s="106">
        <v>18</v>
      </c>
      <c r="V108" s="105">
        <v>4.20983923106464</v>
      </c>
      <c r="W108" s="106">
        <v>23</v>
      </c>
      <c r="Z108" s="105">
        <v>23.706183337283701</v>
      </c>
      <c r="AA108" s="106">
        <v>3</v>
      </c>
    </row>
    <row r="109" spans="1:27" x14ac:dyDescent="0.3">
      <c r="A109" s="103" t="s">
        <v>95</v>
      </c>
      <c r="B109" s="104">
        <v>43986</v>
      </c>
      <c r="C109" s="105">
        <v>64.8035</v>
      </c>
      <c r="D109" s="105"/>
      <c r="E109" s="105"/>
      <c r="F109" s="105"/>
      <c r="G109" s="105"/>
      <c r="H109" s="105"/>
      <c r="I109" s="105"/>
      <c r="J109" s="105"/>
      <c r="K109" s="105"/>
      <c r="L109" s="105">
        <v>16.556305263885299</v>
      </c>
      <c r="M109" s="106">
        <v>15</v>
      </c>
      <c r="N109" s="105">
        <v>5.0305292439970097</v>
      </c>
      <c r="O109" s="106">
        <v>22</v>
      </c>
      <c r="P109" s="105">
        <v>6.9969561977787604</v>
      </c>
      <c r="Q109" s="106">
        <v>19</v>
      </c>
      <c r="R109" s="105">
        <v>7.8182509059544802</v>
      </c>
      <c r="S109" s="106">
        <v>16</v>
      </c>
      <c r="T109" s="105">
        <v>8.1185864324821608</v>
      </c>
      <c r="U109" s="106">
        <v>18</v>
      </c>
      <c r="V109" s="105">
        <v>4.20983923106464</v>
      </c>
      <c r="W109" s="106">
        <v>23</v>
      </c>
      <c r="Z109" s="105">
        <v>23.706183337283701</v>
      </c>
      <c r="AA109" s="106">
        <v>3</v>
      </c>
    </row>
    <row r="110" spans="1:27" x14ac:dyDescent="0.3">
      <c r="A110" s="103" t="s">
        <v>96</v>
      </c>
      <c r="B110" s="104">
        <v>43986</v>
      </c>
      <c r="C110" s="105">
        <v>27.333300000000001</v>
      </c>
      <c r="D110" s="105"/>
      <c r="E110" s="105"/>
      <c r="F110" s="105"/>
      <c r="G110" s="105"/>
      <c r="H110" s="105"/>
      <c r="I110" s="105"/>
      <c r="J110" s="105"/>
      <c r="K110" s="105"/>
      <c r="L110" s="105">
        <v>16.812474450968899</v>
      </c>
      <c r="M110" s="106">
        <v>14</v>
      </c>
      <c r="N110" s="105">
        <v>7.0585897310323702</v>
      </c>
      <c r="O110" s="106">
        <v>18</v>
      </c>
      <c r="P110" s="105">
        <v>9.0165992662273702</v>
      </c>
      <c r="Q110" s="106">
        <v>15</v>
      </c>
      <c r="R110" s="105">
        <v>7.4316361287506796</v>
      </c>
      <c r="S110" s="106">
        <v>19</v>
      </c>
      <c r="T110" s="105">
        <v>10.0718982258596</v>
      </c>
      <c r="U110" s="106">
        <v>15</v>
      </c>
      <c r="V110" s="105">
        <v>7.0876449158755896</v>
      </c>
      <c r="W110" s="106">
        <v>16</v>
      </c>
      <c r="Z110" s="105">
        <v>13.676295936013799</v>
      </c>
      <c r="AA110" s="106">
        <v>11</v>
      </c>
    </row>
    <row r="111" spans="1:27" x14ac:dyDescent="0.3">
      <c r="A111" s="103" t="s">
        <v>97</v>
      </c>
      <c r="B111" s="104">
        <v>43986</v>
      </c>
      <c r="C111" s="105">
        <v>26.363499999999998</v>
      </c>
      <c r="D111" s="105"/>
      <c r="E111" s="105"/>
      <c r="F111" s="105"/>
      <c r="G111" s="105"/>
      <c r="H111" s="105"/>
      <c r="I111" s="105"/>
      <c r="J111" s="105"/>
      <c r="K111" s="105"/>
      <c r="L111" s="105">
        <v>22.469904501923899</v>
      </c>
      <c r="M111" s="106">
        <v>4</v>
      </c>
      <c r="N111" s="105">
        <v>10.6072131885921</v>
      </c>
      <c r="O111" s="106">
        <v>9</v>
      </c>
      <c r="P111" s="105">
        <v>12.8629312054991</v>
      </c>
      <c r="Q111" s="106">
        <v>5</v>
      </c>
      <c r="R111" s="105">
        <v>11.422736600704701</v>
      </c>
      <c r="S111" s="106">
        <v>5</v>
      </c>
      <c r="T111" s="105">
        <v>11.7788629672947</v>
      </c>
      <c r="U111" s="106">
        <v>7</v>
      </c>
      <c r="V111" s="105">
        <v>8.8259757315816305</v>
      </c>
      <c r="W111" s="106">
        <v>7</v>
      </c>
      <c r="Z111" s="105">
        <v>15.7673640443506</v>
      </c>
      <c r="AA111" s="106">
        <v>7</v>
      </c>
    </row>
    <row r="112" spans="1:27" x14ac:dyDescent="0.3">
      <c r="A112" s="103" t="s">
        <v>98</v>
      </c>
      <c r="B112" s="104">
        <v>43986</v>
      </c>
      <c r="C112" s="105">
        <v>16.2927</v>
      </c>
      <c r="D112" s="105"/>
      <c r="E112" s="105"/>
      <c r="F112" s="105"/>
      <c r="G112" s="105"/>
      <c r="H112" s="105"/>
      <c r="I112" s="105"/>
      <c r="J112" s="105"/>
      <c r="K112" s="105"/>
      <c r="L112" s="105">
        <v>21.569390041202599</v>
      </c>
      <c r="M112" s="106">
        <v>5</v>
      </c>
      <c r="N112" s="105">
        <v>4.2031673362482804</v>
      </c>
      <c r="O112" s="106">
        <v>26</v>
      </c>
      <c r="P112" s="105">
        <v>8.3330424520069197</v>
      </c>
      <c r="Q112" s="106">
        <v>18</v>
      </c>
      <c r="R112" s="105">
        <v>7.1677271305778403</v>
      </c>
      <c r="S112" s="106">
        <v>21</v>
      </c>
      <c r="T112" s="105">
        <v>7.6914245463537201</v>
      </c>
      <c r="U112" s="106">
        <v>22</v>
      </c>
      <c r="V112" s="105">
        <v>4.6752526222848996</v>
      </c>
      <c r="W112" s="106">
        <v>21</v>
      </c>
      <c r="Z112" s="105">
        <v>7.5903354263053497</v>
      </c>
      <c r="AA112" s="106">
        <v>32</v>
      </c>
    </row>
    <row r="113" spans="1:27" x14ac:dyDescent="0.3">
      <c r="A113" s="103" t="s">
        <v>99</v>
      </c>
      <c r="B113" s="104">
        <v>43986</v>
      </c>
      <c r="C113" s="105">
        <v>26.180199999999999</v>
      </c>
      <c r="D113" s="105"/>
      <c r="E113" s="105"/>
      <c r="F113" s="105"/>
      <c r="G113" s="105"/>
      <c r="H113" s="105"/>
      <c r="I113" s="105"/>
      <c r="J113" s="105"/>
      <c r="K113" s="105"/>
      <c r="L113" s="105">
        <v>20.536224474828899</v>
      </c>
      <c r="M113" s="106">
        <v>7</v>
      </c>
      <c r="N113" s="105">
        <v>16.1577391656934</v>
      </c>
      <c r="O113" s="106">
        <v>2</v>
      </c>
      <c r="P113" s="105">
        <v>16.286698782835799</v>
      </c>
      <c r="Q113" s="106">
        <v>2</v>
      </c>
      <c r="R113" s="105">
        <v>12.542076033041299</v>
      </c>
      <c r="S113" s="106">
        <v>2</v>
      </c>
      <c r="T113" s="105">
        <v>14.591393278726301</v>
      </c>
      <c r="U113" s="106">
        <v>2</v>
      </c>
      <c r="V113" s="105">
        <v>9.3648715092969592</v>
      </c>
      <c r="W113" s="106">
        <v>2</v>
      </c>
      <c r="Z113" s="105">
        <v>14.0513276231263</v>
      </c>
      <c r="AA113" s="106">
        <v>10</v>
      </c>
    </row>
    <row r="114" spans="1:27" x14ac:dyDescent="0.3">
      <c r="A114" s="103" t="s">
        <v>100</v>
      </c>
      <c r="B114" s="104">
        <v>43986</v>
      </c>
      <c r="C114" s="105">
        <v>15.87</v>
      </c>
      <c r="D114" s="105"/>
      <c r="E114" s="105"/>
      <c r="F114" s="105"/>
      <c r="G114" s="105"/>
      <c r="H114" s="105"/>
      <c r="I114" s="105"/>
      <c r="J114" s="105"/>
      <c r="K114" s="105"/>
      <c r="L114" s="105">
        <v>1.9321448640371399</v>
      </c>
      <c r="M114" s="106">
        <v>31</v>
      </c>
      <c r="N114" s="105">
        <v>0.99244931051757002</v>
      </c>
      <c r="O114" s="106">
        <v>30</v>
      </c>
      <c r="P114" s="105">
        <v>4.8204546604663898</v>
      </c>
      <c r="Q114" s="106">
        <v>28</v>
      </c>
      <c r="R114" s="105">
        <v>5.9038637642503602</v>
      </c>
      <c r="S114" s="106">
        <v>25</v>
      </c>
      <c r="T114" s="105">
        <v>6.2767158976122399</v>
      </c>
      <c r="U114" s="106">
        <v>24</v>
      </c>
      <c r="V114" s="105">
        <v>6.6436262169376299</v>
      </c>
      <c r="W114" s="106">
        <v>18</v>
      </c>
      <c r="Z114" s="105">
        <v>8.4452108789909293</v>
      </c>
      <c r="AA114" s="106">
        <v>31</v>
      </c>
    </row>
    <row r="115" spans="1:27" x14ac:dyDescent="0.3">
      <c r="A115" s="103" t="s">
        <v>101</v>
      </c>
      <c r="B115" s="104">
        <v>43986</v>
      </c>
      <c r="C115" s="105">
        <v>1135.6229000000001</v>
      </c>
      <c r="D115" s="105"/>
      <c r="E115" s="105"/>
      <c r="F115" s="105"/>
      <c r="G115" s="105"/>
      <c r="H115" s="105"/>
      <c r="I115" s="105"/>
      <c r="J115" s="105"/>
      <c r="K115" s="105"/>
      <c r="L115" s="105">
        <v>4.7350805273029701</v>
      </c>
      <c r="M115" s="106">
        <v>30</v>
      </c>
      <c r="N115" s="105">
        <v>4.9428954831641603</v>
      </c>
      <c r="O115" s="106">
        <v>25</v>
      </c>
      <c r="P115" s="105">
        <v>6.5218109961662902</v>
      </c>
      <c r="Q115" s="106">
        <v>23</v>
      </c>
      <c r="R115" s="105">
        <v>6.6945039773086501</v>
      </c>
      <c r="S115" s="106">
        <v>22</v>
      </c>
      <c r="T115" s="105">
        <v>7.91185826069903</v>
      </c>
      <c r="U115" s="106">
        <v>21</v>
      </c>
      <c r="V115" s="105"/>
      <c r="W115" s="106"/>
      <c r="Z115" s="105">
        <v>9.0332770985401396</v>
      </c>
      <c r="AA115" s="106">
        <v>29</v>
      </c>
    </row>
    <row r="116" spans="1:27" x14ac:dyDescent="0.3">
      <c r="A116" s="103" t="s">
        <v>102</v>
      </c>
      <c r="B116" s="104">
        <v>43986</v>
      </c>
      <c r="C116" s="105">
        <v>30.932200000000002</v>
      </c>
      <c r="D116" s="105"/>
      <c r="E116" s="105"/>
      <c r="F116" s="105"/>
      <c r="G116" s="105"/>
      <c r="H116" s="105"/>
      <c r="I116" s="105"/>
      <c r="J116" s="105"/>
      <c r="K116" s="105"/>
      <c r="L116" s="105">
        <v>13.6230465865429</v>
      </c>
      <c r="M116" s="106">
        <v>21</v>
      </c>
      <c r="N116" s="105">
        <v>5.0436848060603401</v>
      </c>
      <c r="O116" s="106">
        <v>21</v>
      </c>
      <c r="P116" s="105">
        <v>6.4660686085090102</v>
      </c>
      <c r="Q116" s="106">
        <v>24</v>
      </c>
      <c r="R116" s="105">
        <v>5.9940147578401701</v>
      </c>
      <c r="S116" s="106">
        <v>24</v>
      </c>
      <c r="T116" s="105">
        <v>6.0979150959691504</v>
      </c>
      <c r="U116" s="106">
        <v>26</v>
      </c>
      <c r="V116" s="105">
        <v>7.4046164325318697</v>
      </c>
      <c r="W116" s="106">
        <v>14</v>
      </c>
      <c r="Z116" s="105">
        <v>12.344890935530801</v>
      </c>
      <c r="AA116" s="106">
        <v>14</v>
      </c>
    </row>
    <row r="117" spans="1:27" x14ac:dyDescent="0.3">
      <c r="A117" s="103" t="s">
        <v>103</v>
      </c>
      <c r="B117" s="104">
        <v>43986</v>
      </c>
      <c r="C117" s="105">
        <v>27.5182</v>
      </c>
      <c r="D117" s="105"/>
      <c r="E117" s="105"/>
      <c r="F117" s="105"/>
      <c r="G117" s="105"/>
      <c r="H117" s="105"/>
      <c r="I117" s="105"/>
      <c r="J117" s="105"/>
      <c r="K117" s="105"/>
      <c r="L117" s="105">
        <v>23.674265751693</v>
      </c>
      <c r="M117" s="106">
        <v>3</v>
      </c>
      <c r="N117" s="105">
        <v>8.2444269185238799</v>
      </c>
      <c r="O117" s="106">
        <v>16</v>
      </c>
      <c r="P117" s="105">
        <v>9.8274185839022596</v>
      </c>
      <c r="Q117" s="106">
        <v>14</v>
      </c>
      <c r="R117" s="105">
        <v>9.6444582677708492</v>
      </c>
      <c r="S117" s="106">
        <v>11</v>
      </c>
      <c r="T117" s="105">
        <v>10.850279653362801</v>
      </c>
      <c r="U117" s="106">
        <v>10</v>
      </c>
      <c r="V117" s="105">
        <v>9.6345024162102497</v>
      </c>
      <c r="W117" s="106">
        <v>1</v>
      </c>
      <c r="Z117" s="105">
        <v>14.559756227981399</v>
      </c>
      <c r="AA117" s="106">
        <v>8</v>
      </c>
    </row>
    <row r="118" spans="1:27" x14ac:dyDescent="0.3">
      <c r="A118" s="103" t="s">
        <v>104</v>
      </c>
      <c r="B118" s="104">
        <v>43986</v>
      </c>
      <c r="C118" s="105">
        <v>22.643699999999999</v>
      </c>
      <c r="D118" s="105"/>
      <c r="E118" s="105"/>
      <c r="F118" s="105"/>
      <c r="G118" s="105"/>
      <c r="H118" s="105"/>
      <c r="I118" s="105"/>
      <c r="J118" s="105"/>
      <c r="K118" s="105"/>
      <c r="L118" s="105">
        <v>16.952669780675102</v>
      </c>
      <c r="M118" s="106">
        <v>13</v>
      </c>
      <c r="N118" s="105">
        <v>11.1725024948647</v>
      </c>
      <c r="O118" s="106">
        <v>8</v>
      </c>
      <c r="P118" s="105">
        <v>11.8740351169488</v>
      </c>
      <c r="Q118" s="106">
        <v>11</v>
      </c>
      <c r="R118" s="105">
        <v>9.9161790448270004</v>
      </c>
      <c r="S118" s="106">
        <v>8</v>
      </c>
      <c r="T118" s="105">
        <v>11.1701589950888</v>
      </c>
      <c r="U118" s="106">
        <v>9</v>
      </c>
      <c r="V118" s="105">
        <v>8.5441445987886198</v>
      </c>
      <c r="W118" s="106">
        <v>10</v>
      </c>
      <c r="Z118" s="105">
        <v>9.1803272329421102</v>
      </c>
      <c r="AA118" s="106">
        <v>26</v>
      </c>
    </row>
    <row r="119" spans="1:27" x14ac:dyDescent="0.3">
      <c r="A119" s="103" t="s">
        <v>105</v>
      </c>
      <c r="B119" s="104">
        <v>43986</v>
      </c>
      <c r="C119" s="105">
        <v>12.8995</v>
      </c>
      <c r="D119" s="105"/>
      <c r="E119" s="105"/>
      <c r="F119" s="105"/>
      <c r="G119" s="105"/>
      <c r="H119" s="105"/>
      <c r="I119" s="105"/>
      <c r="J119" s="105"/>
      <c r="K119" s="105"/>
      <c r="L119" s="105">
        <v>10.544741191164</v>
      </c>
      <c r="M119" s="106">
        <v>25</v>
      </c>
      <c r="N119" s="105">
        <v>17.049389377917802</v>
      </c>
      <c r="O119" s="106">
        <v>1</v>
      </c>
      <c r="P119" s="105">
        <v>15.6120325008508</v>
      </c>
      <c r="Q119" s="106">
        <v>3</v>
      </c>
      <c r="R119" s="105">
        <v>12.1659904652513</v>
      </c>
      <c r="S119" s="106">
        <v>3</v>
      </c>
      <c r="T119" s="105">
        <v>14.5317703002851</v>
      </c>
      <c r="U119" s="106">
        <v>3</v>
      </c>
      <c r="V119" s="105">
        <v>8.8613600941197408</v>
      </c>
      <c r="W119" s="106">
        <v>6</v>
      </c>
      <c r="Z119" s="105">
        <v>9.0609374999999996</v>
      </c>
      <c r="AA119" s="106">
        <v>28</v>
      </c>
    </row>
    <row r="120" spans="1:27" x14ac:dyDescent="0.3">
      <c r="A120" s="103" t="s">
        <v>106</v>
      </c>
      <c r="B120" s="104">
        <v>43986</v>
      </c>
      <c r="C120" s="105">
        <v>27.895099999999999</v>
      </c>
      <c r="D120" s="105"/>
      <c r="E120" s="105"/>
      <c r="F120" s="105"/>
      <c r="G120" s="105"/>
      <c r="H120" s="105"/>
      <c r="I120" s="105"/>
      <c r="J120" s="105"/>
      <c r="K120" s="105"/>
      <c r="L120" s="105">
        <v>12.287264683922</v>
      </c>
      <c r="M120" s="106">
        <v>23</v>
      </c>
      <c r="N120" s="105">
        <v>14.774304634947899</v>
      </c>
      <c r="O120" s="106">
        <v>4</v>
      </c>
      <c r="P120" s="105">
        <v>12.7577363179398</v>
      </c>
      <c r="Q120" s="106">
        <v>6</v>
      </c>
      <c r="R120" s="105">
        <v>9.4779980073891199</v>
      </c>
      <c r="S120" s="106">
        <v>12</v>
      </c>
      <c r="T120" s="105">
        <v>10.815202990550301</v>
      </c>
      <c r="U120" s="106">
        <v>12</v>
      </c>
      <c r="V120" s="105">
        <v>7.52123601236433</v>
      </c>
      <c r="W120" s="106">
        <v>13</v>
      </c>
      <c r="Z120" s="105">
        <v>11.499492077464801</v>
      </c>
      <c r="AA120" s="106">
        <v>19</v>
      </c>
    </row>
    <row r="121" spans="1:27" x14ac:dyDescent="0.3">
      <c r="A121" s="103" t="s">
        <v>107</v>
      </c>
      <c r="B121" s="104">
        <v>43986</v>
      </c>
      <c r="C121" s="105">
        <v>2017.8752999999999</v>
      </c>
      <c r="D121" s="105"/>
      <c r="E121" s="105"/>
      <c r="F121" s="105"/>
      <c r="G121" s="105"/>
      <c r="H121" s="105"/>
      <c r="I121" s="105"/>
      <c r="J121" s="105"/>
      <c r="K121" s="105"/>
      <c r="L121" s="105">
        <v>16.961312771325801</v>
      </c>
      <c r="M121" s="106">
        <v>12</v>
      </c>
      <c r="N121" s="105">
        <v>6.7218798700480002</v>
      </c>
      <c r="O121" s="106">
        <v>19</v>
      </c>
      <c r="P121" s="105">
        <v>10.902803598709401</v>
      </c>
      <c r="Q121" s="106">
        <v>13</v>
      </c>
      <c r="R121" s="105">
        <v>8.8975148936684594</v>
      </c>
      <c r="S121" s="106">
        <v>14</v>
      </c>
      <c r="T121" s="105">
        <v>10.815571808261501</v>
      </c>
      <c r="U121" s="106">
        <v>11</v>
      </c>
      <c r="V121" s="105">
        <v>8.7194892830725408</v>
      </c>
      <c r="W121" s="106">
        <v>8</v>
      </c>
      <c r="Z121" s="105">
        <v>12.117563095238101</v>
      </c>
      <c r="AA121" s="106">
        <v>15</v>
      </c>
    </row>
    <row r="122" spans="1:27" x14ac:dyDescent="0.3">
      <c r="A122" s="103" t="s">
        <v>108</v>
      </c>
      <c r="B122" s="104">
        <v>43986</v>
      </c>
      <c r="C122" s="105">
        <v>30.256499999999999</v>
      </c>
      <c r="D122" s="105"/>
      <c r="E122" s="105"/>
      <c r="F122" s="105"/>
      <c r="G122" s="105"/>
      <c r="H122" s="105"/>
      <c r="I122" s="105"/>
      <c r="J122" s="105"/>
      <c r="K122" s="105"/>
      <c r="L122" s="105">
        <v>12.204292637169299</v>
      </c>
      <c r="M122" s="106">
        <v>24</v>
      </c>
      <c r="N122" s="105">
        <v>-5.3770012102731197</v>
      </c>
      <c r="O122" s="106">
        <v>31</v>
      </c>
      <c r="P122" s="105">
        <v>1.77240318721904</v>
      </c>
      <c r="Q122" s="106">
        <v>30</v>
      </c>
      <c r="R122" s="105">
        <v>2.5124884266735599</v>
      </c>
      <c r="S122" s="106">
        <v>28</v>
      </c>
      <c r="T122" s="105">
        <v>5.2103531142972397</v>
      </c>
      <c r="U122" s="106">
        <v>27</v>
      </c>
      <c r="V122" s="105">
        <v>1.8510191895102699</v>
      </c>
      <c r="W122" s="106">
        <v>29</v>
      </c>
      <c r="Z122" s="105">
        <v>11.8203004741399</v>
      </c>
      <c r="AA122" s="106">
        <v>17</v>
      </c>
    </row>
    <row r="123" spans="1:27" x14ac:dyDescent="0.3">
      <c r="A123" s="103" t="s">
        <v>109</v>
      </c>
      <c r="B123" s="104">
        <v>43986</v>
      </c>
      <c r="C123" s="105">
        <v>62.985300000000002</v>
      </c>
      <c r="D123" s="105"/>
      <c r="E123" s="105"/>
      <c r="F123" s="105"/>
      <c r="G123" s="105"/>
      <c r="H123" s="105"/>
      <c r="I123" s="105"/>
      <c r="J123" s="105"/>
      <c r="K123" s="105"/>
      <c r="L123" s="105">
        <v>6.1673622344165704</v>
      </c>
      <c r="M123" s="106">
        <v>28</v>
      </c>
      <c r="N123" s="105">
        <v>5.6604642816460098</v>
      </c>
      <c r="O123" s="106">
        <v>20</v>
      </c>
      <c r="P123" s="105">
        <v>6.1718336076181997</v>
      </c>
      <c r="Q123" s="106">
        <v>25</v>
      </c>
      <c r="R123" s="105">
        <v>6.0074936349968802</v>
      </c>
      <c r="S123" s="106">
        <v>23</v>
      </c>
      <c r="T123" s="105">
        <v>6.1043527723303201</v>
      </c>
      <c r="U123" s="106">
        <v>25</v>
      </c>
      <c r="V123" s="105">
        <v>4.23918895914057</v>
      </c>
      <c r="W123" s="106">
        <v>22</v>
      </c>
      <c r="Z123" s="105">
        <v>24.027375450366499</v>
      </c>
      <c r="AA123" s="106">
        <v>1</v>
      </c>
    </row>
    <row r="124" spans="1:27" x14ac:dyDescent="0.3">
      <c r="A124" s="103" t="s">
        <v>110</v>
      </c>
      <c r="B124" s="104">
        <v>43986</v>
      </c>
      <c r="C124" s="105">
        <v>15.72</v>
      </c>
      <c r="D124" s="105"/>
      <c r="E124" s="105"/>
      <c r="F124" s="105"/>
      <c r="G124" s="105"/>
      <c r="H124" s="105"/>
      <c r="I124" s="105"/>
      <c r="J124" s="105"/>
      <c r="K124" s="105"/>
      <c r="L124" s="105">
        <v>5.7653913203425198</v>
      </c>
      <c r="M124" s="106">
        <v>29</v>
      </c>
      <c r="N124" s="105">
        <v>8.8523171544443198</v>
      </c>
      <c r="O124" s="106">
        <v>15</v>
      </c>
      <c r="P124" s="105">
        <v>12.457169034827499</v>
      </c>
      <c r="Q124" s="106">
        <v>8</v>
      </c>
      <c r="R124" s="105">
        <v>9.9268187031110404</v>
      </c>
      <c r="S124" s="106">
        <v>7</v>
      </c>
      <c r="T124" s="105">
        <v>11.700581341718401</v>
      </c>
      <c r="U124" s="106">
        <v>8</v>
      </c>
      <c r="V124" s="105">
        <v>8.3380071094152601</v>
      </c>
      <c r="W124" s="106">
        <v>11</v>
      </c>
      <c r="Z124" s="105">
        <v>11.270159202725001</v>
      </c>
      <c r="AA124" s="106">
        <v>20</v>
      </c>
    </row>
    <row r="125" spans="1:27" x14ac:dyDescent="0.3">
      <c r="A125" s="103" t="s">
        <v>111</v>
      </c>
      <c r="B125" s="104">
        <v>43986</v>
      </c>
      <c r="C125" s="105">
        <v>26.8506</v>
      </c>
      <c r="D125" s="105"/>
      <c r="E125" s="105"/>
      <c r="F125" s="105"/>
      <c r="G125" s="105"/>
      <c r="H125" s="105"/>
      <c r="I125" s="105"/>
      <c r="J125" s="105"/>
      <c r="K125" s="105"/>
      <c r="L125" s="105">
        <v>18.022497139005399</v>
      </c>
      <c r="M125" s="106">
        <v>9</v>
      </c>
      <c r="N125" s="105">
        <v>12.977897409424701</v>
      </c>
      <c r="O125" s="106">
        <v>6</v>
      </c>
      <c r="P125" s="105">
        <v>14.583702284233899</v>
      </c>
      <c r="Q125" s="106">
        <v>4</v>
      </c>
      <c r="R125" s="105">
        <v>11.6472617693661</v>
      </c>
      <c r="S125" s="106">
        <v>4</v>
      </c>
      <c r="T125" s="105">
        <v>14.020463774050301</v>
      </c>
      <c r="U125" s="106">
        <v>4</v>
      </c>
      <c r="V125" s="105">
        <v>9.2758709048931305</v>
      </c>
      <c r="W125" s="106">
        <v>3</v>
      </c>
      <c r="Z125" s="105">
        <v>10.273039919826299</v>
      </c>
      <c r="AA125" s="106">
        <v>23</v>
      </c>
    </row>
    <row r="126" spans="1:27" x14ac:dyDescent="0.3">
      <c r="A126" s="103" t="s">
        <v>112</v>
      </c>
      <c r="B126" s="104">
        <v>43986</v>
      </c>
      <c r="C126" s="105">
        <v>30.753900000000002</v>
      </c>
      <c r="D126" s="105"/>
      <c r="E126" s="105"/>
      <c r="F126" s="105"/>
      <c r="G126" s="105"/>
      <c r="H126" s="105"/>
      <c r="I126" s="105"/>
      <c r="J126" s="105"/>
      <c r="K126" s="105"/>
      <c r="L126" s="105">
        <v>15.0994449694279</v>
      </c>
      <c r="M126" s="106">
        <v>19</v>
      </c>
      <c r="N126" s="105">
        <v>7.2538747099033696</v>
      </c>
      <c r="O126" s="106">
        <v>17</v>
      </c>
      <c r="P126" s="105">
        <v>8.6859296084080899</v>
      </c>
      <c r="Q126" s="106">
        <v>16</v>
      </c>
      <c r="R126" s="105">
        <v>7.86633838036696</v>
      </c>
      <c r="S126" s="106">
        <v>15</v>
      </c>
      <c r="T126" s="105">
        <v>8.16392208507005</v>
      </c>
      <c r="U126" s="106">
        <v>17</v>
      </c>
      <c r="V126" s="105">
        <v>6.3096219087520797</v>
      </c>
      <c r="W126" s="106">
        <v>19</v>
      </c>
      <c r="Z126" s="105">
        <v>12.3797573132865</v>
      </c>
      <c r="AA126" s="106">
        <v>13</v>
      </c>
    </row>
    <row r="127" spans="1:27" x14ac:dyDescent="0.3">
      <c r="A127" s="103" t="s">
        <v>113</v>
      </c>
      <c r="B127" s="104">
        <v>43986</v>
      </c>
      <c r="C127" s="105">
        <v>18.168600000000001</v>
      </c>
      <c r="D127" s="105"/>
      <c r="E127" s="105"/>
      <c r="F127" s="105"/>
      <c r="G127" s="105"/>
      <c r="H127" s="105"/>
      <c r="I127" s="105"/>
      <c r="J127" s="105"/>
      <c r="K127" s="105"/>
      <c r="L127" s="105">
        <v>16.320742388027799</v>
      </c>
      <c r="M127" s="106">
        <v>18</v>
      </c>
      <c r="N127" s="105">
        <v>10.5035003684599</v>
      </c>
      <c r="O127" s="106">
        <v>10</v>
      </c>
      <c r="P127" s="105">
        <v>11.8561187005617</v>
      </c>
      <c r="Q127" s="106">
        <v>12</v>
      </c>
      <c r="R127" s="105">
        <v>9.8784702150916104</v>
      </c>
      <c r="S127" s="106">
        <v>9</v>
      </c>
      <c r="T127" s="105">
        <v>11.850039219486799</v>
      </c>
      <c r="U127" s="106">
        <v>6</v>
      </c>
      <c r="V127" s="105">
        <v>7.6007033459744697</v>
      </c>
      <c r="W127" s="106">
        <v>12</v>
      </c>
      <c r="Z127" s="105">
        <v>9.82708965062624</v>
      </c>
      <c r="AA127" s="106">
        <v>25</v>
      </c>
    </row>
    <row r="128" spans="1:27" x14ac:dyDescent="0.3">
      <c r="A128" s="103" t="s">
        <v>369</v>
      </c>
      <c r="B128" s="104">
        <v>43986</v>
      </c>
      <c r="C128" s="105">
        <v>0.36630000000000001</v>
      </c>
      <c r="D128" s="105"/>
      <c r="E128" s="105"/>
      <c r="F128" s="105"/>
      <c r="G128" s="105"/>
      <c r="H128" s="105"/>
      <c r="I128" s="105"/>
      <c r="J128" s="105"/>
      <c r="K128" s="105"/>
      <c r="L128" s="105">
        <v>8.7432130309805292</v>
      </c>
      <c r="M128" s="106">
        <v>26</v>
      </c>
      <c r="N128" s="105">
        <v>8.85825577303447</v>
      </c>
      <c r="O128" s="106">
        <v>14</v>
      </c>
      <c r="P128" s="105"/>
      <c r="Q128" s="106"/>
      <c r="R128" s="105"/>
      <c r="S128" s="106"/>
      <c r="T128" s="105"/>
      <c r="U128" s="106"/>
      <c r="V128" s="105"/>
      <c r="W128" s="106"/>
      <c r="Z128" s="105">
        <v>8.8040771864301703</v>
      </c>
      <c r="AA128" s="106">
        <v>30</v>
      </c>
    </row>
    <row r="129" spans="1:27" x14ac:dyDescent="0.3">
      <c r="A129" s="103" t="s">
        <v>114</v>
      </c>
      <c r="B129" s="104">
        <v>43986</v>
      </c>
      <c r="C129" s="105">
        <v>20.412700000000001</v>
      </c>
      <c r="D129" s="105"/>
      <c r="E129" s="105"/>
      <c r="F129" s="105"/>
      <c r="G129" s="105"/>
      <c r="H129" s="105"/>
      <c r="I129" s="105"/>
      <c r="J129" s="105"/>
      <c r="K129" s="105"/>
      <c r="L129" s="105">
        <v>18.900645186980999</v>
      </c>
      <c r="M129" s="106">
        <v>8</v>
      </c>
      <c r="N129" s="105">
        <v>14.0694914215038</v>
      </c>
      <c r="O129" s="106">
        <v>5</v>
      </c>
      <c r="P129" s="105">
        <v>4.2929835295504803</v>
      </c>
      <c r="Q129" s="106">
        <v>29</v>
      </c>
      <c r="R129" s="105">
        <v>3.0520096996839801</v>
      </c>
      <c r="S129" s="106">
        <v>27</v>
      </c>
      <c r="T129" s="105">
        <v>4.8812321609418596</v>
      </c>
      <c r="U129" s="106">
        <v>28</v>
      </c>
      <c r="V129" s="105">
        <v>1.5823391548363801</v>
      </c>
      <c r="W129" s="106">
        <v>30</v>
      </c>
      <c r="Z129" s="105">
        <v>10.458545679691801</v>
      </c>
      <c r="AA129" s="106">
        <v>22</v>
      </c>
    </row>
    <row r="130" spans="1:27" x14ac:dyDescent="0.3">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08" t="s">
        <v>46</v>
      </c>
      <c r="AA130" s="136" t="s">
        <v>404</v>
      </c>
    </row>
    <row r="131" spans="1:27" x14ac:dyDescent="0.3">
      <c r="A131" s="136"/>
      <c r="B131" s="136"/>
      <c r="C131" s="136"/>
      <c r="D131" s="108" t="s">
        <v>0</v>
      </c>
      <c r="E131" s="108"/>
      <c r="F131" s="108" t="s">
        <v>0</v>
      </c>
      <c r="G131" s="108"/>
      <c r="H131" s="108" t="s">
        <v>0</v>
      </c>
      <c r="I131" s="108"/>
      <c r="J131" s="108" t="s">
        <v>0</v>
      </c>
      <c r="K131" s="108"/>
      <c r="L131" s="108" t="s">
        <v>0</v>
      </c>
      <c r="M131" s="108"/>
      <c r="N131" s="108" t="s">
        <v>0</v>
      </c>
      <c r="O131" s="108"/>
      <c r="P131" s="108" t="s">
        <v>0</v>
      </c>
      <c r="Q131" s="108"/>
      <c r="R131" s="108" t="s">
        <v>0</v>
      </c>
      <c r="S131" s="108"/>
      <c r="T131" s="108" t="s">
        <v>0</v>
      </c>
      <c r="U131" s="108"/>
      <c r="V131" s="108" t="s">
        <v>0</v>
      </c>
      <c r="W131" s="108"/>
      <c r="Z131" s="108" t="s">
        <v>0</v>
      </c>
      <c r="AA131" s="136"/>
    </row>
    <row r="132" spans="1:27" x14ac:dyDescent="0.3">
      <c r="A132" s="108" t="s">
        <v>7</v>
      </c>
      <c r="B132" s="108" t="s">
        <v>8</v>
      </c>
      <c r="C132" s="108" t="s">
        <v>9</v>
      </c>
      <c r="D132" s="108"/>
      <c r="E132" s="108" t="s">
        <v>10</v>
      </c>
      <c r="F132" s="108"/>
      <c r="G132" s="108" t="s">
        <v>10</v>
      </c>
      <c r="H132" s="108"/>
      <c r="I132" s="108" t="s">
        <v>10</v>
      </c>
      <c r="J132" s="108"/>
      <c r="K132" s="108" t="s">
        <v>10</v>
      </c>
      <c r="L132" s="108"/>
      <c r="M132" s="108" t="s">
        <v>10</v>
      </c>
      <c r="N132" s="108"/>
      <c r="O132" s="108" t="s">
        <v>10</v>
      </c>
      <c r="P132" s="108"/>
      <c r="Q132" s="108" t="s">
        <v>10</v>
      </c>
      <c r="R132" s="108"/>
      <c r="S132" s="108" t="s">
        <v>10</v>
      </c>
      <c r="T132" s="108"/>
      <c r="U132" s="108" t="s">
        <v>10</v>
      </c>
      <c r="V132" s="108"/>
      <c r="W132" s="108" t="s">
        <v>10</v>
      </c>
      <c r="Z132" s="108"/>
      <c r="AA132" s="108" t="s">
        <v>10</v>
      </c>
    </row>
    <row r="133" spans="1:27" x14ac:dyDescent="0.3">
      <c r="A133" s="102" t="s">
        <v>387</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Z133" s="102"/>
      <c r="AA133" s="102"/>
    </row>
    <row r="134" spans="1:27" x14ac:dyDescent="0.3">
      <c r="A134" s="103" t="s">
        <v>118</v>
      </c>
      <c r="B134" s="104">
        <v>43986</v>
      </c>
      <c r="C134" s="105">
        <v>322.5102</v>
      </c>
      <c r="D134" s="105">
        <v>3.13520888730456</v>
      </c>
      <c r="E134" s="106">
        <v>8</v>
      </c>
      <c r="F134" s="105">
        <v>3.5207521690077499</v>
      </c>
      <c r="G134" s="106">
        <v>5</v>
      </c>
      <c r="H134" s="105">
        <v>3.35050631355662</v>
      </c>
      <c r="I134" s="106">
        <v>7</v>
      </c>
      <c r="J134" s="105">
        <v>3.7457983682532001</v>
      </c>
      <c r="K134" s="106">
        <v>7</v>
      </c>
      <c r="L134" s="105">
        <v>5.2549416012218702</v>
      </c>
      <c r="M134" s="106">
        <v>3</v>
      </c>
      <c r="N134" s="105">
        <v>5.6126611661693602</v>
      </c>
      <c r="O134" s="106">
        <v>10</v>
      </c>
      <c r="P134" s="105">
        <v>5.4819301968048402</v>
      </c>
      <c r="Q134" s="106">
        <v>11</v>
      </c>
      <c r="R134" s="105">
        <v>5.5730303513576196</v>
      </c>
      <c r="S134" s="106">
        <v>13</v>
      </c>
      <c r="T134" s="105">
        <v>5.9486675925145098</v>
      </c>
      <c r="U134" s="106">
        <v>6</v>
      </c>
      <c r="V134" s="105">
        <v>7.3223275041176796</v>
      </c>
      <c r="W134" s="106">
        <v>7</v>
      </c>
      <c r="Z134" s="105">
        <v>10.1351022457368</v>
      </c>
      <c r="AA134" s="106">
        <v>4</v>
      </c>
    </row>
    <row r="135" spans="1:27" x14ac:dyDescent="0.3">
      <c r="A135" s="103" t="s">
        <v>119</v>
      </c>
      <c r="B135" s="104">
        <v>43986</v>
      </c>
      <c r="C135" s="105">
        <v>2224.0936000000002</v>
      </c>
      <c r="D135" s="105">
        <v>2.4306575858177299</v>
      </c>
      <c r="E135" s="106">
        <v>31</v>
      </c>
      <c r="F135" s="105">
        <v>2.5606828775503998</v>
      </c>
      <c r="G135" s="106">
        <v>23</v>
      </c>
      <c r="H135" s="105">
        <v>2.8557017383929502</v>
      </c>
      <c r="I135" s="106">
        <v>20</v>
      </c>
      <c r="J135" s="105">
        <v>3.4927519770290099</v>
      </c>
      <c r="K135" s="106">
        <v>13</v>
      </c>
      <c r="L135" s="105">
        <v>4.8036419067925999</v>
      </c>
      <c r="M135" s="106">
        <v>15</v>
      </c>
      <c r="N135" s="105">
        <v>5.6597077280188604</v>
      </c>
      <c r="O135" s="106">
        <v>9</v>
      </c>
      <c r="P135" s="105">
        <v>5.5053287811128602</v>
      </c>
      <c r="Q135" s="106">
        <v>9</v>
      </c>
      <c r="R135" s="105">
        <v>5.5865430978327497</v>
      </c>
      <c r="S135" s="106">
        <v>11</v>
      </c>
      <c r="T135" s="105">
        <v>5.8824925974786</v>
      </c>
      <c r="U135" s="106">
        <v>12</v>
      </c>
      <c r="V135" s="105">
        <v>7.2947001074033002</v>
      </c>
      <c r="W135" s="106">
        <v>12</v>
      </c>
      <c r="Z135" s="105">
        <v>10.0559957160132</v>
      </c>
      <c r="AA135" s="106">
        <v>11</v>
      </c>
    </row>
    <row r="136" spans="1:27" x14ac:dyDescent="0.3">
      <c r="A136" s="103" t="s">
        <v>120</v>
      </c>
      <c r="B136" s="104">
        <v>43986</v>
      </c>
      <c r="C136" s="105">
        <v>2306.9258</v>
      </c>
      <c r="D136" s="105">
        <v>2.02057128450372</v>
      </c>
      <c r="E136" s="106">
        <v>40</v>
      </c>
      <c r="F136" s="105">
        <v>2.0229053101097398</v>
      </c>
      <c r="G136" s="106">
        <v>41</v>
      </c>
      <c r="H136" s="105">
        <v>2.6992603167756699</v>
      </c>
      <c r="I136" s="106">
        <v>30</v>
      </c>
      <c r="J136" s="105">
        <v>3.1071686813312902</v>
      </c>
      <c r="K136" s="106">
        <v>29</v>
      </c>
      <c r="L136" s="105">
        <v>3.8042049552897201</v>
      </c>
      <c r="M136" s="106">
        <v>29</v>
      </c>
      <c r="N136" s="105">
        <v>5.4701701216519103</v>
      </c>
      <c r="O136" s="106">
        <v>17</v>
      </c>
      <c r="P136" s="105">
        <v>5.4092170818046696</v>
      </c>
      <c r="Q136" s="106">
        <v>14</v>
      </c>
      <c r="R136" s="105">
        <v>5.5551777442765804</v>
      </c>
      <c r="S136" s="106">
        <v>15</v>
      </c>
      <c r="T136" s="105">
        <v>5.8494157712203396</v>
      </c>
      <c r="U136" s="106">
        <v>15</v>
      </c>
      <c r="V136" s="105">
        <v>7.3047739933133098</v>
      </c>
      <c r="W136" s="106">
        <v>10</v>
      </c>
      <c r="Z136" s="105">
        <v>10.130992082780301</v>
      </c>
      <c r="AA136" s="106">
        <v>5</v>
      </c>
    </row>
    <row r="137" spans="1:27" x14ac:dyDescent="0.3">
      <c r="A137" s="103" t="s">
        <v>121</v>
      </c>
      <c r="B137" s="104">
        <v>43986</v>
      </c>
      <c r="C137" s="105">
        <v>3082.3481999999999</v>
      </c>
      <c r="D137" s="105">
        <v>2.51770233599991</v>
      </c>
      <c r="E137" s="106">
        <v>26</v>
      </c>
      <c r="F137" s="105">
        <v>2.9374310951413301</v>
      </c>
      <c r="G137" s="106">
        <v>13</v>
      </c>
      <c r="H137" s="105">
        <v>3.2871058043777799</v>
      </c>
      <c r="I137" s="106">
        <v>9</v>
      </c>
      <c r="J137" s="105">
        <v>3.5753142831897402</v>
      </c>
      <c r="K137" s="106">
        <v>10</v>
      </c>
      <c r="L137" s="105">
        <v>4.1613623123777899</v>
      </c>
      <c r="M137" s="106">
        <v>26</v>
      </c>
      <c r="N137" s="105">
        <v>5.3146628936298201</v>
      </c>
      <c r="O137" s="106">
        <v>22</v>
      </c>
      <c r="P137" s="105">
        <v>5.3822194527622296</v>
      </c>
      <c r="Q137" s="106">
        <v>16</v>
      </c>
      <c r="R137" s="105">
        <v>5.5709106880854398</v>
      </c>
      <c r="S137" s="106">
        <v>14</v>
      </c>
      <c r="T137" s="105">
        <v>5.8855173202832498</v>
      </c>
      <c r="U137" s="106">
        <v>11</v>
      </c>
      <c r="V137" s="105">
        <v>7.3057975298554902</v>
      </c>
      <c r="W137" s="106">
        <v>9</v>
      </c>
      <c r="Z137" s="105">
        <v>10.013799646467801</v>
      </c>
      <c r="AA137" s="106">
        <v>15</v>
      </c>
    </row>
    <row r="138" spans="1:27" x14ac:dyDescent="0.3">
      <c r="A138" s="103" t="s">
        <v>122</v>
      </c>
      <c r="B138" s="104">
        <v>43986</v>
      </c>
      <c r="C138" s="105">
        <v>2305.2815000000001</v>
      </c>
      <c r="D138" s="105">
        <v>1.7354020322799499</v>
      </c>
      <c r="E138" s="106">
        <v>42</v>
      </c>
      <c r="F138" s="105">
        <v>2.53225678667757</v>
      </c>
      <c r="G138" s="106">
        <v>24</v>
      </c>
      <c r="H138" s="105">
        <v>2.7865495291725302</v>
      </c>
      <c r="I138" s="106">
        <v>26</v>
      </c>
      <c r="J138" s="105">
        <v>3.3902210769377499</v>
      </c>
      <c r="K138" s="106">
        <v>20</v>
      </c>
      <c r="L138" s="105">
        <v>4.9380087530259402</v>
      </c>
      <c r="M138" s="106">
        <v>10</v>
      </c>
      <c r="N138" s="105">
        <v>5.4764428615882599</v>
      </c>
      <c r="O138" s="106">
        <v>15</v>
      </c>
      <c r="P138" s="105">
        <v>5.2672811664204602</v>
      </c>
      <c r="Q138" s="106">
        <v>23</v>
      </c>
      <c r="R138" s="105">
        <v>5.3616146464053998</v>
      </c>
      <c r="S138" s="106">
        <v>23</v>
      </c>
      <c r="T138" s="105">
        <v>5.64308999367264</v>
      </c>
      <c r="U138" s="106">
        <v>24</v>
      </c>
      <c r="V138" s="105">
        <v>7.1954623628608303</v>
      </c>
      <c r="W138" s="106">
        <v>21</v>
      </c>
      <c r="Z138" s="105">
        <v>10.0086605707691</v>
      </c>
      <c r="AA138" s="106">
        <v>18</v>
      </c>
    </row>
    <row r="139" spans="1:27" x14ac:dyDescent="0.3">
      <c r="A139" s="103" t="s">
        <v>123</v>
      </c>
      <c r="B139" s="104">
        <v>43986</v>
      </c>
      <c r="C139" s="105">
        <v>2404.8303000000001</v>
      </c>
      <c r="D139" s="105">
        <v>2.8263226146446598</v>
      </c>
      <c r="E139" s="106">
        <v>15</v>
      </c>
      <c r="F139" s="105">
        <v>2.6819999703584498</v>
      </c>
      <c r="G139" s="106">
        <v>20</v>
      </c>
      <c r="H139" s="105">
        <v>2.7985503598291701</v>
      </c>
      <c r="I139" s="106">
        <v>25</v>
      </c>
      <c r="J139" s="105">
        <v>2.92739220582131</v>
      </c>
      <c r="K139" s="106">
        <v>31</v>
      </c>
      <c r="L139" s="105">
        <v>3.2330557042417598</v>
      </c>
      <c r="M139" s="106">
        <v>38</v>
      </c>
      <c r="N139" s="105">
        <v>3.8676188584663702</v>
      </c>
      <c r="O139" s="106">
        <v>39</v>
      </c>
      <c r="P139" s="105">
        <v>4.4755895698339403</v>
      </c>
      <c r="Q139" s="106">
        <v>34</v>
      </c>
      <c r="R139" s="105">
        <v>4.78440059370116</v>
      </c>
      <c r="S139" s="106">
        <v>32</v>
      </c>
      <c r="T139" s="105">
        <v>5.1476158134035801</v>
      </c>
      <c r="U139" s="106">
        <v>33</v>
      </c>
      <c r="V139" s="105">
        <v>6.8938577047341099</v>
      </c>
      <c r="W139" s="106">
        <v>30</v>
      </c>
      <c r="Z139" s="105">
        <v>9.71142897829486</v>
      </c>
      <c r="AA139" s="106">
        <v>29</v>
      </c>
    </row>
    <row r="140" spans="1:27" x14ac:dyDescent="0.3">
      <c r="A140" s="103" t="s">
        <v>124</v>
      </c>
      <c r="B140" s="104">
        <v>43986</v>
      </c>
      <c r="C140" s="105">
        <v>2864.163</v>
      </c>
      <c r="D140" s="105">
        <v>2.8803007887379102</v>
      </c>
      <c r="E140" s="106">
        <v>14</v>
      </c>
      <c r="F140" s="105">
        <v>2.8969051144215698</v>
      </c>
      <c r="G140" s="106">
        <v>15</v>
      </c>
      <c r="H140" s="105">
        <v>2.9496467974065301</v>
      </c>
      <c r="I140" s="106">
        <v>17</v>
      </c>
      <c r="J140" s="105">
        <v>3.26711036016754</v>
      </c>
      <c r="K140" s="106">
        <v>23</v>
      </c>
      <c r="L140" s="105">
        <v>4.30798445050808</v>
      </c>
      <c r="M140" s="106">
        <v>25</v>
      </c>
      <c r="N140" s="105">
        <v>5.5403969087166898</v>
      </c>
      <c r="O140" s="106">
        <v>11</v>
      </c>
      <c r="P140" s="105">
        <v>5.3967692493972903</v>
      </c>
      <c r="Q140" s="106">
        <v>15</v>
      </c>
      <c r="R140" s="105">
        <v>5.4578810952738204</v>
      </c>
      <c r="S140" s="106">
        <v>18</v>
      </c>
      <c r="T140" s="105">
        <v>5.7777300621841503</v>
      </c>
      <c r="U140" s="106">
        <v>17</v>
      </c>
      <c r="V140" s="105">
        <v>7.2355578154824798</v>
      </c>
      <c r="W140" s="106">
        <v>16</v>
      </c>
      <c r="Z140" s="105">
        <v>9.9939814487648402</v>
      </c>
      <c r="AA140" s="106">
        <v>20</v>
      </c>
    </row>
    <row r="141" spans="1:27" x14ac:dyDescent="0.3">
      <c r="A141" s="103" t="s">
        <v>125</v>
      </c>
      <c r="B141" s="104">
        <v>43986</v>
      </c>
      <c r="C141" s="105">
        <v>2581.9616000000001</v>
      </c>
      <c r="D141" s="105">
        <v>2.5504097713643401</v>
      </c>
      <c r="E141" s="106">
        <v>24</v>
      </c>
      <c r="F141" s="105">
        <v>2.4951394552740598</v>
      </c>
      <c r="G141" s="106">
        <v>26</v>
      </c>
      <c r="H141" s="105">
        <v>3.11391650094395</v>
      </c>
      <c r="I141" s="106">
        <v>13</v>
      </c>
      <c r="J141" s="105">
        <v>3.7260545493022001</v>
      </c>
      <c r="K141" s="106">
        <v>8</v>
      </c>
      <c r="L141" s="105">
        <v>5.0224757626937304</v>
      </c>
      <c r="M141" s="106">
        <v>8</v>
      </c>
      <c r="N141" s="105">
        <v>5.8675099077574897</v>
      </c>
      <c r="O141" s="106">
        <v>5</v>
      </c>
      <c r="P141" s="105">
        <v>5.6036404122414103</v>
      </c>
      <c r="Q141" s="106">
        <v>6</v>
      </c>
      <c r="R141" s="105">
        <v>5.7229712331696199</v>
      </c>
      <c r="S141" s="106">
        <v>4</v>
      </c>
      <c r="T141" s="105">
        <v>6.0358810400526997</v>
      </c>
      <c r="U141" s="106">
        <v>3</v>
      </c>
      <c r="V141" s="105">
        <v>7.3631888274903199</v>
      </c>
      <c r="W141" s="106">
        <v>4</v>
      </c>
      <c r="Z141" s="105">
        <v>9.8785389023128598</v>
      </c>
      <c r="AA141" s="106">
        <v>28</v>
      </c>
    </row>
    <row r="142" spans="1:27" x14ac:dyDescent="0.3">
      <c r="A142" s="103" t="s">
        <v>126</v>
      </c>
      <c r="B142" s="104">
        <v>43986</v>
      </c>
      <c r="C142" s="105">
        <v>2193.3319000000001</v>
      </c>
      <c r="D142" s="105">
        <v>2.35989575185824</v>
      </c>
      <c r="E142" s="106">
        <v>32</v>
      </c>
      <c r="F142" s="105">
        <v>2.2386731824008601</v>
      </c>
      <c r="G142" s="106">
        <v>35</v>
      </c>
      <c r="H142" s="105">
        <v>2.3715192979259299</v>
      </c>
      <c r="I142" s="106">
        <v>41</v>
      </c>
      <c r="J142" s="105">
        <v>2.6680773020748898</v>
      </c>
      <c r="K142" s="106">
        <v>41</v>
      </c>
      <c r="L142" s="105">
        <v>3.1265468914991201</v>
      </c>
      <c r="M142" s="106">
        <v>40</v>
      </c>
      <c r="N142" s="105">
        <v>4.2662120879021597</v>
      </c>
      <c r="O142" s="106">
        <v>35</v>
      </c>
      <c r="P142" s="105">
        <v>4.5806895455186503</v>
      </c>
      <c r="Q142" s="106">
        <v>32</v>
      </c>
      <c r="R142" s="105">
        <v>4.7391290923466798</v>
      </c>
      <c r="S142" s="106">
        <v>34</v>
      </c>
      <c r="T142" s="105">
        <v>5.0969100961811202</v>
      </c>
      <c r="U142" s="106">
        <v>34</v>
      </c>
      <c r="V142" s="105">
        <v>7.0117923408687597</v>
      </c>
      <c r="W142" s="106">
        <v>29</v>
      </c>
      <c r="Z142" s="105">
        <v>10.0364841178232</v>
      </c>
      <c r="AA142" s="106">
        <v>12</v>
      </c>
    </row>
    <row r="143" spans="1:27" x14ac:dyDescent="0.3">
      <c r="A143" s="103" t="s">
        <v>127</v>
      </c>
      <c r="B143" s="104">
        <v>43986</v>
      </c>
      <c r="C143" s="105">
        <v>3010.9142999999999</v>
      </c>
      <c r="D143" s="105">
        <v>3.5352819202451</v>
      </c>
      <c r="E143" s="106">
        <v>4</v>
      </c>
      <c r="F143" s="105">
        <v>3.8845010208838202</v>
      </c>
      <c r="G143" s="106">
        <v>4</v>
      </c>
      <c r="H143" s="105">
        <v>3.6873454947873601</v>
      </c>
      <c r="I143" s="106">
        <v>4</v>
      </c>
      <c r="J143" s="105">
        <v>4.0324771347103701</v>
      </c>
      <c r="K143" s="106">
        <v>3</v>
      </c>
      <c r="L143" s="105">
        <v>4.9721547569769902</v>
      </c>
      <c r="M143" s="106">
        <v>9</v>
      </c>
      <c r="N143" s="105">
        <v>5.9763148346916699</v>
      </c>
      <c r="O143" s="106">
        <v>1</v>
      </c>
      <c r="P143" s="105">
        <v>5.7750210487335298</v>
      </c>
      <c r="Q143" s="106">
        <v>2</v>
      </c>
      <c r="R143" s="105">
        <v>5.9059348839286399</v>
      </c>
      <c r="S143" s="106">
        <v>2</v>
      </c>
      <c r="T143" s="105">
        <v>6.17713484369522</v>
      </c>
      <c r="U143" s="106">
        <v>2</v>
      </c>
      <c r="V143" s="105">
        <v>7.43495822238852</v>
      </c>
      <c r="W143" s="106">
        <v>2</v>
      </c>
      <c r="Z143" s="105">
        <v>10.245635295304201</v>
      </c>
      <c r="AA143" s="106">
        <v>3</v>
      </c>
    </row>
    <row r="144" spans="1:27" x14ac:dyDescent="0.3">
      <c r="A144" s="103" t="s">
        <v>128</v>
      </c>
      <c r="B144" s="104">
        <v>43986</v>
      </c>
      <c r="C144" s="105">
        <v>3940.4721</v>
      </c>
      <c r="D144" s="105">
        <v>2.6966146986644501</v>
      </c>
      <c r="E144" s="106">
        <v>21</v>
      </c>
      <c r="F144" s="105">
        <v>2.0431101106691201</v>
      </c>
      <c r="G144" s="106">
        <v>40</v>
      </c>
      <c r="H144" s="105">
        <v>2.56985409026835</v>
      </c>
      <c r="I144" s="106">
        <v>34</v>
      </c>
      <c r="J144" s="105">
        <v>3.18308996743328</v>
      </c>
      <c r="K144" s="106">
        <v>28</v>
      </c>
      <c r="L144" s="105">
        <v>4.6765189828407898</v>
      </c>
      <c r="M144" s="106">
        <v>18</v>
      </c>
      <c r="N144" s="105">
        <v>5.4190341631713599</v>
      </c>
      <c r="O144" s="106">
        <v>19</v>
      </c>
      <c r="P144" s="105">
        <v>5.29670130440112</v>
      </c>
      <c r="Q144" s="106">
        <v>22</v>
      </c>
      <c r="R144" s="105">
        <v>5.4144465662466699</v>
      </c>
      <c r="S144" s="106">
        <v>22</v>
      </c>
      <c r="T144" s="105">
        <v>5.7419927463492497</v>
      </c>
      <c r="U144" s="106">
        <v>21</v>
      </c>
      <c r="V144" s="105">
        <v>7.1245679782051896</v>
      </c>
      <c r="W144" s="106">
        <v>26</v>
      </c>
      <c r="Z144" s="105">
        <v>9.9527643010817695</v>
      </c>
      <c r="AA144" s="106">
        <v>24</v>
      </c>
    </row>
    <row r="145" spans="1:27" x14ac:dyDescent="0.3">
      <c r="A145" s="103" t="s">
        <v>129</v>
      </c>
      <c r="B145" s="104">
        <v>43986</v>
      </c>
      <c r="C145" s="105">
        <v>1994.7791999999999</v>
      </c>
      <c r="D145" s="105">
        <v>2.11168418456931</v>
      </c>
      <c r="E145" s="106">
        <v>38</v>
      </c>
      <c r="F145" s="105">
        <v>2.2010092432635</v>
      </c>
      <c r="G145" s="106">
        <v>37</v>
      </c>
      <c r="H145" s="105">
        <v>2.9790086639355202</v>
      </c>
      <c r="I145" s="106">
        <v>15</v>
      </c>
      <c r="J145" s="105">
        <v>3.45238723898848</v>
      </c>
      <c r="K145" s="106">
        <v>15</v>
      </c>
      <c r="L145" s="105">
        <v>4.3782895629033396</v>
      </c>
      <c r="M145" s="106">
        <v>24</v>
      </c>
      <c r="N145" s="105">
        <v>4.8659386643243998</v>
      </c>
      <c r="O145" s="106">
        <v>27</v>
      </c>
      <c r="P145" s="105">
        <v>5.1065703966803397</v>
      </c>
      <c r="Q145" s="106">
        <v>27</v>
      </c>
      <c r="R145" s="105">
        <v>5.3538259887146404</v>
      </c>
      <c r="S145" s="106">
        <v>24</v>
      </c>
      <c r="T145" s="105">
        <v>5.7246478719850096</v>
      </c>
      <c r="U145" s="106">
        <v>23</v>
      </c>
      <c r="V145" s="105">
        <v>7.22680727982946</v>
      </c>
      <c r="W145" s="106">
        <v>18</v>
      </c>
      <c r="Z145" s="105">
        <v>9.9787555406948698</v>
      </c>
      <c r="AA145" s="106">
        <v>22</v>
      </c>
    </row>
    <row r="146" spans="1:27" x14ac:dyDescent="0.3">
      <c r="A146" s="103" t="s">
        <v>130</v>
      </c>
      <c r="B146" s="104">
        <v>43986</v>
      </c>
      <c r="C146" s="105">
        <v>296.49419999999998</v>
      </c>
      <c r="D146" s="105">
        <v>3.23795594733634</v>
      </c>
      <c r="E146" s="106">
        <v>7</v>
      </c>
      <c r="F146" s="105">
        <v>3.0250381918020399</v>
      </c>
      <c r="G146" s="106">
        <v>12</v>
      </c>
      <c r="H146" s="105">
        <v>3.1340324933881898</v>
      </c>
      <c r="I146" s="106">
        <v>12</v>
      </c>
      <c r="J146" s="105">
        <v>3.6631249060936999</v>
      </c>
      <c r="K146" s="106">
        <v>9</v>
      </c>
      <c r="L146" s="105">
        <v>5.1764006563416904</v>
      </c>
      <c r="M146" s="106">
        <v>4</v>
      </c>
      <c r="N146" s="105">
        <v>5.7693559107436201</v>
      </c>
      <c r="O146" s="106">
        <v>7</v>
      </c>
      <c r="P146" s="105">
        <v>5.50538066145225</v>
      </c>
      <c r="Q146" s="106">
        <v>8</v>
      </c>
      <c r="R146" s="105">
        <v>5.5733214489404403</v>
      </c>
      <c r="S146" s="106">
        <v>12</v>
      </c>
      <c r="T146" s="105">
        <v>5.8735969532025001</v>
      </c>
      <c r="U146" s="106">
        <v>13</v>
      </c>
      <c r="V146" s="105">
        <v>7.2453936874345297</v>
      </c>
      <c r="W146" s="106">
        <v>14</v>
      </c>
      <c r="Z146" s="105">
        <v>10.032998433085201</v>
      </c>
      <c r="AA146" s="106">
        <v>13</v>
      </c>
    </row>
    <row r="147" spans="1:27" x14ac:dyDescent="0.3">
      <c r="A147" s="103" t="s">
        <v>131</v>
      </c>
      <c r="B147" s="104">
        <v>43986</v>
      </c>
      <c r="C147" s="105">
        <v>2150.8200000000002</v>
      </c>
      <c r="D147" s="105">
        <v>4.1463083582772304</v>
      </c>
      <c r="E147" s="106">
        <v>2</v>
      </c>
      <c r="F147" s="105">
        <v>3.9117735913507201</v>
      </c>
      <c r="G147" s="106">
        <v>3</v>
      </c>
      <c r="H147" s="105">
        <v>3.8436886457560799</v>
      </c>
      <c r="I147" s="106">
        <v>2</v>
      </c>
      <c r="J147" s="105">
        <v>3.9439086376318002</v>
      </c>
      <c r="K147" s="106">
        <v>4</v>
      </c>
      <c r="L147" s="105">
        <v>5.0786243539647602</v>
      </c>
      <c r="M147" s="106">
        <v>5</v>
      </c>
      <c r="N147" s="105">
        <v>5.9214784410408798</v>
      </c>
      <c r="O147" s="106">
        <v>4</v>
      </c>
      <c r="P147" s="105">
        <v>5.6486890030466501</v>
      </c>
      <c r="Q147" s="106">
        <v>3</v>
      </c>
      <c r="R147" s="105">
        <v>5.7483147045995802</v>
      </c>
      <c r="S147" s="106">
        <v>3</v>
      </c>
      <c r="T147" s="105">
        <v>6.0203050945545602</v>
      </c>
      <c r="U147" s="106">
        <v>4</v>
      </c>
      <c r="V147" s="105">
        <v>7.36952367999793</v>
      </c>
      <c r="W147" s="106">
        <v>3</v>
      </c>
      <c r="Z147" s="105">
        <v>10.024239200034501</v>
      </c>
      <c r="AA147" s="106">
        <v>14</v>
      </c>
    </row>
    <row r="148" spans="1:27" x14ac:dyDescent="0.3">
      <c r="A148" s="103" t="s">
        <v>132</v>
      </c>
      <c r="B148" s="104">
        <v>43986</v>
      </c>
      <c r="C148" s="105">
        <v>2422.0288</v>
      </c>
      <c r="D148" s="105">
        <v>2.8168023684815902</v>
      </c>
      <c r="E148" s="106">
        <v>16</v>
      </c>
      <c r="F148" s="105">
        <v>2.65692064147553</v>
      </c>
      <c r="G148" s="106">
        <v>21</v>
      </c>
      <c r="H148" s="105">
        <v>2.77866764122887</v>
      </c>
      <c r="I148" s="106">
        <v>27</v>
      </c>
      <c r="J148" s="105">
        <v>3.2073947054226402</v>
      </c>
      <c r="K148" s="106">
        <v>27</v>
      </c>
      <c r="L148" s="105">
        <v>4.39873121332898</v>
      </c>
      <c r="M148" s="106">
        <v>23</v>
      </c>
      <c r="N148" s="105">
        <v>5.0740000420339202</v>
      </c>
      <c r="O148" s="106">
        <v>26</v>
      </c>
      <c r="P148" s="105">
        <v>5.1208017592784199</v>
      </c>
      <c r="Q148" s="106">
        <v>26</v>
      </c>
      <c r="R148" s="105">
        <v>5.2222581502723298</v>
      </c>
      <c r="S148" s="106">
        <v>28</v>
      </c>
      <c r="T148" s="105">
        <v>5.5271701211542199</v>
      </c>
      <c r="U148" s="106">
        <v>29</v>
      </c>
      <c r="V148" s="105">
        <v>7.0556042107309702</v>
      </c>
      <c r="W148" s="106">
        <v>28</v>
      </c>
      <c r="Z148" s="105">
        <v>9.8833360787909896</v>
      </c>
      <c r="AA148" s="106">
        <v>27</v>
      </c>
    </row>
    <row r="149" spans="1:27" x14ac:dyDescent="0.3">
      <c r="A149" s="103" t="s">
        <v>133</v>
      </c>
      <c r="B149" s="104">
        <v>43986</v>
      </c>
      <c r="C149" s="105">
        <v>1553.0952</v>
      </c>
      <c r="D149" s="105">
        <v>1.8943157392041801</v>
      </c>
      <c r="E149" s="106">
        <v>41</v>
      </c>
      <c r="F149" s="105">
        <v>2.3662734569765602</v>
      </c>
      <c r="G149" s="106">
        <v>30</v>
      </c>
      <c r="H149" s="105">
        <v>2.5054513918258299</v>
      </c>
      <c r="I149" s="106">
        <v>38</v>
      </c>
      <c r="J149" s="105">
        <v>2.79732138840129</v>
      </c>
      <c r="K149" s="106">
        <v>36</v>
      </c>
      <c r="L149" s="105">
        <v>3.3883225542578401</v>
      </c>
      <c r="M149" s="106">
        <v>35</v>
      </c>
      <c r="N149" s="105">
        <v>3.7158031870275798</v>
      </c>
      <c r="O149" s="106">
        <v>41</v>
      </c>
      <c r="P149" s="105">
        <v>4.2364128771004701</v>
      </c>
      <c r="Q149" s="106">
        <v>36</v>
      </c>
      <c r="R149" s="105">
        <v>4.5306190116152099</v>
      </c>
      <c r="S149" s="106">
        <v>36</v>
      </c>
      <c r="T149" s="105">
        <v>4.9215736604766098</v>
      </c>
      <c r="U149" s="106">
        <v>36</v>
      </c>
      <c r="V149" s="105">
        <v>6.4525554985670697</v>
      </c>
      <c r="W149" s="106">
        <v>31</v>
      </c>
      <c r="Z149" s="105">
        <v>8.4237175681206793</v>
      </c>
      <c r="AA149" s="106">
        <v>32</v>
      </c>
    </row>
    <row r="150" spans="1:27" x14ac:dyDescent="0.3">
      <c r="A150" s="103" t="s">
        <v>134</v>
      </c>
      <c r="B150" s="104">
        <v>43986</v>
      </c>
      <c r="C150" s="105">
        <v>1953.5199</v>
      </c>
      <c r="D150" s="105">
        <v>2.4758273755615101</v>
      </c>
      <c r="E150" s="106">
        <v>30</v>
      </c>
      <c r="F150" s="105">
        <v>2.1777244240643499</v>
      </c>
      <c r="G150" s="106">
        <v>38</v>
      </c>
      <c r="H150" s="105">
        <v>2.4551946420760098</v>
      </c>
      <c r="I150" s="106">
        <v>40</v>
      </c>
      <c r="J150" s="105">
        <v>2.78291272007261</v>
      </c>
      <c r="K150" s="106">
        <v>37</v>
      </c>
      <c r="L150" s="105">
        <v>3.4151671379009798</v>
      </c>
      <c r="M150" s="106">
        <v>33</v>
      </c>
      <c r="N150" s="105">
        <v>4.7878755833959703</v>
      </c>
      <c r="O150" s="106">
        <v>30</v>
      </c>
      <c r="P150" s="105">
        <v>5.0700287641593498</v>
      </c>
      <c r="Q150" s="106">
        <v>28</v>
      </c>
      <c r="R150" s="105">
        <v>5.2837580063207499</v>
      </c>
      <c r="S150" s="106">
        <v>27</v>
      </c>
      <c r="T150" s="105">
        <v>5.62988209810693</v>
      </c>
      <c r="U150" s="106">
        <v>26</v>
      </c>
      <c r="V150" s="105">
        <v>7.1652650209914999</v>
      </c>
      <c r="W150" s="106">
        <v>23</v>
      </c>
      <c r="Z150" s="105">
        <v>10.0766008433463</v>
      </c>
      <c r="AA150" s="106">
        <v>9</v>
      </c>
    </row>
    <row r="151" spans="1:27" x14ac:dyDescent="0.3">
      <c r="A151" s="103" t="s">
        <v>135</v>
      </c>
      <c r="B151" s="104">
        <v>43986</v>
      </c>
      <c r="C151" s="105">
        <v>1952.4811999999999</v>
      </c>
      <c r="D151" s="105">
        <v>2.81181857091206</v>
      </c>
      <c r="E151" s="106">
        <v>17</v>
      </c>
      <c r="F151" s="105">
        <v>2.8116284340761202</v>
      </c>
      <c r="G151" s="106">
        <v>16</v>
      </c>
      <c r="H151" s="105">
        <v>2.6115464684944998</v>
      </c>
      <c r="I151" s="106">
        <v>33</v>
      </c>
      <c r="J151" s="105">
        <v>3.2166891380831801</v>
      </c>
      <c r="K151" s="106">
        <v>25</v>
      </c>
      <c r="L151" s="105">
        <v>3.5472889962262499</v>
      </c>
      <c r="M151" s="106">
        <v>30</v>
      </c>
      <c r="N151" s="105">
        <v>4.5587882513935698</v>
      </c>
      <c r="O151" s="106">
        <v>33</v>
      </c>
      <c r="P151" s="105"/>
      <c r="Q151" s="106"/>
      <c r="R151" s="105"/>
      <c r="S151" s="106"/>
      <c r="T151" s="105"/>
      <c r="U151" s="106"/>
      <c r="V151" s="105"/>
      <c r="W151" s="106"/>
      <c r="Z151" s="105">
        <v>4.8259617573490798</v>
      </c>
      <c r="AA151" s="106">
        <v>43</v>
      </c>
    </row>
    <row r="152" spans="1:27" x14ac:dyDescent="0.3">
      <c r="A152" s="103" t="s">
        <v>136</v>
      </c>
      <c r="B152" s="104">
        <v>43986</v>
      </c>
      <c r="C152" s="105">
        <v>1954.1992</v>
      </c>
      <c r="D152" s="105">
        <v>2.5141952830045602</v>
      </c>
      <c r="E152" s="106">
        <v>27</v>
      </c>
      <c r="F152" s="105">
        <v>2.2629161911489</v>
      </c>
      <c r="G152" s="106">
        <v>33</v>
      </c>
      <c r="H152" s="105">
        <v>2.5149677282260101</v>
      </c>
      <c r="I152" s="106">
        <v>37</v>
      </c>
      <c r="J152" s="105">
        <v>2.8130961390208</v>
      </c>
      <c r="K152" s="106">
        <v>35</v>
      </c>
      <c r="L152" s="105">
        <v>3.4687014613318201</v>
      </c>
      <c r="M152" s="106">
        <v>31</v>
      </c>
      <c r="N152" s="105">
        <v>4.8246650135310896</v>
      </c>
      <c r="O152" s="106">
        <v>29</v>
      </c>
      <c r="P152" s="105"/>
      <c r="Q152" s="106"/>
      <c r="R152" s="105"/>
      <c r="S152" s="106"/>
      <c r="T152" s="105"/>
      <c r="U152" s="106"/>
      <c r="V152" s="105"/>
      <c r="W152" s="106"/>
      <c r="Z152" s="105">
        <v>5.0213431236139003</v>
      </c>
      <c r="AA152" s="106">
        <v>39</v>
      </c>
    </row>
    <row r="153" spans="1:27" x14ac:dyDescent="0.3">
      <c r="A153" s="103" t="s">
        <v>137</v>
      </c>
      <c r="B153" s="104">
        <v>43986</v>
      </c>
      <c r="C153" s="105">
        <v>1953.8797</v>
      </c>
      <c r="D153" s="105">
        <v>2.5538415236847598</v>
      </c>
      <c r="E153" s="106">
        <v>23</v>
      </c>
      <c r="F153" s="105">
        <v>2.2034858440656699</v>
      </c>
      <c r="G153" s="106">
        <v>36</v>
      </c>
      <c r="H153" s="105">
        <v>2.4651600004998002</v>
      </c>
      <c r="I153" s="106">
        <v>39</v>
      </c>
      <c r="J153" s="105">
        <v>2.78079508129386</v>
      </c>
      <c r="K153" s="106">
        <v>38</v>
      </c>
      <c r="L153" s="105">
        <v>3.4166577982470701</v>
      </c>
      <c r="M153" s="106">
        <v>32</v>
      </c>
      <c r="N153" s="105">
        <v>4.7875032295097304</v>
      </c>
      <c r="O153" s="106">
        <v>31</v>
      </c>
      <c r="P153" s="105"/>
      <c r="Q153" s="106"/>
      <c r="R153" s="105"/>
      <c r="S153" s="106"/>
      <c r="T153" s="105"/>
      <c r="U153" s="106"/>
      <c r="V153" s="105"/>
      <c r="W153" s="106"/>
      <c r="Z153" s="105">
        <v>4.9816593311115103</v>
      </c>
      <c r="AA153" s="106">
        <v>41</v>
      </c>
    </row>
    <row r="154" spans="1:27" x14ac:dyDescent="0.3">
      <c r="A154" s="103" t="s">
        <v>138</v>
      </c>
      <c r="B154" s="104">
        <v>43986</v>
      </c>
      <c r="C154" s="105">
        <v>1954.0433</v>
      </c>
      <c r="D154" s="105">
        <v>2.48824139861537</v>
      </c>
      <c r="E154" s="106">
        <v>28</v>
      </c>
      <c r="F154" s="105">
        <v>2.2799143413588401</v>
      </c>
      <c r="G154" s="106">
        <v>32</v>
      </c>
      <c r="H154" s="105">
        <v>2.5544329815551099</v>
      </c>
      <c r="I154" s="106">
        <v>35</v>
      </c>
      <c r="J154" s="105">
        <v>2.8558416376254101</v>
      </c>
      <c r="K154" s="106">
        <v>33</v>
      </c>
      <c r="L154" s="105">
        <v>3.39855309974249</v>
      </c>
      <c r="M154" s="106">
        <v>34</v>
      </c>
      <c r="N154" s="105">
        <v>4.7572569174930504</v>
      </c>
      <c r="O154" s="106">
        <v>32</v>
      </c>
      <c r="P154" s="105"/>
      <c r="Q154" s="106"/>
      <c r="R154" s="105"/>
      <c r="S154" s="106"/>
      <c r="T154" s="105"/>
      <c r="U154" s="106"/>
      <c r="V154" s="105"/>
      <c r="W154" s="106"/>
      <c r="Z154" s="105">
        <v>4.9955700426745899</v>
      </c>
      <c r="AA154" s="106">
        <v>40</v>
      </c>
    </row>
    <row r="155" spans="1:27" x14ac:dyDescent="0.3">
      <c r="A155" s="103" t="s">
        <v>139</v>
      </c>
      <c r="B155" s="104">
        <v>43986</v>
      </c>
      <c r="C155" s="105">
        <v>2751.9182999999998</v>
      </c>
      <c r="D155" s="105">
        <v>2.4764588232309999</v>
      </c>
      <c r="E155" s="106">
        <v>29</v>
      </c>
      <c r="F155" s="105">
        <v>2.0977591680716401</v>
      </c>
      <c r="G155" s="106">
        <v>39</v>
      </c>
      <c r="H155" s="105">
        <v>2.31721102181461</v>
      </c>
      <c r="I155" s="106">
        <v>42</v>
      </c>
      <c r="J155" s="105">
        <v>2.8665430987868699</v>
      </c>
      <c r="K155" s="106">
        <v>32</v>
      </c>
      <c r="L155" s="105">
        <v>4.6392021299046799</v>
      </c>
      <c r="M155" s="106">
        <v>20</v>
      </c>
      <c r="N155" s="105">
        <v>5.1633145507982503</v>
      </c>
      <c r="O155" s="106">
        <v>24</v>
      </c>
      <c r="P155" s="105">
        <v>5.1700063483609702</v>
      </c>
      <c r="Q155" s="106">
        <v>25</v>
      </c>
      <c r="R155" s="105">
        <v>5.3030467318499497</v>
      </c>
      <c r="S155" s="106">
        <v>26</v>
      </c>
      <c r="T155" s="105">
        <v>5.6130087381528</v>
      </c>
      <c r="U155" s="106">
        <v>27</v>
      </c>
      <c r="V155" s="105">
        <v>7.1595173641207301</v>
      </c>
      <c r="W155" s="106">
        <v>24</v>
      </c>
      <c r="Z155" s="105">
        <v>9.9957631013602999</v>
      </c>
      <c r="AA155" s="106">
        <v>19</v>
      </c>
    </row>
    <row r="156" spans="1:27" x14ac:dyDescent="0.3">
      <c r="A156" s="103" t="s">
        <v>140</v>
      </c>
      <c r="B156" s="104">
        <v>43986</v>
      </c>
      <c r="C156" s="105">
        <v>1054.2952</v>
      </c>
      <c r="D156" s="105">
        <v>2.9048730553363802</v>
      </c>
      <c r="E156" s="106">
        <v>11</v>
      </c>
      <c r="F156" s="105">
        <v>2.9307358892539699</v>
      </c>
      <c r="G156" s="106">
        <v>14</v>
      </c>
      <c r="H156" s="105">
        <v>2.94785183062212</v>
      </c>
      <c r="I156" s="106">
        <v>18</v>
      </c>
      <c r="J156" s="105">
        <v>2.8142015484091498</v>
      </c>
      <c r="K156" s="106">
        <v>34</v>
      </c>
      <c r="L156" s="105">
        <v>2.8375327260432202</v>
      </c>
      <c r="M156" s="106">
        <v>42</v>
      </c>
      <c r="N156" s="105">
        <v>3.0515509797896301</v>
      </c>
      <c r="O156" s="106">
        <v>42</v>
      </c>
      <c r="P156" s="105">
        <v>3.8989740598936198</v>
      </c>
      <c r="Q156" s="106">
        <v>38</v>
      </c>
      <c r="R156" s="105">
        <v>4.2839277194950904</v>
      </c>
      <c r="S156" s="106">
        <v>38</v>
      </c>
      <c r="T156" s="105">
        <v>4.62472352453198</v>
      </c>
      <c r="U156" s="106">
        <v>38</v>
      </c>
      <c r="V156" s="105"/>
      <c r="W156" s="106"/>
      <c r="Z156" s="105">
        <v>4.8609815278161799</v>
      </c>
      <c r="AA156" s="106">
        <v>42</v>
      </c>
    </row>
    <row r="157" spans="1:27" x14ac:dyDescent="0.3">
      <c r="A157" s="103" t="s">
        <v>141</v>
      </c>
      <c r="B157" s="104">
        <v>43986</v>
      </c>
      <c r="C157" s="105">
        <v>54.770400000000002</v>
      </c>
      <c r="D157" s="105">
        <v>3.9989482218395498</v>
      </c>
      <c r="E157" s="106">
        <v>3</v>
      </c>
      <c r="F157" s="105">
        <v>3.4663627663693899</v>
      </c>
      <c r="G157" s="106">
        <v>6</v>
      </c>
      <c r="H157" s="105">
        <v>3.3628199402997301</v>
      </c>
      <c r="I157" s="106">
        <v>6</v>
      </c>
      <c r="J157" s="105">
        <v>3.4413511648598001</v>
      </c>
      <c r="K157" s="106">
        <v>18</v>
      </c>
      <c r="L157" s="105">
        <v>4.0878946250784303</v>
      </c>
      <c r="M157" s="106">
        <v>27</v>
      </c>
      <c r="N157" s="105">
        <v>4.8510151527228702</v>
      </c>
      <c r="O157" s="106">
        <v>28</v>
      </c>
      <c r="P157" s="105">
        <v>5.0155604572703298</v>
      </c>
      <c r="Q157" s="106">
        <v>29</v>
      </c>
      <c r="R157" s="105">
        <v>5.2153000702009296</v>
      </c>
      <c r="S157" s="106">
        <v>29</v>
      </c>
      <c r="T157" s="105">
        <v>5.5962927907717104</v>
      </c>
      <c r="U157" s="106">
        <v>28</v>
      </c>
      <c r="V157" s="105">
        <v>7.1907761470969103</v>
      </c>
      <c r="W157" s="106">
        <v>22</v>
      </c>
      <c r="Z157" s="105">
        <v>10.082045654929001</v>
      </c>
      <c r="AA157" s="106">
        <v>8</v>
      </c>
    </row>
    <row r="158" spans="1:27" x14ac:dyDescent="0.3">
      <c r="A158" s="103" t="s">
        <v>142</v>
      </c>
      <c r="B158" s="104">
        <v>43986</v>
      </c>
      <c r="C158" s="105">
        <v>4048.6187</v>
      </c>
      <c r="D158" s="105">
        <v>2.30538862251084</v>
      </c>
      <c r="E158" s="106">
        <v>34</v>
      </c>
      <c r="F158" s="105">
        <v>2.3624988256058299</v>
      </c>
      <c r="G158" s="106">
        <v>31</v>
      </c>
      <c r="H158" s="105">
        <v>2.6834679002742901</v>
      </c>
      <c r="I158" s="106">
        <v>31</v>
      </c>
      <c r="J158" s="105">
        <v>3.2598612222439902</v>
      </c>
      <c r="K158" s="106">
        <v>24</v>
      </c>
      <c r="L158" s="105">
        <v>4.5201987229797798</v>
      </c>
      <c r="M158" s="106">
        <v>21</v>
      </c>
      <c r="N158" s="105">
        <v>5.1535354093059897</v>
      </c>
      <c r="O158" s="106">
        <v>25</v>
      </c>
      <c r="P158" s="105">
        <v>5.1766459993321803</v>
      </c>
      <c r="Q158" s="106">
        <v>24</v>
      </c>
      <c r="R158" s="105">
        <v>5.32245292597936</v>
      </c>
      <c r="S158" s="106">
        <v>25</v>
      </c>
      <c r="T158" s="105">
        <v>5.6336687301111903</v>
      </c>
      <c r="U158" s="106">
        <v>25</v>
      </c>
      <c r="V158" s="105">
        <v>7.1161492508716897</v>
      </c>
      <c r="W158" s="106">
        <v>27</v>
      </c>
      <c r="Z158" s="105">
        <v>9.9276019307382004</v>
      </c>
      <c r="AA158" s="106">
        <v>25</v>
      </c>
    </row>
    <row r="159" spans="1:27" x14ac:dyDescent="0.3">
      <c r="A159" s="103" t="s">
        <v>143</v>
      </c>
      <c r="B159" s="104">
        <v>43986</v>
      </c>
      <c r="C159" s="105">
        <v>2744.7392</v>
      </c>
      <c r="D159" s="105">
        <v>2.1092111486904499</v>
      </c>
      <c r="E159" s="106">
        <v>39</v>
      </c>
      <c r="F159" s="105">
        <v>2.4717447342005698</v>
      </c>
      <c r="G159" s="106">
        <v>27</v>
      </c>
      <c r="H159" s="105">
        <v>2.6334164847722898</v>
      </c>
      <c r="I159" s="106">
        <v>32</v>
      </c>
      <c r="J159" s="105">
        <v>3.21603948558738</v>
      </c>
      <c r="K159" s="106">
        <v>26</v>
      </c>
      <c r="L159" s="105">
        <v>4.48503206872003</v>
      </c>
      <c r="M159" s="106">
        <v>22</v>
      </c>
      <c r="N159" s="105">
        <v>5.4801094170798796</v>
      </c>
      <c r="O159" s="106">
        <v>14</v>
      </c>
      <c r="P159" s="105">
        <v>5.3782831366249004</v>
      </c>
      <c r="Q159" s="106">
        <v>17</v>
      </c>
      <c r="R159" s="105">
        <v>5.4727708931670698</v>
      </c>
      <c r="S159" s="106">
        <v>17</v>
      </c>
      <c r="T159" s="105">
        <v>5.7462271736931596</v>
      </c>
      <c r="U159" s="106">
        <v>20</v>
      </c>
      <c r="V159" s="105">
        <v>7.2138604470624497</v>
      </c>
      <c r="W159" s="106">
        <v>20</v>
      </c>
      <c r="Z159" s="105">
        <v>9.9866985534211192</v>
      </c>
      <c r="AA159" s="106">
        <v>21</v>
      </c>
    </row>
    <row r="160" spans="1:27" x14ac:dyDescent="0.3">
      <c r="A160" s="103" t="s">
        <v>144</v>
      </c>
      <c r="B160" s="104">
        <v>43986</v>
      </c>
      <c r="C160" s="105">
        <v>3635.3402000000001</v>
      </c>
      <c r="D160" s="105">
        <v>3.3316841853779899</v>
      </c>
      <c r="E160" s="106">
        <v>5</v>
      </c>
      <c r="F160" s="105">
        <v>3.3661135649768101</v>
      </c>
      <c r="G160" s="106">
        <v>8</v>
      </c>
      <c r="H160" s="105">
        <v>3.2322620684983101</v>
      </c>
      <c r="I160" s="106">
        <v>10</v>
      </c>
      <c r="J160" s="105">
        <v>3.8034372384615902</v>
      </c>
      <c r="K160" s="106">
        <v>6</v>
      </c>
      <c r="L160" s="105">
        <v>4.8145751706013602</v>
      </c>
      <c r="M160" s="106">
        <v>13</v>
      </c>
      <c r="N160" s="105">
        <v>5.7942777171675299</v>
      </c>
      <c r="O160" s="106">
        <v>6</v>
      </c>
      <c r="P160" s="105">
        <v>5.5840356789866403</v>
      </c>
      <c r="Q160" s="106">
        <v>7</v>
      </c>
      <c r="R160" s="105">
        <v>5.6476023061413896</v>
      </c>
      <c r="S160" s="106">
        <v>6</v>
      </c>
      <c r="T160" s="105">
        <v>5.9083843918878403</v>
      </c>
      <c r="U160" s="106">
        <v>10</v>
      </c>
      <c r="V160" s="105">
        <v>7.2753568414884899</v>
      </c>
      <c r="W160" s="106">
        <v>13</v>
      </c>
      <c r="Z160" s="105">
        <v>10.009041887379301</v>
      </c>
      <c r="AA160" s="106">
        <v>16</v>
      </c>
    </row>
    <row r="161" spans="1:27" x14ac:dyDescent="0.3">
      <c r="A161" s="103" t="s">
        <v>145</v>
      </c>
      <c r="B161" s="104">
        <v>43986</v>
      </c>
      <c r="C161" s="105">
        <v>1300.2630999999999</v>
      </c>
      <c r="D161" s="105">
        <v>3.3267453481679001</v>
      </c>
      <c r="E161" s="106">
        <v>6</v>
      </c>
      <c r="F161" s="105">
        <v>3.43876307409163</v>
      </c>
      <c r="G161" s="106">
        <v>7</v>
      </c>
      <c r="H161" s="105">
        <v>3.43617784449164</v>
      </c>
      <c r="I161" s="106">
        <v>5</v>
      </c>
      <c r="J161" s="105">
        <v>3.8822102717770699</v>
      </c>
      <c r="K161" s="106">
        <v>5</v>
      </c>
      <c r="L161" s="105">
        <v>4.8504168866043704</v>
      </c>
      <c r="M161" s="106">
        <v>12</v>
      </c>
      <c r="N161" s="105">
        <v>5.4838188778405597</v>
      </c>
      <c r="O161" s="106">
        <v>13</v>
      </c>
      <c r="P161" s="105">
        <v>5.4538464109141396</v>
      </c>
      <c r="Q161" s="106">
        <v>13</v>
      </c>
      <c r="R161" s="105">
        <v>5.6268074195589204</v>
      </c>
      <c r="S161" s="106">
        <v>7</v>
      </c>
      <c r="T161" s="105">
        <v>5.9479241811753596</v>
      </c>
      <c r="U161" s="106">
        <v>7</v>
      </c>
      <c r="V161" s="105">
        <v>7.3536398954389099</v>
      </c>
      <c r="W161" s="106">
        <v>5</v>
      </c>
      <c r="Z161" s="105">
        <v>7.6534166980687504</v>
      </c>
      <c r="AA161" s="106">
        <v>35</v>
      </c>
    </row>
    <row r="162" spans="1:27" x14ac:dyDescent="0.3">
      <c r="A162" s="103" t="s">
        <v>146</v>
      </c>
      <c r="B162" s="104">
        <v>43986</v>
      </c>
      <c r="C162" s="105">
        <v>2112.4254999999998</v>
      </c>
      <c r="D162" s="105">
        <v>2.9289773588049299</v>
      </c>
      <c r="E162" s="106">
        <v>10</v>
      </c>
      <c r="F162" s="105">
        <v>3.1184553900571399</v>
      </c>
      <c r="G162" s="106">
        <v>10</v>
      </c>
      <c r="H162" s="105">
        <v>3.2084089432139802</v>
      </c>
      <c r="I162" s="106">
        <v>11</v>
      </c>
      <c r="J162" s="105">
        <v>3.3904144930712001</v>
      </c>
      <c r="K162" s="106">
        <v>19</v>
      </c>
      <c r="L162" s="105">
        <v>4.7002172193195104</v>
      </c>
      <c r="M162" s="106">
        <v>17</v>
      </c>
      <c r="N162" s="105">
        <v>5.3264095276412498</v>
      </c>
      <c r="O162" s="106">
        <v>20</v>
      </c>
      <c r="P162" s="105">
        <v>5.3381307234992397</v>
      </c>
      <c r="Q162" s="106">
        <v>19</v>
      </c>
      <c r="R162" s="105">
        <v>5.4564911730311403</v>
      </c>
      <c r="S162" s="106">
        <v>19</v>
      </c>
      <c r="T162" s="105">
        <v>5.7644432548060598</v>
      </c>
      <c r="U162" s="106">
        <v>19</v>
      </c>
      <c r="V162" s="105">
        <v>7.2261891858013403</v>
      </c>
      <c r="W162" s="106">
        <v>19</v>
      </c>
      <c r="Z162" s="105">
        <v>9.6152416854761604</v>
      </c>
      <c r="AA162" s="106">
        <v>30</v>
      </c>
    </row>
    <row r="163" spans="1:27" x14ac:dyDescent="0.3">
      <c r="A163" s="103" t="s">
        <v>147</v>
      </c>
      <c r="B163" s="104">
        <v>43986</v>
      </c>
      <c r="C163" s="105">
        <v>10.772600000000001</v>
      </c>
      <c r="D163" s="105">
        <v>2.7107818563247799</v>
      </c>
      <c r="E163" s="106">
        <v>20</v>
      </c>
      <c r="F163" s="105">
        <v>2.37222041687864</v>
      </c>
      <c r="G163" s="106">
        <v>29</v>
      </c>
      <c r="H163" s="105">
        <v>2.7119903408564401</v>
      </c>
      <c r="I163" s="106">
        <v>29</v>
      </c>
      <c r="J163" s="105">
        <v>2.7619065319321998</v>
      </c>
      <c r="K163" s="106">
        <v>40</v>
      </c>
      <c r="L163" s="105">
        <v>3.1232445354104699</v>
      </c>
      <c r="M163" s="106">
        <v>41</v>
      </c>
      <c r="N163" s="105">
        <v>3.7661460096749102</v>
      </c>
      <c r="O163" s="106">
        <v>40</v>
      </c>
      <c r="P163" s="105">
        <v>4.2180280991226198</v>
      </c>
      <c r="Q163" s="106">
        <v>37</v>
      </c>
      <c r="R163" s="105">
        <v>4.49846841200897</v>
      </c>
      <c r="S163" s="106">
        <v>37</v>
      </c>
      <c r="T163" s="105">
        <v>4.79297057210169</v>
      </c>
      <c r="U163" s="106">
        <v>37</v>
      </c>
      <c r="V163" s="105"/>
      <c r="W163" s="106"/>
      <c r="Z163" s="105">
        <v>5.2907879924953196</v>
      </c>
      <c r="AA163" s="106">
        <v>38</v>
      </c>
    </row>
    <row r="164" spans="1:27" x14ac:dyDescent="0.3">
      <c r="A164" s="103" t="s">
        <v>148</v>
      </c>
      <c r="B164" s="104">
        <v>43986</v>
      </c>
      <c r="C164" s="105">
        <v>4897.1274000000003</v>
      </c>
      <c r="D164" s="105">
        <v>2.7557111923299802</v>
      </c>
      <c r="E164" s="106">
        <v>19</v>
      </c>
      <c r="F164" s="105">
        <v>2.7568730343735202</v>
      </c>
      <c r="G164" s="106">
        <v>17</v>
      </c>
      <c r="H164" s="105">
        <v>2.8007685410329501</v>
      </c>
      <c r="I164" s="106">
        <v>24</v>
      </c>
      <c r="J164" s="105">
        <v>3.49454872727273</v>
      </c>
      <c r="K164" s="106">
        <v>11</v>
      </c>
      <c r="L164" s="105">
        <v>5.0703026078232201</v>
      </c>
      <c r="M164" s="106">
        <v>6</v>
      </c>
      <c r="N164" s="105">
        <v>5.6739757946103504</v>
      </c>
      <c r="O164" s="106">
        <v>8</v>
      </c>
      <c r="P164" s="105">
        <v>5.4812072719834699</v>
      </c>
      <c r="Q164" s="106">
        <v>12</v>
      </c>
      <c r="R164" s="105">
        <v>5.5948487992127403</v>
      </c>
      <c r="S164" s="106">
        <v>10</v>
      </c>
      <c r="T164" s="105">
        <v>5.9349216237647502</v>
      </c>
      <c r="U164" s="106">
        <v>8</v>
      </c>
      <c r="V164" s="105">
        <v>7.3281237497090901</v>
      </c>
      <c r="W164" s="106">
        <v>6</v>
      </c>
      <c r="Z164" s="105">
        <v>10.1004031450785</v>
      </c>
      <c r="AA164" s="106">
        <v>7</v>
      </c>
    </row>
    <row r="165" spans="1:27" x14ac:dyDescent="0.3">
      <c r="A165" s="103" t="s">
        <v>149</v>
      </c>
      <c r="B165" s="104">
        <v>43986</v>
      </c>
      <c r="C165" s="105">
        <v>1124.4756</v>
      </c>
      <c r="D165" s="105">
        <v>1.71394603524744</v>
      </c>
      <c r="E165" s="106">
        <v>43</v>
      </c>
      <c r="F165" s="105">
        <v>0.77150481667028403</v>
      </c>
      <c r="G165" s="106">
        <v>43</v>
      </c>
      <c r="H165" s="105">
        <v>2.2870842103266602</v>
      </c>
      <c r="I165" s="106">
        <v>43</v>
      </c>
      <c r="J165" s="105">
        <v>2.5884361665364199</v>
      </c>
      <c r="K165" s="106">
        <v>43</v>
      </c>
      <c r="L165" s="105">
        <v>3.3246356101983299</v>
      </c>
      <c r="M165" s="106">
        <v>37</v>
      </c>
      <c r="N165" s="105">
        <v>4.1915187179784104</v>
      </c>
      <c r="O165" s="106">
        <v>36</v>
      </c>
      <c r="P165" s="105">
        <v>4.5317279192747097</v>
      </c>
      <c r="Q165" s="106">
        <v>33</v>
      </c>
      <c r="R165" s="105">
        <v>4.7821641203025198</v>
      </c>
      <c r="S165" s="106">
        <v>33</v>
      </c>
      <c r="T165" s="105">
        <v>5.1624627978367696</v>
      </c>
      <c r="U165" s="106">
        <v>32</v>
      </c>
      <c r="V165" s="105"/>
      <c r="W165" s="106"/>
      <c r="Z165" s="105">
        <v>6.0176945695364203</v>
      </c>
      <c r="AA165" s="106">
        <v>37</v>
      </c>
    </row>
    <row r="166" spans="1:27" x14ac:dyDescent="0.3">
      <c r="A166" s="103" t="s">
        <v>150</v>
      </c>
      <c r="B166" s="104">
        <v>43986</v>
      </c>
      <c r="C166" s="105">
        <v>260.80380000000002</v>
      </c>
      <c r="D166" s="105">
        <v>3.0372099925550802</v>
      </c>
      <c r="E166" s="106">
        <v>9</v>
      </c>
      <c r="F166" s="105">
        <v>4.2700325224398501</v>
      </c>
      <c r="G166" s="106">
        <v>2</v>
      </c>
      <c r="H166" s="105">
        <v>3.8294965462672299</v>
      </c>
      <c r="I166" s="106">
        <v>3</v>
      </c>
      <c r="J166" s="105">
        <v>4.32768836100876</v>
      </c>
      <c r="K166" s="106">
        <v>2</v>
      </c>
      <c r="L166" s="105">
        <v>5.4657749230491497</v>
      </c>
      <c r="M166" s="106">
        <v>2</v>
      </c>
      <c r="N166" s="105">
        <v>5.50376867776904</v>
      </c>
      <c r="O166" s="106">
        <v>12</v>
      </c>
      <c r="P166" s="105">
        <v>5.4851742344106196</v>
      </c>
      <c r="Q166" s="106">
        <v>10</v>
      </c>
      <c r="R166" s="105">
        <v>5.6191602154017897</v>
      </c>
      <c r="S166" s="106">
        <v>8</v>
      </c>
      <c r="T166" s="105">
        <v>5.9225552586329497</v>
      </c>
      <c r="U166" s="106">
        <v>9</v>
      </c>
      <c r="V166" s="105">
        <v>7.3155471769501599</v>
      </c>
      <c r="W166" s="106">
        <v>8</v>
      </c>
      <c r="Z166" s="105">
        <v>10.0572360929091</v>
      </c>
      <c r="AA166" s="106">
        <v>10</v>
      </c>
    </row>
    <row r="167" spans="1:27" x14ac:dyDescent="0.3">
      <c r="A167" s="103" t="s">
        <v>151</v>
      </c>
      <c r="B167" s="104">
        <v>43986</v>
      </c>
      <c r="C167" s="105">
        <v>1770.9987000000001</v>
      </c>
      <c r="D167" s="105">
        <v>2.88972834363121</v>
      </c>
      <c r="E167" s="106">
        <v>13</v>
      </c>
      <c r="F167" s="105">
        <v>3.2641001454368799</v>
      </c>
      <c r="G167" s="106">
        <v>9</v>
      </c>
      <c r="H167" s="105">
        <v>3.30408314688253</v>
      </c>
      <c r="I167" s="106">
        <v>8</v>
      </c>
      <c r="J167" s="105">
        <v>3.4474263001369101</v>
      </c>
      <c r="K167" s="106">
        <v>17</v>
      </c>
      <c r="L167" s="105">
        <v>3.94225528209203</v>
      </c>
      <c r="M167" s="106">
        <v>28</v>
      </c>
      <c r="N167" s="105">
        <v>4.2764001506782403</v>
      </c>
      <c r="O167" s="106">
        <v>34</v>
      </c>
      <c r="P167" s="105">
        <v>4.7067692186901304</v>
      </c>
      <c r="Q167" s="106">
        <v>30</v>
      </c>
      <c r="R167" s="105">
        <v>4.9628245363565604</v>
      </c>
      <c r="S167" s="106">
        <v>31</v>
      </c>
      <c r="T167" s="105">
        <v>5.2180302564150098</v>
      </c>
      <c r="U167" s="106">
        <v>31</v>
      </c>
      <c r="V167" s="105">
        <v>3.4971453753857702</v>
      </c>
      <c r="W167" s="106">
        <v>35</v>
      </c>
      <c r="Z167" s="105">
        <v>7.8839210662002301</v>
      </c>
      <c r="AA167" s="106">
        <v>34</v>
      </c>
    </row>
    <row r="168" spans="1:27" x14ac:dyDescent="0.3">
      <c r="A168" s="103" t="s">
        <v>152</v>
      </c>
      <c r="B168" s="104">
        <v>43986</v>
      </c>
      <c r="C168" s="105">
        <v>31.669899999999998</v>
      </c>
      <c r="D168" s="105">
        <v>4.6106379417584202</v>
      </c>
      <c r="E168" s="106">
        <v>1</v>
      </c>
      <c r="F168" s="105">
        <v>4.8040373919930897</v>
      </c>
      <c r="G168" s="106">
        <v>1</v>
      </c>
      <c r="H168" s="105">
        <v>4.6966045388998596</v>
      </c>
      <c r="I168" s="106">
        <v>1</v>
      </c>
      <c r="J168" s="105">
        <v>4.8743512615036204</v>
      </c>
      <c r="K168" s="106">
        <v>1</v>
      </c>
      <c r="L168" s="105">
        <v>5.6595205422250503</v>
      </c>
      <c r="M168" s="106">
        <v>1</v>
      </c>
      <c r="N168" s="105">
        <v>5.25886630680992</v>
      </c>
      <c r="O168" s="106">
        <v>23</v>
      </c>
      <c r="P168" s="105">
        <v>5.8112082436660701</v>
      </c>
      <c r="Q168" s="106">
        <v>1</v>
      </c>
      <c r="R168" s="105">
        <v>6.1661804634368904</v>
      </c>
      <c r="S168" s="106">
        <v>1</v>
      </c>
      <c r="T168" s="105">
        <v>6.5565651794574098</v>
      </c>
      <c r="U168" s="106">
        <v>1</v>
      </c>
      <c r="V168" s="105">
        <v>7.5338778101420996</v>
      </c>
      <c r="W168" s="106">
        <v>1</v>
      </c>
      <c r="Z168" s="105">
        <v>10.6137162355627</v>
      </c>
      <c r="AA168" s="106">
        <v>2</v>
      </c>
    </row>
    <row r="169" spans="1:27" x14ac:dyDescent="0.3">
      <c r="A169" s="103" t="s">
        <v>153</v>
      </c>
      <c r="B169" s="104">
        <v>43986</v>
      </c>
      <c r="C169" s="105">
        <v>27.096800000000002</v>
      </c>
      <c r="D169" s="105">
        <v>2.1553633115881699</v>
      </c>
      <c r="E169" s="106">
        <v>37</v>
      </c>
      <c r="F169" s="105">
        <v>1.7513813582173601</v>
      </c>
      <c r="G169" s="106">
        <v>42</v>
      </c>
      <c r="H169" s="105">
        <v>2.5413376149622402</v>
      </c>
      <c r="I169" s="106">
        <v>36</v>
      </c>
      <c r="J169" s="105">
        <v>2.7643240567310099</v>
      </c>
      <c r="K169" s="106">
        <v>39</v>
      </c>
      <c r="L169" s="105">
        <v>3.22427847070117</v>
      </c>
      <c r="M169" s="106">
        <v>39</v>
      </c>
      <c r="N169" s="105">
        <v>3.9452105851658801</v>
      </c>
      <c r="O169" s="106">
        <v>37</v>
      </c>
      <c r="P169" s="105">
        <v>4.41491302385118</v>
      </c>
      <c r="Q169" s="106">
        <v>35</v>
      </c>
      <c r="R169" s="105">
        <v>4.6960321867187202</v>
      </c>
      <c r="S169" s="106">
        <v>35</v>
      </c>
      <c r="T169" s="105">
        <v>5.0572987551137398</v>
      </c>
      <c r="U169" s="106">
        <v>35</v>
      </c>
      <c r="V169" s="105">
        <v>6.3659165505439601</v>
      </c>
      <c r="W169" s="106">
        <v>33</v>
      </c>
      <c r="Z169" s="105">
        <v>12.065607115235901</v>
      </c>
      <c r="AA169" s="106">
        <v>1</v>
      </c>
    </row>
    <row r="170" spans="1:27" x14ac:dyDescent="0.3">
      <c r="A170" s="103" t="s">
        <v>156</v>
      </c>
      <c r="B170" s="104">
        <v>43986</v>
      </c>
      <c r="C170" s="105">
        <v>3136.0239000000001</v>
      </c>
      <c r="D170" s="105">
        <v>2.2802111595465702</v>
      </c>
      <c r="E170" s="106">
        <v>35</v>
      </c>
      <c r="F170" s="105">
        <v>2.42332231527983</v>
      </c>
      <c r="G170" s="106">
        <v>28</v>
      </c>
      <c r="H170" s="105">
        <v>2.83395906630501</v>
      </c>
      <c r="I170" s="106">
        <v>22</v>
      </c>
      <c r="J170" s="105">
        <v>3.4583542787191099</v>
      </c>
      <c r="K170" s="106">
        <v>14</v>
      </c>
      <c r="L170" s="105">
        <v>4.7967222400180001</v>
      </c>
      <c r="M170" s="106">
        <v>16</v>
      </c>
      <c r="N170" s="105">
        <v>5.4718618547329196</v>
      </c>
      <c r="O170" s="106">
        <v>16</v>
      </c>
      <c r="P170" s="105">
        <v>5.3368722253024998</v>
      </c>
      <c r="Q170" s="106">
        <v>20</v>
      </c>
      <c r="R170" s="105">
        <v>5.4477301379166798</v>
      </c>
      <c r="S170" s="106">
        <v>20</v>
      </c>
      <c r="T170" s="105">
        <v>5.73925559705597</v>
      </c>
      <c r="U170" s="106">
        <v>22</v>
      </c>
      <c r="V170" s="105">
        <v>7.1526721548458498</v>
      </c>
      <c r="W170" s="106">
        <v>25</v>
      </c>
      <c r="Z170" s="105">
        <v>9.9182566031105495</v>
      </c>
      <c r="AA170" s="106">
        <v>26</v>
      </c>
    </row>
    <row r="171" spans="1:27" x14ac:dyDescent="0.3">
      <c r="A171" s="103" t="s">
        <v>157</v>
      </c>
      <c r="B171" s="104">
        <v>43986</v>
      </c>
      <c r="C171" s="105">
        <v>42.23</v>
      </c>
      <c r="D171" s="105">
        <v>2.2473559821288802</v>
      </c>
      <c r="E171" s="106">
        <v>36</v>
      </c>
      <c r="F171" s="105">
        <v>2.24763276191005</v>
      </c>
      <c r="G171" s="106">
        <v>34</v>
      </c>
      <c r="H171" s="105">
        <v>2.76727414020234</v>
      </c>
      <c r="I171" s="106">
        <v>28</v>
      </c>
      <c r="J171" s="105">
        <v>3.4927993035571898</v>
      </c>
      <c r="K171" s="106">
        <v>12</v>
      </c>
      <c r="L171" s="105">
        <v>4.6437192515168801</v>
      </c>
      <c r="M171" s="106">
        <v>19</v>
      </c>
      <c r="N171" s="105">
        <v>5.3259580991206503</v>
      </c>
      <c r="O171" s="106">
        <v>21</v>
      </c>
      <c r="P171" s="105">
        <v>5.3233259900908996</v>
      </c>
      <c r="Q171" s="106">
        <v>21</v>
      </c>
      <c r="R171" s="105">
        <v>5.4451450811696498</v>
      </c>
      <c r="S171" s="106">
        <v>21</v>
      </c>
      <c r="T171" s="105">
        <v>5.7728770586530196</v>
      </c>
      <c r="U171" s="106">
        <v>18</v>
      </c>
      <c r="V171" s="105">
        <v>7.2318525914221103</v>
      </c>
      <c r="W171" s="106">
        <v>17</v>
      </c>
      <c r="Z171" s="105">
        <v>10.008776398336099</v>
      </c>
      <c r="AA171" s="106">
        <v>17</v>
      </c>
    </row>
    <row r="172" spans="1:27" x14ac:dyDescent="0.3">
      <c r="A172" s="103" t="s">
        <v>158</v>
      </c>
      <c r="B172" s="104">
        <v>43986</v>
      </c>
      <c r="C172" s="105">
        <v>3161.1884</v>
      </c>
      <c r="D172" s="105">
        <v>2.3359640841160698</v>
      </c>
      <c r="E172" s="106">
        <v>33</v>
      </c>
      <c r="F172" s="105">
        <v>2.5068312226583802</v>
      </c>
      <c r="G172" s="106">
        <v>25</v>
      </c>
      <c r="H172" s="105">
        <v>2.9121154470155601</v>
      </c>
      <c r="I172" s="106">
        <v>19</v>
      </c>
      <c r="J172" s="105">
        <v>3.3899394069133399</v>
      </c>
      <c r="K172" s="106">
        <v>21</v>
      </c>
      <c r="L172" s="105">
        <v>4.9099460072407304</v>
      </c>
      <c r="M172" s="106">
        <v>11</v>
      </c>
      <c r="N172" s="105">
        <v>5.9682233561799798</v>
      </c>
      <c r="O172" s="106">
        <v>2</v>
      </c>
      <c r="P172" s="105">
        <v>5.6415170168957101</v>
      </c>
      <c r="Q172" s="106">
        <v>4</v>
      </c>
      <c r="R172" s="105">
        <v>5.6699516771163099</v>
      </c>
      <c r="S172" s="106">
        <v>5</v>
      </c>
      <c r="T172" s="105">
        <v>5.9503897341696899</v>
      </c>
      <c r="U172" s="106">
        <v>5</v>
      </c>
      <c r="V172" s="105">
        <v>7.2990753911030604</v>
      </c>
      <c r="W172" s="106">
        <v>11</v>
      </c>
      <c r="Z172" s="105">
        <v>10.1065942061343</v>
      </c>
      <c r="AA172" s="106">
        <v>6</v>
      </c>
    </row>
    <row r="173" spans="1:27" x14ac:dyDescent="0.3">
      <c r="A173" s="103" t="s">
        <v>159</v>
      </c>
      <c r="B173" s="104">
        <v>43986</v>
      </c>
      <c r="C173" s="105">
        <v>1969.0921000000001</v>
      </c>
      <c r="D173" s="105">
        <v>2.6824231058665302</v>
      </c>
      <c r="E173" s="106">
        <v>22</v>
      </c>
      <c r="F173" s="105">
        <v>2.7433968818472501</v>
      </c>
      <c r="G173" s="106">
        <v>18</v>
      </c>
      <c r="H173" s="105">
        <v>2.8028948161282798</v>
      </c>
      <c r="I173" s="106">
        <v>23</v>
      </c>
      <c r="J173" s="105">
        <v>2.6461147665040698</v>
      </c>
      <c r="K173" s="106">
        <v>42</v>
      </c>
      <c r="L173" s="105">
        <v>2.6539920691274101</v>
      </c>
      <c r="M173" s="106">
        <v>43</v>
      </c>
      <c r="N173" s="105">
        <v>2.66754261926144</v>
      </c>
      <c r="O173" s="106">
        <v>43</v>
      </c>
      <c r="P173" s="105">
        <v>3.5362803554004798</v>
      </c>
      <c r="Q173" s="106">
        <v>39</v>
      </c>
      <c r="R173" s="105">
        <v>3.8931207107480299</v>
      </c>
      <c r="S173" s="106">
        <v>39</v>
      </c>
      <c r="T173" s="105">
        <v>4.2285672445790103</v>
      </c>
      <c r="U173" s="106">
        <v>39</v>
      </c>
      <c r="V173" s="105">
        <v>6.3781121407552899</v>
      </c>
      <c r="W173" s="106">
        <v>32</v>
      </c>
      <c r="Z173" s="105">
        <v>7.9316544473757897</v>
      </c>
      <c r="AA173" s="106">
        <v>33</v>
      </c>
    </row>
    <row r="174" spans="1:27" x14ac:dyDescent="0.3">
      <c r="A174" s="103" t="s">
        <v>160</v>
      </c>
      <c r="B174" s="104">
        <v>43986</v>
      </c>
      <c r="C174" s="105">
        <v>1929.067</v>
      </c>
      <c r="D174" s="105">
        <v>2.78728554641217</v>
      </c>
      <c r="E174" s="106">
        <v>18</v>
      </c>
      <c r="F174" s="105">
        <v>3.06913988466277</v>
      </c>
      <c r="G174" s="106">
        <v>11</v>
      </c>
      <c r="H174" s="105">
        <v>2.9552520487429801</v>
      </c>
      <c r="I174" s="106">
        <v>16</v>
      </c>
      <c r="J174" s="105">
        <v>3.4521179004347302</v>
      </c>
      <c r="K174" s="106">
        <v>16</v>
      </c>
      <c r="L174" s="105">
        <v>5.0294316048368097</v>
      </c>
      <c r="M174" s="106">
        <v>7</v>
      </c>
      <c r="N174" s="105">
        <v>5.9660506189439797</v>
      </c>
      <c r="O174" s="106">
        <v>3</v>
      </c>
      <c r="P174" s="105">
        <v>5.6401138160592801</v>
      </c>
      <c r="Q174" s="106">
        <v>5</v>
      </c>
      <c r="R174" s="105">
        <v>5.6135249127333502</v>
      </c>
      <c r="S174" s="106">
        <v>9</v>
      </c>
      <c r="T174" s="105">
        <v>5.8651050530314803</v>
      </c>
      <c r="U174" s="106">
        <v>14</v>
      </c>
      <c r="V174" s="105">
        <v>5.7746070531227698</v>
      </c>
      <c r="W174" s="106">
        <v>34</v>
      </c>
      <c r="Z174" s="105">
        <v>9.10410126784463</v>
      </c>
      <c r="AA174" s="106">
        <v>31</v>
      </c>
    </row>
    <row r="175" spans="1:27" x14ac:dyDescent="0.3">
      <c r="A175" s="103" t="s">
        <v>161</v>
      </c>
      <c r="B175" s="104">
        <v>43986</v>
      </c>
      <c r="C175" s="105">
        <v>3280.4715999999999</v>
      </c>
      <c r="D175" s="105">
        <v>2.5325555050169601</v>
      </c>
      <c r="E175" s="106">
        <v>25</v>
      </c>
      <c r="F175" s="105">
        <v>2.6308613087321402</v>
      </c>
      <c r="G175" s="106">
        <v>22</v>
      </c>
      <c r="H175" s="105">
        <v>2.8513598655285701</v>
      </c>
      <c r="I175" s="106">
        <v>21</v>
      </c>
      <c r="J175" s="105">
        <v>3.36372713354233</v>
      </c>
      <c r="K175" s="106">
        <v>22</v>
      </c>
      <c r="L175" s="105">
        <v>4.8138444360600801</v>
      </c>
      <c r="M175" s="106">
        <v>14</v>
      </c>
      <c r="N175" s="105">
        <v>5.4503925875590804</v>
      </c>
      <c r="O175" s="106">
        <v>18</v>
      </c>
      <c r="P175" s="105">
        <v>5.3489533411534103</v>
      </c>
      <c r="Q175" s="106">
        <v>18</v>
      </c>
      <c r="R175" s="105">
        <v>5.4758169916262602</v>
      </c>
      <c r="S175" s="106">
        <v>16</v>
      </c>
      <c r="T175" s="105">
        <v>5.7939297982007902</v>
      </c>
      <c r="U175" s="106">
        <v>16</v>
      </c>
      <c r="V175" s="105">
        <v>7.2452575027619801</v>
      </c>
      <c r="W175" s="106">
        <v>15</v>
      </c>
      <c r="Z175" s="105">
        <v>9.9764516752413304</v>
      </c>
      <c r="AA175" s="106">
        <v>23</v>
      </c>
    </row>
    <row r="176" spans="1:27" x14ac:dyDescent="0.3">
      <c r="A176" s="103" t="s">
        <v>162</v>
      </c>
      <c r="B176" s="104">
        <v>43986</v>
      </c>
      <c r="C176" s="105">
        <v>1085.0769</v>
      </c>
      <c r="D176" s="105">
        <v>2.88974747256343</v>
      </c>
      <c r="E176" s="106">
        <v>12</v>
      </c>
      <c r="F176" s="105">
        <v>2.7297891028127799</v>
      </c>
      <c r="G176" s="106">
        <v>19</v>
      </c>
      <c r="H176" s="105">
        <v>2.9844516937217498</v>
      </c>
      <c r="I176" s="106">
        <v>14</v>
      </c>
      <c r="J176" s="105">
        <v>3.0523889576644101</v>
      </c>
      <c r="K176" s="106">
        <v>30</v>
      </c>
      <c r="L176" s="105">
        <v>3.3664701813133999</v>
      </c>
      <c r="M176" s="106">
        <v>36</v>
      </c>
      <c r="N176" s="105">
        <v>3.8981273239841698</v>
      </c>
      <c r="O176" s="106">
        <v>38</v>
      </c>
      <c r="P176" s="105">
        <v>4.6029630553943699</v>
      </c>
      <c r="Q176" s="106">
        <v>31</v>
      </c>
      <c r="R176" s="105">
        <v>5.0318611140671496</v>
      </c>
      <c r="S176" s="106">
        <v>30</v>
      </c>
      <c r="T176" s="105">
        <v>5.5024281895104403</v>
      </c>
      <c r="U176" s="106">
        <v>30</v>
      </c>
      <c r="V176" s="105"/>
      <c r="W176" s="106"/>
      <c r="Z176" s="105">
        <v>6.1326276082775504</v>
      </c>
      <c r="AA176" s="106">
        <v>36</v>
      </c>
    </row>
    <row r="177" spans="1:27" x14ac:dyDescent="0.3">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08" t="s">
        <v>46</v>
      </c>
      <c r="AA177" s="136" t="s">
        <v>404</v>
      </c>
    </row>
    <row r="178" spans="1:27" x14ac:dyDescent="0.3">
      <c r="A178" s="136"/>
      <c r="B178" s="136"/>
      <c r="C178" s="136"/>
      <c r="D178" s="108" t="s">
        <v>0</v>
      </c>
      <c r="E178" s="108"/>
      <c r="F178" s="108" t="s">
        <v>0</v>
      </c>
      <c r="G178" s="108"/>
      <c r="H178" s="108" t="s">
        <v>0</v>
      </c>
      <c r="I178" s="108"/>
      <c r="J178" s="108" t="s">
        <v>0</v>
      </c>
      <c r="K178" s="108"/>
      <c r="L178" s="108" t="s">
        <v>0</v>
      </c>
      <c r="M178" s="108"/>
      <c r="N178" s="108" t="s">
        <v>0</v>
      </c>
      <c r="O178" s="108"/>
      <c r="P178" s="108" t="s">
        <v>0</v>
      </c>
      <c r="Q178" s="108"/>
      <c r="R178" s="108" t="s">
        <v>0</v>
      </c>
      <c r="S178" s="108"/>
      <c r="T178" s="108" t="s">
        <v>0</v>
      </c>
      <c r="U178" s="108"/>
      <c r="V178" s="108" t="s">
        <v>0</v>
      </c>
      <c r="W178" s="108"/>
      <c r="Z178" s="108" t="s">
        <v>0</v>
      </c>
      <c r="AA178" s="136"/>
    </row>
    <row r="179" spans="1:27" x14ac:dyDescent="0.3">
      <c r="A179" s="108" t="s">
        <v>7</v>
      </c>
      <c r="B179" s="108" t="s">
        <v>8</v>
      </c>
      <c r="C179" s="108" t="s">
        <v>9</v>
      </c>
      <c r="D179" s="108"/>
      <c r="E179" s="108" t="s">
        <v>10</v>
      </c>
      <c r="F179" s="108"/>
      <c r="G179" s="108" t="s">
        <v>10</v>
      </c>
      <c r="H179" s="108"/>
      <c r="I179" s="108" t="s">
        <v>10</v>
      </c>
      <c r="J179" s="108"/>
      <c r="K179" s="108" t="s">
        <v>10</v>
      </c>
      <c r="L179" s="108"/>
      <c r="M179" s="108" t="s">
        <v>10</v>
      </c>
      <c r="N179" s="108"/>
      <c r="O179" s="108" t="s">
        <v>10</v>
      </c>
      <c r="P179" s="108"/>
      <c r="Q179" s="108" t="s">
        <v>10</v>
      </c>
      <c r="R179" s="108"/>
      <c r="S179" s="108" t="s">
        <v>10</v>
      </c>
      <c r="T179" s="108"/>
      <c r="U179" s="108" t="s">
        <v>10</v>
      </c>
      <c r="V179" s="108"/>
      <c r="W179" s="108" t="s">
        <v>10</v>
      </c>
      <c r="Z179" s="108"/>
      <c r="AA179" s="108" t="s">
        <v>10</v>
      </c>
    </row>
    <row r="180" spans="1:27" x14ac:dyDescent="0.3">
      <c r="A180" s="102" t="s">
        <v>387</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Z180" s="102"/>
      <c r="AA180" s="102"/>
    </row>
    <row r="181" spans="1:27" x14ac:dyDescent="0.3">
      <c r="A181" s="103" t="s">
        <v>227</v>
      </c>
      <c r="B181" s="104">
        <v>43986</v>
      </c>
      <c r="C181" s="105">
        <v>320.62860000000001</v>
      </c>
      <c r="D181" s="105">
        <v>3.0397511680377902</v>
      </c>
      <c r="E181" s="106">
        <v>7</v>
      </c>
      <c r="F181" s="105">
        <v>3.43131229496792</v>
      </c>
      <c r="G181" s="106">
        <v>4</v>
      </c>
      <c r="H181" s="105">
        <v>3.2610826922932601</v>
      </c>
      <c r="I181" s="106">
        <v>6</v>
      </c>
      <c r="J181" s="105">
        <v>3.6560953379204699</v>
      </c>
      <c r="K181" s="106">
        <v>6</v>
      </c>
      <c r="L181" s="105">
        <v>5.1647686705115303</v>
      </c>
      <c r="M181" s="106">
        <v>3</v>
      </c>
      <c r="N181" s="105">
        <v>5.5218759885140001</v>
      </c>
      <c r="O181" s="106">
        <v>9</v>
      </c>
      <c r="P181" s="105">
        <v>5.3867031659689601</v>
      </c>
      <c r="Q181" s="106">
        <v>8</v>
      </c>
      <c r="R181" s="105">
        <v>5.4774733215862703</v>
      </c>
      <c r="S181" s="106">
        <v>10</v>
      </c>
      <c r="T181" s="105">
        <v>5.8520208789761003</v>
      </c>
      <c r="U181" s="106">
        <v>3</v>
      </c>
      <c r="V181" s="105">
        <v>7.2137501658272898</v>
      </c>
      <c r="W181" s="106">
        <v>6</v>
      </c>
      <c r="Z181" s="105">
        <v>13.623586658602701</v>
      </c>
      <c r="AA181" s="106">
        <v>5</v>
      </c>
    </row>
    <row r="182" spans="1:27" x14ac:dyDescent="0.3">
      <c r="A182" s="103" t="s">
        <v>228</v>
      </c>
      <c r="B182" s="104">
        <v>43986</v>
      </c>
      <c r="C182" s="105">
        <v>2213.6468</v>
      </c>
      <c r="D182" s="105">
        <v>2.35967529667847</v>
      </c>
      <c r="E182" s="106">
        <v>24</v>
      </c>
      <c r="F182" s="105">
        <v>2.4897426896631001</v>
      </c>
      <c r="G182" s="106">
        <v>20</v>
      </c>
      <c r="H182" s="105">
        <v>2.7842953579552399</v>
      </c>
      <c r="I182" s="106">
        <v>19</v>
      </c>
      <c r="J182" s="105">
        <v>3.4312001443400599</v>
      </c>
      <c r="K182" s="106">
        <v>10</v>
      </c>
      <c r="L182" s="105">
        <v>4.7473113502508699</v>
      </c>
      <c r="M182" s="106">
        <v>11</v>
      </c>
      <c r="N182" s="105">
        <v>5.6045382651820299</v>
      </c>
      <c r="O182" s="106">
        <v>6</v>
      </c>
      <c r="P182" s="105">
        <v>5.4496851447807497</v>
      </c>
      <c r="Q182" s="106">
        <v>5</v>
      </c>
      <c r="R182" s="105">
        <v>5.5301253808544697</v>
      </c>
      <c r="S182" s="106">
        <v>4</v>
      </c>
      <c r="T182" s="105">
        <v>5.8252762951447501</v>
      </c>
      <c r="U182" s="106">
        <v>6</v>
      </c>
      <c r="V182" s="105">
        <v>7.2271856180110996</v>
      </c>
      <c r="W182" s="106">
        <v>3</v>
      </c>
      <c r="Z182" s="105">
        <v>11.3847618093035</v>
      </c>
      <c r="AA182" s="106">
        <v>25</v>
      </c>
    </row>
    <row r="183" spans="1:27" x14ac:dyDescent="0.3">
      <c r="A183" s="103" t="s">
        <v>229</v>
      </c>
      <c r="B183" s="104">
        <v>43986</v>
      </c>
      <c r="C183" s="105">
        <v>2290.6550999999999</v>
      </c>
      <c r="D183" s="105">
        <v>1.9201849210230799</v>
      </c>
      <c r="E183" s="106">
        <v>34</v>
      </c>
      <c r="F183" s="105">
        <v>1.92251222099538</v>
      </c>
      <c r="G183" s="106">
        <v>35</v>
      </c>
      <c r="H183" s="105">
        <v>2.5990420312112898</v>
      </c>
      <c r="I183" s="106">
        <v>28</v>
      </c>
      <c r="J183" s="105">
        <v>3.0069670335877001</v>
      </c>
      <c r="K183" s="106">
        <v>27</v>
      </c>
      <c r="L183" s="105">
        <v>3.7039022998283002</v>
      </c>
      <c r="M183" s="106">
        <v>28</v>
      </c>
      <c r="N183" s="105">
        <v>5.3688888899234701</v>
      </c>
      <c r="O183" s="106">
        <v>15</v>
      </c>
      <c r="P183" s="105">
        <v>5.30670835746636</v>
      </c>
      <c r="Q183" s="106">
        <v>13</v>
      </c>
      <c r="R183" s="105">
        <v>5.4512607475439498</v>
      </c>
      <c r="S183" s="106">
        <v>12</v>
      </c>
      <c r="T183" s="105">
        <v>5.7438386546871696</v>
      </c>
      <c r="U183" s="106">
        <v>14</v>
      </c>
      <c r="V183" s="105">
        <v>7.1838647220760796</v>
      </c>
      <c r="W183" s="106">
        <v>9</v>
      </c>
      <c r="Z183" s="105">
        <v>11.387215651438201</v>
      </c>
      <c r="AA183" s="106">
        <v>24</v>
      </c>
    </row>
    <row r="184" spans="1:27" x14ac:dyDescent="0.3">
      <c r="A184" s="103" t="s">
        <v>230</v>
      </c>
      <c r="B184" s="104">
        <v>43986</v>
      </c>
      <c r="C184" s="105">
        <v>3059.9830999999999</v>
      </c>
      <c r="D184" s="105">
        <v>2.41800032446959</v>
      </c>
      <c r="E184" s="106">
        <v>21</v>
      </c>
      <c r="F184" s="105">
        <v>2.8375781809689302</v>
      </c>
      <c r="G184" s="106">
        <v>12</v>
      </c>
      <c r="H184" s="105">
        <v>3.18693856035779</v>
      </c>
      <c r="I184" s="106">
        <v>8</v>
      </c>
      <c r="J184" s="105">
        <v>3.4750416842177301</v>
      </c>
      <c r="K184" s="106">
        <v>9</v>
      </c>
      <c r="L184" s="105">
        <v>4.0607618661056497</v>
      </c>
      <c r="M184" s="106">
        <v>25</v>
      </c>
      <c r="N184" s="105">
        <v>5.2127935449087497</v>
      </c>
      <c r="O184" s="106">
        <v>20</v>
      </c>
      <c r="P184" s="105">
        <v>5.2720478291690203</v>
      </c>
      <c r="Q184" s="106">
        <v>16</v>
      </c>
      <c r="R184" s="105">
        <v>5.4526231421968996</v>
      </c>
      <c r="S184" s="106">
        <v>11</v>
      </c>
      <c r="T184" s="105">
        <v>5.7619246208698298</v>
      </c>
      <c r="U184" s="106">
        <v>12</v>
      </c>
      <c r="V184" s="105">
        <v>7.1436489673301802</v>
      </c>
      <c r="W184" s="106">
        <v>14</v>
      </c>
      <c r="Z184" s="105">
        <v>13.0673241484185</v>
      </c>
      <c r="AA184" s="106">
        <v>12</v>
      </c>
    </row>
    <row r="185" spans="1:27" x14ac:dyDescent="0.3">
      <c r="A185" s="103" t="s">
        <v>231</v>
      </c>
      <c r="B185" s="104">
        <v>43986</v>
      </c>
      <c r="C185" s="105">
        <v>2289.0637000000002</v>
      </c>
      <c r="D185" s="105">
        <v>1.65361124703101</v>
      </c>
      <c r="E185" s="106">
        <v>36</v>
      </c>
      <c r="F185" s="105">
        <v>2.44970414046242</v>
      </c>
      <c r="G185" s="106">
        <v>21</v>
      </c>
      <c r="H185" s="105">
        <v>2.7034601783913099</v>
      </c>
      <c r="I185" s="106">
        <v>25</v>
      </c>
      <c r="J185" s="105">
        <v>3.30704806516004</v>
      </c>
      <c r="K185" s="106">
        <v>18</v>
      </c>
      <c r="L185" s="105">
        <v>4.8546258571813299</v>
      </c>
      <c r="M185" s="106">
        <v>8</v>
      </c>
      <c r="N185" s="105">
        <v>5.3922935476693397</v>
      </c>
      <c r="O185" s="106">
        <v>12</v>
      </c>
      <c r="P185" s="105">
        <v>5.1821636488727201</v>
      </c>
      <c r="Q185" s="106">
        <v>22</v>
      </c>
      <c r="R185" s="105">
        <v>5.2753121343959002</v>
      </c>
      <c r="S185" s="106">
        <v>22</v>
      </c>
      <c r="T185" s="105">
        <v>5.5555315926737299</v>
      </c>
      <c r="U185" s="106">
        <v>24</v>
      </c>
      <c r="V185" s="105">
        <v>7.0886010999485896</v>
      </c>
      <c r="W185" s="106">
        <v>21</v>
      </c>
      <c r="Z185" s="105">
        <v>10.838706530753299</v>
      </c>
      <c r="AA185" s="106">
        <v>27</v>
      </c>
    </row>
    <row r="186" spans="1:27" x14ac:dyDescent="0.3">
      <c r="A186" s="103" t="s">
        <v>232</v>
      </c>
      <c r="B186" s="104">
        <v>43986</v>
      </c>
      <c r="C186" s="105">
        <v>2397.8868000000002</v>
      </c>
      <c r="D186" s="105">
        <v>2.8071040009016701</v>
      </c>
      <c r="E186" s="106">
        <v>10</v>
      </c>
      <c r="F186" s="105">
        <v>2.6623567074411199</v>
      </c>
      <c r="G186" s="106">
        <v>16</v>
      </c>
      <c r="H186" s="105">
        <v>2.7785768728700999</v>
      </c>
      <c r="I186" s="106">
        <v>20</v>
      </c>
      <c r="J186" s="105">
        <v>2.9072192853857302</v>
      </c>
      <c r="K186" s="106">
        <v>29</v>
      </c>
      <c r="L186" s="105">
        <v>3.21296830522137</v>
      </c>
      <c r="M186" s="106">
        <v>33</v>
      </c>
      <c r="N186" s="105">
        <v>3.8532525023469999</v>
      </c>
      <c r="O186" s="106">
        <v>32</v>
      </c>
      <c r="P186" s="105">
        <v>4.4579471027916204</v>
      </c>
      <c r="Q186" s="106">
        <v>32</v>
      </c>
      <c r="R186" s="105">
        <v>4.7646785789447899</v>
      </c>
      <c r="S186" s="106">
        <v>31</v>
      </c>
      <c r="T186" s="105">
        <v>5.1259072371918899</v>
      </c>
      <c r="U186" s="106">
        <v>31</v>
      </c>
      <c r="V186" s="105">
        <v>6.8529816554147196</v>
      </c>
      <c r="W186" s="106">
        <v>29</v>
      </c>
      <c r="Z186" s="105">
        <v>11.663701681655301</v>
      </c>
      <c r="AA186" s="106">
        <v>18</v>
      </c>
    </row>
    <row r="187" spans="1:27" x14ac:dyDescent="0.3">
      <c r="A187" s="103" t="s">
        <v>233</v>
      </c>
      <c r="B187" s="104">
        <v>43986</v>
      </c>
      <c r="C187" s="105">
        <v>2845.0452</v>
      </c>
      <c r="D187" s="105">
        <v>2.8008558271155302</v>
      </c>
      <c r="E187" s="106">
        <v>12</v>
      </c>
      <c r="F187" s="105">
        <v>2.8171158824435998</v>
      </c>
      <c r="G187" s="106">
        <v>14</v>
      </c>
      <c r="H187" s="105">
        <v>2.8698484142270901</v>
      </c>
      <c r="I187" s="106">
        <v>14</v>
      </c>
      <c r="J187" s="105">
        <v>3.1871209796612101</v>
      </c>
      <c r="K187" s="106">
        <v>23</v>
      </c>
      <c r="L187" s="105">
        <v>4.2277373717364002</v>
      </c>
      <c r="M187" s="106">
        <v>24</v>
      </c>
      <c r="N187" s="105">
        <v>5.4541776678575298</v>
      </c>
      <c r="O187" s="106">
        <v>10</v>
      </c>
      <c r="P187" s="105">
        <v>5.3019460312517603</v>
      </c>
      <c r="Q187" s="106">
        <v>14</v>
      </c>
      <c r="R187" s="105">
        <v>5.3592337906954199</v>
      </c>
      <c r="S187" s="106">
        <v>19</v>
      </c>
      <c r="T187" s="105">
        <v>5.67617160562917</v>
      </c>
      <c r="U187" s="106">
        <v>18</v>
      </c>
      <c r="V187" s="105">
        <v>7.1096549734207901</v>
      </c>
      <c r="W187" s="106">
        <v>18</v>
      </c>
      <c r="Z187" s="105">
        <v>12.6872927279578</v>
      </c>
      <c r="AA187" s="106">
        <v>14</v>
      </c>
    </row>
    <row r="188" spans="1:27" x14ac:dyDescent="0.3">
      <c r="A188" s="103" t="s">
        <v>234</v>
      </c>
      <c r="B188" s="104">
        <v>43986</v>
      </c>
      <c r="C188" s="105">
        <v>2557.8243000000002</v>
      </c>
      <c r="D188" s="105">
        <v>2.3004593529114499</v>
      </c>
      <c r="E188" s="106">
        <v>26</v>
      </c>
      <c r="F188" s="105">
        <v>2.24507580574392</v>
      </c>
      <c r="G188" s="106">
        <v>27</v>
      </c>
      <c r="H188" s="105">
        <v>2.8639182914571299</v>
      </c>
      <c r="I188" s="106">
        <v>15</v>
      </c>
      <c r="J188" s="105">
        <v>3.4756884572514801</v>
      </c>
      <c r="K188" s="106">
        <v>8</v>
      </c>
      <c r="L188" s="105">
        <v>4.7713777792250802</v>
      </c>
      <c r="M188" s="106">
        <v>10</v>
      </c>
      <c r="N188" s="105">
        <v>5.60184248563022</v>
      </c>
      <c r="O188" s="106">
        <v>7</v>
      </c>
      <c r="P188" s="105">
        <v>5.3344288210601203</v>
      </c>
      <c r="Q188" s="106">
        <v>11</v>
      </c>
      <c r="R188" s="105">
        <v>5.4509373140927098</v>
      </c>
      <c r="S188" s="106">
        <v>13</v>
      </c>
      <c r="T188" s="105">
        <v>5.7667514900482297</v>
      </c>
      <c r="U188" s="106">
        <v>10</v>
      </c>
      <c r="V188" s="105">
        <v>7.1696476718692104</v>
      </c>
      <c r="W188" s="106">
        <v>10</v>
      </c>
      <c r="Z188" s="105">
        <v>11.6059291853855</v>
      </c>
      <c r="AA188" s="106">
        <v>19</v>
      </c>
    </row>
    <row r="189" spans="1:27" x14ac:dyDescent="0.3">
      <c r="A189" s="103" t="s">
        <v>235</v>
      </c>
      <c r="B189" s="104">
        <v>43986</v>
      </c>
      <c r="C189" s="105">
        <v>2179.1068</v>
      </c>
      <c r="D189" s="105">
        <v>2.3099687196082002</v>
      </c>
      <c r="E189" s="106">
        <v>25</v>
      </c>
      <c r="F189" s="105">
        <v>2.19017519167837</v>
      </c>
      <c r="G189" s="106">
        <v>28</v>
      </c>
      <c r="H189" s="105">
        <v>2.3223421061807499</v>
      </c>
      <c r="I189" s="106">
        <v>35</v>
      </c>
      <c r="J189" s="105">
        <v>2.6183760172092398</v>
      </c>
      <c r="K189" s="106">
        <v>35</v>
      </c>
      <c r="L189" s="105">
        <v>3.0772668001209</v>
      </c>
      <c r="M189" s="106">
        <v>35</v>
      </c>
      <c r="N189" s="105">
        <v>4.2154657075736202</v>
      </c>
      <c r="O189" s="106">
        <v>29</v>
      </c>
      <c r="P189" s="105">
        <v>4.5292828479173401</v>
      </c>
      <c r="Q189" s="106">
        <v>30</v>
      </c>
      <c r="R189" s="105">
        <v>4.6763191348657003</v>
      </c>
      <c r="S189" s="106">
        <v>33</v>
      </c>
      <c r="T189" s="105">
        <v>5.0193781245447502</v>
      </c>
      <c r="U189" s="106">
        <v>33</v>
      </c>
      <c r="V189" s="105">
        <v>6.8930094298829001</v>
      </c>
      <c r="W189" s="106">
        <v>28</v>
      </c>
      <c r="Z189" s="105">
        <v>11.4522081426291</v>
      </c>
      <c r="AA189" s="106">
        <v>21</v>
      </c>
    </row>
    <row r="190" spans="1:27" x14ac:dyDescent="0.3">
      <c r="A190" s="103" t="s">
        <v>236</v>
      </c>
      <c r="B190" s="104">
        <v>43986</v>
      </c>
      <c r="C190" s="105">
        <v>3916.5700999999999</v>
      </c>
      <c r="D190" s="105">
        <v>2.5984277522944601</v>
      </c>
      <c r="E190" s="106">
        <v>19</v>
      </c>
      <c r="F190" s="105">
        <v>1.94340083360719</v>
      </c>
      <c r="G190" s="106">
        <v>34</v>
      </c>
      <c r="H190" s="105">
        <v>2.4613441463165202</v>
      </c>
      <c r="I190" s="106">
        <v>31</v>
      </c>
      <c r="J190" s="105">
        <v>3.0785599348536001</v>
      </c>
      <c r="K190" s="106">
        <v>26</v>
      </c>
      <c r="L190" s="105">
        <v>4.5737622024673801</v>
      </c>
      <c r="M190" s="106">
        <v>17</v>
      </c>
      <c r="N190" s="105">
        <v>5.3161504783317897</v>
      </c>
      <c r="O190" s="106">
        <v>17</v>
      </c>
      <c r="P190" s="105">
        <v>5.1934524637714103</v>
      </c>
      <c r="Q190" s="106">
        <v>21</v>
      </c>
      <c r="R190" s="105">
        <v>5.3100348463501499</v>
      </c>
      <c r="S190" s="106">
        <v>21</v>
      </c>
      <c r="T190" s="105">
        <v>5.6360219173179598</v>
      </c>
      <c r="U190" s="106">
        <v>21</v>
      </c>
      <c r="V190" s="105">
        <v>7.0030493931905404</v>
      </c>
      <c r="W190" s="106">
        <v>26</v>
      </c>
      <c r="Z190" s="105">
        <v>14.847253647140899</v>
      </c>
      <c r="AA190" s="106">
        <v>2</v>
      </c>
    </row>
    <row r="191" spans="1:27" x14ac:dyDescent="0.3">
      <c r="A191" s="103" t="s">
        <v>237</v>
      </c>
      <c r="B191" s="104">
        <v>43986</v>
      </c>
      <c r="C191" s="105">
        <v>1986.2810999999999</v>
      </c>
      <c r="D191" s="105">
        <v>2.0122883642101899</v>
      </c>
      <c r="E191" s="106">
        <v>33</v>
      </c>
      <c r="F191" s="105">
        <v>2.10197062210848</v>
      </c>
      <c r="G191" s="106">
        <v>31</v>
      </c>
      <c r="H191" s="105">
        <v>2.8803296188763601</v>
      </c>
      <c r="I191" s="106">
        <v>13</v>
      </c>
      <c r="J191" s="105">
        <v>3.3537373989774499</v>
      </c>
      <c r="K191" s="106">
        <v>15</v>
      </c>
      <c r="L191" s="105">
        <v>4.2789152390770004</v>
      </c>
      <c r="M191" s="106">
        <v>23</v>
      </c>
      <c r="N191" s="105">
        <v>4.7628251245381996</v>
      </c>
      <c r="O191" s="106">
        <v>27</v>
      </c>
      <c r="P191" s="105">
        <v>5.0017026812548302</v>
      </c>
      <c r="Q191" s="106">
        <v>26</v>
      </c>
      <c r="R191" s="105">
        <v>5.2487478197803501</v>
      </c>
      <c r="S191" s="106">
        <v>24</v>
      </c>
      <c r="T191" s="105">
        <v>5.6195532705628803</v>
      </c>
      <c r="U191" s="106">
        <v>22</v>
      </c>
      <c r="V191" s="105">
        <v>7.1384910101316299</v>
      </c>
      <c r="W191" s="106">
        <v>15</v>
      </c>
      <c r="Z191" s="105">
        <v>6.15687705661023</v>
      </c>
      <c r="AA191" s="106">
        <v>33</v>
      </c>
    </row>
    <row r="192" spans="1:27" x14ac:dyDescent="0.3">
      <c r="A192" s="103" t="s">
        <v>238</v>
      </c>
      <c r="B192" s="104">
        <v>43986</v>
      </c>
      <c r="C192" s="105">
        <v>295.13780000000003</v>
      </c>
      <c r="D192" s="105">
        <v>3.1167764439787899</v>
      </c>
      <c r="E192" s="106">
        <v>6</v>
      </c>
      <c r="F192" s="105">
        <v>2.9028395998124901</v>
      </c>
      <c r="G192" s="106">
        <v>11</v>
      </c>
      <c r="H192" s="105">
        <v>3.01401448325253</v>
      </c>
      <c r="I192" s="106">
        <v>11</v>
      </c>
      <c r="J192" s="105">
        <v>3.54268263394487</v>
      </c>
      <c r="K192" s="106">
        <v>7</v>
      </c>
      <c r="L192" s="105">
        <v>5.0554238588232003</v>
      </c>
      <c r="M192" s="106">
        <v>4</v>
      </c>
      <c r="N192" s="105">
        <v>5.6511482642330302</v>
      </c>
      <c r="O192" s="106">
        <v>5</v>
      </c>
      <c r="P192" s="105">
        <v>5.4040497124104396</v>
      </c>
      <c r="Q192" s="106">
        <v>7</v>
      </c>
      <c r="R192" s="105">
        <v>5.4805306621088903</v>
      </c>
      <c r="S192" s="106">
        <v>9</v>
      </c>
      <c r="T192" s="105">
        <v>5.7844264915102501</v>
      </c>
      <c r="U192" s="106">
        <v>8</v>
      </c>
      <c r="V192" s="105">
        <v>7.1570412610404501</v>
      </c>
      <c r="W192" s="106">
        <v>12</v>
      </c>
      <c r="Z192" s="105">
        <v>13.405853002070399</v>
      </c>
      <c r="AA192" s="106">
        <v>8</v>
      </c>
    </row>
    <row r="193" spans="1:27" x14ac:dyDescent="0.3">
      <c r="A193" s="103" t="s">
        <v>239</v>
      </c>
      <c r="B193" s="104">
        <v>43986</v>
      </c>
      <c r="C193" s="105">
        <v>2134.9895999999999</v>
      </c>
      <c r="D193" s="105">
        <v>4.1052357665385397</v>
      </c>
      <c r="E193" s="106">
        <v>2</v>
      </c>
      <c r="F193" s="105">
        <v>3.8717892205378401</v>
      </c>
      <c r="G193" s="106">
        <v>3</v>
      </c>
      <c r="H193" s="105">
        <v>3.8034800751554898</v>
      </c>
      <c r="I193" s="106">
        <v>2</v>
      </c>
      <c r="J193" s="105">
        <v>3.9038701913689602</v>
      </c>
      <c r="K193" s="106">
        <v>3</v>
      </c>
      <c r="L193" s="105">
        <v>5.0384578988278701</v>
      </c>
      <c r="M193" s="106">
        <v>5</v>
      </c>
      <c r="N193" s="105">
        <v>5.8807684357612899</v>
      </c>
      <c r="O193" s="106">
        <v>1</v>
      </c>
      <c r="P193" s="105">
        <v>5.6066715666318698</v>
      </c>
      <c r="Q193" s="106">
        <v>1</v>
      </c>
      <c r="R193" s="105">
        <v>5.6941654074127097</v>
      </c>
      <c r="S193" s="106">
        <v>2</v>
      </c>
      <c r="T193" s="105">
        <v>5.9490849810156003</v>
      </c>
      <c r="U193" s="106">
        <v>2</v>
      </c>
      <c r="V193" s="105">
        <v>7.2445269939493899</v>
      </c>
      <c r="W193" s="106">
        <v>1</v>
      </c>
      <c r="Z193" s="105">
        <v>11.4502820342731</v>
      </c>
      <c r="AA193" s="106">
        <v>22</v>
      </c>
    </row>
    <row r="194" spans="1:27" x14ac:dyDescent="0.3">
      <c r="A194" s="103" t="s">
        <v>240</v>
      </c>
      <c r="B194" s="104">
        <v>43986</v>
      </c>
      <c r="C194" s="105">
        <v>2410.8310000000001</v>
      </c>
      <c r="D194" s="105">
        <v>2.7647748215830998</v>
      </c>
      <c r="E194" s="106">
        <v>15</v>
      </c>
      <c r="F194" s="105">
        <v>2.6046388127706601</v>
      </c>
      <c r="G194" s="106">
        <v>18</v>
      </c>
      <c r="H194" s="105">
        <v>2.72597690480745</v>
      </c>
      <c r="I194" s="106">
        <v>23</v>
      </c>
      <c r="J194" s="105">
        <v>3.1524963596607201</v>
      </c>
      <c r="K194" s="106">
        <v>25</v>
      </c>
      <c r="L194" s="105">
        <v>4.34489342776829</v>
      </c>
      <c r="M194" s="106">
        <v>22</v>
      </c>
      <c r="N194" s="105">
        <v>5.0203625983400197</v>
      </c>
      <c r="O194" s="106">
        <v>24</v>
      </c>
      <c r="P194" s="105">
        <v>5.0666714218282003</v>
      </c>
      <c r="Q194" s="106">
        <v>25</v>
      </c>
      <c r="R194" s="105">
        <v>5.16747184336299</v>
      </c>
      <c r="S194" s="106">
        <v>27</v>
      </c>
      <c r="T194" s="105">
        <v>5.4715609784566697</v>
      </c>
      <c r="U194" s="106">
        <v>28</v>
      </c>
      <c r="V194" s="105">
        <v>6.9725319139142101</v>
      </c>
      <c r="W194" s="106">
        <v>27</v>
      </c>
      <c r="Z194" s="105">
        <v>8.7157429479994608</v>
      </c>
      <c r="AA194" s="106">
        <v>30</v>
      </c>
    </row>
    <row r="195" spans="1:27" x14ac:dyDescent="0.3">
      <c r="A195" s="103" t="s">
        <v>241</v>
      </c>
      <c r="B195" s="104">
        <v>43986</v>
      </c>
      <c r="C195" s="105">
        <v>1548.0018</v>
      </c>
      <c r="D195" s="105">
        <v>1.8439540556124401</v>
      </c>
      <c r="E195" s="106">
        <v>35</v>
      </c>
      <c r="F195" s="105">
        <v>2.3166635771505502</v>
      </c>
      <c r="G195" s="106">
        <v>25</v>
      </c>
      <c r="H195" s="105">
        <v>2.4557073990361</v>
      </c>
      <c r="I195" s="106">
        <v>32</v>
      </c>
      <c r="J195" s="105">
        <v>2.7472939638881901</v>
      </c>
      <c r="K195" s="106">
        <v>31</v>
      </c>
      <c r="L195" s="105">
        <v>3.3389946153389798</v>
      </c>
      <c r="M195" s="106">
        <v>29</v>
      </c>
      <c r="N195" s="105">
        <v>3.6656393265347398</v>
      </c>
      <c r="O195" s="106">
        <v>35</v>
      </c>
      <c r="P195" s="105">
        <v>4.1855549224172597</v>
      </c>
      <c r="Q195" s="106">
        <v>35</v>
      </c>
      <c r="R195" s="105">
        <v>4.4790897245071104</v>
      </c>
      <c r="S195" s="106">
        <v>35</v>
      </c>
      <c r="T195" s="105">
        <v>4.8692856030548404</v>
      </c>
      <c r="U195" s="106">
        <v>35</v>
      </c>
      <c r="V195" s="105">
        <v>6.3929968487270799</v>
      </c>
      <c r="W195" s="106">
        <v>30</v>
      </c>
      <c r="Z195" s="105">
        <v>8.3461447754211804</v>
      </c>
      <c r="AA195" s="106">
        <v>31</v>
      </c>
    </row>
    <row r="196" spans="1:27" x14ac:dyDescent="0.3">
      <c r="A196" s="103" t="s">
        <v>242</v>
      </c>
      <c r="B196" s="104">
        <v>43986</v>
      </c>
      <c r="C196" s="105">
        <v>1939.4056</v>
      </c>
      <c r="D196" s="105">
        <v>2.3752637190948001</v>
      </c>
      <c r="E196" s="106">
        <v>23</v>
      </c>
      <c r="F196" s="105">
        <v>2.0781048937581499</v>
      </c>
      <c r="G196" s="106">
        <v>32</v>
      </c>
      <c r="H196" s="105">
        <v>2.35520140076687</v>
      </c>
      <c r="I196" s="106">
        <v>34</v>
      </c>
      <c r="J196" s="105">
        <v>2.68275410702535</v>
      </c>
      <c r="K196" s="106">
        <v>33</v>
      </c>
      <c r="L196" s="105">
        <v>3.3149839697336998</v>
      </c>
      <c r="M196" s="106">
        <v>30</v>
      </c>
      <c r="N196" s="105">
        <v>4.6870730952077704</v>
      </c>
      <c r="O196" s="106">
        <v>28</v>
      </c>
      <c r="P196" s="105">
        <v>4.9681583988049498</v>
      </c>
      <c r="Q196" s="106">
        <v>27</v>
      </c>
      <c r="R196" s="105">
        <v>5.1800634531347196</v>
      </c>
      <c r="S196" s="106">
        <v>26</v>
      </c>
      <c r="T196" s="105">
        <v>5.5245555626410798</v>
      </c>
      <c r="U196" s="106">
        <v>26</v>
      </c>
      <c r="V196" s="105">
        <v>7.0437854135428797</v>
      </c>
      <c r="W196" s="106">
        <v>25</v>
      </c>
      <c r="Z196" s="105">
        <v>10.9024815262321</v>
      </c>
      <c r="AA196" s="106">
        <v>26</v>
      </c>
    </row>
    <row r="197" spans="1:27" x14ac:dyDescent="0.3">
      <c r="A197" s="103" t="s">
        <v>243</v>
      </c>
      <c r="B197" s="104">
        <v>43986</v>
      </c>
      <c r="C197" s="105">
        <v>2738.0877999999998</v>
      </c>
      <c r="D197" s="105">
        <v>2.40630864309699</v>
      </c>
      <c r="E197" s="106">
        <v>22</v>
      </c>
      <c r="F197" s="105">
        <v>2.02790258659698</v>
      </c>
      <c r="G197" s="106">
        <v>33</v>
      </c>
      <c r="H197" s="105">
        <v>2.2471523799315598</v>
      </c>
      <c r="I197" s="106">
        <v>36</v>
      </c>
      <c r="J197" s="105">
        <v>2.7963963712313702</v>
      </c>
      <c r="K197" s="106">
        <v>30</v>
      </c>
      <c r="L197" s="105">
        <v>4.5687252415826398</v>
      </c>
      <c r="M197" s="106">
        <v>18</v>
      </c>
      <c r="N197" s="105">
        <v>5.0920117771391897</v>
      </c>
      <c r="O197" s="106">
        <v>23</v>
      </c>
      <c r="P197" s="105">
        <v>5.09825672463798</v>
      </c>
      <c r="Q197" s="106">
        <v>24</v>
      </c>
      <c r="R197" s="105">
        <v>5.2303049230809</v>
      </c>
      <c r="S197" s="106">
        <v>25</v>
      </c>
      <c r="T197" s="105">
        <v>5.5391474819050197</v>
      </c>
      <c r="U197" s="106">
        <v>25</v>
      </c>
      <c r="V197" s="105">
        <v>7.0744859727526697</v>
      </c>
      <c r="W197" s="106">
        <v>22</v>
      </c>
      <c r="Z197" s="105">
        <v>12.8213833265966</v>
      </c>
      <c r="AA197" s="106">
        <v>13</v>
      </c>
    </row>
    <row r="198" spans="1:27" x14ac:dyDescent="0.3">
      <c r="A198" s="103" t="s">
        <v>244</v>
      </c>
      <c r="B198" s="104">
        <v>43986</v>
      </c>
      <c r="C198" s="105">
        <v>1053.0034000000001</v>
      </c>
      <c r="D198" s="105">
        <v>2.7974988097426698</v>
      </c>
      <c r="E198" s="106">
        <v>13</v>
      </c>
      <c r="F198" s="105">
        <v>2.8210468749450399</v>
      </c>
      <c r="G198" s="106">
        <v>13</v>
      </c>
      <c r="H198" s="105">
        <v>2.8379475636142</v>
      </c>
      <c r="I198" s="106">
        <v>17</v>
      </c>
      <c r="J198" s="105">
        <v>2.7042687602650402</v>
      </c>
      <c r="K198" s="106">
        <v>32</v>
      </c>
      <c r="L198" s="105">
        <v>2.7273292333999302</v>
      </c>
      <c r="M198" s="106">
        <v>37</v>
      </c>
      <c r="N198" s="105">
        <v>2.9412280127585402</v>
      </c>
      <c r="O198" s="106">
        <v>37</v>
      </c>
      <c r="P198" s="105">
        <v>3.7873324330998499</v>
      </c>
      <c r="Q198" s="106">
        <v>37</v>
      </c>
      <c r="R198" s="105">
        <v>4.1708846284427299</v>
      </c>
      <c r="S198" s="106">
        <v>37</v>
      </c>
      <c r="T198" s="105">
        <v>4.5100133502339697</v>
      </c>
      <c r="U198" s="106">
        <v>37</v>
      </c>
      <c r="V198" s="105"/>
      <c r="W198" s="106"/>
      <c r="Z198" s="105">
        <v>4.7454254965982496</v>
      </c>
      <c r="AA198" s="106">
        <v>37</v>
      </c>
    </row>
    <row r="199" spans="1:27" x14ac:dyDescent="0.3">
      <c r="A199" s="103" t="s">
        <v>245</v>
      </c>
      <c r="B199" s="104">
        <v>43986</v>
      </c>
      <c r="C199" s="105">
        <v>54.449100000000001</v>
      </c>
      <c r="D199" s="105">
        <v>3.9554985746659299</v>
      </c>
      <c r="E199" s="106">
        <v>3</v>
      </c>
      <c r="F199" s="105">
        <v>3.3973926787045698</v>
      </c>
      <c r="G199" s="106">
        <v>5</v>
      </c>
      <c r="H199" s="105">
        <v>3.2772011237471701</v>
      </c>
      <c r="I199" s="106">
        <v>5</v>
      </c>
      <c r="J199" s="105">
        <v>3.3608693481991598</v>
      </c>
      <c r="K199" s="106">
        <v>14</v>
      </c>
      <c r="L199" s="105">
        <v>4.0075879368187302</v>
      </c>
      <c r="M199" s="106">
        <v>26</v>
      </c>
      <c r="N199" s="105">
        <v>4.7702611320403898</v>
      </c>
      <c r="O199" s="106">
        <v>26</v>
      </c>
      <c r="P199" s="105">
        <v>4.9339085124011204</v>
      </c>
      <c r="Q199" s="106">
        <v>28</v>
      </c>
      <c r="R199" s="105">
        <v>5.1324091247203496</v>
      </c>
      <c r="S199" s="106">
        <v>28</v>
      </c>
      <c r="T199" s="105">
        <v>5.51213616920543</v>
      </c>
      <c r="U199" s="106">
        <v>27</v>
      </c>
      <c r="V199" s="105">
        <v>7.0945692079651002</v>
      </c>
      <c r="W199" s="106">
        <v>20</v>
      </c>
      <c r="Z199" s="105">
        <v>19.807009522646801</v>
      </c>
      <c r="AA199" s="106">
        <v>1</v>
      </c>
    </row>
    <row r="200" spans="1:27" x14ac:dyDescent="0.3">
      <c r="A200" s="103" t="s">
        <v>246</v>
      </c>
      <c r="B200" s="104">
        <v>43986</v>
      </c>
      <c r="C200" s="105">
        <v>4033.7289999999998</v>
      </c>
      <c r="D200" s="105">
        <v>2.2532651705171598</v>
      </c>
      <c r="E200" s="106">
        <v>27</v>
      </c>
      <c r="F200" s="105">
        <v>2.3102698614583299</v>
      </c>
      <c r="G200" s="106">
        <v>26</v>
      </c>
      <c r="H200" s="105">
        <v>2.6310081040039002</v>
      </c>
      <c r="I200" s="106">
        <v>27</v>
      </c>
      <c r="J200" s="105">
        <v>3.20743912355409</v>
      </c>
      <c r="K200" s="106">
        <v>22</v>
      </c>
      <c r="L200" s="105">
        <v>4.4672984319027496</v>
      </c>
      <c r="M200" s="106">
        <v>20</v>
      </c>
      <c r="N200" s="105">
        <v>5.1003672166894098</v>
      </c>
      <c r="O200" s="106">
        <v>22</v>
      </c>
      <c r="P200" s="105">
        <v>5.1233161178699902</v>
      </c>
      <c r="Q200" s="106">
        <v>23</v>
      </c>
      <c r="R200" s="105">
        <v>5.26867312875439</v>
      </c>
      <c r="S200" s="106">
        <v>23</v>
      </c>
      <c r="T200" s="105">
        <v>5.5793354462393703</v>
      </c>
      <c r="U200" s="106">
        <v>23</v>
      </c>
      <c r="V200" s="105">
        <v>7.0547966656907102</v>
      </c>
      <c r="W200" s="106">
        <v>24</v>
      </c>
      <c r="Z200" s="105">
        <v>13.4533399932542</v>
      </c>
      <c r="AA200" s="106">
        <v>7</v>
      </c>
    </row>
    <row r="201" spans="1:27" x14ac:dyDescent="0.3">
      <c r="A201" s="103" t="s">
        <v>247</v>
      </c>
      <c r="B201" s="104">
        <v>43986</v>
      </c>
      <c r="C201" s="105">
        <v>2733.4951000000001</v>
      </c>
      <c r="D201" s="105">
        <v>2.0591284460671502</v>
      </c>
      <c r="E201" s="106">
        <v>31</v>
      </c>
      <c r="F201" s="105">
        <v>2.4218020829814502</v>
      </c>
      <c r="G201" s="106">
        <v>22</v>
      </c>
      <c r="H201" s="105">
        <v>2.58334245969901</v>
      </c>
      <c r="I201" s="106">
        <v>29</v>
      </c>
      <c r="J201" s="105">
        <v>3.1659899268064602</v>
      </c>
      <c r="K201" s="106">
        <v>24</v>
      </c>
      <c r="L201" s="105">
        <v>4.4348038070606002</v>
      </c>
      <c r="M201" s="106">
        <v>21</v>
      </c>
      <c r="N201" s="105">
        <v>5.4294697424704204</v>
      </c>
      <c r="O201" s="106">
        <v>11</v>
      </c>
      <c r="P201" s="105">
        <v>5.3270316330216403</v>
      </c>
      <c r="Q201" s="106">
        <v>12</v>
      </c>
      <c r="R201" s="105">
        <v>5.4208430851569398</v>
      </c>
      <c r="S201" s="106">
        <v>15</v>
      </c>
      <c r="T201" s="105">
        <v>5.6934873131015102</v>
      </c>
      <c r="U201" s="106">
        <v>16</v>
      </c>
      <c r="V201" s="105">
        <v>7.1478027048327801</v>
      </c>
      <c r="W201" s="106">
        <v>13</v>
      </c>
      <c r="Z201" s="105">
        <v>12.672255387542601</v>
      </c>
      <c r="AA201" s="106">
        <v>15</v>
      </c>
    </row>
    <row r="202" spans="1:27" x14ac:dyDescent="0.3">
      <c r="A202" s="103" t="s">
        <v>248</v>
      </c>
      <c r="B202" s="104">
        <v>43986</v>
      </c>
      <c r="C202" s="105">
        <v>3606.3672999999999</v>
      </c>
      <c r="D202" s="105">
        <v>3.1924387998950601</v>
      </c>
      <c r="E202" s="106">
        <v>5</v>
      </c>
      <c r="F202" s="105">
        <v>3.2260766846007698</v>
      </c>
      <c r="G202" s="106">
        <v>7</v>
      </c>
      <c r="H202" s="105">
        <v>3.0920592906512101</v>
      </c>
      <c r="I202" s="106">
        <v>10</v>
      </c>
      <c r="J202" s="105">
        <v>3.6631538933496302</v>
      </c>
      <c r="K202" s="106">
        <v>5</v>
      </c>
      <c r="L202" s="105">
        <v>4.6739720033797898</v>
      </c>
      <c r="M202" s="106">
        <v>15</v>
      </c>
      <c r="N202" s="105">
        <v>5.6523437807078301</v>
      </c>
      <c r="O202" s="106">
        <v>4</v>
      </c>
      <c r="P202" s="105">
        <v>5.4403681041771597</v>
      </c>
      <c r="Q202" s="106">
        <v>6</v>
      </c>
      <c r="R202" s="105">
        <v>5.5094329154189898</v>
      </c>
      <c r="S202" s="106">
        <v>7</v>
      </c>
      <c r="T202" s="105">
        <v>5.7661238234324399</v>
      </c>
      <c r="U202" s="106">
        <v>11</v>
      </c>
      <c r="V202" s="105">
        <v>7.1073942476971901</v>
      </c>
      <c r="W202" s="106">
        <v>19</v>
      </c>
      <c r="Z202" s="105">
        <v>14.288435934214499</v>
      </c>
      <c r="AA202" s="106">
        <v>4</v>
      </c>
    </row>
    <row r="203" spans="1:27" x14ac:dyDescent="0.3">
      <c r="A203" s="103" t="s">
        <v>249</v>
      </c>
      <c r="B203" s="104">
        <v>43986</v>
      </c>
      <c r="C203" s="105">
        <v>1293.7081000000001</v>
      </c>
      <c r="D203" s="105">
        <v>3.2166194944757098</v>
      </c>
      <c r="E203" s="106">
        <v>4</v>
      </c>
      <c r="F203" s="105">
        <v>3.32916020478768</v>
      </c>
      <c r="G203" s="106">
        <v>6</v>
      </c>
      <c r="H203" s="105">
        <v>3.3260705710749701</v>
      </c>
      <c r="I203" s="106">
        <v>4</v>
      </c>
      <c r="J203" s="105">
        <v>3.7721501783783302</v>
      </c>
      <c r="K203" s="106">
        <v>4</v>
      </c>
      <c r="L203" s="105">
        <v>4.73993838782095</v>
      </c>
      <c r="M203" s="106">
        <v>12</v>
      </c>
      <c r="N203" s="105">
        <v>5.3738959719381203</v>
      </c>
      <c r="O203" s="106">
        <v>14</v>
      </c>
      <c r="P203" s="105">
        <v>5.3418220507230902</v>
      </c>
      <c r="Q203" s="106">
        <v>10</v>
      </c>
      <c r="R203" s="105">
        <v>5.5129421858774297</v>
      </c>
      <c r="S203" s="106">
        <v>5</v>
      </c>
      <c r="T203" s="105">
        <v>5.8320714448954201</v>
      </c>
      <c r="U203" s="106">
        <v>5</v>
      </c>
      <c r="V203" s="105">
        <v>7.1999706133353198</v>
      </c>
      <c r="W203" s="106">
        <v>8</v>
      </c>
      <c r="Z203" s="105">
        <v>7.4862473280948398</v>
      </c>
      <c r="AA203" s="106">
        <v>32</v>
      </c>
    </row>
    <row r="204" spans="1:27" x14ac:dyDescent="0.3">
      <c r="A204" s="103" t="s">
        <v>250</v>
      </c>
      <c r="B204" s="104">
        <v>43986</v>
      </c>
      <c r="C204" s="105">
        <v>2087.1810999999998</v>
      </c>
      <c r="D204" s="105">
        <v>2.8349765862241099</v>
      </c>
      <c r="E204" s="106">
        <v>8</v>
      </c>
      <c r="F204" s="105">
        <v>3.02495840686072</v>
      </c>
      <c r="G204" s="106">
        <v>9</v>
      </c>
      <c r="H204" s="105">
        <v>3.1126692682305999</v>
      </c>
      <c r="I204" s="106">
        <v>9</v>
      </c>
      <c r="J204" s="105">
        <v>3.2927155829044699</v>
      </c>
      <c r="K204" s="106">
        <v>19</v>
      </c>
      <c r="L204" s="105">
        <v>4.6002453800373804</v>
      </c>
      <c r="M204" s="106">
        <v>16</v>
      </c>
      <c r="N204" s="105">
        <v>5.2103890818026803</v>
      </c>
      <c r="O204" s="106">
        <v>21</v>
      </c>
      <c r="P204" s="105">
        <v>5.2268303730785801</v>
      </c>
      <c r="Q204" s="106">
        <v>20</v>
      </c>
      <c r="R204" s="105">
        <v>5.3500777251902703</v>
      </c>
      <c r="S204" s="106">
        <v>20</v>
      </c>
      <c r="T204" s="105">
        <v>5.6590190050787204</v>
      </c>
      <c r="U204" s="106">
        <v>20</v>
      </c>
      <c r="V204" s="105">
        <v>7.1188981457827198</v>
      </c>
      <c r="W204" s="106">
        <v>17</v>
      </c>
      <c r="Z204" s="105">
        <v>9.5366763157894692</v>
      </c>
      <c r="AA204" s="106">
        <v>29</v>
      </c>
    </row>
    <row r="205" spans="1:27" x14ac:dyDescent="0.3">
      <c r="A205" s="103" t="s">
        <v>251</v>
      </c>
      <c r="B205" s="104">
        <v>43986</v>
      </c>
      <c r="C205" s="105">
        <v>10.749000000000001</v>
      </c>
      <c r="D205" s="105">
        <v>2.7167339647566902</v>
      </c>
      <c r="E205" s="106">
        <v>16</v>
      </c>
      <c r="F205" s="105">
        <v>2.1509678579963301</v>
      </c>
      <c r="G205" s="106">
        <v>30</v>
      </c>
      <c r="H205" s="105">
        <v>2.5237146739776999</v>
      </c>
      <c r="I205" s="106">
        <v>30</v>
      </c>
      <c r="J205" s="105">
        <v>2.59784403224252</v>
      </c>
      <c r="K205" s="106">
        <v>36</v>
      </c>
      <c r="L205" s="105">
        <v>2.9649620015526401</v>
      </c>
      <c r="M205" s="106">
        <v>36</v>
      </c>
      <c r="N205" s="105">
        <v>3.6128140867606802</v>
      </c>
      <c r="O205" s="106">
        <v>36</v>
      </c>
      <c r="P205" s="105">
        <v>4.0650710152196599</v>
      </c>
      <c r="Q205" s="106">
        <v>36</v>
      </c>
      <c r="R205" s="105">
        <v>4.3419812893490803</v>
      </c>
      <c r="S205" s="106">
        <v>36</v>
      </c>
      <c r="T205" s="105">
        <v>4.63506784157582</v>
      </c>
      <c r="U205" s="106">
        <v>36</v>
      </c>
      <c r="V205" s="105"/>
      <c r="W205" s="106"/>
      <c r="Z205" s="105">
        <v>5.1291744840525304</v>
      </c>
      <c r="AA205" s="106">
        <v>36</v>
      </c>
    </row>
    <row r="206" spans="1:27" x14ac:dyDescent="0.3">
      <c r="A206" s="103" t="s">
        <v>252</v>
      </c>
      <c r="B206" s="104">
        <v>43986</v>
      </c>
      <c r="C206" s="105">
        <v>4867.6900999999998</v>
      </c>
      <c r="D206" s="105">
        <v>2.6643842128982702</v>
      </c>
      <c r="E206" s="106">
        <v>18</v>
      </c>
      <c r="F206" s="105">
        <v>2.6660235377003301</v>
      </c>
      <c r="G206" s="106">
        <v>15</v>
      </c>
      <c r="H206" s="105">
        <v>2.7102669163889201</v>
      </c>
      <c r="I206" s="106">
        <v>24</v>
      </c>
      <c r="J206" s="105">
        <v>3.40427794476755</v>
      </c>
      <c r="K206" s="106">
        <v>12</v>
      </c>
      <c r="L206" s="105">
        <v>4.97982551446787</v>
      </c>
      <c r="M206" s="106">
        <v>6</v>
      </c>
      <c r="N206" s="105">
        <v>5.5506298138667098</v>
      </c>
      <c r="O206" s="106">
        <v>8</v>
      </c>
      <c r="P206" s="105">
        <v>5.3777186180201202</v>
      </c>
      <c r="Q206" s="106">
        <v>9</v>
      </c>
      <c r="R206" s="105">
        <v>5.4971310488775096</v>
      </c>
      <c r="S206" s="106">
        <v>8</v>
      </c>
      <c r="T206" s="105">
        <v>5.8393839394739198</v>
      </c>
      <c r="U206" s="106">
        <v>4</v>
      </c>
      <c r="V206" s="105">
        <v>7.2263541725096703</v>
      </c>
      <c r="W206" s="106">
        <v>4</v>
      </c>
      <c r="Z206" s="105">
        <v>13.343793043367601</v>
      </c>
      <c r="AA206" s="106">
        <v>9</v>
      </c>
    </row>
    <row r="207" spans="1:27" x14ac:dyDescent="0.3">
      <c r="A207" s="103" t="s">
        <v>253</v>
      </c>
      <c r="B207" s="104">
        <v>43986</v>
      </c>
      <c r="C207" s="105">
        <v>1122.0263</v>
      </c>
      <c r="D207" s="105">
        <v>1.61358074548557</v>
      </c>
      <c r="E207" s="106">
        <v>37</v>
      </c>
      <c r="F207" s="105">
        <v>0.67124827371115903</v>
      </c>
      <c r="G207" s="106">
        <v>37</v>
      </c>
      <c r="H207" s="105">
        <v>2.1869618803655202</v>
      </c>
      <c r="I207" s="106">
        <v>37</v>
      </c>
      <c r="J207" s="105">
        <v>2.4883948589410698</v>
      </c>
      <c r="K207" s="106">
        <v>37</v>
      </c>
      <c r="L207" s="105">
        <v>3.2244921573894398</v>
      </c>
      <c r="M207" s="106">
        <v>32</v>
      </c>
      <c r="N207" s="105">
        <v>4.0913039496770303</v>
      </c>
      <c r="O207" s="106">
        <v>31</v>
      </c>
      <c r="P207" s="105">
        <v>4.4304109605847204</v>
      </c>
      <c r="Q207" s="106">
        <v>33</v>
      </c>
      <c r="R207" s="105">
        <v>4.6792725992473496</v>
      </c>
      <c r="S207" s="106">
        <v>32</v>
      </c>
      <c r="T207" s="105">
        <v>5.0576147943828502</v>
      </c>
      <c r="U207" s="106">
        <v>32</v>
      </c>
      <c r="V207" s="105"/>
      <c r="W207" s="106"/>
      <c r="Z207" s="105">
        <v>5.8992847019867503</v>
      </c>
      <c r="AA207" s="106">
        <v>35</v>
      </c>
    </row>
    <row r="208" spans="1:27" x14ac:dyDescent="0.3">
      <c r="A208" s="103" t="s">
        <v>254</v>
      </c>
      <c r="B208" s="104">
        <v>43986</v>
      </c>
      <c r="C208" s="105">
        <v>259.36509999999998</v>
      </c>
      <c r="D208" s="105">
        <v>2.8147823112884001</v>
      </c>
      <c r="E208" s="106">
        <v>9</v>
      </c>
      <c r="F208" s="105">
        <v>4.04963048785008</v>
      </c>
      <c r="G208" s="106">
        <v>2</v>
      </c>
      <c r="H208" s="105">
        <v>3.6131871354134901</v>
      </c>
      <c r="I208" s="106">
        <v>3</v>
      </c>
      <c r="J208" s="105">
        <v>4.1107104681993798</v>
      </c>
      <c r="K208" s="106">
        <v>2</v>
      </c>
      <c r="L208" s="105">
        <v>5.2561816950796798</v>
      </c>
      <c r="M208" s="106">
        <v>2</v>
      </c>
      <c r="N208" s="105">
        <v>5.29833919420473</v>
      </c>
      <c r="O208" s="106">
        <v>18</v>
      </c>
      <c r="P208" s="105">
        <v>5.2786009079136802</v>
      </c>
      <c r="Q208" s="106">
        <v>15</v>
      </c>
      <c r="R208" s="105">
        <v>5.4397817300335598</v>
      </c>
      <c r="S208" s="106">
        <v>14</v>
      </c>
      <c r="T208" s="105">
        <v>5.77696468752033</v>
      </c>
      <c r="U208" s="106">
        <v>9</v>
      </c>
      <c r="V208" s="105">
        <v>7.2154795063580703</v>
      </c>
      <c r="W208" s="106">
        <v>5</v>
      </c>
      <c r="Z208" s="105">
        <v>12.490500644191499</v>
      </c>
      <c r="AA208" s="106">
        <v>16</v>
      </c>
    </row>
    <row r="209" spans="1:27" x14ac:dyDescent="0.3">
      <c r="A209" s="103" t="s">
        <v>255</v>
      </c>
      <c r="B209" s="104">
        <v>43986</v>
      </c>
      <c r="C209" s="105">
        <v>1761.6543999999999</v>
      </c>
      <c r="D209" s="105">
        <v>2.7890120792222199</v>
      </c>
      <c r="E209" s="106">
        <v>14</v>
      </c>
      <c r="F209" s="105">
        <v>3.1639477194765901</v>
      </c>
      <c r="G209" s="106">
        <v>8</v>
      </c>
      <c r="H209" s="105">
        <v>3.20426208763626</v>
      </c>
      <c r="I209" s="106">
        <v>7</v>
      </c>
      <c r="J209" s="105">
        <v>3.34703192205613</v>
      </c>
      <c r="K209" s="106">
        <v>17</v>
      </c>
      <c r="L209" s="105">
        <v>3.84199828011953</v>
      </c>
      <c r="M209" s="106">
        <v>27</v>
      </c>
      <c r="N209" s="105">
        <v>4.1809235705581402</v>
      </c>
      <c r="O209" s="106">
        <v>30</v>
      </c>
      <c r="P209" s="105">
        <v>4.6335114175894203</v>
      </c>
      <c r="Q209" s="106">
        <v>29</v>
      </c>
      <c r="R209" s="105">
        <v>4.9466218249940503</v>
      </c>
      <c r="S209" s="106">
        <v>30</v>
      </c>
      <c r="T209" s="105">
        <v>5.1882436501481299</v>
      </c>
      <c r="U209" s="106">
        <v>30</v>
      </c>
      <c r="V209" s="105">
        <v>3.4333114373149298</v>
      </c>
      <c r="W209" s="106">
        <v>33</v>
      </c>
      <c r="Z209" s="105">
        <v>11.5304180927566</v>
      </c>
      <c r="AA209" s="106">
        <v>20</v>
      </c>
    </row>
    <row r="210" spans="1:27" x14ac:dyDescent="0.3">
      <c r="A210" s="103" t="s">
        <v>256</v>
      </c>
      <c r="B210" s="104">
        <v>43986</v>
      </c>
      <c r="C210" s="105">
        <v>31.302399999999999</v>
      </c>
      <c r="D210" s="105">
        <v>4.3148756977143803</v>
      </c>
      <c r="E210" s="106">
        <v>1</v>
      </c>
      <c r="F210" s="105">
        <v>4.4714810589221798</v>
      </c>
      <c r="G210" s="106">
        <v>1</v>
      </c>
      <c r="H210" s="105">
        <v>4.3346238240795296</v>
      </c>
      <c r="I210" s="106">
        <v>1</v>
      </c>
      <c r="J210" s="105">
        <v>4.5304468797416302</v>
      </c>
      <c r="K210" s="106">
        <v>1</v>
      </c>
      <c r="L210" s="105">
        <v>5.3086435472430802</v>
      </c>
      <c r="M210" s="106">
        <v>1</v>
      </c>
      <c r="N210" s="105">
        <v>4.9053324395851696</v>
      </c>
      <c r="O210" s="106">
        <v>25</v>
      </c>
      <c r="P210" s="105">
        <v>5.4514965090709202</v>
      </c>
      <c r="Q210" s="106">
        <v>4</v>
      </c>
      <c r="R210" s="105">
        <v>5.8016981339604499</v>
      </c>
      <c r="S210" s="106">
        <v>1</v>
      </c>
      <c r="T210" s="105">
        <v>6.1918747076903697</v>
      </c>
      <c r="U210" s="106">
        <v>1</v>
      </c>
      <c r="V210" s="105">
        <v>7.2443157379335501</v>
      </c>
      <c r="W210" s="106">
        <v>2</v>
      </c>
      <c r="Z210" s="105">
        <v>14.500887728459499</v>
      </c>
      <c r="AA210" s="106">
        <v>3</v>
      </c>
    </row>
    <row r="211" spans="1:27" x14ac:dyDescent="0.3">
      <c r="A211" s="103" t="s">
        <v>257</v>
      </c>
      <c r="B211" s="104">
        <v>43986</v>
      </c>
      <c r="C211" s="105">
        <v>27.0444</v>
      </c>
      <c r="D211" s="105">
        <v>2.02456097533865</v>
      </c>
      <c r="E211" s="106">
        <v>32</v>
      </c>
      <c r="F211" s="105">
        <v>1.61977456288194</v>
      </c>
      <c r="G211" s="106">
        <v>36</v>
      </c>
      <c r="H211" s="105">
        <v>2.4304707788597</v>
      </c>
      <c r="I211" s="106">
        <v>33</v>
      </c>
      <c r="J211" s="105">
        <v>2.6634221246460301</v>
      </c>
      <c r="K211" s="106">
        <v>34</v>
      </c>
      <c r="L211" s="105">
        <v>3.12111355734719</v>
      </c>
      <c r="M211" s="106">
        <v>34</v>
      </c>
      <c r="N211" s="105">
        <v>3.8452211052861802</v>
      </c>
      <c r="O211" s="106">
        <v>33</v>
      </c>
      <c r="P211" s="105">
        <v>4.32584006048309</v>
      </c>
      <c r="Q211" s="106">
        <v>34</v>
      </c>
      <c r="R211" s="105">
        <v>4.6152270322418998</v>
      </c>
      <c r="S211" s="106">
        <v>34</v>
      </c>
      <c r="T211" s="105">
        <v>4.9801247728896296</v>
      </c>
      <c r="U211" s="106">
        <v>34</v>
      </c>
      <c r="V211" s="105">
        <v>6.2933821363313402</v>
      </c>
      <c r="W211" s="106">
        <v>31</v>
      </c>
      <c r="Z211" s="105">
        <v>11.9240404166546</v>
      </c>
      <c r="AA211" s="106">
        <v>17</v>
      </c>
    </row>
    <row r="212" spans="1:27" x14ac:dyDescent="0.3">
      <c r="A212" s="103" t="s">
        <v>260</v>
      </c>
      <c r="B212" s="104">
        <v>43986</v>
      </c>
      <c r="C212" s="105">
        <v>3120.0405000000001</v>
      </c>
      <c r="D212" s="105">
        <v>2.20063295301631</v>
      </c>
      <c r="E212" s="106">
        <v>29</v>
      </c>
      <c r="F212" s="105">
        <v>2.3432840626255902</v>
      </c>
      <c r="G212" s="106">
        <v>24</v>
      </c>
      <c r="H212" s="105">
        <v>2.7537919340449299</v>
      </c>
      <c r="I212" s="106">
        <v>21</v>
      </c>
      <c r="J212" s="105">
        <v>3.3781544131102699</v>
      </c>
      <c r="K212" s="106">
        <v>13</v>
      </c>
      <c r="L212" s="105">
        <v>4.7163191169579397</v>
      </c>
      <c r="M212" s="106">
        <v>13</v>
      </c>
      <c r="N212" s="105">
        <v>5.3883611094102299</v>
      </c>
      <c r="O212" s="106">
        <v>13</v>
      </c>
      <c r="P212" s="105">
        <v>5.25864694024839</v>
      </c>
      <c r="Q212" s="106">
        <v>17</v>
      </c>
      <c r="R212" s="105">
        <v>5.3706530218622301</v>
      </c>
      <c r="S212" s="106">
        <v>17</v>
      </c>
      <c r="T212" s="105">
        <v>5.6617672302186399</v>
      </c>
      <c r="U212" s="106">
        <v>19</v>
      </c>
      <c r="V212" s="105">
        <v>7.0555555702509398</v>
      </c>
      <c r="W212" s="106">
        <v>23</v>
      </c>
      <c r="Z212" s="105">
        <v>11.4358064681667</v>
      </c>
      <c r="AA212" s="106">
        <v>23</v>
      </c>
    </row>
    <row r="213" spans="1:27" x14ac:dyDescent="0.3">
      <c r="A213" s="103" t="s">
        <v>261</v>
      </c>
      <c r="B213" s="104">
        <v>43986</v>
      </c>
      <c r="C213" s="105">
        <v>41.991900000000001</v>
      </c>
      <c r="D213" s="105">
        <v>2.1731675137027802</v>
      </c>
      <c r="E213" s="106">
        <v>30</v>
      </c>
      <c r="F213" s="105">
        <v>2.1734263202527799</v>
      </c>
      <c r="G213" s="106">
        <v>29</v>
      </c>
      <c r="H213" s="105">
        <v>2.6835302923387299</v>
      </c>
      <c r="I213" s="106">
        <v>26</v>
      </c>
      <c r="J213" s="105">
        <v>3.4068027729965999</v>
      </c>
      <c r="K213" s="106">
        <v>11</v>
      </c>
      <c r="L213" s="105">
        <v>4.5542910873487097</v>
      </c>
      <c r="M213" s="106">
        <v>19</v>
      </c>
      <c r="N213" s="105">
        <v>5.2275318399074502</v>
      </c>
      <c r="O213" s="106">
        <v>19</v>
      </c>
      <c r="P213" s="105">
        <v>5.2386950289960703</v>
      </c>
      <c r="Q213" s="106">
        <v>18</v>
      </c>
      <c r="R213" s="105">
        <v>5.3604768958912699</v>
      </c>
      <c r="S213" s="106">
        <v>18</v>
      </c>
      <c r="T213" s="105">
        <v>5.6871755540134998</v>
      </c>
      <c r="U213" s="106">
        <v>17</v>
      </c>
      <c r="V213" s="105">
        <v>7.13115402375798</v>
      </c>
      <c r="W213" s="106">
        <v>16</v>
      </c>
      <c r="Z213" s="105">
        <v>13.1021525785742</v>
      </c>
      <c r="AA213" s="106">
        <v>11</v>
      </c>
    </row>
    <row r="214" spans="1:27" x14ac:dyDescent="0.3">
      <c r="A214" s="103" t="s">
        <v>262</v>
      </c>
      <c r="B214" s="104">
        <v>43986</v>
      </c>
      <c r="C214" s="105">
        <v>3141.9254000000001</v>
      </c>
      <c r="D214" s="105">
        <v>2.22713019884679</v>
      </c>
      <c r="E214" s="106">
        <v>28</v>
      </c>
      <c r="F214" s="105">
        <v>2.3970758663629201</v>
      </c>
      <c r="G214" s="106">
        <v>23</v>
      </c>
      <c r="H214" s="105">
        <v>2.8013865790291099</v>
      </c>
      <c r="I214" s="106">
        <v>18</v>
      </c>
      <c r="J214" s="105">
        <v>3.2778922703444402</v>
      </c>
      <c r="K214" s="106">
        <v>20</v>
      </c>
      <c r="L214" s="105">
        <v>4.7981787749922598</v>
      </c>
      <c r="M214" s="106">
        <v>9</v>
      </c>
      <c r="N214" s="105">
        <v>5.8471861482748198</v>
      </c>
      <c r="O214" s="106">
        <v>3</v>
      </c>
      <c r="P214" s="105">
        <v>5.5169022809034596</v>
      </c>
      <c r="Q214" s="106">
        <v>3</v>
      </c>
      <c r="R214" s="105">
        <v>5.5397307731744601</v>
      </c>
      <c r="S214" s="106">
        <v>3</v>
      </c>
      <c r="T214" s="105">
        <v>5.8211108876577704</v>
      </c>
      <c r="U214" s="106">
        <v>7</v>
      </c>
      <c r="V214" s="105">
        <v>7.2014996588701203</v>
      </c>
      <c r="W214" s="106">
        <v>7</v>
      </c>
      <c r="Z214" s="105">
        <v>13.584757098175499</v>
      </c>
      <c r="AA214" s="106">
        <v>6</v>
      </c>
    </row>
    <row r="215" spans="1:27" x14ac:dyDescent="0.3">
      <c r="A215" s="103" t="s">
        <v>263</v>
      </c>
      <c r="B215" s="104">
        <v>43986</v>
      </c>
      <c r="C215" s="105">
        <v>1915.0707</v>
      </c>
      <c r="D215" s="105">
        <v>2.6875660239656902</v>
      </c>
      <c r="E215" s="106">
        <v>17</v>
      </c>
      <c r="F215" s="105">
        <v>2.96953579698785</v>
      </c>
      <c r="G215" s="106">
        <v>10</v>
      </c>
      <c r="H215" s="105">
        <v>2.8552917071839201</v>
      </c>
      <c r="I215" s="106">
        <v>16</v>
      </c>
      <c r="J215" s="105">
        <v>3.3520789061404699</v>
      </c>
      <c r="K215" s="106">
        <v>16</v>
      </c>
      <c r="L215" s="105">
        <v>4.9290687332175303</v>
      </c>
      <c r="M215" s="106">
        <v>7</v>
      </c>
      <c r="N215" s="105">
        <v>5.8646803313414404</v>
      </c>
      <c r="O215" s="106">
        <v>2</v>
      </c>
      <c r="P215" s="105">
        <v>5.5374976342549802</v>
      </c>
      <c r="Q215" s="106">
        <v>2</v>
      </c>
      <c r="R215" s="105">
        <v>5.5095955347718801</v>
      </c>
      <c r="S215" s="106">
        <v>6</v>
      </c>
      <c r="T215" s="105">
        <v>5.7595326057782898</v>
      </c>
      <c r="U215" s="106">
        <v>13</v>
      </c>
      <c r="V215" s="105">
        <v>5.6567374462681999</v>
      </c>
      <c r="W215" s="106">
        <v>32</v>
      </c>
      <c r="Z215" s="105">
        <v>10.188434787871801</v>
      </c>
      <c r="AA215" s="106">
        <v>28</v>
      </c>
    </row>
    <row r="216" spans="1:27" x14ac:dyDescent="0.3">
      <c r="A216" s="103" t="s">
        <v>264</v>
      </c>
      <c r="B216" s="104">
        <v>43986</v>
      </c>
      <c r="C216" s="105">
        <v>3265.6878000000002</v>
      </c>
      <c r="D216" s="105">
        <v>2.4322377830922099</v>
      </c>
      <c r="E216" s="106">
        <v>20</v>
      </c>
      <c r="F216" s="105">
        <v>2.5309581114128701</v>
      </c>
      <c r="G216" s="106">
        <v>19</v>
      </c>
      <c r="H216" s="105">
        <v>2.7512676166517598</v>
      </c>
      <c r="I216" s="106">
        <v>22</v>
      </c>
      <c r="J216" s="105">
        <v>3.2635597680108202</v>
      </c>
      <c r="K216" s="106">
        <v>21</v>
      </c>
      <c r="L216" s="105">
        <v>4.7134540902363202</v>
      </c>
      <c r="M216" s="106">
        <v>14</v>
      </c>
      <c r="N216" s="105">
        <v>5.3305301246857102</v>
      </c>
      <c r="O216" s="106">
        <v>16</v>
      </c>
      <c r="P216" s="105">
        <v>5.2322080104703996</v>
      </c>
      <c r="Q216" s="106">
        <v>19</v>
      </c>
      <c r="R216" s="105">
        <v>5.3760324905644001</v>
      </c>
      <c r="S216" s="106">
        <v>16</v>
      </c>
      <c r="T216" s="105">
        <v>5.7020562546827698</v>
      </c>
      <c r="U216" s="106">
        <v>15</v>
      </c>
      <c r="V216" s="105">
        <v>7.1657360692351499</v>
      </c>
      <c r="W216" s="106">
        <v>11</v>
      </c>
      <c r="Z216" s="105">
        <v>13.301125491530801</v>
      </c>
      <c r="AA216" s="106">
        <v>10</v>
      </c>
    </row>
    <row r="217" spans="1:27" x14ac:dyDescent="0.3">
      <c r="A217" s="103" t="s">
        <v>265</v>
      </c>
      <c r="B217" s="104">
        <v>43986</v>
      </c>
      <c r="C217" s="105">
        <v>1083.8946000000001</v>
      </c>
      <c r="D217" s="105">
        <v>2.8053315185055898</v>
      </c>
      <c r="E217" s="106">
        <v>11</v>
      </c>
      <c r="F217" s="105">
        <v>2.6474200181839298</v>
      </c>
      <c r="G217" s="106">
        <v>17</v>
      </c>
      <c r="H217" s="105">
        <v>2.9039082760367401</v>
      </c>
      <c r="I217" s="106">
        <v>12</v>
      </c>
      <c r="J217" s="105">
        <v>2.9720637369631802</v>
      </c>
      <c r="K217" s="106">
        <v>28</v>
      </c>
      <c r="L217" s="105">
        <v>3.2860352655958298</v>
      </c>
      <c r="M217" s="106">
        <v>31</v>
      </c>
      <c r="N217" s="105">
        <v>3.8181551631876198</v>
      </c>
      <c r="O217" s="106">
        <v>34</v>
      </c>
      <c r="P217" s="105">
        <v>4.5216708949445499</v>
      </c>
      <c r="Q217" s="106">
        <v>31</v>
      </c>
      <c r="R217" s="105">
        <v>4.9513707792138399</v>
      </c>
      <c r="S217" s="106">
        <v>29</v>
      </c>
      <c r="T217" s="105">
        <v>5.4200198343798904</v>
      </c>
      <c r="U217" s="106">
        <v>29</v>
      </c>
      <c r="V217" s="105"/>
      <c r="W217" s="106"/>
      <c r="Z217" s="105">
        <v>6.0473810914339499</v>
      </c>
      <c r="AA217" s="106">
        <v>34</v>
      </c>
    </row>
    <row r="218" spans="1:27" x14ac:dyDescent="0.3">
      <c r="A218" s="136"/>
      <c r="B218" s="136"/>
      <c r="C218" s="136"/>
      <c r="D218" s="108"/>
      <c r="E218" s="108"/>
      <c r="F218" s="108"/>
      <c r="G218" s="108"/>
      <c r="H218" s="108"/>
      <c r="I218" s="108"/>
      <c r="J218" s="108"/>
      <c r="K218" s="108"/>
      <c r="L218" s="108"/>
      <c r="M218" s="108"/>
      <c r="N218" s="108"/>
      <c r="O218" s="108"/>
      <c r="P218" s="108"/>
      <c r="Q218" s="108"/>
      <c r="R218" s="108"/>
      <c r="S218" s="108"/>
      <c r="T218" s="136" t="s">
        <v>4</v>
      </c>
      <c r="U218" s="136"/>
      <c r="V218" s="136" t="s">
        <v>5</v>
      </c>
      <c r="W218" s="136"/>
      <c r="X218" s="136" t="s">
        <v>6</v>
      </c>
      <c r="Y218" s="136"/>
      <c r="Z218" s="108" t="s">
        <v>46</v>
      </c>
      <c r="AA218" s="136" t="s">
        <v>404</v>
      </c>
    </row>
    <row r="219" spans="1:27" x14ac:dyDescent="0.3">
      <c r="A219" s="136"/>
      <c r="B219" s="136"/>
      <c r="C219" s="136"/>
      <c r="D219" s="108"/>
      <c r="E219" s="108"/>
      <c r="F219" s="108"/>
      <c r="G219" s="108"/>
      <c r="H219" s="108"/>
      <c r="I219" s="108"/>
      <c r="J219" s="108"/>
      <c r="K219" s="108"/>
      <c r="L219" s="108"/>
      <c r="M219" s="108"/>
      <c r="N219" s="108"/>
      <c r="O219" s="108"/>
      <c r="P219" s="108"/>
      <c r="Q219" s="108"/>
      <c r="R219" s="108"/>
      <c r="S219" s="108"/>
      <c r="T219" s="108" t="s">
        <v>0</v>
      </c>
      <c r="U219" s="108"/>
      <c r="V219" s="108" t="s">
        <v>0</v>
      </c>
      <c r="W219" s="108"/>
      <c r="X219" s="108" t="s">
        <v>0</v>
      </c>
      <c r="Y219" s="108"/>
      <c r="Z219" s="108" t="s">
        <v>0</v>
      </c>
      <c r="AA219" s="136"/>
    </row>
    <row r="220" spans="1:27" x14ac:dyDescent="0.3">
      <c r="A220" s="108" t="s">
        <v>7</v>
      </c>
      <c r="B220" s="108" t="s">
        <v>8</v>
      </c>
      <c r="C220" s="108" t="s">
        <v>9</v>
      </c>
      <c r="D220" s="108"/>
      <c r="E220" s="108"/>
      <c r="F220" s="108"/>
      <c r="G220" s="108"/>
      <c r="H220" s="108"/>
      <c r="I220" s="108"/>
      <c r="J220" s="108"/>
      <c r="K220" s="108"/>
      <c r="L220" s="108"/>
      <c r="M220" s="108"/>
      <c r="N220" s="108"/>
      <c r="O220" s="108"/>
      <c r="P220" s="108"/>
      <c r="Q220" s="108"/>
      <c r="R220" s="108"/>
      <c r="S220" s="108"/>
      <c r="T220" s="108"/>
      <c r="U220" s="108" t="s">
        <v>10</v>
      </c>
      <c r="V220" s="108"/>
      <c r="W220" s="108" t="s">
        <v>10</v>
      </c>
      <c r="X220" s="108"/>
      <c r="Y220" s="108" t="s">
        <v>10</v>
      </c>
      <c r="Z220" s="108"/>
      <c r="AA220" s="108" t="s">
        <v>10</v>
      </c>
    </row>
    <row r="221" spans="1:27" x14ac:dyDescent="0.3">
      <c r="A221" s="102" t="s">
        <v>386</v>
      </c>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x14ac:dyDescent="0.3">
      <c r="A222" s="103" t="s">
        <v>163</v>
      </c>
      <c r="B222" s="104">
        <v>43986</v>
      </c>
      <c r="C222" s="105">
        <v>37.31</v>
      </c>
      <c r="D222" s="105"/>
      <c r="E222" s="105"/>
      <c r="F222" s="105"/>
      <c r="G222" s="105"/>
      <c r="H222" s="105"/>
      <c r="I222" s="105"/>
      <c r="J222" s="105"/>
      <c r="K222" s="105"/>
      <c r="L222" s="105"/>
      <c r="M222" s="105"/>
      <c r="N222" s="105"/>
      <c r="O222" s="105"/>
      <c r="P222" s="105"/>
      <c r="Q222" s="105"/>
      <c r="R222" s="105"/>
      <c r="S222" s="105"/>
      <c r="T222" s="105">
        <v>-11.409519584839501</v>
      </c>
      <c r="U222" s="106">
        <v>17</v>
      </c>
      <c r="V222" s="105">
        <v>1.73429719420122</v>
      </c>
      <c r="W222" s="106">
        <v>10</v>
      </c>
      <c r="X222" s="105">
        <v>7.6082425108689202</v>
      </c>
      <c r="Y222" s="106">
        <v>13</v>
      </c>
      <c r="Z222" s="105">
        <v>18.986553013514701</v>
      </c>
      <c r="AA222" s="106">
        <v>7</v>
      </c>
    </row>
    <row r="223" spans="1:27" x14ac:dyDescent="0.3">
      <c r="A223" s="103" t="s">
        <v>164</v>
      </c>
      <c r="B223" s="104">
        <v>43986</v>
      </c>
      <c r="C223" s="105">
        <v>30.4</v>
      </c>
      <c r="D223" s="105"/>
      <c r="E223" s="105"/>
      <c r="F223" s="105"/>
      <c r="G223" s="105"/>
      <c r="H223" s="105"/>
      <c r="I223" s="105"/>
      <c r="J223" s="105"/>
      <c r="K223" s="105"/>
      <c r="L223" s="105"/>
      <c r="M223" s="105"/>
      <c r="N223" s="105"/>
      <c r="O223" s="105"/>
      <c r="P223" s="105"/>
      <c r="Q223" s="105"/>
      <c r="R223" s="105"/>
      <c r="S223" s="105"/>
      <c r="T223" s="105">
        <v>-9.8455429568463106</v>
      </c>
      <c r="U223" s="106">
        <v>13</v>
      </c>
      <c r="V223" s="105">
        <v>2.74651139860612</v>
      </c>
      <c r="W223" s="106">
        <v>9</v>
      </c>
      <c r="X223" s="105">
        <v>8.5620455078583095</v>
      </c>
      <c r="Y223" s="106">
        <v>9</v>
      </c>
      <c r="Z223" s="105">
        <v>20.729772297459501</v>
      </c>
      <c r="AA223" s="106">
        <v>6</v>
      </c>
    </row>
    <row r="224" spans="1:27" x14ac:dyDescent="0.3">
      <c r="A224" s="103" t="s">
        <v>165</v>
      </c>
      <c r="B224" s="104">
        <v>43986</v>
      </c>
      <c r="C224" s="105">
        <v>46.279800000000002</v>
      </c>
      <c r="D224" s="105"/>
      <c r="E224" s="105"/>
      <c r="F224" s="105"/>
      <c r="G224" s="105"/>
      <c r="H224" s="105"/>
      <c r="I224" s="105"/>
      <c r="J224" s="105"/>
      <c r="K224" s="105"/>
      <c r="L224" s="105"/>
      <c r="M224" s="105"/>
      <c r="N224" s="105"/>
      <c r="O224" s="105"/>
      <c r="P224" s="105"/>
      <c r="Q224" s="105"/>
      <c r="R224" s="105"/>
      <c r="S224" s="105"/>
      <c r="T224" s="105">
        <v>-7.4957005201090299</v>
      </c>
      <c r="U224" s="106">
        <v>8</v>
      </c>
      <c r="V224" s="105">
        <v>6.7826412357018198</v>
      </c>
      <c r="W224" s="106">
        <v>3</v>
      </c>
      <c r="X224" s="105">
        <v>10.0262020616528</v>
      </c>
      <c r="Y224" s="106">
        <v>3</v>
      </c>
      <c r="Z224" s="105">
        <v>28.3130664487751</v>
      </c>
      <c r="AA224" s="106">
        <v>2</v>
      </c>
    </row>
    <row r="225" spans="1:27" x14ac:dyDescent="0.3">
      <c r="A225" s="103" t="s">
        <v>166</v>
      </c>
      <c r="B225" s="104">
        <v>43986</v>
      </c>
      <c r="C225" s="105">
        <v>40.799999999999997</v>
      </c>
      <c r="D225" s="105"/>
      <c r="E225" s="105"/>
      <c r="F225" s="105"/>
      <c r="G225" s="105"/>
      <c r="H225" s="105"/>
      <c r="I225" s="105"/>
      <c r="J225" s="105"/>
      <c r="K225" s="105"/>
      <c r="L225" s="105"/>
      <c r="M225" s="105"/>
      <c r="N225" s="105"/>
      <c r="O225" s="105"/>
      <c r="P225" s="105"/>
      <c r="Q225" s="105"/>
      <c r="R225" s="105"/>
      <c r="S225" s="105"/>
      <c r="T225" s="105">
        <v>-15.8502049602752</v>
      </c>
      <c r="U225" s="106">
        <v>37</v>
      </c>
      <c r="V225" s="105">
        <v>-3.8153948420390802</v>
      </c>
      <c r="W225" s="106">
        <v>40</v>
      </c>
      <c r="X225" s="105">
        <v>2.26825659742389</v>
      </c>
      <c r="Y225" s="106">
        <v>35</v>
      </c>
      <c r="Z225" s="105">
        <v>0.31274073831740001</v>
      </c>
      <c r="AA225" s="106">
        <v>48</v>
      </c>
    </row>
    <row r="226" spans="1:27" x14ac:dyDescent="0.3">
      <c r="A226" s="103" t="s">
        <v>167</v>
      </c>
      <c r="B226" s="104">
        <v>43986</v>
      </c>
      <c r="C226" s="105">
        <v>38.462000000000003</v>
      </c>
      <c r="D226" s="105"/>
      <c r="E226" s="105"/>
      <c r="F226" s="105"/>
      <c r="G226" s="105"/>
      <c r="H226" s="105"/>
      <c r="I226" s="105"/>
      <c r="J226" s="105"/>
      <c r="K226" s="105"/>
      <c r="L226" s="105"/>
      <c r="M226" s="105"/>
      <c r="N226" s="105"/>
      <c r="O226" s="105"/>
      <c r="P226" s="105"/>
      <c r="Q226" s="105"/>
      <c r="R226" s="105"/>
      <c r="S226" s="105"/>
      <c r="T226" s="105">
        <v>-7.0458873265397699</v>
      </c>
      <c r="U226" s="106">
        <v>7</v>
      </c>
      <c r="V226" s="105">
        <v>3.0012924513683599</v>
      </c>
      <c r="W226" s="106">
        <v>8</v>
      </c>
      <c r="X226" s="105">
        <v>6.2086477286248902</v>
      </c>
      <c r="Y226" s="106">
        <v>19</v>
      </c>
      <c r="Z226" s="105">
        <v>16.946503131071701</v>
      </c>
      <c r="AA226" s="106">
        <v>12</v>
      </c>
    </row>
    <row r="227" spans="1:27" x14ac:dyDescent="0.3">
      <c r="A227" s="103" t="s">
        <v>168</v>
      </c>
      <c r="B227" s="104">
        <v>43986</v>
      </c>
      <c r="C227" s="105">
        <v>8.6</v>
      </c>
      <c r="D227" s="105"/>
      <c r="E227" s="105"/>
      <c r="F227" s="105"/>
      <c r="G227" s="105"/>
      <c r="H227" s="105"/>
      <c r="I227" s="105"/>
      <c r="J227" s="105"/>
      <c r="K227" s="105"/>
      <c r="L227" s="105"/>
      <c r="M227" s="105"/>
      <c r="N227" s="105"/>
      <c r="O227" s="105"/>
      <c r="P227" s="105"/>
      <c r="Q227" s="105"/>
      <c r="R227" s="105"/>
      <c r="S227" s="105"/>
      <c r="T227" s="105">
        <v>-2.5976396908205399</v>
      </c>
      <c r="U227" s="106">
        <v>3</v>
      </c>
      <c r="V227" s="105"/>
      <c r="W227" s="106"/>
      <c r="X227" s="105"/>
      <c r="Y227" s="106"/>
      <c r="Z227" s="105">
        <v>-6.1124401913875603</v>
      </c>
      <c r="AA227" s="106">
        <v>54</v>
      </c>
    </row>
    <row r="228" spans="1:27" x14ac:dyDescent="0.3">
      <c r="A228" s="103" t="s">
        <v>169</v>
      </c>
      <c r="B228" s="104">
        <v>43986</v>
      </c>
      <c r="C228" s="105">
        <v>10.4</v>
      </c>
      <c r="D228" s="105"/>
      <c r="E228" s="105"/>
      <c r="F228" s="105"/>
      <c r="G228" s="105"/>
      <c r="H228" s="105"/>
      <c r="I228" s="105"/>
      <c r="J228" s="105"/>
      <c r="K228" s="105"/>
      <c r="L228" s="105"/>
      <c r="M228" s="105"/>
      <c r="N228" s="105"/>
      <c r="O228" s="105"/>
      <c r="P228" s="105"/>
      <c r="Q228" s="105"/>
      <c r="R228" s="105"/>
      <c r="S228" s="105"/>
      <c r="T228" s="105">
        <v>-5.4396423248882302</v>
      </c>
      <c r="U228" s="106">
        <v>5</v>
      </c>
      <c r="V228" s="105"/>
      <c r="W228" s="106"/>
      <c r="X228" s="105"/>
      <c r="Y228" s="106"/>
      <c r="Z228" s="105">
        <v>2.4579124579124598</v>
      </c>
      <c r="AA228" s="106">
        <v>44</v>
      </c>
    </row>
    <row r="229" spans="1:27" x14ac:dyDescent="0.3">
      <c r="A229" s="103" t="s">
        <v>170</v>
      </c>
      <c r="B229" s="104">
        <v>43986</v>
      </c>
      <c r="C229" s="105">
        <v>55.73</v>
      </c>
      <c r="D229" s="105"/>
      <c r="E229" s="105"/>
      <c r="F229" s="105"/>
      <c r="G229" s="105"/>
      <c r="H229" s="105"/>
      <c r="I229" s="105"/>
      <c r="J229" s="105"/>
      <c r="K229" s="105"/>
      <c r="L229" s="105"/>
      <c r="M229" s="105"/>
      <c r="N229" s="105"/>
      <c r="O229" s="105"/>
      <c r="P229" s="105"/>
      <c r="Q229" s="105"/>
      <c r="R229" s="105"/>
      <c r="S229" s="105"/>
      <c r="T229" s="105">
        <v>-2.1706372158292599</v>
      </c>
      <c r="U229" s="106">
        <v>2</v>
      </c>
      <c r="V229" s="105">
        <v>5.1772990974125097</v>
      </c>
      <c r="W229" s="106">
        <v>4</v>
      </c>
      <c r="X229" s="105">
        <v>9.2521342374231601</v>
      </c>
      <c r="Y229" s="106">
        <v>6</v>
      </c>
      <c r="Z229" s="105">
        <v>18.629153665057501</v>
      </c>
      <c r="AA229" s="106">
        <v>9</v>
      </c>
    </row>
    <row r="230" spans="1:27" x14ac:dyDescent="0.3">
      <c r="A230" s="103" t="s">
        <v>171</v>
      </c>
      <c r="B230" s="104">
        <v>43986</v>
      </c>
      <c r="C230" s="105">
        <v>64.66</v>
      </c>
      <c r="D230" s="105"/>
      <c r="E230" s="105"/>
      <c r="F230" s="105"/>
      <c r="G230" s="105"/>
      <c r="H230" s="105"/>
      <c r="I230" s="105"/>
      <c r="J230" s="105"/>
      <c r="K230" s="105"/>
      <c r="L230" s="105"/>
      <c r="M230" s="105"/>
      <c r="N230" s="105"/>
      <c r="O230" s="105"/>
      <c r="P230" s="105"/>
      <c r="Q230" s="105"/>
      <c r="R230" s="105"/>
      <c r="S230" s="105"/>
      <c r="T230" s="105">
        <v>-8.6228859685286707</v>
      </c>
      <c r="U230" s="106">
        <v>9</v>
      </c>
      <c r="V230" s="105">
        <v>5.0859233101813999</v>
      </c>
      <c r="W230" s="106">
        <v>5</v>
      </c>
      <c r="X230" s="105">
        <v>8.4627644869980703</v>
      </c>
      <c r="Y230" s="106">
        <v>10</v>
      </c>
      <c r="Z230" s="105">
        <v>15.6813176784633</v>
      </c>
      <c r="AA230" s="106">
        <v>15</v>
      </c>
    </row>
    <row r="231" spans="1:27" x14ac:dyDescent="0.3">
      <c r="A231" s="103" t="s">
        <v>172</v>
      </c>
      <c r="B231" s="104">
        <v>43986</v>
      </c>
      <c r="C231" s="105">
        <v>45.472000000000001</v>
      </c>
      <c r="D231" s="105"/>
      <c r="E231" s="105"/>
      <c r="F231" s="105"/>
      <c r="G231" s="105"/>
      <c r="H231" s="105"/>
      <c r="I231" s="105"/>
      <c r="J231" s="105"/>
      <c r="K231" s="105"/>
      <c r="L231" s="105"/>
      <c r="M231" s="105"/>
      <c r="N231" s="105"/>
      <c r="O231" s="105"/>
      <c r="P231" s="105"/>
      <c r="Q231" s="105"/>
      <c r="R231" s="105"/>
      <c r="S231" s="105"/>
      <c r="T231" s="105">
        <v>-12.6267460645326</v>
      </c>
      <c r="U231" s="106">
        <v>18</v>
      </c>
      <c r="V231" s="105">
        <v>1.1723301835506399</v>
      </c>
      <c r="W231" s="106">
        <v>16</v>
      </c>
      <c r="X231" s="105">
        <v>8.9237913857673306</v>
      </c>
      <c r="Y231" s="106">
        <v>8</v>
      </c>
      <c r="Z231" s="105">
        <v>18.870621775303199</v>
      </c>
      <c r="AA231" s="106">
        <v>8</v>
      </c>
    </row>
    <row r="232" spans="1:27" x14ac:dyDescent="0.3">
      <c r="A232" s="103" t="s">
        <v>173</v>
      </c>
      <c r="B232" s="104">
        <v>43986</v>
      </c>
      <c r="C232" s="105">
        <v>43.32</v>
      </c>
      <c r="D232" s="105"/>
      <c r="E232" s="105"/>
      <c r="F232" s="105"/>
      <c r="G232" s="105"/>
      <c r="H232" s="105"/>
      <c r="I232" s="105"/>
      <c r="J232" s="105"/>
      <c r="K232" s="105"/>
      <c r="L232" s="105"/>
      <c r="M232" s="105"/>
      <c r="N232" s="105"/>
      <c r="O232" s="105"/>
      <c r="P232" s="105"/>
      <c r="Q232" s="105"/>
      <c r="R232" s="105"/>
      <c r="S232" s="105"/>
      <c r="T232" s="105">
        <v>-15.4473390771146</v>
      </c>
      <c r="U232" s="106">
        <v>32</v>
      </c>
      <c r="V232" s="105">
        <v>-1.01906230372275</v>
      </c>
      <c r="W232" s="106">
        <v>26</v>
      </c>
      <c r="X232" s="105">
        <v>3.9360015777582098</v>
      </c>
      <c r="Y232" s="106">
        <v>26</v>
      </c>
      <c r="Z232" s="105">
        <v>13.3895178968972</v>
      </c>
      <c r="AA232" s="106">
        <v>22</v>
      </c>
    </row>
    <row r="233" spans="1:27" x14ac:dyDescent="0.3">
      <c r="A233" s="103" t="s">
        <v>174</v>
      </c>
      <c r="B233" s="104">
        <v>43986</v>
      </c>
      <c r="C233" s="105">
        <v>13.1511</v>
      </c>
      <c r="D233" s="105"/>
      <c r="E233" s="105"/>
      <c r="F233" s="105"/>
      <c r="G233" s="105"/>
      <c r="H233" s="105"/>
      <c r="I233" s="105"/>
      <c r="J233" s="105"/>
      <c r="K233" s="105"/>
      <c r="L233" s="105"/>
      <c r="M233" s="105"/>
      <c r="N233" s="105"/>
      <c r="O233" s="105"/>
      <c r="P233" s="105"/>
      <c r="Q233" s="105"/>
      <c r="R233" s="105"/>
      <c r="S233" s="105"/>
      <c r="T233" s="105">
        <v>-16.116649584611899</v>
      </c>
      <c r="U233" s="106">
        <v>39</v>
      </c>
      <c r="V233" s="105">
        <v>-0.83632353037478002</v>
      </c>
      <c r="W233" s="106">
        <v>25</v>
      </c>
      <c r="X233" s="105"/>
      <c r="Y233" s="106"/>
      <c r="Z233" s="105">
        <v>7.1084765142150799</v>
      </c>
      <c r="AA233" s="106">
        <v>38</v>
      </c>
    </row>
    <row r="234" spans="1:27" x14ac:dyDescent="0.3">
      <c r="A234" s="103" t="s">
        <v>175</v>
      </c>
      <c r="B234" s="104">
        <v>43986</v>
      </c>
      <c r="C234" s="105">
        <v>483.13170000000002</v>
      </c>
      <c r="D234" s="105"/>
      <c r="E234" s="105"/>
      <c r="F234" s="105"/>
      <c r="G234" s="105"/>
      <c r="H234" s="105"/>
      <c r="I234" s="105"/>
      <c r="J234" s="105"/>
      <c r="K234" s="105"/>
      <c r="L234" s="105"/>
      <c r="M234" s="105"/>
      <c r="N234" s="105"/>
      <c r="O234" s="105"/>
      <c r="P234" s="105"/>
      <c r="Q234" s="105"/>
      <c r="R234" s="105"/>
      <c r="S234" s="105"/>
      <c r="T234" s="105">
        <v>-21.3609249384251</v>
      </c>
      <c r="U234" s="106">
        <v>49</v>
      </c>
      <c r="V234" s="105">
        <v>-2.9222526440719498</v>
      </c>
      <c r="W234" s="106">
        <v>36</v>
      </c>
      <c r="X234" s="105">
        <v>2.8732230266733598</v>
      </c>
      <c r="Y234" s="106">
        <v>32</v>
      </c>
      <c r="Z234" s="105">
        <v>13.3450356931329</v>
      </c>
      <c r="AA234" s="106">
        <v>23</v>
      </c>
    </row>
    <row r="235" spans="1:27" x14ac:dyDescent="0.3">
      <c r="A235" s="103" t="s">
        <v>176</v>
      </c>
      <c r="B235" s="104">
        <v>43986</v>
      </c>
      <c r="C235" s="105">
        <v>311.23700000000002</v>
      </c>
      <c r="D235" s="105"/>
      <c r="E235" s="105"/>
      <c r="F235" s="105"/>
      <c r="G235" s="105"/>
      <c r="H235" s="105"/>
      <c r="I235" s="105"/>
      <c r="J235" s="105"/>
      <c r="K235" s="105"/>
      <c r="L235" s="105"/>
      <c r="M235" s="105"/>
      <c r="N235" s="105"/>
      <c r="O235" s="105"/>
      <c r="P235" s="105"/>
      <c r="Q235" s="105"/>
      <c r="R235" s="105"/>
      <c r="S235" s="105"/>
      <c r="T235" s="105">
        <v>-19.532009592240001</v>
      </c>
      <c r="U235" s="106">
        <v>47</v>
      </c>
      <c r="V235" s="105">
        <v>-0.65665995693330703</v>
      </c>
      <c r="W235" s="106">
        <v>23</v>
      </c>
      <c r="X235" s="105">
        <v>6.7342953164673496</v>
      </c>
      <c r="Y235" s="106">
        <v>16</v>
      </c>
      <c r="Z235" s="105">
        <v>15.0776154946936</v>
      </c>
      <c r="AA235" s="106">
        <v>19</v>
      </c>
    </row>
    <row r="236" spans="1:27" x14ac:dyDescent="0.3">
      <c r="A236" s="103" t="s">
        <v>177</v>
      </c>
      <c r="B236" s="104">
        <v>43986</v>
      </c>
      <c r="C236" s="105">
        <v>431.5</v>
      </c>
      <c r="D236" s="105"/>
      <c r="E236" s="105"/>
      <c r="F236" s="105"/>
      <c r="G236" s="105"/>
      <c r="H236" s="105"/>
      <c r="I236" s="105"/>
      <c r="J236" s="105"/>
      <c r="K236" s="105"/>
      <c r="L236" s="105"/>
      <c r="M236" s="105"/>
      <c r="N236" s="105"/>
      <c r="O236" s="105"/>
      <c r="P236" s="105"/>
      <c r="Q236" s="105"/>
      <c r="R236" s="105"/>
      <c r="S236" s="105"/>
      <c r="T236" s="105">
        <v>-22.8281192042821</v>
      </c>
      <c r="U236" s="106">
        <v>53</v>
      </c>
      <c r="V236" s="105">
        <v>-4.9030451535046202</v>
      </c>
      <c r="W236" s="106">
        <v>43</v>
      </c>
      <c r="X236" s="105">
        <v>2.24118784047482</v>
      </c>
      <c r="Y236" s="106">
        <v>36</v>
      </c>
      <c r="Z236" s="105">
        <v>10.344191373102101</v>
      </c>
      <c r="AA236" s="106">
        <v>31</v>
      </c>
    </row>
    <row r="237" spans="1:27" x14ac:dyDescent="0.3">
      <c r="A237" s="103" t="s">
        <v>178</v>
      </c>
      <c r="B237" s="104">
        <v>43986</v>
      </c>
      <c r="C237" s="105">
        <v>33.003</v>
      </c>
      <c r="D237" s="105"/>
      <c r="E237" s="105"/>
      <c r="F237" s="105"/>
      <c r="G237" s="105"/>
      <c r="H237" s="105"/>
      <c r="I237" s="105"/>
      <c r="J237" s="105"/>
      <c r="K237" s="105"/>
      <c r="L237" s="105"/>
      <c r="M237" s="105"/>
      <c r="N237" s="105"/>
      <c r="O237" s="105"/>
      <c r="P237" s="105"/>
      <c r="Q237" s="105"/>
      <c r="R237" s="105"/>
      <c r="S237" s="105"/>
      <c r="T237" s="105">
        <v>-16.659093679015701</v>
      </c>
      <c r="U237" s="106">
        <v>42</v>
      </c>
      <c r="V237" s="105">
        <v>-3.12224848588383</v>
      </c>
      <c r="W237" s="106">
        <v>37</v>
      </c>
      <c r="X237" s="105">
        <v>5.05777432789972</v>
      </c>
      <c r="Y237" s="106">
        <v>23</v>
      </c>
      <c r="Z237" s="105">
        <v>12.7363256107084</v>
      </c>
      <c r="AA237" s="106">
        <v>25</v>
      </c>
    </row>
    <row r="238" spans="1:27" x14ac:dyDescent="0.3">
      <c r="A238" s="103" t="s">
        <v>179</v>
      </c>
      <c r="B238" s="104">
        <v>43986</v>
      </c>
      <c r="C238" s="105">
        <v>349.34</v>
      </c>
      <c r="D238" s="105"/>
      <c r="E238" s="105"/>
      <c r="F238" s="105"/>
      <c r="G238" s="105"/>
      <c r="H238" s="105"/>
      <c r="I238" s="105"/>
      <c r="J238" s="105"/>
      <c r="K238" s="105"/>
      <c r="L238" s="105"/>
      <c r="M238" s="105"/>
      <c r="N238" s="105"/>
      <c r="O238" s="105"/>
      <c r="P238" s="105"/>
      <c r="Q238" s="105"/>
      <c r="R238" s="105"/>
      <c r="S238" s="105"/>
      <c r="T238" s="105">
        <v>-15.8249578974534</v>
      </c>
      <c r="U238" s="106">
        <v>36</v>
      </c>
      <c r="V238" s="105">
        <v>0.86002495734577</v>
      </c>
      <c r="W238" s="106">
        <v>18</v>
      </c>
      <c r="X238" s="105">
        <v>6.2346698325328704</v>
      </c>
      <c r="Y238" s="106">
        <v>18</v>
      </c>
      <c r="Z238" s="105">
        <v>16.108149051258899</v>
      </c>
      <c r="AA238" s="106">
        <v>13</v>
      </c>
    </row>
    <row r="239" spans="1:27" x14ac:dyDescent="0.3">
      <c r="A239" s="103" t="s">
        <v>180</v>
      </c>
      <c r="B239" s="104">
        <v>43986</v>
      </c>
      <c r="C239" s="105">
        <v>9.1</v>
      </c>
      <c r="D239" s="105"/>
      <c r="E239" s="105"/>
      <c r="F239" s="105"/>
      <c r="G239" s="105"/>
      <c r="H239" s="105"/>
      <c r="I239" s="105"/>
      <c r="J239" s="105"/>
      <c r="K239" s="105"/>
      <c r="L239" s="105"/>
      <c r="M239" s="105"/>
      <c r="N239" s="105"/>
      <c r="O239" s="105"/>
      <c r="P239" s="105"/>
      <c r="Q239" s="105"/>
      <c r="R239" s="105"/>
      <c r="S239" s="105"/>
      <c r="T239" s="105">
        <v>-19.344697904717599</v>
      </c>
      <c r="U239" s="106">
        <v>46</v>
      </c>
      <c r="V239" s="105"/>
      <c r="W239" s="106"/>
      <c r="X239" s="105"/>
      <c r="Y239" s="106"/>
      <c r="Z239" s="105">
        <v>-4.0858208955223896</v>
      </c>
      <c r="AA239" s="106">
        <v>51</v>
      </c>
    </row>
    <row r="240" spans="1:27" x14ac:dyDescent="0.3">
      <c r="A240" s="103" t="s">
        <v>181</v>
      </c>
      <c r="B240" s="104">
        <v>43986</v>
      </c>
      <c r="C240" s="105">
        <v>25.62</v>
      </c>
      <c r="D240" s="105"/>
      <c r="E240" s="105"/>
      <c r="F240" s="105"/>
      <c r="G240" s="105"/>
      <c r="H240" s="105"/>
      <c r="I240" s="105"/>
      <c r="J240" s="105"/>
      <c r="K240" s="105"/>
      <c r="L240" s="105"/>
      <c r="M240" s="105"/>
      <c r="N240" s="105"/>
      <c r="O240" s="105"/>
      <c r="P240" s="105"/>
      <c r="Q240" s="105"/>
      <c r="R240" s="105"/>
      <c r="S240" s="105"/>
      <c r="T240" s="105">
        <v>-8.8984787646737704</v>
      </c>
      <c r="U240" s="106">
        <v>10</v>
      </c>
      <c r="V240" s="105">
        <v>1.21027640723646</v>
      </c>
      <c r="W240" s="106">
        <v>15</v>
      </c>
      <c r="X240" s="105">
        <v>5.6138478379857704</v>
      </c>
      <c r="Y240" s="106">
        <v>22</v>
      </c>
      <c r="Z240" s="105">
        <v>23.185441236274901</v>
      </c>
      <c r="AA240" s="106">
        <v>4</v>
      </c>
    </row>
    <row r="241" spans="1:27" x14ac:dyDescent="0.3">
      <c r="A241" s="103" t="s">
        <v>182</v>
      </c>
      <c r="B241" s="104">
        <v>43986</v>
      </c>
      <c r="C241" s="105">
        <v>48.02</v>
      </c>
      <c r="D241" s="105"/>
      <c r="E241" s="105"/>
      <c r="F241" s="105"/>
      <c r="G241" s="105"/>
      <c r="H241" s="105"/>
      <c r="I241" s="105"/>
      <c r="J241" s="105"/>
      <c r="K241" s="105"/>
      <c r="L241" s="105"/>
      <c r="M241" s="105"/>
      <c r="N241" s="105"/>
      <c r="O241" s="105"/>
      <c r="P241" s="105"/>
      <c r="Q241" s="105"/>
      <c r="R241" s="105"/>
      <c r="S241" s="105"/>
      <c r="T241" s="105">
        <v>-22.511687574782002</v>
      </c>
      <c r="U241" s="106">
        <v>50</v>
      </c>
      <c r="V241" s="105">
        <v>-2.6099939797366298</v>
      </c>
      <c r="W241" s="106">
        <v>35</v>
      </c>
      <c r="X241" s="105">
        <v>4.0167679065456197</v>
      </c>
      <c r="Y241" s="106">
        <v>25</v>
      </c>
      <c r="Z241" s="105">
        <v>15.5135545050306</v>
      </c>
      <c r="AA241" s="106">
        <v>16</v>
      </c>
    </row>
    <row r="242" spans="1:27" x14ac:dyDescent="0.3">
      <c r="A242" s="103" t="s">
        <v>183</v>
      </c>
      <c r="B242" s="104">
        <v>43986</v>
      </c>
      <c r="C242" s="105">
        <v>8.51</v>
      </c>
      <c r="D242" s="105"/>
      <c r="E242" s="105"/>
      <c r="F242" s="105"/>
      <c r="G242" s="105"/>
      <c r="H242" s="105"/>
      <c r="I242" s="105"/>
      <c r="J242" s="105"/>
      <c r="K242" s="105"/>
      <c r="L242" s="105"/>
      <c r="M242" s="105"/>
      <c r="N242" s="105"/>
      <c r="O242" s="105"/>
      <c r="P242" s="105"/>
      <c r="Q242" s="105"/>
      <c r="R242" s="105"/>
      <c r="S242" s="105"/>
      <c r="T242" s="105">
        <v>-15.616284044690699</v>
      </c>
      <c r="U242" s="106">
        <v>33</v>
      </c>
      <c r="V242" s="105"/>
      <c r="W242" s="106"/>
      <c r="X242" s="105"/>
      <c r="Y242" s="106"/>
      <c r="Z242" s="105">
        <v>-6.1175478065241897</v>
      </c>
      <c r="AA242" s="106">
        <v>55</v>
      </c>
    </row>
    <row r="243" spans="1:27" x14ac:dyDescent="0.3">
      <c r="A243" s="103" t="s">
        <v>184</v>
      </c>
      <c r="B243" s="104">
        <v>43986</v>
      </c>
      <c r="C243" s="105">
        <v>51.81</v>
      </c>
      <c r="D243" s="105"/>
      <c r="E243" s="105"/>
      <c r="F243" s="105"/>
      <c r="G243" s="105"/>
      <c r="H243" s="105"/>
      <c r="I243" s="105"/>
      <c r="J243" s="105"/>
      <c r="K243" s="105"/>
      <c r="L243" s="105"/>
      <c r="M243" s="105"/>
      <c r="N243" s="105"/>
      <c r="O243" s="105"/>
      <c r="P243" s="105"/>
      <c r="Q243" s="105"/>
      <c r="R243" s="105"/>
      <c r="S243" s="105"/>
      <c r="T243" s="105">
        <v>-9.6335891682269299</v>
      </c>
      <c r="U243" s="106">
        <v>12</v>
      </c>
      <c r="V243" s="105">
        <v>4.16611278068173</v>
      </c>
      <c r="W243" s="106">
        <v>7</v>
      </c>
      <c r="X243" s="105">
        <v>8.9505042522524807</v>
      </c>
      <c r="Y243" s="106">
        <v>7</v>
      </c>
      <c r="Z243" s="105">
        <v>21.873342758703402</v>
      </c>
      <c r="AA243" s="106">
        <v>5</v>
      </c>
    </row>
    <row r="244" spans="1:27" x14ac:dyDescent="0.3">
      <c r="A244" s="103" t="s">
        <v>185</v>
      </c>
      <c r="B244" s="104">
        <v>43986</v>
      </c>
      <c r="C244" s="105">
        <v>8.7570999999999994</v>
      </c>
      <c r="D244" s="105"/>
      <c r="E244" s="105"/>
      <c r="F244" s="105"/>
      <c r="G244" s="105"/>
      <c r="H244" s="105"/>
      <c r="I244" s="105"/>
      <c r="J244" s="105"/>
      <c r="K244" s="105"/>
      <c r="L244" s="105"/>
      <c r="M244" s="105"/>
      <c r="N244" s="105"/>
      <c r="O244" s="105"/>
      <c r="P244" s="105"/>
      <c r="Q244" s="105"/>
      <c r="R244" s="105"/>
      <c r="S244" s="105"/>
      <c r="T244" s="105"/>
      <c r="U244" s="106"/>
      <c r="V244" s="105"/>
      <c r="W244" s="106"/>
      <c r="X244" s="105"/>
      <c r="Y244" s="106"/>
      <c r="Z244" s="105">
        <v>-19.724282608695699</v>
      </c>
      <c r="AA244" s="106">
        <v>64</v>
      </c>
    </row>
    <row r="245" spans="1:27" x14ac:dyDescent="0.3">
      <c r="A245" s="103" t="s">
        <v>186</v>
      </c>
      <c r="B245" s="104">
        <v>43986</v>
      </c>
      <c r="C245" s="105">
        <v>16.303699999999999</v>
      </c>
      <c r="D245" s="105"/>
      <c r="E245" s="105"/>
      <c r="F245" s="105"/>
      <c r="G245" s="105"/>
      <c r="H245" s="105"/>
      <c r="I245" s="105"/>
      <c r="J245" s="105"/>
      <c r="K245" s="105"/>
      <c r="L245" s="105"/>
      <c r="M245" s="105"/>
      <c r="N245" s="105"/>
      <c r="O245" s="105"/>
      <c r="P245" s="105"/>
      <c r="Q245" s="105"/>
      <c r="R245" s="105"/>
      <c r="S245" s="105"/>
      <c r="T245" s="105">
        <v>-14.2575413736927</v>
      </c>
      <c r="U245" s="106">
        <v>27</v>
      </c>
      <c r="V245" s="105">
        <v>0.65916017644128999</v>
      </c>
      <c r="W245" s="106">
        <v>21</v>
      </c>
      <c r="X245" s="105">
        <v>7.8338590632535903</v>
      </c>
      <c r="Y245" s="106">
        <v>12</v>
      </c>
      <c r="Z245" s="105">
        <v>17.252589452916499</v>
      </c>
      <c r="AA245" s="106">
        <v>10</v>
      </c>
    </row>
    <row r="246" spans="1:27" x14ac:dyDescent="0.3">
      <c r="A246" s="103" t="s">
        <v>187</v>
      </c>
      <c r="B246" s="104">
        <v>43986</v>
      </c>
      <c r="C246" s="105">
        <v>43.222000000000001</v>
      </c>
      <c r="D246" s="105"/>
      <c r="E246" s="105"/>
      <c r="F246" s="105"/>
      <c r="G246" s="105"/>
      <c r="H246" s="105"/>
      <c r="I246" s="105"/>
      <c r="J246" s="105"/>
      <c r="K246" s="105"/>
      <c r="L246" s="105"/>
      <c r="M246" s="105"/>
      <c r="N246" s="105"/>
      <c r="O246" s="105"/>
      <c r="P246" s="105"/>
      <c r="Q246" s="105"/>
      <c r="R246" s="105"/>
      <c r="S246" s="105"/>
      <c r="T246" s="105">
        <v>-13.382537852429801</v>
      </c>
      <c r="U246" s="106">
        <v>21</v>
      </c>
      <c r="V246" s="105">
        <v>1.09719077456425</v>
      </c>
      <c r="W246" s="106">
        <v>17</v>
      </c>
      <c r="X246" s="105">
        <v>7.8433232549620904</v>
      </c>
      <c r="Y246" s="106">
        <v>11</v>
      </c>
      <c r="Z246" s="105">
        <v>15.1716348711238</v>
      </c>
      <c r="AA246" s="106">
        <v>18</v>
      </c>
    </row>
    <row r="247" spans="1:27" x14ac:dyDescent="0.3">
      <c r="A247" s="103" t="s">
        <v>188</v>
      </c>
      <c r="B247" s="104">
        <v>43986</v>
      </c>
      <c r="C247" s="105">
        <v>48.207999999999998</v>
      </c>
      <c r="D247" s="105"/>
      <c r="E247" s="105"/>
      <c r="F247" s="105"/>
      <c r="G247" s="105"/>
      <c r="H247" s="105"/>
      <c r="I247" s="105"/>
      <c r="J247" s="105"/>
      <c r="K247" s="105"/>
      <c r="L247" s="105"/>
      <c r="M247" s="105"/>
      <c r="N247" s="105"/>
      <c r="O247" s="105"/>
      <c r="P247" s="105"/>
      <c r="Q247" s="105"/>
      <c r="R247" s="105"/>
      <c r="S247" s="105"/>
      <c r="T247" s="105">
        <v>-16.0561862262063</v>
      </c>
      <c r="U247" s="106">
        <v>38</v>
      </c>
      <c r="V247" s="105">
        <v>-2.1804117552854798</v>
      </c>
      <c r="W247" s="106">
        <v>32</v>
      </c>
      <c r="X247" s="105">
        <v>5.9585146904075899</v>
      </c>
      <c r="Y247" s="106">
        <v>21</v>
      </c>
      <c r="Z247" s="105">
        <v>13.9759393047381</v>
      </c>
      <c r="AA247" s="106">
        <v>21</v>
      </c>
    </row>
    <row r="248" spans="1:27" x14ac:dyDescent="0.3">
      <c r="A248" s="103" t="s">
        <v>189</v>
      </c>
      <c r="B248" s="104">
        <v>43986</v>
      </c>
      <c r="C248" s="105">
        <v>62.117800000000003</v>
      </c>
      <c r="D248" s="105"/>
      <c r="E248" s="105"/>
      <c r="F248" s="105"/>
      <c r="G248" s="105"/>
      <c r="H248" s="105"/>
      <c r="I248" s="105"/>
      <c r="J248" s="105"/>
      <c r="K248" s="105"/>
      <c r="L248" s="105"/>
      <c r="M248" s="105"/>
      <c r="N248" s="105"/>
      <c r="O248" s="105"/>
      <c r="P248" s="105"/>
      <c r="Q248" s="105"/>
      <c r="R248" s="105"/>
      <c r="S248" s="105"/>
      <c r="T248" s="105">
        <v>-14.2542697957638</v>
      </c>
      <c r="U248" s="106">
        <v>26</v>
      </c>
      <c r="V248" s="105">
        <v>1.28163085631482</v>
      </c>
      <c r="W248" s="106">
        <v>13</v>
      </c>
      <c r="X248" s="105">
        <v>4.7611145644876904</v>
      </c>
      <c r="Y248" s="106">
        <v>24</v>
      </c>
      <c r="Z248" s="105">
        <v>14.415040934169101</v>
      </c>
      <c r="AA248" s="106">
        <v>20</v>
      </c>
    </row>
    <row r="249" spans="1:27" x14ac:dyDescent="0.3">
      <c r="A249" s="103" t="s">
        <v>190</v>
      </c>
      <c r="B249" s="104">
        <v>43986</v>
      </c>
      <c r="C249" s="105">
        <v>10.6768</v>
      </c>
      <c r="D249" s="105"/>
      <c r="E249" s="105"/>
      <c r="F249" s="105"/>
      <c r="G249" s="105"/>
      <c r="H249" s="105"/>
      <c r="I249" s="105"/>
      <c r="J249" s="105"/>
      <c r="K249" s="105"/>
      <c r="L249" s="105"/>
      <c r="M249" s="105"/>
      <c r="N249" s="105"/>
      <c r="O249" s="105"/>
      <c r="P249" s="105"/>
      <c r="Q249" s="105"/>
      <c r="R249" s="105"/>
      <c r="S249" s="105"/>
      <c r="T249" s="105">
        <v>-14.6981199853796</v>
      </c>
      <c r="U249" s="106">
        <v>28</v>
      </c>
      <c r="V249" s="105">
        <v>-2.5256717068096899</v>
      </c>
      <c r="W249" s="106">
        <v>34</v>
      </c>
      <c r="X249" s="105"/>
      <c r="Y249" s="106"/>
      <c r="Z249" s="105">
        <v>1.8643924528301901</v>
      </c>
      <c r="AA249" s="106">
        <v>45</v>
      </c>
    </row>
    <row r="250" spans="1:27" x14ac:dyDescent="0.3">
      <c r="A250" s="103" t="s">
        <v>191</v>
      </c>
      <c r="B250" s="104">
        <v>43986</v>
      </c>
      <c r="C250" s="105">
        <v>16.969000000000001</v>
      </c>
      <c r="D250" s="105"/>
      <c r="E250" s="105"/>
      <c r="F250" s="105"/>
      <c r="G250" s="105"/>
      <c r="H250" s="105"/>
      <c r="I250" s="105"/>
      <c r="J250" s="105"/>
      <c r="K250" s="105"/>
      <c r="L250" s="105"/>
      <c r="M250" s="105"/>
      <c r="N250" s="105"/>
      <c r="O250" s="105"/>
      <c r="P250" s="105"/>
      <c r="Q250" s="105"/>
      <c r="R250" s="105"/>
      <c r="S250" s="105"/>
      <c r="T250" s="105">
        <v>-11.1914792521832</v>
      </c>
      <c r="U250" s="106">
        <v>16</v>
      </c>
      <c r="V250" s="105">
        <v>4.7690544926084701</v>
      </c>
      <c r="W250" s="106">
        <v>6</v>
      </c>
      <c r="X250" s="105"/>
      <c r="Y250" s="106"/>
      <c r="Z250" s="105">
        <v>15.701759259259299</v>
      </c>
      <c r="AA250" s="106">
        <v>14</v>
      </c>
    </row>
    <row r="251" spans="1:27" x14ac:dyDescent="0.3">
      <c r="A251" s="103" t="s">
        <v>192</v>
      </c>
      <c r="B251" s="104">
        <v>43986</v>
      </c>
      <c r="C251" s="105">
        <v>16.0259</v>
      </c>
      <c r="D251" s="105"/>
      <c r="E251" s="105"/>
      <c r="F251" s="105"/>
      <c r="G251" s="105"/>
      <c r="H251" s="105"/>
      <c r="I251" s="105"/>
      <c r="J251" s="105"/>
      <c r="K251" s="105"/>
      <c r="L251" s="105"/>
      <c r="M251" s="105"/>
      <c r="N251" s="105"/>
      <c r="O251" s="105"/>
      <c r="P251" s="105"/>
      <c r="Q251" s="105"/>
      <c r="R251" s="105"/>
      <c r="S251" s="105"/>
      <c r="T251" s="105">
        <v>-13.4237433945455</v>
      </c>
      <c r="U251" s="106">
        <v>22</v>
      </c>
      <c r="V251" s="105">
        <v>-1.04609068208247</v>
      </c>
      <c r="W251" s="106">
        <v>27</v>
      </c>
      <c r="X251" s="105">
        <v>9.8932464591199096</v>
      </c>
      <c r="Y251" s="106">
        <v>4</v>
      </c>
      <c r="Z251" s="105">
        <v>11.215979092299801</v>
      </c>
      <c r="AA251" s="106">
        <v>29</v>
      </c>
    </row>
    <row r="252" spans="1:27" x14ac:dyDescent="0.3">
      <c r="A252" s="103" t="s">
        <v>193</v>
      </c>
      <c r="B252" s="104">
        <v>43986</v>
      </c>
      <c r="C252" s="105">
        <v>42.478700000000003</v>
      </c>
      <c r="D252" s="105"/>
      <c r="E252" s="105"/>
      <c r="F252" s="105"/>
      <c r="G252" s="105"/>
      <c r="H252" s="105"/>
      <c r="I252" s="105"/>
      <c r="J252" s="105"/>
      <c r="K252" s="105"/>
      <c r="L252" s="105"/>
      <c r="M252" s="105"/>
      <c r="N252" s="105"/>
      <c r="O252" s="105"/>
      <c r="P252" s="105"/>
      <c r="Q252" s="105"/>
      <c r="R252" s="105"/>
      <c r="S252" s="105"/>
      <c r="T252" s="105">
        <v>-29.360452055245901</v>
      </c>
      <c r="U252" s="106">
        <v>57</v>
      </c>
      <c r="V252" s="105">
        <v>-9.4274371660422798</v>
      </c>
      <c r="W252" s="106">
        <v>47</v>
      </c>
      <c r="X252" s="105">
        <v>-1.5535963175482099</v>
      </c>
      <c r="Y252" s="106">
        <v>37</v>
      </c>
      <c r="Z252" s="105">
        <v>9.6011196739486895</v>
      </c>
      <c r="AA252" s="106">
        <v>33</v>
      </c>
    </row>
    <row r="253" spans="1:27" x14ac:dyDescent="0.3">
      <c r="A253" s="103" t="s">
        <v>194</v>
      </c>
      <c r="B253" s="104">
        <v>43986</v>
      </c>
      <c r="C253" s="105">
        <v>10.037100000000001</v>
      </c>
      <c r="D253" s="105"/>
      <c r="E253" s="105"/>
      <c r="F253" s="105"/>
      <c r="G253" s="105"/>
      <c r="H253" s="105"/>
      <c r="I253" s="105"/>
      <c r="J253" s="105"/>
      <c r="K253" s="105"/>
      <c r="L253" s="105"/>
      <c r="M253" s="105"/>
      <c r="N253" s="105"/>
      <c r="O253" s="105"/>
      <c r="P253" s="105"/>
      <c r="Q253" s="105"/>
      <c r="R253" s="105"/>
      <c r="S253" s="105"/>
      <c r="T253" s="105"/>
      <c r="U253" s="106"/>
      <c r="V253" s="105"/>
      <c r="W253" s="106"/>
      <c r="X253" s="105"/>
      <c r="Y253" s="106"/>
      <c r="Z253" s="105">
        <v>0.42852848101266999</v>
      </c>
      <c r="AA253" s="106">
        <v>47</v>
      </c>
    </row>
    <row r="254" spans="1:27" x14ac:dyDescent="0.3">
      <c r="A254" s="103" t="s">
        <v>195</v>
      </c>
      <c r="B254" s="104">
        <v>43986</v>
      </c>
      <c r="C254" s="105">
        <v>13.33</v>
      </c>
      <c r="D254" s="105"/>
      <c r="E254" s="105"/>
      <c r="F254" s="105"/>
      <c r="G254" s="105"/>
      <c r="H254" s="105"/>
      <c r="I254" s="105"/>
      <c r="J254" s="105"/>
      <c r="K254" s="105"/>
      <c r="L254" s="105"/>
      <c r="M254" s="105"/>
      <c r="N254" s="105"/>
      <c r="O254" s="105"/>
      <c r="P254" s="105"/>
      <c r="Q254" s="105"/>
      <c r="R254" s="105"/>
      <c r="S254" s="105"/>
      <c r="T254" s="105">
        <v>-14.1825080349671</v>
      </c>
      <c r="U254" s="106">
        <v>25</v>
      </c>
      <c r="V254" s="105">
        <v>0.45502711462943402</v>
      </c>
      <c r="W254" s="106">
        <v>22</v>
      </c>
      <c r="X254" s="105"/>
      <c r="Y254" s="106"/>
      <c r="Z254" s="105">
        <v>7.4248625534514296</v>
      </c>
      <c r="AA254" s="106">
        <v>36</v>
      </c>
    </row>
    <row r="255" spans="1:27" x14ac:dyDescent="0.3">
      <c r="A255" s="103" t="s">
        <v>196</v>
      </c>
      <c r="B255" s="104">
        <v>43986</v>
      </c>
      <c r="C255" s="105">
        <v>171.42</v>
      </c>
      <c r="D255" s="105"/>
      <c r="E255" s="105"/>
      <c r="F255" s="105"/>
      <c r="G255" s="105"/>
      <c r="H255" s="105"/>
      <c r="I255" s="105"/>
      <c r="J255" s="105"/>
      <c r="K255" s="105"/>
      <c r="L255" s="105"/>
      <c r="M255" s="105"/>
      <c r="N255" s="105"/>
      <c r="O255" s="105"/>
      <c r="P255" s="105"/>
      <c r="Q255" s="105"/>
      <c r="R255" s="105"/>
      <c r="S255" s="105"/>
      <c r="T255" s="105">
        <v>-17.439584936182001</v>
      </c>
      <c r="U255" s="106">
        <v>45</v>
      </c>
      <c r="V255" s="105">
        <v>-3.2933020212959798</v>
      </c>
      <c r="W255" s="106">
        <v>39</v>
      </c>
      <c r="X255" s="105">
        <v>2.6791677960304701</v>
      </c>
      <c r="Y255" s="106">
        <v>34</v>
      </c>
      <c r="Z255" s="105">
        <v>9.1965368821400197</v>
      </c>
      <c r="AA255" s="106">
        <v>34</v>
      </c>
    </row>
    <row r="256" spans="1:27" x14ac:dyDescent="0.3">
      <c r="A256" s="103" t="s">
        <v>197</v>
      </c>
      <c r="B256" s="104">
        <v>43986</v>
      </c>
      <c r="C256" s="105">
        <v>184.18</v>
      </c>
      <c r="D256" s="105"/>
      <c r="E256" s="105"/>
      <c r="F256" s="105"/>
      <c r="G256" s="105"/>
      <c r="H256" s="105"/>
      <c r="I256" s="105"/>
      <c r="J256" s="105"/>
      <c r="K256" s="105"/>
      <c r="L256" s="105"/>
      <c r="M256" s="105"/>
      <c r="N256" s="105"/>
      <c r="O256" s="105"/>
      <c r="P256" s="105"/>
      <c r="Q256" s="105"/>
      <c r="R256" s="105"/>
      <c r="S256" s="105"/>
      <c r="T256" s="105">
        <v>-16.600067069479199</v>
      </c>
      <c r="U256" s="106">
        <v>41</v>
      </c>
      <c r="V256" s="105">
        <v>-1.57494098093094</v>
      </c>
      <c r="W256" s="106">
        <v>29</v>
      </c>
      <c r="X256" s="105">
        <v>6.7960158928099998</v>
      </c>
      <c r="Y256" s="106">
        <v>15</v>
      </c>
      <c r="Z256" s="105">
        <v>15.474810571712901</v>
      </c>
      <c r="AA256" s="106">
        <v>17</v>
      </c>
    </row>
    <row r="257" spans="1:27" x14ac:dyDescent="0.3">
      <c r="A257" s="103" t="s">
        <v>198</v>
      </c>
      <c r="B257" s="104">
        <v>43986</v>
      </c>
      <c r="C257" s="105">
        <v>88.589200000000005</v>
      </c>
      <c r="D257" s="105"/>
      <c r="E257" s="105"/>
      <c r="F257" s="105"/>
      <c r="G257" s="105"/>
      <c r="H257" s="105"/>
      <c r="I257" s="105"/>
      <c r="J257" s="105"/>
      <c r="K257" s="105"/>
      <c r="L257" s="105"/>
      <c r="M257" s="105"/>
      <c r="N257" s="105"/>
      <c r="O257" s="105"/>
      <c r="P257" s="105"/>
      <c r="Q257" s="105"/>
      <c r="R257" s="105"/>
      <c r="S257" s="105"/>
      <c r="T257" s="105">
        <v>-9.4518931023568999</v>
      </c>
      <c r="U257" s="106">
        <v>11</v>
      </c>
      <c r="V257" s="105">
        <v>1.2717589463103101</v>
      </c>
      <c r="W257" s="106">
        <v>14</v>
      </c>
      <c r="X257" s="105">
        <v>10.432637215877801</v>
      </c>
      <c r="Y257" s="106">
        <v>2</v>
      </c>
      <c r="Z257" s="105">
        <v>17.038348466918801</v>
      </c>
      <c r="AA257" s="106">
        <v>11</v>
      </c>
    </row>
    <row r="258" spans="1:27" x14ac:dyDescent="0.3">
      <c r="A258" s="103" t="s">
        <v>199</v>
      </c>
      <c r="B258" s="104">
        <v>43986</v>
      </c>
      <c r="C258" s="105">
        <v>43.32</v>
      </c>
      <c r="D258" s="105"/>
      <c r="E258" s="105"/>
      <c r="F258" s="105"/>
      <c r="G258" s="105"/>
      <c r="H258" s="105"/>
      <c r="I258" s="105"/>
      <c r="J258" s="105"/>
      <c r="K258" s="105"/>
      <c r="L258" s="105"/>
      <c r="M258" s="105"/>
      <c r="N258" s="105"/>
      <c r="O258" s="105"/>
      <c r="P258" s="105"/>
      <c r="Q258" s="105"/>
      <c r="R258" s="105"/>
      <c r="S258" s="105"/>
      <c r="T258" s="105">
        <v>-22.9648012863085</v>
      </c>
      <c r="U258" s="106">
        <v>54</v>
      </c>
      <c r="V258" s="105">
        <v>-4.4007876965821398</v>
      </c>
      <c r="W258" s="106">
        <v>42</v>
      </c>
      <c r="X258" s="105">
        <v>3.1623098560218299</v>
      </c>
      <c r="Y258" s="106">
        <v>30</v>
      </c>
      <c r="Z258" s="105">
        <v>29.0882563979909</v>
      </c>
      <c r="AA258" s="106">
        <v>1</v>
      </c>
    </row>
    <row r="259" spans="1:27" x14ac:dyDescent="0.3">
      <c r="A259" s="103" t="s">
        <v>372</v>
      </c>
      <c r="B259" s="104">
        <v>43986</v>
      </c>
      <c r="C259" s="105">
        <v>128.2687</v>
      </c>
      <c r="D259" s="105"/>
      <c r="E259" s="105"/>
      <c r="F259" s="105"/>
      <c r="G259" s="105"/>
      <c r="H259" s="105"/>
      <c r="I259" s="105"/>
      <c r="J259" s="105"/>
      <c r="K259" s="105"/>
      <c r="L259" s="105"/>
      <c r="M259" s="105"/>
      <c r="N259" s="105"/>
      <c r="O259" s="105"/>
      <c r="P259" s="105"/>
      <c r="Q259" s="105"/>
      <c r="R259" s="105"/>
      <c r="S259" s="105"/>
      <c r="T259" s="105">
        <v>-15.6709067683634</v>
      </c>
      <c r="U259" s="106">
        <v>35</v>
      </c>
      <c r="V259" s="105">
        <v>-2.11305533144533</v>
      </c>
      <c r="W259" s="106">
        <v>31</v>
      </c>
      <c r="X259" s="105">
        <v>2.7141662322822699</v>
      </c>
      <c r="Y259" s="106">
        <v>33</v>
      </c>
      <c r="Z259" s="105">
        <v>12.0983080684159</v>
      </c>
      <c r="AA259" s="106">
        <v>27</v>
      </c>
    </row>
    <row r="260" spans="1:27" x14ac:dyDescent="0.3">
      <c r="A260" s="103" t="s">
        <v>201</v>
      </c>
      <c r="B260" s="104">
        <v>43986</v>
      </c>
      <c r="C260" s="105">
        <v>11.666399999999999</v>
      </c>
      <c r="D260" s="105"/>
      <c r="E260" s="105"/>
      <c r="F260" s="105"/>
      <c r="G260" s="105"/>
      <c r="H260" s="105"/>
      <c r="I260" s="105"/>
      <c r="J260" s="105"/>
      <c r="K260" s="105"/>
      <c r="L260" s="105"/>
      <c r="M260" s="105"/>
      <c r="N260" s="105"/>
      <c r="O260" s="105"/>
      <c r="P260" s="105"/>
      <c r="Q260" s="105"/>
      <c r="R260" s="105"/>
      <c r="S260" s="105"/>
      <c r="T260" s="105">
        <v>-16.865103341537701</v>
      </c>
      <c r="U260" s="106">
        <v>43</v>
      </c>
      <c r="V260" s="105">
        <v>-3.2692712776813</v>
      </c>
      <c r="W260" s="106">
        <v>38</v>
      </c>
      <c r="X260" s="105">
        <v>3.6756795760685499</v>
      </c>
      <c r="Y260" s="106">
        <v>28</v>
      </c>
      <c r="Z260" s="105">
        <v>3.2176370553705902</v>
      </c>
      <c r="AA260" s="106">
        <v>43</v>
      </c>
    </row>
    <row r="261" spans="1:27" x14ac:dyDescent="0.3">
      <c r="A261" s="103" t="s">
        <v>202</v>
      </c>
      <c r="B261" s="104">
        <v>43986</v>
      </c>
      <c r="C261" s="105">
        <v>12.508800000000001</v>
      </c>
      <c r="D261" s="105"/>
      <c r="E261" s="105"/>
      <c r="F261" s="105"/>
      <c r="G261" s="105"/>
      <c r="H261" s="105"/>
      <c r="I261" s="105"/>
      <c r="J261" s="105"/>
      <c r="K261" s="105"/>
      <c r="L261" s="105"/>
      <c r="M261" s="105"/>
      <c r="N261" s="105"/>
      <c r="O261" s="105"/>
      <c r="P261" s="105"/>
      <c r="Q261" s="105"/>
      <c r="R261" s="105"/>
      <c r="S261" s="105"/>
      <c r="T261" s="105">
        <v>-13.8837481979066</v>
      </c>
      <c r="U261" s="106">
        <v>24</v>
      </c>
      <c r="V261" s="105">
        <v>-1.60069559833243</v>
      </c>
      <c r="W261" s="106">
        <v>30</v>
      </c>
      <c r="X261" s="105">
        <v>6.4455929582129396</v>
      </c>
      <c r="Y261" s="106">
        <v>17</v>
      </c>
      <c r="Z261" s="105">
        <v>4.7839461372745804</v>
      </c>
      <c r="AA261" s="106">
        <v>40</v>
      </c>
    </row>
    <row r="262" spans="1:27" x14ac:dyDescent="0.3">
      <c r="A262" s="103" t="s">
        <v>203</v>
      </c>
      <c r="B262" s="104">
        <v>43986</v>
      </c>
      <c r="C262" s="105">
        <v>12.310700000000001</v>
      </c>
      <c r="D262" s="105"/>
      <c r="E262" s="105"/>
      <c r="F262" s="105"/>
      <c r="G262" s="105"/>
      <c r="H262" s="105"/>
      <c r="I262" s="105"/>
      <c r="J262" s="105"/>
      <c r="K262" s="105"/>
      <c r="L262" s="105"/>
      <c r="M262" s="105"/>
      <c r="N262" s="105"/>
      <c r="O262" s="105"/>
      <c r="P262" s="105"/>
      <c r="Q262" s="105"/>
      <c r="R262" s="105"/>
      <c r="S262" s="105"/>
      <c r="T262" s="105">
        <v>-14.9064459370066</v>
      </c>
      <c r="U262" s="106">
        <v>30</v>
      </c>
      <c r="V262" s="105">
        <v>-0.71187546051893602</v>
      </c>
      <c r="W262" s="106">
        <v>24</v>
      </c>
      <c r="X262" s="105"/>
      <c r="Y262" s="106"/>
      <c r="Z262" s="105">
        <v>5.5269036697247698</v>
      </c>
      <c r="AA262" s="106">
        <v>39</v>
      </c>
    </row>
    <row r="263" spans="1:27" x14ac:dyDescent="0.3">
      <c r="A263" s="103" t="s">
        <v>204</v>
      </c>
      <c r="B263" s="104">
        <v>43986</v>
      </c>
      <c r="C263" s="105">
        <v>12.448499999999999</v>
      </c>
      <c r="D263" s="105"/>
      <c r="E263" s="105"/>
      <c r="F263" s="105"/>
      <c r="G263" s="105"/>
      <c r="H263" s="105"/>
      <c r="I263" s="105"/>
      <c r="J263" s="105"/>
      <c r="K263" s="105"/>
      <c r="L263" s="105"/>
      <c r="M263" s="105"/>
      <c r="N263" s="105"/>
      <c r="O263" s="105"/>
      <c r="P263" s="105"/>
      <c r="Q263" s="105"/>
      <c r="R263" s="105"/>
      <c r="S263" s="105"/>
      <c r="T263" s="105">
        <v>-6.98791437993461</v>
      </c>
      <c r="U263" s="106">
        <v>6</v>
      </c>
      <c r="V263" s="105">
        <v>6.79181994537457</v>
      </c>
      <c r="W263" s="106">
        <v>2</v>
      </c>
      <c r="X263" s="105"/>
      <c r="Y263" s="106"/>
      <c r="Z263" s="105">
        <v>7.69769595176572</v>
      </c>
      <c r="AA263" s="106">
        <v>35</v>
      </c>
    </row>
    <row r="264" spans="1:27" x14ac:dyDescent="0.3">
      <c r="A264" s="103" t="s">
        <v>205</v>
      </c>
      <c r="B264" s="104">
        <v>43986</v>
      </c>
      <c r="C264" s="105">
        <v>9.2053999999999991</v>
      </c>
      <c r="D264" s="105"/>
      <c r="E264" s="105"/>
      <c r="F264" s="105"/>
      <c r="G264" s="105"/>
      <c r="H264" s="105"/>
      <c r="I264" s="105"/>
      <c r="J264" s="105"/>
      <c r="K264" s="105"/>
      <c r="L264" s="105"/>
      <c r="M264" s="105"/>
      <c r="N264" s="105"/>
      <c r="O264" s="105"/>
      <c r="P264" s="105"/>
      <c r="Q264" s="105"/>
      <c r="R264" s="105"/>
      <c r="S264" s="105"/>
      <c r="T264" s="105">
        <v>-13.105947571466199</v>
      </c>
      <c r="U264" s="106">
        <v>19</v>
      </c>
      <c r="V264" s="105"/>
      <c r="W264" s="106"/>
      <c r="X264" s="105"/>
      <c r="Y264" s="106"/>
      <c r="Z264" s="105">
        <v>-3.6253625</v>
      </c>
      <c r="AA264" s="106">
        <v>50</v>
      </c>
    </row>
    <row r="265" spans="1:27" x14ac:dyDescent="0.3">
      <c r="A265" s="103" t="s">
        <v>206</v>
      </c>
      <c r="B265" s="104">
        <v>43986</v>
      </c>
      <c r="C265" s="105">
        <v>9.5860000000000003</v>
      </c>
      <c r="D265" s="105"/>
      <c r="E265" s="105"/>
      <c r="F265" s="105"/>
      <c r="G265" s="105"/>
      <c r="H265" s="105"/>
      <c r="I265" s="105"/>
      <c r="J265" s="105"/>
      <c r="K265" s="105"/>
      <c r="L265" s="105"/>
      <c r="M265" s="105"/>
      <c r="N265" s="105"/>
      <c r="O265" s="105"/>
      <c r="P265" s="105"/>
      <c r="Q265" s="105"/>
      <c r="R265" s="105"/>
      <c r="S265" s="105"/>
      <c r="T265" s="105">
        <v>-13.361951867881301</v>
      </c>
      <c r="U265" s="106">
        <v>20</v>
      </c>
      <c r="V265" s="105"/>
      <c r="W265" s="106"/>
      <c r="X265" s="105"/>
      <c r="Y265" s="106"/>
      <c r="Z265" s="105">
        <v>-2.1963662790697702</v>
      </c>
      <c r="AA265" s="106">
        <v>49</v>
      </c>
    </row>
    <row r="266" spans="1:27" x14ac:dyDescent="0.3">
      <c r="A266" s="103" t="s">
        <v>207</v>
      </c>
      <c r="B266" s="104">
        <v>43986</v>
      </c>
      <c r="C266" s="105">
        <v>26.387799999999999</v>
      </c>
      <c r="D266" s="105"/>
      <c r="E266" s="105"/>
      <c r="F266" s="105"/>
      <c r="G266" s="105"/>
      <c r="H266" s="105"/>
      <c r="I266" s="105"/>
      <c r="J266" s="105"/>
      <c r="K266" s="105"/>
      <c r="L266" s="105"/>
      <c r="M266" s="105"/>
      <c r="N266" s="105"/>
      <c r="O266" s="105"/>
      <c r="P266" s="105"/>
      <c r="Q266" s="105"/>
      <c r="R266" s="105"/>
      <c r="S266" s="105"/>
      <c r="T266" s="105">
        <v>-0.85020704589872598</v>
      </c>
      <c r="U266" s="106">
        <v>1</v>
      </c>
      <c r="V266" s="105">
        <v>9.73829271542672</v>
      </c>
      <c r="W266" s="106">
        <v>1</v>
      </c>
      <c r="X266" s="105">
        <v>13.083565303687701</v>
      </c>
      <c r="Y266" s="106">
        <v>1</v>
      </c>
      <c r="Z266" s="105">
        <v>26.467022123893798</v>
      </c>
      <c r="AA266" s="106">
        <v>3</v>
      </c>
    </row>
    <row r="267" spans="1:27" x14ac:dyDescent="0.3">
      <c r="A267" s="103" t="s">
        <v>208</v>
      </c>
      <c r="B267" s="104">
        <v>43986</v>
      </c>
      <c r="C267" s="105">
        <v>10.213699999999999</v>
      </c>
      <c r="D267" s="105"/>
      <c r="E267" s="105"/>
      <c r="F267" s="105"/>
      <c r="G267" s="105"/>
      <c r="H267" s="105"/>
      <c r="I267" s="105"/>
      <c r="J267" s="105"/>
      <c r="K267" s="105"/>
      <c r="L267" s="105"/>
      <c r="M267" s="105"/>
      <c r="N267" s="105"/>
      <c r="O267" s="105"/>
      <c r="P267" s="105"/>
      <c r="Q267" s="105"/>
      <c r="R267" s="105"/>
      <c r="S267" s="105"/>
      <c r="T267" s="105">
        <v>-4.9857822453775302</v>
      </c>
      <c r="U267" s="106">
        <v>4</v>
      </c>
      <c r="V267" s="105"/>
      <c r="W267" s="106"/>
      <c r="X267" s="105"/>
      <c r="Y267" s="106"/>
      <c r="Z267" s="105">
        <v>1.57259072580644</v>
      </c>
      <c r="AA267" s="106">
        <v>46</v>
      </c>
    </row>
    <row r="268" spans="1:27" x14ac:dyDescent="0.3">
      <c r="A268" s="103" t="s">
        <v>209</v>
      </c>
      <c r="B268" s="104">
        <v>43986</v>
      </c>
      <c r="C268" s="105">
        <v>83.6006</v>
      </c>
      <c r="D268" s="105"/>
      <c r="E268" s="105"/>
      <c r="F268" s="105"/>
      <c r="G268" s="105"/>
      <c r="H268" s="105"/>
      <c r="I268" s="105"/>
      <c r="J268" s="105"/>
      <c r="K268" s="105"/>
      <c r="L268" s="105"/>
      <c r="M268" s="105"/>
      <c r="N268" s="105"/>
      <c r="O268" s="105"/>
      <c r="P268" s="105"/>
      <c r="Q268" s="105"/>
      <c r="R268" s="105"/>
      <c r="S268" s="105"/>
      <c r="T268" s="105">
        <v>-22.5667468403025</v>
      </c>
      <c r="U268" s="106">
        <v>51</v>
      </c>
      <c r="V268" s="105">
        <v>-5.0628809886574997</v>
      </c>
      <c r="W268" s="106">
        <v>44</v>
      </c>
      <c r="X268" s="105">
        <v>3.37343560313849</v>
      </c>
      <c r="Y268" s="106">
        <v>29</v>
      </c>
      <c r="Z268" s="105">
        <v>9.6540782405489107</v>
      </c>
      <c r="AA268" s="106">
        <v>32</v>
      </c>
    </row>
    <row r="269" spans="1:27" x14ac:dyDescent="0.3">
      <c r="A269" s="103" t="s">
        <v>210</v>
      </c>
      <c r="B269" s="104">
        <v>43986</v>
      </c>
      <c r="C269" s="105">
        <v>7.3494999999999999</v>
      </c>
      <c r="D269" s="105"/>
      <c r="E269" s="105"/>
      <c r="F269" s="105"/>
      <c r="G269" s="105"/>
      <c r="H269" s="105"/>
      <c r="I269" s="105"/>
      <c r="J269" s="105"/>
      <c r="K269" s="105"/>
      <c r="L269" s="105"/>
      <c r="M269" s="105"/>
      <c r="N269" s="105"/>
      <c r="O269" s="105"/>
      <c r="P269" s="105"/>
      <c r="Q269" s="105"/>
      <c r="R269" s="105"/>
      <c r="S269" s="105"/>
      <c r="T269" s="105">
        <v>-32.493031676585197</v>
      </c>
      <c r="U269" s="106">
        <v>59</v>
      </c>
      <c r="V269" s="105">
        <v>-13.191047690334299</v>
      </c>
      <c r="W269" s="106">
        <v>48</v>
      </c>
      <c r="X269" s="105"/>
      <c r="Y269" s="106"/>
      <c r="Z269" s="105">
        <v>-7.4762944358578096</v>
      </c>
      <c r="AA269" s="106">
        <v>56</v>
      </c>
    </row>
    <row r="270" spans="1:27" x14ac:dyDescent="0.3">
      <c r="A270" s="103" t="s">
        <v>211</v>
      </c>
      <c r="B270" s="104">
        <v>43986</v>
      </c>
      <c r="C270" s="105">
        <v>6.1856999999999998</v>
      </c>
      <c r="D270" s="105"/>
      <c r="E270" s="105"/>
      <c r="F270" s="105"/>
      <c r="G270" s="105"/>
      <c r="H270" s="105"/>
      <c r="I270" s="105"/>
      <c r="J270" s="105"/>
      <c r="K270" s="105"/>
      <c r="L270" s="105"/>
      <c r="M270" s="105"/>
      <c r="N270" s="105"/>
      <c r="O270" s="105"/>
      <c r="P270" s="105"/>
      <c r="Q270" s="105"/>
      <c r="R270" s="105"/>
      <c r="S270" s="105"/>
      <c r="T270" s="105">
        <v>-32.5080253534002</v>
      </c>
      <c r="U270" s="106">
        <v>60</v>
      </c>
      <c r="V270" s="105">
        <v>-13.325688261150701</v>
      </c>
      <c r="W270" s="106">
        <v>49</v>
      </c>
      <c r="X270" s="105"/>
      <c r="Y270" s="106"/>
      <c r="Z270" s="105">
        <v>-11.9196875</v>
      </c>
      <c r="AA270" s="106">
        <v>59</v>
      </c>
    </row>
    <row r="271" spans="1:27" x14ac:dyDescent="0.3">
      <c r="A271" s="103" t="s">
        <v>212</v>
      </c>
      <c r="B271" s="104">
        <v>43986</v>
      </c>
      <c r="C271" s="105">
        <v>5.9916999999999998</v>
      </c>
      <c r="D271" s="105"/>
      <c r="E271" s="105"/>
      <c r="F271" s="105"/>
      <c r="G271" s="105"/>
      <c r="H271" s="105"/>
      <c r="I271" s="105"/>
      <c r="J271" s="105"/>
      <c r="K271" s="105"/>
      <c r="L271" s="105"/>
      <c r="M271" s="105"/>
      <c r="N271" s="105"/>
      <c r="O271" s="105"/>
      <c r="P271" s="105"/>
      <c r="Q271" s="105"/>
      <c r="R271" s="105"/>
      <c r="S271" s="105"/>
      <c r="T271" s="105">
        <v>-32.764303860752399</v>
      </c>
      <c r="U271" s="106">
        <v>61</v>
      </c>
      <c r="V271" s="105"/>
      <c r="W271" s="106"/>
      <c r="X271" s="105"/>
      <c r="Y271" s="106"/>
      <c r="Z271" s="105">
        <v>-13.7373661971831</v>
      </c>
      <c r="AA271" s="106">
        <v>60</v>
      </c>
    </row>
    <row r="272" spans="1:27" x14ac:dyDescent="0.3">
      <c r="A272" s="103" t="s">
        <v>213</v>
      </c>
      <c r="B272" s="104">
        <v>43986</v>
      </c>
      <c r="C272" s="105">
        <v>5.5895000000000001</v>
      </c>
      <c r="D272" s="105"/>
      <c r="E272" s="105"/>
      <c r="F272" s="105"/>
      <c r="G272" s="105"/>
      <c r="H272" s="105"/>
      <c r="I272" s="105"/>
      <c r="J272" s="105"/>
      <c r="K272" s="105"/>
      <c r="L272" s="105"/>
      <c r="M272" s="105"/>
      <c r="N272" s="105"/>
      <c r="O272" s="105"/>
      <c r="P272" s="105"/>
      <c r="Q272" s="105"/>
      <c r="R272" s="105"/>
      <c r="S272" s="105"/>
      <c r="T272" s="105">
        <v>-34.5143453650618</v>
      </c>
      <c r="U272" s="106">
        <v>62</v>
      </c>
      <c r="V272" s="105"/>
      <c r="W272" s="106"/>
      <c r="X272" s="105"/>
      <c r="Y272" s="106"/>
      <c r="Z272" s="105">
        <v>-16.426862244898</v>
      </c>
      <c r="AA272" s="106">
        <v>62</v>
      </c>
    </row>
    <row r="273" spans="1:27" x14ac:dyDescent="0.3">
      <c r="A273" s="103" t="s">
        <v>214</v>
      </c>
      <c r="B273" s="104">
        <v>43986</v>
      </c>
      <c r="C273" s="105">
        <v>11.828900000000001</v>
      </c>
      <c r="D273" s="105"/>
      <c r="E273" s="105"/>
      <c r="F273" s="105"/>
      <c r="G273" s="105"/>
      <c r="H273" s="105"/>
      <c r="I273" s="105"/>
      <c r="J273" s="105"/>
      <c r="K273" s="105"/>
      <c r="L273" s="105"/>
      <c r="M273" s="105"/>
      <c r="N273" s="105"/>
      <c r="O273" s="105"/>
      <c r="P273" s="105"/>
      <c r="Q273" s="105"/>
      <c r="R273" s="105"/>
      <c r="S273" s="105"/>
      <c r="T273" s="105">
        <v>-16.5925485457999</v>
      </c>
      <c r="U273" s="106">
        <v>40</v>
      </c>
      <c r="V273" s="105">
        <v>-2.4989391804782501</v>
      </c>
      <c r="W273" s="106">
        <v>33</v>
      </c>
      <c r="X273" s="105">
        <v>3.9359820817225102</v>
      </c>
      <c r="Y273" s="106">
        <v>27</v>
      </c>
      <c r="Z273" s="105">
        <v>3.5189694254085402</v>
      </c>
      <c r="AA273" s="106">
        <v>42</v>
      </c>
    </row>
    <row r="274" spans="1:27" x14ac:dyDescent="0.3">
      <c r="A274" s="103" t="s">
        <v>215</v>
      </c>
      <c r="B274" s="104">
        <v>43986</v>
      </c>
      <c r="C274" s="105">
        <v>12.999700000000001</v>
      </c>
      <c r="D274" s="105"/>
      <c r="E274" s="105"/>
      <c r="F274" s="105"/>
      <c r="G274" s="105"/>
      <c r="H274" s="105"/>
      <c r="I274" s="105"/>
      <c r="J274" s="105"/>
      <c r="K274" s="105"/>
      <c r="L274" s="105"/>
      <c r="M274" s="105"/>
      <c r="N274" s="105"/>
      <c r="O274" s="105"/>
      <c r="P274" s="105"/>
      <c r="Q274" s="105"/>
      <c r="R274" s="105"/>
      <c r="S274" s="105"/>
      <c r="T274" s="105">
        <v>-15.3223533542042</v>
      </c>
      <c r="U274" s="106">
        <v>31</v>
      </c>
      <c r="V274" s="105">
        <v>-1.24260003462382</v>
      </c>
      <c r="W274" s="106">
        <v>28</v>
      </c>
      <c r="X274" s="105"/>
      <c r="Y274" s="106"/>
      <c r="Z274" s="105">
        <v>7.1281933593750004</v>
      </c>
      <c r="AA274" s="106">
        <v>37</v>
      </c>
    </row>
    <row r="275" spans="1:27" x14ac:dyDescent="0.3">
      <c r="A275" s="103" t="s">
        <v>216</v>
      </c>
      <c r="B275" s="104">
        <v>43986</v>
      </c>
      <c r="C275" s="105">
        <v>6.0842000000000001</v>
      </c>
      <c r="D275" s="105"/>
      <c r="E275" s="105"/>
      <c r="F275" s="105"/>
      <c r="G275" s="105"/>
      <c r="H275" s="105"/>
      <c r="I275" s="105"/>
      <c r="J275" s="105"/>
      <c r="K275" s="105"/>
      <c r="L275" s="105"/>
      <c r="M275" s="105"/>
      <c r="N275" s="105"/>
      <c r="O275" s="105"/>
      <c r="P275" s="105"/>
      <c r="Q275" s="105"/>
      <c r="R275" s="105"/>
      <c r="S275" s="105"/>
      <c r="T275" s="105">
        <v>-31.948528363738902</v>
      </c>
      <c r="U275" s="106">
        <v>58</v>
      </c>
      <c r="V275" s="105"/>
      <c r="W275" s="106"/>
      <c r="X275" s="105"/>
      <c r="Y275" s="106"/>
      <c r="Z275" s="105">
        <v>-17.888197747184002</v>
      </c>
      <c r="AA275" s="106">
        <v>63</v>
      </c>
    </row>
    <row r="276" spans="1:27" x14ac:dyDescent="0.3">
      <c r="A276" s="103" t="s">
        <v>217</v>
      </c>
      <c r="B276" s="104">
        <v>43986</v>
      </c>
      <c r="C276" s="105">
        <v>7.3037999999999998</v>
      </c>
      <c r="D276" s="105"/>
      <c r="E276" s="105"/>
      <c r="F276" s="105"/>
      <c r="G276" s="105"/>
      <c r="H276" s="105"/>
      <c r="I276" s="105"/>
      <c r="J276" s="105"/>
      <c r="K276" s="105"/>
      <c r="L276" s="105"/>
      <c r="M276" s="105"/>
      <c r="N276" s="105"/>
      <c r="O276" s="105"/>
      <c r="P276" s="105"/>
      <c r="Q276" s="105"/>
      <c r="R276" s="105"/>
      <c r="S276" s="105"/>
      <c r="T276" s="105">
        <v>-28.335435798334998</v>
      </c>
      <c r="U276" s="106">
        <v>56</v>
      </c>
      <c r="V276" s="105"/>
      <c r="W276" s="106"/>
      <c r="X276" s="105"/>
      <c r="Y276" s="106"/>
      <c r="Z276" s="105">
        <v>-13.9392776203966</v>
      </c>
      <c r="AA276" s="106">
        <v>61</v>
      </c>
    </row>
    <row r="277" spans="1:27" x14ac:dyDescent="0.3">
      <c r="A277" s="103" t="s">
        <v>218</v>
      </c>
      <c r="B277" s="104">
        <v>43986</v>
      </c>
      <c r="C277" s="105">
        <v>16.982299999999999</v>
      </c>
      <c r="D277" s="105"/>
      <c r="E277" s="105"/>
      <c r="F277" s="105"/>
      <c r="G277" s="105"/>
      <c r="H277" s="105"/>
      <c r="I277" s="105"/>
      <c r="J277" s="105"/>
      <c r="K277" s="105"/>
      <c r="L277" s="105"/>
      <c r="M277" s="105"/>
      <c r="N277" s="105"/>
      <c r="O277" s="105"/>
      <c r="P277" s="105"/>
      <c r="Q277" s="105"/>
      <c r="R277" s="105"/>
      <c r="S277" s="105"/>
      <c r="T277" s="105">
        <v>-14.8588678341328</v>
      </c>
      <c r="U277" s="106">
        <v>29</v>
      </c>
      <c r="V277" s="105">
        <v>1.57926410605926</v>
      </c>
      <c r="W277" s="106">
        <v>11</v>
      </c>
      <c r="X277" s="105">
        <v>9.3275223977659998</v>
      </c>
      <c r="Y277" s="106">
        <v>5</v>
      </c>
      <c r="Z277" s="105">
        <v>12.365548277535201</v>
      </c>
      <c r="AA277" s="106">
        <v>26</v>
      </c>
    </row>
    <row r="278" spans="1:27" x14ac:dyDescent="0.3">
      <c r="A278" s="103" t="s">
        <v>219</v>
      </c>
      <c r="B278" s="104">
        <v>43986</v>
      </c>
      <c r="C278" s="105">
        <v>73.099999999999994</v>
      </c>
      <c r="D278" s="105"/>
      <c r="E278" s="105"/>
      <c r="F278" s="105"/>
      <c r="G278" s="105"/>
      <c r="H278" s="105"/>
      <c r="I278" s="105"/>
      <c r="J278" s="105"/>
      <c r="K278" s="105"/>
      <c r="L278" s="105"/>
      <c r="M278" s="105"/>
      <c r="N278" s="105"/>
      <c r="O278" s="105"/>
      <c r="P278" s="105"/>
      <c r="Q278" s="105"/>
      <c r="R278" s="105"/>
      <c r="S278" s="105"/>
      <c r="T278" s="105">
        <v>-13.454263265108199</v>
      </c>
      <c r="U278" s="106">
        <v>23</v>
      </c>
      <c r="V278" s="105">
        <v>1.5218201385794401</v>
      </c>
      <c r="W278" s="106">
        <v>12</v>
      </c>
      <c r="X278" s="105">
        <v>7.47817435877805</v>
      </c>
      <c r="Y278" s="106">
        <v>14</v>
      </c>
      <c r="Z278" s="105">
        <v>11.9742767063605</v>
      </c>
      <c r="AA278" s="106">
        <v>28</v>
      </c>
    </row>
    <row r="279" spans="1:27" x14ac:dyDescent="0.3">
      <c r="A279" s="103" t="s">
        <v>220</v>
      </c>
      <c r="B279" s="104">
        <v>43986</v>
      </c>
      <c r="C279" s="105">
        <v>23.28</v>
      </c>
      <c r="D279" s="105"/>
      <c r="E279" s="105"/>
      <c r="F279" s="105"/>
      <c r="G279" s="105"/>
      <c r="H279" s="105"/>
      <c r="I279" s="105"/>
      <c r="J279" s="105"/>
      <c r="K279" s="105"/>
      <c r="L279" s="105"/>
      <c r="M279" s="105"/>
      <c r="N279" s="105"/>
      <c r="O279" s="105"/>
      <c r="P279" s="105"/>
      <c r="Q279" s="105"/>
      <c r="R279" s="105"/>
      <c r="S279" s="105"/>
      <c r="T279" s="105">
        <v>-10.260905271802599</v>
      </c>
      <c r="U279" s="106">
        <v>14</v>
      </c>
      <c r="V279" s="105">
        <v>0.78939400493101697</v>
      </c>
      <c r="W279" s="106">
        <v>20</v>
      </c>
      <c r="X279" s="105">
        <v>3.1377144902887002</v>
      </c>
      <c r="Y279" s="106">
        <v>31</v>
      </c>
      <c r="Z279" s="105">
        <v>10.407937198679701</v>
      </c>
      <c r="AA279" s="106">
        <v>30</v>
      </c>
    </row>
    <row r="280" spans="1:27" x14ac:dyDescent="0.3">
      <c r="A280" s="103" t="s">
        <v>221</v>
      </c>
      <c r="B280" s="104">
        <v>43986</v>
      </c>
      <c r="C280" s="105">
        <v>11.7354</v>
      </c>
      <c r="D280" s="105"/>
      <c r="E280" s="105"/>
      <c r="F280" s="105"/>
      <c r="G280" s="105"/>
      <c r="H280" s="105"/>
      <c r="I280" s="105"/>
      <c r="J280" s="105"/>
      <c r="K280" s="105"/>
      <c r="L280" s="105"/>
      <c r="M280" s="105"/>
      <c r="N280" s="105"/>
      <c r="O280" s="105"/>
      <c r="P280" s="105"/>
      <c r="Q280" s="105"/>
      <c r="R280" s="105"/>
      <c r="S280" s="105"/>
      <c r="T280" s="105">
        <v>-20.2770894855345</v>
      </c>
      <c r="U280" s="106">
        <v>48</v>
      </c>
      <c r="V280" s="105">
        <v>-4.1836961056669804</v>
      </c>
      <c r="W280" s="106">
        <v>41</v>
      </c>
      <c r="X280" s="105"/>
      <c r="Y280" s="106"/>
      <c r="Z280" s="105">
        <v>4.1481401440733503</v>
      </c>
      <c r="AA280" s="106">
        <v>41</v>
      </c>
    </row>
    <row r="281" spans="1:27" x14ac:dyDescent="0.3">
      <c r="A281" s="103" t="s">
        <v>222</v>
      </c>
      <c r="B281" s="104">
        <v>43986</v>
      </c>
      <c r="C281" s="105">
        <v>8.5387000000000004</v>
      </c>
      <c r="D281" s="105"/>
      <c r="E281" s="105"/>
      <c r="F281" s="105"/>
      <c r="G281" s="105"/>
      <c r="H281" s="105"/>
      <c r="I281" s="105"/>
      <c r="J281" s="105"/>
      <c r="K281" s="105"/>
      <c r="L281" s="105"/>
      <c r="M281" s="105"/>
      <c r="N281" s="105"/>
      <c r="O281" s="105"/>
      <c r="P281" s="105"/>
      <c r="Q281" s="105"/>
      <c r="R281" s="105"/>
      <c r="S281" s="105"/>
      <c r="T281" s="105">
        <v>-25.100589845184601</v>
      </c>
      <c r="U281" s="106">
        <v>55</v>
      </c>
      <c r="V281" s="105">
        <v>-7.7555320692949401</v>
      </c>
      <c r="W281" s="106">
        <v>46</v>
      </c>
      <c r="X281" s="105"/>
      <c r="Y281" s="106"/>
      <c r="Z281" s="105">
        <v>-4.3505261011419201</v>
      </c>
      <c r="AA281" s="106">
        <v>52</v>
      </c>
    </row>
    <row r="282" spans="1:27" x14ac:dyDescent="0.3">
      <c r="A282" s="103" t="s">
        <v>223</v>
      </c>
      <c r="B282" s="104">
        <v>43986</v>
      </c>
      <c r="C282" s="105">
        <v>8.0998000000000001</v>
      </c>
      <c r="D282" s="105"/>
      <c r="E282" s="105"/>
      <c r="F282" s="105"/>
      <c r="G282" s="105"/>
      <c r="H282" s="105"/>
      <c r="I282" s="105"/>
      <c r="J282" s="105"/>
      <c r="K282" s="105"/>
      <c r="L282" s="105"/>
      <c r="M282" s="105"/>
      <c r="N282" s="105"/>
      <c r="O282" s="105"/>
      <c r="P282" s="105"/>
      <c r="Q282" s="105"/>
      <c r="R282" s="105"/>
      <c r="S282" s="105"/>
      <c r="T282" s="105">
        <v>-22.765806817132301</v>
      </c>
      <c r="U282" s="106">
        <v>52</v>
      </c>
      <c r="V282" s="105">
        <v>-6.1028353333190903</v>
      </c>
      <c r="W282" s="106">
        <v>45</v>
      </c>
      <c r="X282" s="105"/>
      <c r="Y282" s="106"/>
      <c r="Z282" s="105">
        <v>-5.9636543422184003</v>
      </c>
      <c r="AA282" s="106">
        <v>53</v>
      </c>
    </row>
    <row r="283" spans="1:27" x14ac:dyDescent="0.3">
      <c r="A283" s="103" t="s">
        <v>224</v>
      </c>
      <c r="B283" s="104">
        <v>43986</v>
      </c>
      <c r="C283" s="105">
        <v>7.5065999999999997</v>
      </c>
      <c r="D283" s="105"/>
      <c r="E283" s="105"/>
      <c r="F283" s="105"/>
      <c r="G283" s="105"/>
      <c r="H283" s="105"/>
      <c r="I283" s="105"/>
      <c r="J283" s="105"/>
      <c r="K283" s="105"/>
      <c r="L283" s="105"/>
      <c r="M283" s="105"/>
      <c r="N283" s="105"/>
      <c r="O283" s="105"/>
      <c r="P283" s="105"/>
      <c r="Q283" s="105"/>
      <c r="R283" s="105"/>
      <c r="S283" s="105"/>
      <c r="T283" s="105">
        <v>-17.329851616855802</v>
      </c>
      <c r="U283" s="106">
        <v>44</v>
      </c>
      <c r="V283" s="105"/>
      <c r="W283" s="106"/>
      <c r="X283" s="105"/>
      <c r="Y283" s="106"/>
      <c r="Z283" s="105">
        <v>-10.4849193548387</v>
      </c>
      <c r="AA283" s="106">
        <v>58</v>
      </c>
    </row>
    <row r="284" spans="1:27" x14ac:dyDescent="0.3">
      <c r="A284" s="103" t="s">
        <v>225</v>
      </c>
      <c r="B284" s="104">
        <v>43986</v>
      </c>
      <c r="C284" s="105">
        <v>7.8589000000000002</v>
      </c>
      <c r="D284" s="105"/>
      <c r="E284" s="105"/>
      <c r="F284" s="105"/>
      <c r="G284" s="105"/>
      <c r="H284" s="105"/>
      <c r="I284" s="105"/>
      <c r="J284" s="105"/>
      <c r="K284" s="105"/>
      <c r="L284" s="105"/>
      <c r="M284" s="105"/>
      <c r="N284" s="105"/>
      <c r="O284" s="105"/>
      <c r="P284" s="105"/>
      <c r="Q284" s="105"/>
      <c r="R284" s="105"/>
      <c r="S284" s="105"/>
      <c r="T284" s="105">
        <v>-15.6495411640422</v>
      </c>
      <c r="U284" s="106">
        <v>34</v>
      </c>
      <c r="V284" s="105"/>
      <c r="W284" s="106"/>
      <c r="X284" s="105"/>
      <c r="Y284" s="106"/>
      <c r="Z284" s="105">
        <v>-9.7687687499999996</v>
      </c>
      <c r="AA284" s="106">
        <v>57</v>
      </c>
    </row>
    <row r="285" spans="1:27" x14ac:dyDescent="0.3">
      <c r="A285" s="103" t="s">
        <v>226</v>
      </c>
      <c r="B285" s="104">
        <v>43986</v>
      </c>
      <c r="C285" s="105">
        <v>83.643699999999995</v>
      </c>
      <c r="D285" s="105"/>
      <c r="E285" s="105"/>
      <c r="F285" s="105"/>
      <c r="G285" s="105"/>
      <c r="H285" s="105"/>
      <c r="I285" s="105"/>
      <c r="J285" s="105"/>
      <c r="K285" s="105"/>
      <c r="L285" s="105"/>
      <c r="M285" s="105"/>
      <c r="N285" s="105"/>
      <c r="O285" s="105"/>
      <c r="P285" s="105"/>
      <c r="Q285" s="105"/>
      <c r="R285" s="105"/>
      <c r="S285" s="105"/>
      <c r="T285" s="105">
        <v>-10.759994527820099</v>
      </c>
      <c r="U285" s="106">
        <v>15</v>
      </c>
      <c r="V285" s="105">
        <v>0.82630117169031203</v>
      </c>
      <c r="W285" s="106">
        <v>19</v>
      </c>
      <c r="X285" s="105">
        <v>6.0356042981535998</v>
      </c>
      <c r="Y285" s="106">
        <v>20</v>
      </c>
      <c r="Z285" s="105">
        <v>13.051290904858201</v>
      </c>
      <c r="AA285" s="106">
        <v>24</v>
      </c>
    </row>
    <row r="286" spans="1:27" x14ac:dyDescent="0.3">
      <c r="A286" s="136"/>
      <c r="B286" s="136"/>
      <c r="C286" s="136"/>
      <c r="D286" s="108"/>
      <c r="E286" s="108"/>
      <c r="F286" s="108"/>
      <c r="G286" s="108"/>
      <c r="H286" s="108"/>
      <c r="I286" s="108"/>
      <c r="J286" s="108"/>
      <c r="K286" s="108"/>
      <c r="L286" s="108"/>
      <c r="M286" s="108"/>
      <c r="N286" s="108"/>
      <c r="O286" s="108"/>
      <c r="P286" s="108"/>
      <c r="Q286" s="108"/>
      <c r="R286" s="108"/>
      <c r="S286" s="108"/>
      <c r="T286" s="136" t="s">
        <v>4</v>
      </c>
      <c r="U286" s="136"/>
      <c r="V286" s="136" t="s">
        <v>5</v>
      </c>
      <c r="W286" s="136"/>
      <c r="X286" s="136" t="s">
        <v>6</v>
      </c>
      <c r="Y286" s="136"/>
      <c r="Z286" s="108" t="s">
        <v>46</v>
      </c>
      <c r="AA286" s="136" t="s">
        <v>404</v>
      </c>
    </row>
    <row r="287" spans="1:27" x14ac:dyDescent="0.3">
      <c r="A287" s="136"/>
      <c r="B287" s="136"/>
      <c r="C287" s="136"/>
      <c r="D287" s="108"/>
      <c r="E287" s="108"/>
      <c r="F287" s="108"/>
      <c r="G287" s="108"/>
      <c r="H287" s="108"/>
      <c r="I287" s="108"/>
      <c r="J287" s="108"/>
      <c r="K287" s="108"/>
      <c r="L287" s="108"/>
      <c r="M287" s="108"/>
      <c r="N287" s="108"/>
      <c r="O287" s="108"/>
      <c r="P287" s="108"/>
      <c r="Q287" s="108"/>
      <c r="R287" s="108"/>
      <c r="S287" s="108"/>
      <c r="T287" s="108" t="s">
        <v>0</v>
      </c>
      <c r="U287" s="108"/>
      <c r="V287" s="108" t="s">
        <v>0</v>
      </c>
      <c r="W287" s="108"/>
      <c r="X287" s="108" t="s">
        <v>0</v>
      </c>
      <c r="Y287" s="108"/>
      <c r="Z287" s="108" t="s">
        <v>0</v>
      </c>
      <c r="AA287" s="136"/>
    </row>
    <row r="288" spans="1:27" x14ac:dyDescent="0.3">
      <c r="A288" s="108" t="s">
        <v>7</v>
      </c>
      <c r="B288" s="108" t="s">
        <v>8</v>
      </c>
      <c r="C288" s="108" t="s">
        <v>9</v>
      </c>
      <c r="D288" s="108"/>
      <c r="E288" s="108"/>
      <c r="F288" s="108"/>
      <c r="G288" s="108"/>
      <c r="H288" s="108"/>
      <c r="I288" s="108"/>
      <c r="J288" s="108"/>
      <c r="K288" s="108"/>
      <c r="L288" s="108"/>
      <c r="M288" s="108"/>
      <c r="N288" s="108"/>
      <c r="O288" s="108"/>
      <c r="P288" s="108"/>
      <c r="Q288" s="108"/>
      <c r="R288" s="108"/>
      <c r="S288" s="108"/>
      <c r="T288" s="108"/>
      <c r="U288" s="108" t="s">
        <v>10</v>
      </c>
      <c r="V288" s="108"/>
      <c r="W288" s="108" t="s">
        <v>10</v>
      </c>
      <c r="X288" s="108"/>
      <c r="Y288" s="108" t="s">
        <v>10</v>
      </c>
      <c r="Z288" s="108"/>
      <c r="AA288" s="108" t="s">
        <v>10</v>
      </c>
    </row>
    <row r="289" spans="1:27" x14ac:dyDescent="0.3">
      <c r="A289" s="102" t="s">
        <v>386</v>
      </c>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x14ac:dyDescent="0.3">
      <c r="A290" s="103" t="s">
        <v>266</v>
      </c>
      <c r="B290" s="104">
        <v>43986</v>
      </c>
      <c r="C290" s="105">
        <v>34.770000000000003</v>
      </c>
      <c r="D290" s="105"/>
      <c r="E290" s="105"/>
      <c r="F290" s="105"/>
      <c r="G290" s="105"/>
      <c r="H290" s="105"/>
      <c r="I290" s="105"/>
      <c r="J290" s="105"/>
      <c r="K290" s="105"/>
      <c r="L290" s="105"/>
      <c r="M290" s="105"/>
      <c r="N290" s="105"/>
      <c r="O290" s="105"/>
      <c r="P290" s="105"/>
      <c r="Q290" s="105"/>
      <c r="R290" s="105"/>
      <c r="S290" s="105"/>
      <c r="T290" s="105">
        <v>-12.030771909748999</v>
      </c>
      <c r="U290" s="106">
        <v>18</v>
      </c>
      <c r="V290" s="105">
        <v>0.80290580544087098</v>
      </c>
      <c r="W290" s="106">
        <v>13</v>
      </c>
      <c r="X290" s="105">
        <v>6.2941612905095603</v>
      </c>
      <c r="Y290" s="106">
        <v>13</v>
      </c>
      <c r="Z290" s="105">
        <v>18.1074504306028</v>
      </c>
      <c r="AA290" s="106">
        <v>28</v>
      </c>
    </row>
    <row r="291" spans="1:27" x14ac:dyDescent="0.3">
      <c r="A291" s="103" t="s">
        <v>405</v>
      </c>
      <c r="B291" s="104">
        <v>43986</v>
      </c>
      <c r="C291" s="105">
        <v>28.39</v>
      </c>
      <c r="D291" s="105"/>
      <c r="E291" s="105"/>
      <c r="F291" s="105"/>
      <c r="G291" s="105"/>
      <c r="H291" s="105"/>
      <c r="I291" s="105"/>
      <c r="J291" s="105"/>
      <c r="K291" s="105"/>
      <c r="L291" s="105"/>
      <c r="M291" s="105"/>
      <c r="N291" s="105"/>
      <c r="O291" s="105"/>
      <c r="P291" s="105"/>
      <c r="Q291" s="105"/>
      <c r="R291" s="105"/>
      <c r="S291" s="105"/>
      <c r="T291" s="105">
        <v>-10.721960822712701</v>
      </c>
      <c r="U291" s="106">
        <v>14</v>
      </c>
      <c r="V291" s="105">
        <v>1.62097456301311</v>
      </c>
      <c r="W291" s="106">
        <v>10</v>
      </c>
      <c r="X291" s="105">
        <v>7.1856119468089403</v>
      </c>
      <c r="Y291" s="106">
        <v>10</v>
      </c>
      <c r="Z291" s="105">
        <v>15.301428735789401</v>
      </c>
      <c r="AA291" s="106">
        <v>31</v>
      </c>
    </row>
    <row r="292" spans="1:27" x14ac:dyDescent="0.3">
      <c r="A292" s="103" t="s">
        <v>267</v>
      </c>
      <c r="B292" s="104">
        <v>43986</v>
      </c>
      <c r="C292" s="105">
        <v>28.39</v>
      </c>
      <c r="D292" s="105"/>
      <c r="E292" s="105"/>
      <c r="F292" s="105"/>
      <c r="G292" s="105"/>
      <c r="H292" s="105"/>
      <c r="I292" s="105"/>
      <c r="J292" s="105"/>
      <c r="K292" s="105"/>
      <c r="L292" s="105"/>
      <c r="M292" s="105"/>
      <c r="N292" s="105"/>
      <c r="O292" s="105"/>
      <c r="P292" s="105"/>
      <c r="Q292" s="105"/>
      <c r="R292" s="105"/>
      <c r="S292" s="105"/>
      <c r="T292" s="105">
        <v>-10.721960822712701</v>
      </c>
      <c r="U292" s="106">
        <v>14</v>
      </c>
      <c r="V292" s="105">
        <v>1.62097456301311</v>
      </c>
      <c r="W292" s="106">
        <v>10</v>
      </c>
      <c r="X292" s="105">
        <v>7.1856119468089403</v>
      </c>
      <c r="Y292" s="106">
        <v>10</v>
      </c>
      <c r="Z292" s="105">
        <v>15.301428735789401</v>
      </c>
      <c r="AA292" s="106">
        <v>31</v>
      </c>
    </row>
    <row r="293" spans="1:27" x14ac:dyDescent="0.3">
      <c r="A293" s="103" t="s">
        <v>268</v>
      </c>
      <c r="B293" s="104">
        <v>43986</v>
      </c>
      <c r="C293" s="105">
        <v>42.682899999999997</v>
      </c>
      <c r="D293" s="105"/>
      <c r="E293" s="105"/>
      <c r="F293" s="105"/>
      <c r="G293" s="105"/>
      <c r="H293" s="105"/>
      <c r="I293" s="105"/>
      <c r="J293" s="105"/>
      <c r="K293" s="105"/>
      <c r="L293" s="105"/>
      <c r="M293" s="105"/>
      <c r="N293" s="105"/>
      <c r="O293" s="105"/>
      <c r="P293" s="105"/>
      <c r="Q293" s="105"/>
      <c r="R293" s="105"/>
      <c r="S293" s="105"/>
      <c r="T293" s="105">
        <v>-8.2247605549045097</v>
      </c>
      <c r="U293" s="106">
        <v>9</v>
      </c>
      <c r="V293" s="105">
        <v>5.6409636982985001</v>
      </c>
      <c r="W293" s="106">
        <v>3</v>
      </c>
      <c r="X293" s="105">
        <v>8.5365924571456002</v>
      </c>
      <c r="Y293" s="106">
        <v>4</v>
      </c>
      <c r="Z293" s="105">
        <v>31.310389763779501</v>
      </c>
      <c r="AA293" s="106">
        <v>15</v>
      </c>
    </row>
    <row r="294" spans="1:27" x14ac:dyDescent="0.3">
      <c r="A294" s="103" t="s">
        <v>269</v>
      </c>
      <c r="B294" s="104">
        <v>43986</v>
      </c>
      <c r="C294" s="105">
        <v>37.69</v>
      </c>
      <c r="D294" s="105"/>
      <c r="E294" s="105"/>
      <c r="F294" s="105"/>
      <c r="G294" s="105"/>
      <c r="H294" s="105"/>
      <c r="I294" s="105"/>
      <c r="J294" s="105"/>
      <c r="K294" s="105"/>
      <c r="L294" s="105"/>
      <c r="M294" s="105"/>
      <c r="N294" s="105"/>
      <c r="O294" s="105"/>
      <c r="P294" s="105"/>
      <c r="Q294" s="105"/>
      <c r="R294" s="105"/>
      <c r="S294" s="105"/>
      <c r="T294" s="105">
        <v>-16.440665036887999</v>
      </c>
      <c r="U294" s="106">
        <v>37</v>
      </c>
      <c r="V294" s="105">
        <v>-4.5783206837247903</v>
      </c>
      <c r="W294" s="106">
        <v>43</v>
      </c>
      <c r="X294" s="105">
        <v>1.32245455368901</v>
      </c>
      <c r="Y294" s="106">
        <v>39</v>
      </c>
      <c r="Z294" s="105">
        <v>-0.58154885465603501</v>
      </c>
      <c r="AA294" s="106">
        <v>50</v>
      </c>
    </row>
    <row r="295" spans="1:27" x14ac:dyDescent="0.3">
      <c r="A295" s="103" t="s">
        <v>270</v>
      </c>
      <c r="B295" s="104">
        <v>43986</v>
      </c>
      <c r="C295" s="105">
        <v>36.356000000000002</v>
      </c>
      <c r="D295" s="105"/>
      <c r="E295" s="105"/>
      <c r="F295" s="105"/>
      <c r="G295" s="105"/>
      <c r="H295" s="105"/>
      <c r="I295" s="105"/>
      <c r="J295" s="105"/>
      <c r="K295" s="105"/>
      <c r="L295" s="105"/>
      <c r="M295" s="105"/>
      <c r="N295" s="105"/>
      <c r="O295" s="105"/>
      <c r="P295" s="105"/>
      <c r="Q295" s="105"/>
      <c r="R295" s="105"/>
      <c r="S295" s="105"/>
      <c r="T295" s="105">
        <v>-8.1371567306319807</v>
      </c>
      <c r="U295" s="106">
        <v>8</v>
      </c>
      <c r="V295" s="105">
        <v>1.7660130458241601</v>
      </c>
      <c r="W295" s="106">
        <v>9</v>
      </c>
      <c r="X295" s="105">
        <v>4.9480761981250199</v>
      </c>
      <c r="Y295" s="106">
        <v>21</v>
      </c>
      <c r="Z295" s="105">
        <v>18.274962006079001</v>
      </c>
      <c r="AA295" s="106">
        <v>27</v>
      </c>
    </row>
    <row r="296" spans="1:27" x14ac:dyDescent="0.3">
      <c r="A296" s="103" t="s">
        <v>271</v>
      </c>
      <c r="B296" s="104">
        <v>43986</v>
      </c>
      <c r="C296" s="105">
        <v>8.44</v>
      </c>
      <c r="D296" s="105"/>
      <c r="E296" s="105"/>
      <c r="F296" s="105"/>
      <c r="G296" s="105"/>
      <c r="H296" s="105"/>
      <c r="I296" s="105"/>
      <c r="J296" s="105"/>
      <c r="K296" s="105"/>
      <c r="L296" s="105"/>
      <c r="M296" s="105"/>
      <c r="N296" s="105"/>
      <c r="O296" s="105"/>
      <c r="P296" s="105"/>
      <c r="Q296" s="105"/>
      <c r="R296" s="105"/>
      <c r="S296" s="105"/>
      <c r="T296" s="105">
        <v>-3.3128024086280101</v>
      </c>
      <c r="U296" s="106">
        <v>3</v>
      </c>
      <c r="V296" s="105"/>
      <c r="W296" s="106"/>
      <c r="X296" s="105"/>
      <c r="Y296" s="106"/>
      <c r="Z296" s="105">
        <v>-6.8110047846889996</v>
      </c>
      <c r="AA296" s="106">
        <v>56</v>
      </c>
    </row>
    <row r="297" spans="1:27" x14ac:dyDescent="0.3">
      <c r="A297" s="103" t="s">
        <v>272</v>
      </c>
      <c r="B297" s="104">
        <v>43986</v>
      </c>
      <c r="C297" s="105">
        <v>10.210000000000001</v>
      </c>
      <c r="D297" s="105"/>
      <c r="E297" s="105"/>
      <c r="F297" s="105"/>
      <c r="G297" s="105"/>
      <c r="H297" s="105"/>
      <c r="I297" s="105"/>
      <c r="J297" s="105"/>
      <c r="K297" s="105"/>
      <c r="L297" s="105"/>
      <c r="M297" s="105"/>
      <c r="N297" s="105"/>
      <c r="O297" s="105"/>
      <c r="P297" s="105"/>
      <c r="Q297" s="105"/>
      <c r="R297" s="105"/>
      <c r="S297" s="105"/>
      <c r="T297" s="105">
        <v>-6.4840669348865898</v>
      </c>
      <c r="U297" s="106">
        <v>5</v>
      </c>
      <c r="V297" s="105"/>
      <c r="W297" s="106"/>
      <c r="X297" s="105"/>
      <c r="Y297" s="106"/>
      <c r="Z297" s="105">
        <v>1.29040404040405</v>
      </c>
      <c r="AA297" s="106">
        <v>47</v>
      </c>
    </row>
    <row r="298" spans="1:27" x14ac:dyDescent="0.3">
      <c r="A298" s="103" t="s">
        <v>273</v>
      </c>
      <c r="B298" s="104">
        <v>43986</v>
      </c>
      <c r="C298" s="105">
        <v>50.62</v>
      </c>
      <c r="D298" s="105"/>
      <c r="E298" s="105"/>
      <c r="F298" s="105"/>
      <c r="G298" s="105"/>
      <c r="H298" s="105"/>
      <c r="I298" s="105"/>
      <c r="J298" s="105"/>
      <c r="K298" s="105"/>
      <c r="L298" s="105"/>
      <c r="M298" s="105"/>
      <c r="N298" s="105"/>
      <c r="O298" s="105"/>
      <c r="P298" s="105"/>
      <c r="Q298" s="105"/>
      <c r="R298" s="105"/>
      <c r="S298" s="105"/>
      <c r="T298" s="105">
        <v>-3.2403577814541902</v>
      </c>
      <c r="U298" s="106">
        <v>2</v>
      </c>
      <c r="V298" s="105">
        <v>3.8058068029698902</v>
      </c>
      <c r="W298" s="106">
        <v>6</v>
      </c>
      <c r="X298" s="105">
        <v>7.3688850287571004</v>
      </c>
      <c r="Y298" s="106">
        <v>9</v>
      </c>
      <c r="Z298" s="105">
        <v>36.012387660918101</v>
      </c>
      <c r="AA298" s="106">
        <v>12</v>
      </c>
    </row>
    <row r="299" spans="1:27" x14ac:dyDescent="0.3">
      <c r="A299" s="103" t="s">
        <v>274</v>
      </c>
      <c r="B299" s="104">
        <v>43986</v>
      </c>
      <c r="C299" s="105">
        <v>61.58</v>
      </c>
      <c r="D299" s="105"/>
      <c r="E299" s="105"/>
      <c r="F299" s="105"/>
      <c r="G299" s="105"/>
      <c r="H299" s="105"/>
      <c r="I299" s="105"/>
      <c r="J299" s="105"/>
      <c r="K299" s="105"/>
      <c r="L299" s="105"/>
      <c r="M299" s="105"/>
      <c r="N299" s="105"/>
      <c r="O299" s="105"/>
      <c r="P299" s="105"/>
      <c r="Q299" s="105"/>
      <c r="R299" s="105"/>
      <c r="S299" s="105"/>
      <c r="T299" s="105">
        <v>-9.5082529154735393</v>
      </c>
      <c r="U299" s="106">
        <v>10</v>
      </c>
      <c r="V299" s="105">
        <v>4.0855729999109798</v>
      </c>
      <c r="W299" s="106">
        <v>5</v>
      </c>
      <c r="X299" s="105">
        <v>7.3790603454057297</v>
      </c>
      <c r="Y299" s="106">
        <v>8</v>
      </c>
      <c r="Z299" s="105">
        <v>43.286785909668303</v>
      </c>
      <c r="AA299" s="106">
        <v>9</v>
      </c>
    </row>
    <row r="300" spans="1:27" x14ac:dyDescent="0.3">
      <c r="A300" s="103" t="s">
        <v>275</v>
      </c>
      <c r="B300" s="104">
        <v>43986</v>
      </c>
      <c r="C300" s="105">
        <v>42.966999999999999</v>
      </c>
      <c r="D300" s="105"/>
      <c r="E300" s="105"/>
      <c r="F300" s="105"/>
      <c r="G300" s="105"/>
      <c r="H300" s="105"/>
      <c r="I300" s="105"/>
      <c r="J300" s="105"/>
      <c r="K300" s="105"/>
      <c r="L300" s="105"/>
      <c r="M300" s="105"/>
      <c r="N300" s="105"/>
      <c r="O300" s="105"/>
      <c r="P300" s="105"/>
      <c r="Q300" s="105"/>
      <c r="R300" s="105"/>
      <c r="S300" s="105"/>
      <c r="T300" s="105">
        <v>-13.4686154257732</v>
      </c>
      <c r="U300" s="106">
        <v>20</v>
      </c>
      <c r="V300" s="105">
        <v>0.12580880508443601</v>
      </c>
      <c r="W300" s="106">
        <v>17</v>
      </c>
      <c r="X300" s="105">
        <v>7.5894732501251596</v>
      </c>
      <c r="Y300" s="106">
        <v>6</v>
      </c>
      <c r="Z300" s="105">
        <v>24.627415063446598</v>
      </c>
      <c r="AA300" s="106">
        <v>22</v>
      </c>
    </row>
    <row r="301" spans="1:27" x14ac:dyDescent="0.3">
      <c r="A301" s="103" t="s">
        <v>276</v>
      </c>
      <c r="B301" s="104">
        <v>43986</v>
      </c>
      <c r="C301" s="105">
        <v>39.92</v>
      </c>
      <c r="D301" s="105"/>
      <c r="E301" s="105"/>
      <c r="F301" s="105"/>
      <c r="G301" s="105"/>
      <c r="H301" s="105"/>
      <c r="I301" s="105"/>
      <c r="J301" s="105"/>
      <c r="K301" s="105"/>
      <c r="L301" s="105"/>
      <c r="M301" s="105"/>
      <c r="N301" s="105"/>
      <c r="O301" s="105"/>
      <c r="P301" s="105"/>
      <c r="Q301" s="105"/>
      <c r="R301" s="105"/>
      <c r="S301" s="105"/>
      <c r="T301" s="105">
        <v>-16.873645963050802</v>
      </c>
      <c r="U301" s="106">
        <v>40</v>
      </c>
      <c r="V301" s="105">
        <v>-2.4669579704708502</v>
      </c>
      <c r="W301" s="106">
        <v>33</v>
      </c>
      <c r="X301" s="105">
        <v>2.5318006426943902</v>
      </c>
      <c r="Y301" s="106">
        <v>33</v>
      </c>
      <c r="Z301" s="105">
        <v>26.1638715860086</v>
      </c>
      <c r="AA301" s="106">
        <v>19</v>
      </c>
    </row>
    <row r="302" spans="1:27" x14ac:dyDescent="0.3">
      <c r="A302" s="103" t="s">
        <v>277</v>
      </c>
      <c r="B302" s="104">
        <v>43986</v>
      </c>
      <c r="C302" s="105">
        <v>12.235799999999999</v>
      </c>
      <c r="D302" s="105"/>
      <c r="E302" s="105"/>
      <c r="F302" s="105"/>
      <c r="G302" s="105"/>
      <c r="H302" s="105"/>
      <c r="I302" s="105"/>
      <c r="J302" s="105"/>
      <c r="K302" s="105"/>
      <c r="L302" s="105"/>
      <c r="M302" s="105"/>
      <c r="N302" s="105"/>
      <c r="O302" s="105"/>
      <c r="P302" s="105"/>
      <c r="Q302" s="105"/>
      <c r="R302" s="105"/>
      <c r="S302" s="105"/>
      <c r="T302" s="105">
        <v>-17.389048627091501</v>
      </c>
      <c r="U302" s="106">
        <v>44</v>
      </c>
      <c r="V302" s="105">
        <v>-2.3879918487372702</v>
      </c>
      <c r="W302" s="106">
        <v>32</v>
      </c>
      <c r="X302" s="105"/>
      <c r="Y302" s="106"/>
      <c r="Z302" s="105">
        <v>5.0436773794808403</v>
      </c>
      <c r="AA302" s="106">
        <v>40</v>
      </c>
    </row>
    <row r="303" spans="1:27" x14ac:dyDescent="0.3">
      <c r="A303" s="103" t="s">
        <v>278</v>
      </c>
      <c r="B303" s="104">
        <v>43986</v>
      </c>
      <c r="C303" s="105">
        <v>452.2013</v>
      </c>
      <c r="D303" s="105"/>
      <c r="E303" s="105"/>
      <c r="F303" s="105"/>
      <c r="G303" s="105"/>
      <c r="H303" s="105"/>
      <c r="I303" s="105"/>
      <c r="J303" s="105"/>
      <c r="K303" s="105"/>
      <c r="L303" s="105"/>
      <c r="M303" s="105"/>
      <c r="N303" s="105"/>
      <c r="O303" s="105"/>
      <c r="P303" s="105"/>
      <c r="Q303" s="105"/>
      <c r="R303" s="105"/>
      <c r="S303" s="105"/>
      <c r="T303" s="105">
        <v>-22.125885883549898</v>
      </c>
      <c r="U303" s="106">
        <v>52</v>
      </c>
      <c r="V303" s="105">
        <v>-3.8080078258070902</v>
      </c>
      <c r="W303" s="106">
        <v>40</v>
      </c>
      <c r="X303" s="105">
        <v>1.7757220849400699</v>
      </c>
      <c r="Y303" s="106">
        <v>37</v>
      </c>
      <c r="Z303" s="105">
        <v>208.90949326948001</v>
      </c>
      <c r="AA303" s="106">
        <v>2</v>
      </c>
    </row>
    <row r="304" spans="1:27" x14ac:dyDescent="0.3">
      <c r="A304" s="103" t="s">
        <v>279</v>
      </c>
      <c r="B304" s="104">
        <v>43986</v>
      </c>
      <c r="C304" s="105">
        <v>298.29000000000002</v>
      </c>
      <c r="D304" s="105"/>
      <c r="E304" s="105"/>
      <c r="F304" s="105"/>
      <c r="G304" s="105"/>
      <c r="H304" s="105"/>
      <c r="I304" s="105"/>
      <c r="J304" s="105"/>
      <c r="K304" s="105"/>
      <c r="L304" s="105"/>
      <c r="M304" s="105"/>
      <c r="N304" s="105"/>
      <c r="O304" s="105"/>
      <c r="P304" s="105"/>
      <c r="Q304" s="105"/>
      <c r="R304" s="105"/>
      <c r="S304" s="105"/>
      <c r="T304" s="105">
        <v>-19.932835977099401</v>
      </c>
      <c r="U304" s="106">
        <v>50</v>
      </c>
      <c r="V304" s="105">
        <v>-1.2186140658372999</v>
      </c>
      <c r="W304" s="106">
        <v>24</v>
      </c>
      <c r="X304" s="105">
        <v>5.9419029225805202</v>
      </c>
      <c r="Y304" s="106">
        <v>18</v>
      </c>
      <c r="Z304" s="105">
        <v>148.351684759622</v>
      </c>
      <c r="AA304" s="106">
        <v>5</v>
      </c>
    </row>
    <row r="305" spans="1:27" x14ac:dyDescent="0.3">
      <c r="A305" s="103" t="s">
        <v>280</v>
      </c>
      <c r="B305" s="104">
        <v>43986</v>
      </c>
      <c r="C305" s="105">
        <v>412.19299999999998</v>
      </c>
      <c r="D305" s="105"/>
      <c r="E305" s="105"/>
      <c r="F305" s="105"/>
      <c r="G305" s="105"/>
      <c r="H305" s="105"/>
      <c r="I305" s="105"/>
      <c r="J305" s="105"/>
      <c r="K305" s="105"/>
      <c r="L305" s="105"/>
      <c r="M305" s="105"/>
      <c r="N305" s="105"/>
      <c r="O305" s="105"/>
      <c r="P305" s="105"/>
      <c r="Q305" s="105"/>
      <c r="R305" s="105"/>
      <c r="S305" s="105"/>
      <c r="T305" s="105">
        <v>-23.254355575605299</v>
      </c>
      <c r="U305" s="106">
        <v>55</v>
      </c>
      <c r="V305" s="105">
        <v>-5.4567556223795197</v>
      </c>
      <c r="W305" s="106">
        <v>46</v>
      </c>
      <c r="X305" s="105">
        <v>1.5363638527622001</v>
      </c>
      <c r="Y305" s="106">
        <v>38</v>
      </c>
      <c r="Z305" s="105">
        <v>551.75789568779203</v>
      </c>
      <c r="AA305" s="106">
        <v>1</v>
      </c>
    </row>
    <row r="306" spans="1:27" x14ac:dyDescent="0.3">
      <c r="A306" s="103" t="s">
        <v>281</v>
      </c>
      <c r="B306" s="104">
        <v>43986</v>
      </c>
      <c r="C306" s="105">
        <v>31.091200000000001</v>
      </c>
      <c r="D306" s="105"/>
      <c r="E306" s="105"/>
      <c r="F306" s="105"/>
      <c r="G306" s="105"/>
      <c r="H306" s="105"/>
      <c r="I306" s="105"/>
      <c r="J306" s="105"/>
      <c r="K306" s="105"/>
      <c r="L306" s="105"/>
      <c r="M306" s="105"/>
      <c r="N306" s="105"/>
      <c r="O306" s="105"/>
      <c r="P306" s="105"/>
      <c r="Q306" s="105"/>
      <c r="R306" s="105"/>
      <c r="S306" s="105"/>
      <c r="T306" s="105">
        <v>-17.716361765206099</v>
      </c>
      <c r="U306" s="106">
        <v>46</v>
      </c>
      <c r="V306" s="105">
        <v>-3.9383033532402498</v>
      </c>
      <c r="W306" s="106">
        <v>41</v>
      </c>
      <c r="X306" s="105">
        <v>4.0388485420426701</v>
      </c>
      <c r="Y306" s="106">
        <v>25</v>
      </c>
      <c r="Z306" s="105">
        <v>15.713998775260301</v>
      </c>
      <c r="AA306" s="106">
        <v>30</v>
      </c>
    </row>
    <row r="307" spans="1:27" x14ac:dyDescent="0.3">
      <c r="A307" s="103" t="s">
        <v>282</v>
      </c>
      <c r="B307" s="104">
        <v>43986</v>
      </c>
      <c r="C307" s="105">
        <v>325.74</v>
      </c>
      <c r="D307" s="105"/>
      <c r="E307" s="105"/>
      <c r="F307" s="105"/>
      <c r="G307" s="105"/>
      <c r="H307" s="105"/>
      <c r="I307" s="105"/>
      <c r="J307" s="105"/>
      <c r="K307" s="105"/>
      <c r="L307" s="105"/>
      <c r="M307" s="105"/>
      <c r="N307" s="105"/>
      <c r="O307" s="105"/>
      <c r="P307" s="105"/>
      <c r="Q307" s="105"/>
      <c r="R307" s="105"/>
      <c r="S307" s="105"/>
      <c r="T307" s="105">
        <v>-16.401992700756502</v>
      </c>
      <c r="U307" s="106">
        <v>36</v>
      </c>
      <c r="V307" s="105">
        <v>-6.2135062901112398E-2</v>
      </c>
      <c r="W307" s="106">
        <v>19</v>
      </c>
      <c r="X307" s="105">
        <v>4.92019242885039</v>
      </c>
      <c r="Y307" s="106">
        <v>22</v>
      </c>
      <c r="Z307" s="105">
        <v>151.738117182357</v>
      </c>
      <c r="AA307" s="106">
        <v>4</v>
      </c>
    </row>
    <row r="308" spans="1:27" x14ac:dyDescent="0.3">
      <c r="A308" s="103" t="s">
        <v>283</v>
      </c>
      <c r="B308" s="104">
        <v>43986</v>
      </c>
      <c r="C308" s="105">
        <v>8.91</v>
      </c>
      <c r="D308" s="105"/>
      <c r="E308" s="105"/>
      <c r="F308" s="105"/>
      <c r="G308" s="105"/>
      <c r="H308" s="105"/>
      <c r="I308" s="105"/>
      <c r="J308" s="105"/>
      <c r="K308" s="105"/>
      <c r="L308" s="105"/>
      <c r="M308" s="105"/>
      <c r="N308" s="105"/>
      <c r="O308" s="105"/>
      <c r="P308" s="105"/>
      <c r="Q308" s="105"/>
      <c r="R308" s="105"/>
      <c r="S308" s="105"/>
      <c r="T308" s="105">
        <v>-19.675823364347998</v>
      </c>
      <c r="U308" s="106">
        <v>49</v>
      </c>
      <c r="V308" s="105"/>
      <c r="W308" s="106"/>
      <c r="X308" s="105"/>
      <c r="Y308" s="106"/>
      <c r="Z308" s="105">
        <v>-4.9483830845771104</v>
      </c>
      <c r="AA308" s="106">
        <v>54</v>
      </c>
    </row>
    <row r="309" spans="1:27" x14ac:dyDescent="0.3">
      <c r="A309" s="103" t="s">
        <v>284</v>
      </c>
      <c r="B309" s="104">
        <v>43986</v>
      </c>
      <c r="C309" s="105">
        <v>23.67</v>
      </c>
      <c r="D309" s="105"/>
      <c r="E309" s="105"/>
      <c r="F309" s="105"/>
      <c r="G309" s="105"/>
      <c r="H309" s="105"/>
      <c r="I309" s="105"/>
      <c r="J309" s="105"/>
      <c r="K309" s="105"/>
      <c r="L309" s="105"/>
      <c r="M309" s="105"/>
      <c r="N309" s="105"/>
      <c r="O309" s="105"/>
      <c r="P309" s="105"/>
      <c r="Q309" s="105"/>
      <c r="R309" s="105"/>
      <c r="S309" s="105"/>
      <c r="T309" s="105">
        <v>-10.0067916580992</v>
      </c>
      <c r="U309" s="106">
        <v>11</v>
      </c>
      <c r="V309" s="105">
        <v>-0.36117790428518898</v>
      </c>
      <c r="W309" s="106">
        <v>23</v>
      </c>
      <c r="X309" s="105">
        <v>3.9410528134299798</v>
      </c>
      <c r="Y309" s="106">
        <v>26</v>
      </c>
      <c r="Z309" s="105">
        <v>20.290971939812898</v>
      </c>
      <c r="AA309" s="106">
        <v>25</v>
      </c>
    </row>
    <row r="310" spans="1:27" x14ac:dyDescent="0.3">
      <c r="A310" s="103" t="s">
        <v>285</v>
      </c>
      <c r="B310" s="104">
        <v>43986</v>
      </c>
      <c r="C310" s="105">
        <v>44.3</v>
      </c>
      <c r="D310" s="105"/>
      <c r="E310" s="105"/>
      <c r="F310" s="105"/>
      <c r="G310" s="105"/>
      <c r="H310" s="105"/>
      <c r="I310" s="105"/>
      <c r="J310" s="105"/>
      <c r="K310" s="105"/>
      <c r="L310" s="105"/>
      <c r="M310" s="105"/>
      <c r="N310" s="105"/>
      <c r="O310" s="105"/>
      <c r="P310" s="105"/>
      <c r="Q310" s="105"/>
      <c r="R310" s="105"/>
      <c r="S310" s="105"/>
      <c r="T310" s="105">
        <v>-23.358648473771002</v>
      </c>
      <c r="U310" s="106">
        <v>56</v>
      </c>
      <c r="V310" s="105">
        <v>-3.6980303786912501</v>
      </c>
      <c r="W310" s="106">
        <v>38</v>
      </c>
      <c r="X310" s="105">
        <v>2.66376793546383</v>
      </c>
      <c r="Y310" s="106">
        <v>32</v>
      </c>
      <c r="Z310" s="105">
        <v>29.9652943992341</v>
      </c>
      <c r="AA310" s="106">
        <v>16</v>
      </c>
    </row>
    <row r="311" spans="1:27" x14ac:dyDescent="0.3">
      <c r="A311" s="103" t="s">
        <v>286</v>
      </c>
      <c r="B311" s="104">
        <v>43986</v>
      </c>
      <c r="C311" s="105">
        <v>8.3000000000000007</v>
      </c>
      <c r="D311" s="105"/>
      <c r="E311" s="105"/>
      <c r="F311" s="105"/>
      <c r="G311" s="105"/>
      <c r="H311" s="105"/>
      <c r="I311" s="105"/>
      <c r="J311" s="105"/>
      <c r="K311" s="105"/>
      <c r="L311" s="105"/>
      <c r="M311" s="105"/>
      <c r="N311" s="105"/>
      <c r="O311" s="105"/>
      <c r="P311" s="105"/>
      <c r="Q311" s="105"/>
      <c r="R311" s="105"/>
      <c r="S311" s="105"/>
      <c r="T311" s="105">
        <v>-16.537606063102402</v>
      </c>
      <c r="U311" s="106">
        <v>39</v>
      </c>
      <c r="V311" s="105"/>
      <c r="W311" s="106"/>
      <c r="X311" s="105"/>
      <c r="Y311" s="106"/>
      <c r="Z311" s="105">
        <v>-6.9797525309336299</v>
      </c>
      <c r="AA311" s="106">
        <v>57</v>
      </c>
    </row>
    <row r="312" spans="1:27" x14ac:dyDescent="0.3">
      <c r="A312" s="103" t="s">
        <v>287</v>
      </c>
      <c r="B312" s="104">
        <v>43986</v>
      </c>
      <c r="C312" s="105">
        <v>46.61</v>
      </c>
      <c r="D312" s="105"/>
      <c r="E312" s="105"/>
      <c r="F312" s="105"/>
      <c r="G312" s="105"/>
      <c r="H312" s="105"/>
      <c r="I312" s="105"/>
      <c r="J312" s="105"/>
      <c r="K312" s="105"/>
      <c r="L312" s="105"/>
      <c r="M312" s="105"/>
      <c r="N312" s="105"/>
      <c r="O312" s="105"/>
      <c r="P312" s="105"/>
      <c r="Q312" s="105"/>
      <c r="R312" s="105"/>
      <c r="S312" s="105"/>
      <c r="T312" s="105">
        <v>-10.645422423850199</v>
      </c>
      <c r="U312" s="106">
        <v>13</v>
      </c>
      <c r="V312" s="105">
        <v>2.6073867846043801</v>
      </c>
      <c r="W312" s="106">
        <v>8</v>
      </c>
      <c r="X312" s="105">
        <v>6.8184270317736004</v>
      </c>
      <c r="Y312" s="106">
        <v>12</v>
      </c>
      <c r="Z312" s="105">
        <v>27.2373624133714</v>
      </c>
      <c r="AA312" s="106">
        <v>18</v>
      </c>
    </row>
    <row r="313" spans="1:27" x14ac:dyDescent="0.3">
      <c r="A313" s="103" t="s">
        <v>288</v>
      </c>
      <c r="B313" s="104">
        <v>43986</v>
      </c>
      <c r="C313" s="105">
        <v>8.6378000000000004</v>
      </c>
      <c r="D313" s="105"/>
      <c r="E313" s="105"/>
      <c r="F313" s="105"/>
      <c r="G313" s="105"/>
      <c r="H313" s="105"/>
      <c r="I313" s="105"/>
      <c r="J313" s="105"/>
      <c r="K313" s="105"/>
      <c r="L313" s="105"/>
      <c r="M313" s="105"/>
      <c r="N313" s="105"/>
      <c r="O313" s="105"/>
      <c r="P313" s="105"/>
      <c r="Q313" s="105"/>
      <c r="R313" s="105"/>
      <c r="S313" s="105"/>
      <c r="T313" s="105"/>
      <c r="U313" s="106"/>
      <c r="V313" s="105"/>
      <c r="W313" s="106"/>
      <c r="X313" s="105"/>
      <c r="Y313" s="106"/>
      <c r="Z313" s="105">
        <v>-21.6175217391304</v>
      </c>
      <c r="AA313" s="106">
        <v>67</v>
      </c>
    </row>
    <row r="314" spans="1:27" x14ac:dyDescent="0.3">
      <c r="A314" s="103" t="s">
        <v>289</v>
      </c>
      <c r="B314" s="104">
        <v>43986</v>
      </c>
      <c r="C314" s="105">
        <v>15.0093</v>
      </c>
      <c r="D314" s="105"/>
      <c r="E314" s="105"/>
      <c r="F314" s="105"/>
      <c r="G314" s="105"/>
      <c r="H314" s="105"/>
      <c r="I314" s="105"/>
      <c r="J314" s="105"/>
      <c r="K314" s="105"/>
      <c r="L314" s="105"/>
      <c r="M314" s="105"/>
      <c r="N314" s="105"/>
      <c r="O314" s="105"/>
      <c r="P314" s="105"/>
      <c r="Q314" s="105"/>
      <c r="R314" s="105"/>
      <c r="S314" s="105"/>
      <c r="T314" s="105">
        <v>-14.8956019922463</v>
      </c>
      <c r="U314" s="106">
        <v>27</v>
      </c>
      <c r="V314" s="105">
        <v>-9.5844202402287595E-2</v>
      </c>
      <c r="W314" s="106">
        <v>21</v>
      </c>
      <c r="X314" s="105">
        <v>6.0887426738182704</v>
      </c>
      <c r="Y314" s="106">
        <v>16</v>
      </c>
      <c r="Z314" s="105">
        <v>4.1105991456834499</v>
      </c>
      <c r="AA314" s="106">
        <v>43</v>
      </c>
    </row>
    <row r="315" spans="1:27" x14ac:dyDescent="0.3">
      <c r="A315" s="103" t="s">
        <v>290</v>
      </c>
      <c r="B315" s="104">
        <v>43986</v>
      </c>
      <c r="C315" s="105">
        <v>39.387</v>
      </c>
      <c r="D315" s="105"/>
      <c r="E315" s="105"/>
      <c r="F315" s="105"/>
      <c r="G315" s="105"/>
      <c r="H315" s="105"/>
      <c r="I315" s="105"/>
      <c r="J315" s="105"/>
      <c r="K315" s="105"/>
      <c r="L315" s="105"/>
      <c r="M315" s="105"/>
      <c r="N315" s="105"/>
      <c r="O315" s="105"/>
      <c r="P315" s="105"/>
      <c r="Q315" s="105"/>
      <c r="R315" s="105"/>
      <c r="S315" s="105"/>
      <c r="T315" s="105">
        <v>-14.412848704700499</v>
      </c>
      <c r="U315" s="106">
        <v>25</v>
      </c>
      <c r="V315" s="105">
        <v>-0.106003709922402</v>
      </c>
      <c r="W315" s="106">
        <v>22</v>
      </c>
      <c r="X315" s="105">
        <v>6.06795876844809</v>
      </c>
      <c r="Y315" s="106">
        <v>17</v>
      </c>
      <c r="Z315" s="105">
        <v>20.211522517429799</v>
      </c>
      <c r="AA315" s="106">
        <v>26</v>
      </c>
    </row>
    <row r="316" spans="1:27" x14ac:dyDescent="0.3">
      <c r="A316" s="103" t="s">
        <v>291</v>
      </c>
      <c r="B316" s="104">
        <v>43986</v>
      </c>
      <c r="C316" s="105">
        <v>45.978999999999999</v>
      </c>
      <c r="D316" s="105"/>
      <c r="E316" s="105"/>
      <c r="F316" s="105"/>
      <c r="G316" s="105"/>
      <c r="H316" s="105"/>
      <c r="I316" s="105"/>
      <c r="J316" s="105"/>
      <c r="K316" s="105"/>
      <c r="L316" s="105"/>
      <c r="M316" s="105"/>
      <c r="N316" s="105"/>
      <c r="O316" s="105"/>
      <c r="P316" s="105"/>
      <c r="Q316" s="105"/>
      <c r="R316" s="105"/>
      <c r="S316" s="105"/>
      <c r="T316" s="105">
        <v>-16.512841475512001</v>
      </c>
      <c r="U316" s="106">
        <v>38</v>
      </c>
      <c r="V316" s="105">
        <v>-2.7866373520376699</v>
      </c>
      <c r="W316" s="106">
        <v>35</v>
      </c>
      <c r="X316" s="105">
        <v>5.1071891418922499</v>
      </c>
      <c r="Y316" s="106">
        <v>20</v>
      </c>
      <c r="Z316" s="105">
        <v>25.201180195739799</v>
      </c>
      <c r="AA316" s="106">
        <v>21</v>
      </c>
    </row>
    <row r="317" spans="1:27" x14ac:dyDescent="0.3">
      <c r="A317" s="103" t="s">
        <v>292</v>
      </c>
      <c r="B317" s="104">
        <v>43986</v>
      </c>
      <c r="C317" s="105">
        <v>57.789900000000003</v>
      </c>
      <c r="D317" s="105"/>
      <c r="E317" s="105"/>
      <c r="F317" s="105"/>
      <c r="G317" s="105"/>
      <c r="H317" s="105"/>
      <c r="I317" s="105"/>
      <c r="J317" s="105"/>
      <c r="K317" s="105"/>
      <c r="L317" s="105"/>
      <c r="M317" s="105"/>
      <c r="N317" s="105"/>
      <c r="O317" s="105"/>
      <c r="P317" s="105"/>
      <c r="Q317" s="105"/>
      <c r="R317" s="105"/>
      <c r="S317" s="105"/>
      <c r="T317" s="105">
        <v>-15.190763079973101</v>
      </c>
      <c r="U317" s="106">
        <v>28</v>
      </c>
      <c r="V317" s="105">
        <v>8.64506344890561E-2</v>
      </c>
      <c r="W317" s="106">
        <v>18</v>
      </c>
      <c r="X317" s="105">
        <v>3.5171848903101002</v>
      </c>
      <c r="Y317" s="106">
        <v>27</v>
      </c>
      <c r="Z317" s="105">
        <v>20.700494949233001</v>
      </c>
      <c r="AA317" s="106">
        <v>23</v>
      </c>
    </row>
    <row r="318" spans="1:27" x14ac:dyDescent="0.3">
      <c r="A318" s="103" t="s">
        <v>293</v>
      </c>
      <c r="B318" s="104">
        <v>43986</v>
      </c>
      <c r="C318" s="105">
        <v>9.9018999999999995</v>
      </c>
      <c r="D318" s="105"/>
      <c r="E318" s="105"/>
      <c r="F318" s="105"/>
      <c r="G318" s="105"/>
      <c r="H318" s="105"/>
      <c r="I318" s="105"/>
      <c r="J318" s="105"/>
      <c r="K318" s="105"/>
      <c r="L318" s="105"/>
      <c r="M318" s="105"/>
      <c r="N318" s="105"/>
      <c r="O318" s="105"/>
      <c r="P318" s="105"/>
      <c r="Q318" s="105"/>
      <c r="R318" s="105"/>
      <c r="S318" s="105"/>
      <c r="T318" s="105">
        <v>-16.1209981486499</v>
      </c>
      <c r="U318" s="106">
        <v>33</v>
      </c>
      <c r="V318" s="105">
        <v>-4.3174420063265897</v>
      </c>
      <c r="W318" s="106">
        <v>42</v>
      </c>
      <c r="X318" s="105"/>
      <c r="Y318" s="106"/>
      <c r="Z318" s="105">
        <v>-0.27023773584905902</v>
      </c>
      <c r="AA318" s="106">
        <v>48</v>
      </c>
    </row>
    <row r="319" spans="1:27" x14ac:dyDescent="0.3">
      <c r="A319" s="103" t="s">
        <v>294</v>
      </c>
      <c r="B319" s="104">
        <v>43986</v>
      </c>
      <c r="C319" s="105">
        <v>15.919</v>
      </c>
      <c r="D319" s="105"/>
      <c r="E319" s="105"/>
      <c r="F319" s="105"/>
      <c r="G319" s="105"/>
      <c r="H319" s="105"/>
      <c r="I319" s="105"/>
      <c r="J319" s="105"/>
      <c r="K319" s="105"/>
      <c r="L319" s="105"/>
      <c r="M319" s="105"/>
      <c r="N319" s="105"/>
      <c r="O319" s="105"/>
      <c r="P319" s="105"/>
      <c r="Q319" s="105"/>
      <c r="R319" s="105"/>
      <c r="S319" s="105"/>
      <c r="T319" s="105">
        <v>-12.5801246718747</v>
      </c>
      <c r="U319" s="106">
        <v>19</v>
      </c>
      <c r="V319" s="105">
        <v>3.2028870423058202</v>
      </c>
      <c r="W319" s="106">
        <v>7</v>
      </c>
      <c r="X319" s="105"/>
      <c r="Y319" s="106"/>
      <c r="Z319" s="105">
        <v>13.3360185185185</v>
      </c>
      <c r="AA319" s="106">
        <v>34</v>
      </c>
    </row>
    <row r="320" spans="1:27" x14ac:dyDescent="0.3">
      <c r="A320" s="103" t="s">
        <v>295</v>
      </c>
      <c r="B320" s="104">
        <v>43986</v>
      </c>
      <c r="C320" s="105">
        <v>14.908099999999999</v>
      </c>
      <c r="D320" s="105"/>
      <c r="E320" s="105"/>
      <c r="F320" s="105"/>
      <c r="G320" s="105"/>
      <c r="H320" s="105"/>
      <c r="I320" s="105"/>
      <c r="J320" s="105"/>
      <c r="K320" s="105"/>
      <c r="L320" s="105"/>
      <c r="M320" s="105"/>
      <c r="N320" s="105"/>
      <c r="O320" s="105"/>
      <c r="P320" s="105"/>
      <c r="Q320" s="105"/>
      <c r="R320" s="105"/>
      <c r="S320" s="105"/>
      <c r="T320" s="105">
        <v>-14.5538076291735</v>
      </c>
      <c r="U320" s="106">
        <v>26</v>
      </c>
      <c r="V320" s="105">
        <v>-2.2641232819294301</v>
      </c>
      <c r="W320" s="106">
        <v>31</v>
      </c>
      <c r="X320" s="105">
        <v>7.9153909320122597</v>
      </c>
      <c r="Y320" s="106">
        <v>5</v>
      </c>
      <c r="Z320" s="105">
        <v>9.13542325344212</v>
      </c>
      <c r="AA320" s="106">
        <v>36</v>
      </c>
    </row>
    <row r="321" spans="1:27" x14ac:dyDescent="0.3">
      <c r="A321" s="103" t="s">
        <v>296</v>
      </c>
      <c r="B321" s="104">
        <v>43986</v>
      </c>
      <c r="C321" s="105">
        <v>40.106099999999998</v>
      </c>
      <c r="D321" s="105"/>
      <c r="E321" s="105"/>
      <c r="F321" s="105"/>
      <c r="G321" s="105"/>
      <c r="H321" s="105"/>
      <c r="I321" s="105"/>
      <c r="J321" s="105"/>
      <c r="K321" s="105"/>
      <c r="L321" s="105"/>
      <c r="M321" s="105"/>
      <c r="N321" s="105"/>
      <c r="O321" s="105"/>
      <c r="P321" s="105"/>
      <c r="Q321" s="105"/>
      <c r="R321" s="105"/>
      <c r="S321" s="105"/>
      <c r="T321" s="105">
        <v>-29.836390229486199</v>
      </c>
      <c r="U321" s="106">
        <v>60</v>
      </c>
      <c r="V321" s="105">
        <v>-10.0202089701174</v>
      </c>
      <c r="W321" s="106">
        <v>50</v>
      </c>
      <c r="X321" s="105">
        <v>-2.2818518679378301</v>
      </c>
      <c r="Y321" s="106">
        <v>40</v>
      </c>
      <c r="Z321" s="105">
        <v>20.463177839850999</v>
      </c>
      <c r="AA321" s="106">
        <v>24</v>
      </c>
    </row>
    <row r="322" spans="1:27" x14ac:dyDescent="0.3">
      <c r="A322" s="103" t="s">
        <v>297</v>
      </c>
      <c r="B322" s="104">
        <v>43986</v>
      </c>
      <c r="C322" s="105">
        <v>9.9305000000000003</v>
      </c>
      <c r="D322" s="105"/>
      <c r="E322" s="105"/>
      <c r="F322" s="105"/>
      <c r="G322" s="105"/>
      <c r="H322" s="105"/>
      <c r="I322" s="105"/>
      <c r="J322" s="105"/>
      <c r="K322" s="105"/>
      <c r="L322" s="105"/>
      <c r="M322" s="105"/>
      <c r="N322" s="105"/>
      <c r="O322" s="105"/>
      <c r="P322" s="105"/>
      <c r="Q322" s="105"/>
      <c r="R322" s="105"/>
      <c r="S322" s="105"/>
      <c r="T322" s="105"/>
      <c r="U322" s="106"/>
      <c r="V322" s="105"/>
      <c r="W322" s="106"/>
      <c r="X322" s="105"/>
      <c r="Y322" s="106"/>
      <c r="Z322" s="105">
        <v>-0.80276898734177304</v>
      </c>
      <c r="AA322" s="106">
        <v>51</v>
      </c>
    </row>
    <row r="323" spans="1:27" x14ac:dyDescent="0.3">
      <c r="A323" s="103" t="s">
        <v>298</v>
      </c>
      <c r="B323" s="104">
        <v>43986</v>
      </c>
      <c r="C323" s="105">
        <v>12.51</v>
      </c>
      <c r="D323" s="105"/>
      <c r="E323" s="105"/>
      <c r="F323" s="105"/>
      <c r="G323" s="105"/>
      <c r="H323" s="105"/>
      <c r="I323" s="105"/>
      <c r="J323" s="105"/>
      <c r="K323" s="105"/>
      <c r="L323" s="105"/>
      <c r="M323" s="105"/>
      <c r="N323" s="105"/>
      <c r="O323" s="105"/>
      <c r="P323" s="105"/>
      <c r="Q323" s="105"/>
      <c r="R323" s="105"/>
      <c r="S323" s="105"/>
      <c r="T323" s="105">
        <v>-15.430697090533201</v>
      </c>
      <c r="U323" s="106">
        <v>30</v>
      </c>
      <c r="V323" s="105">
        <v>-1.2529774415020301</v>
      </c>
      <c r="W323" s="106">
        <v>25</v>
      </c>
      <c r="X323" s="105"/>
      <c r="Y323" s="106"/>
      <c r="Z323" s="105">
        <v>5.5965180207697003</v>
      </c>
      <c r="AA323" s="106">
        <v>39</v>
      </c>
    </row>
    <row r="324" spans="1:27" x14ac:dyDescent="0.3">
      <c r="A324" s="103" t="s">
        <v>299</v>
      </c>
      <c r="B324" s="104">
        <v>43986</v>
      </c>
      <c r="C324" s="105">
        <v>164.71</v>
      </c>
      <c r="D324" s="105"/>
      <c r="E324" s="105"/>
      <c r="F324" s="105"/>
      <c r="G324" s="105"/>
      <c r="H324" s="105"/>
      <c r="I324" s="105"/>
      <c r="J324" s="105"/>
      <c r="K324" s="105"/>
      <c r="L324" s="105"/>
      <c r="M324" s="105"/>
      <c r="N324" s="105"/>
      <c r="O324" s="105"/>
      <c r="P324" s="105"/>
      <c r="Q324" s="105"/>
      <c r="R324" s="105"/>
      <c r="S324" s="105"/>
      <c r="T324" s="105">
        <v>-17.711610848637001</v>
      </c>
      <c r="U324" s="106">
        <v>45</v>
      </c>
      <c r="V324" s="105">
        <v>-3.6842127517140102</v>
      </c>
      <c r="W324" s="106">
        <v>37</v>
      </c>
      <c r="X324" s="105">
        <v>2.0945653318459501</v>
      </c>
      <c r="Y324" s="106">
        <v>35</v>
      </c>
      <c r="Z324" s="105">
        <v>197.53421536019599</v>
      </c>
      <c r="AA324" s="106">
        <v>3</v>
      </c>
    </row>
    <row r="325" spans="1:27" x14ac:dyDescent="0.3">
      <c r="A325" s="103" t="s">
        <v>300</v>
      </c>
      <c r="B325" s="104">
        <v>43986</v>
      </c>
      <c r="C325" s="105">
        <v>177.22</v>
      </c>
      <c r="D325" s="105"/>
      <c r="E325" s="105"/>
      <c r="F325" s="105"/>
      <c r="G325" s="105"/>
      <c r="H325" s="105"/>
      <c r="I325" s="105"/>
      <c r="J325" s="105"/>
      <c r="K325" s="105"/>
      <c r="L325" s="105"/>
      <c r="M325" s="105"/>
      <c r="N325" s="105"/>
      <c r="O325" s="105"/>
      <c r="P325" s="105"/>
      <c r="Q325" s="105"/>
      <c r="R325" s="105"/>
      <c r="S325" s="105"/>
      <c r="T325" s="105">
        <v>-16.985300137123801</v>
      </c>
      <c r="U325" s="106">
        <v>42</v>
      </c>
      <c r="V325" s="105">
        <v>-2.1229671285395599</v>
      </c>
      <c r="W325" s="106">
        <v>30</v>
      </c>
      <c r="X325" s="105">
        <v>6.09538949292768</v>
      </c>
      <c r="Y325" s="106">
        <v>15</v>
      </c>
      <c r="Z325" s="105">
        <v>106.361224979735</v>
      </c>
      <c r="AA325" s="106">
        <v>7</v>
      </c>
    </row>
    <row r="326" spans="1:27" x14ac:dyDescent="0.3">
      <c r="A326" s="103" t="s">
        <v>301</v>
      </c>
      <c r="B326" s="104">
        <v>43986</v>
      </c>
      <c r="C326" s="105">
        <v>85.601399999999998</v>
      </c>
      <c r="D326" s="105"/>
      <c r="E326" s="105"/>
      <c r="F326" s="105"/>
      <c r="G326" s="105"/>
      <c r="H326" s="105"/>
      <c r="I326" s="105"/>
      <c r="J326" s="105"/>
      <c r="K326" s="105"/>
      <c r="L326" s="105"/>
      <c r="M326" s="105"/>
      <c r="N326" s="105"/>
      <c r="O326" s="105"/>
      <c r="P326" s="105"/>
      <c r="Q326" s="105"/>
      <c r="R326" s="105"/>
      <c r="S326" s="105"/>
      <c r="T326" s="105">
        <v>-10.961779316452001</v>
      </c>
      <c r="U326" s="106">
        <v>16</v>
      </c>
      <c r="V326" s="105">
        <v>0.39710302606949099</v>
      </c>
      <c r="W326" s="106">
        <v>14</v>
      </c>
      <c r="X326" s="105">
        <v>9.6131705167300705</v>
      </c>
      <c r="Y326" s="106">
        <v>3</v>
      </c>
      <c r="Z326" s="105">
        <v>37.441670284938901</v>
      </c>
      <c r="AA326" s="106">
        <v>11</v>
      </c>
    </row>
    <row r="327" spans="1:27" x14ac:dyDescent="0.3">
      <c r="A327" s="103" t="s">
        <v>302</v>
      </c>
      <c r="B327" s="104">
        <v>43986</v>
      </c>
      <c r="C327" s="105">
        <v>42.89</v>
      </c>
      <c r="D327" s="105"/>
      <c r="E327" s="105"/>
      <c r="F327" s="105"/>
      <c r="G327" s="105"/>
      <c r="H327" s="105"/>
      <c r="I327" s="105"/>
      <c r="J327" s="105"/>
      <c r="K327" s="105"/>
      <c r="L327" s="105"/>
      <c r="M327" s="105"/>
      <c r="N327" s="105"/>
      <c r="O327" s="105"/>
      <c r="P327" s="105"/>
      <c r="Q327" s="105"/>
      <c r="R327" s="105"/>
      <c r="S327" s="105"/>
      <c r="T327" s="105">
        <v>-23.3603874405722</v>
      </c>
      <c r="U327" s="106">
        <v>57</v>
      </c>
      <c r="V327" s="105">
        <v>-4.68135172925132</v>
      </c>
      <c r="W327" s="106">
        <v>44</v>
      </c>
      <c r="X327" s="105">
        <v>2.8289466304022999</v>
      </c>
      <c r="Y327" s="106">
        <v>31</v>
      </c>
      <c r="Z327" s="105">
        <v>27.942740830504899</v>
      </c>
      <c r="AA327" s="106">
        <v>17</v>
      </c>
    </row>
    <row r="328" spans="1:27" x14ac:dyDescent="0.3">
      <c r="A328" s="103" t="s">
        <v>375</v>
      </c>
      <c r="B328" s="104">
        <v>43986</v>
      </c>
      <c r="C328" s="105">
        <v>122.6878</v>
      </c>
      <c r="D328" s="105"/>
      <c r="E328" s="105"/>
      <c r="F328" s="105"/>
      <c r="G328" s="105"/>
      <c r="H328" s="105"/>
      <c r="I328" s="105"/>
      <c r="J328" s="105"/>
      <c r="K328" s="105"/>
      <c r="L328" s="105"/>
      <c r="M328" s="105"/>
      <c r="N328" s="105"/>
      <c r="O328" s="105"/>
      <c r="P328" s="105"/>
      <c r="Q328" s="105"/>
      <c r="R328" s="105"/>
      <c r="S328" s="105"/>
      <c r="T328" s="105">
        <v>-16.2009282522619</v>
      </c>
      <c r="U328" s="106">
        <v>35</v>
      </c>
      <c r="V328" s="105">
        <v>-2.7371999478169902</v>
      </c>
      <c r="W328" s="106">
        <v>34</v>
      </c>
      <c r="X328" s="105">
        <v>1.99498624910342</v>
      </c>
      <c r="Y328" s="106">
        <v>36</v>
      </c>
      <c r="Z328" s="105">
        <v>136.39922886062601</v>
      </c>
      <c r="AA328" s="106">
        <v>6</v>
      </c>
    </row>
    <row r="329" spans="1:27" x14ac:dyDescent="0.3">
      <c r="A329" s="103" t="s">
        <v>304</v>
      </c>
      <c r="B329" s="104">
        <v>43986</v>
      </c>
      <c r="C329" s="105">
        <v>11.803900000000001</v>
      </c>
      <c r="D329" s="105"/>
      <c r="E329" s="105"/>
      <c r="F329" s="105"/>
      <c r="G329" s="105"/>
      <c r="H329" s="105"/>
      <c r="I329" s="105"/>
      <c r="J329" s="105"/>
      <c r="K329" s="105"/>
      <c r="L329" s="105"/>
      <c r="M329" s="105"/>
      <c r="N329" s="105"/>
      <c r="O329" s="105"/>
      <c r="P329" s="105"/>
      <c r="Q329" s="105"/>
      <c r="R329" s="105"/>
      <c r="S329" s="105"/>
      <c r="T329" s="105">
        <v>-15.3185979918079</v>
      </c>
      <c r="U329" s="106">
        <v>29</v>
      </c>
      <c r="V329" s="105">
        <v>-1.50949651714875</v>
      </c>
      <c r="W329" s="106">
        <v>26</v>
      </c>
      <c r="X329" s="105"/>
      <c r="Y329" s="106"/>
      <c r="Z329" s="105">
        <v>4.3147018348623902</v>
      </c>
      <c r="AA329" s="106">
        <v>41</v>
      </c>
    </row>
    <row r="330" spans="1:27" x14ac:dyDescent="0.3">
      <c r="A330" s="103" t="s">
        <v>305</v>
      </c>
      <c r="B330" s="104">
        <v>43986</v>
      </c>
      <c r="C330" s="105">
        <v>12.2509</v>
      </c>
      <c r="D330" s="105"/>
      <c r="E330" s="105"/>
      <c r="F330" s="105"/>
      <c r="G330" s="105"/>
      <c r="H330" s="105"/>
      <c r="I330" s="105"/>
      <c r="J330" s="105"/>
      <c r="K330" s="105"/>
      <c r="L330" s="105"/>
      <c r="M330" s="105"/>
      <c r="N330" s="105"/>
      <c r="O330" s="105"/>
      <c r="P330" s="105"/>
      <c r="Q330" s="105"/>
      <c r="R330" s="105"/>
      <c r="S330" s="105"/>
      <c r="T330" s="105">
        <v>-14.1771502577846</v>
      </c>
      <c r="U330" s="106">
        <v>24</v>
      </c>
      <c r="V330" s="105">
        <v>-2.1211598724198701</v>
      </c>
      <c r="W330" s="106">
        <v>29</v>
      </c>
      <c r="X330" s="105">
        <v>5.9139438178377199</v>
      </c>
      <c r="Y330" s="106">
        <v>19</v>
      </c>
      <c r="Z330" s="105">
        <v>4.2878260430965298</v>
      </c>
      <c r="AA330" s="106">
        <v>42</v>
      </c>
    </row>
    <row r="331" spans="1:27" x14ac:dyDescent="0.3">
      <c r="A331" s="103" t="s">
        <v>306</v>
      </c>
      <c r="B331" s="104">
        <v>43986</v>
      </c>
      <c r="C331" s="105">
        <v>11.4231</v>
      </c>
      <c r="D331" s="105"/>
      <c r="E331" s="105"/>
      <c r="F331" s="105"/>
      <c r="G331" s="105"/>
      <c r="H331" s="105"/>
      <c r="I331" s="105"/>
      <c r="J331" s="105"/>
      <c r="K331" s="105"/>
      <c r="L331" s="105"/>
      <c r="M331" s="105"/>
      <c r="N331" s="105"/>
      <c r="O331" s="105"/>
      <c r="P331" s="105"/>
      <c r="Q331" s="105"/>
      <c r="R331" s="105"/>
      <c r="S331" s="105"/>
      <c r="T331" s="105">
        <v>-17.153517250836298</v>
      </c>
      <c r="U331" s="106">
        <v>43</v>
      </c>
      <c r="V331" s="105">
        <v>-3.7770721281455</v>
      </c>
      <c r="W331" s="106">
        <v>39</v>
      </c>
      <c r="X331" s="105">
        <v>3.2049721439019399</v>
      </c>
      <c r="Y331" s="106">
        <v>29</v>
      </c>
      <c r="Z331" s="105">
        <v>2.7583800075023599</v>
      </c>
      <c r="AA331" s="106">
        <v>45</v>
      </c>
    </row>
    <row r="332" spans="1:27" x14ac:dyDescent="0.3">
      <c r="A332" s="103" t="s">
        <v>307</v>
      </c>
      <c r="B332" s="104">
        <v>43986</v>
      </c>
      <c r="C332" s="105">
        <v>12.1364</v>
      </c>
      <c r="D332" s="105"/>
      <c r="E332" s="105"/>
      <c r="F332" s="105"/>
      <c r="G332" s="105"/>
      <c r="H332" s="105"/>
      <c r="I332" s="105"/>
      <c r="J332" s="105"/>
      <c r="K332" s="105"/>
      <c r="L332" s="105"/>
      <c r="M332" s="105"/>
      <c r="N332" s="105"/>
      <c r="O332" s="105"/>
      <c r="P332" s="105"/>
      <c r="Q332" s="105"/>
      <c r="R332" s="105"/>
      <c r="S332" s="105"/>
      <c r="T332" s="105">
        <v>-7.4518517222394696</v>
      </c>
      <c r="U332" s="106">
        <v>7</v>
      </c>
      <c r="V332" s="105">
        <v>5.8444565116169196</v>
      </c>
      <c r="W332" s="106">
        <v>2</v>
      </c>
      <c r="X332" s="105"/>
      <c r="Y332" s="106"/>
      <c r="Z332" s="105">
        <v>6.7165030146425497</v>
      </c>
      <c r="AA332" s="106">
        <v>37</v>
      </c>
    </row>
    <row r="333" spans="1:27" x14ac:dyDescent="0.3">
      <c r="A333" s="103" t="s">
        <v>308</v>
      </c>
      <c r="B333" s="104">
        <v>43986</v>
      </c>
      <c r="C333" s="105">
        <v>9.4207000000000001</v>
      </c>
      <c r="D333" s="105"/>
      <c r="E333" s="105"/>
      <c r="F333" s="105"/>
      <c r="G333" s="105"/>
      <c r="H333" s="105"/>
      <c r="I333" s="105"/>
      <c r="J333" s="105"/>
      <c r="K333" s="105"/>
      <c r="L333" s="105"/>
      <c r="M333" s="105"/>
      <c r="N333" s="105"/>
      <c r="O333" s="105"/>
      <c r="P333" s="105"/>
      <c r="Q333" s="105"/>
      <c r="R333" s="105"/>
      <c r="S333" s="105"/>
      <c r="T333" s="105">
        <v>-13.9445023967507</v>
      </c>
      <c r="U333" s="106">
        <v>22</v>
      </c>
      <c r="V333" s="105"/>
      <c r="W333" s="106"/>
      <c r="X333" s="105"/>
      <c r="Y333" s="106"/>
      <c r="Z333" s="105">
        <v>-3.0733212209302398</v>
      </c>
      <c r="AA333" s="106">
        <v>52</v>
      </c>
    </row>
    <row r="334" spans="1:27" x14ac:dyDescent="0.3">
      <c r="A334" s="103" t="s">
        <v>309</v>
      </c>
      <c r="B334" s="104">
        <v>43986</v>
      </c>
      <c r="C334" s="105">
        <v>9.0409000000000006</v>
      </c>
      <c r="D334" s="105"/>
      <c r="E334" s="105"/>
      <c r="F334" s="105"/>
      <c r="G334" s="105"/>
      <c r="H334" s="105"/>
      <c r="I334" s="105"/>
      <c r="J334" s="105"/>
      <c r="K334" s="105"/>
      <c r="L334" s="105"/>
      <c r="M334" s="105"/>
      <c r="N334" s="105"/>
      <c r="O334" s="105"/>
      <c r="P334" s="105"/>
      <c r="Q334" s="105"/>
      <c r="R334" s="105"/>
      <c r="S334" s="105"/>
      <c r="T334" s="105">
        <v>-13.622049779420999</v>
      </c>
      <c r="U334" s="106">
        <v>21</v>
      </c>
      <c r="V334" s="105"/>
      <c r="W334" s="106"/>
      <c r="X334" s="105"/>
      <c r="Y334" s="106"/>
      <c r="Z334" s="105">
        <v>-4.3758937500000004</v>
      </c>
      <c r="AA334" s="106">
        <v>53</v>
      </c>
    </row>
    <row r="335" spans="1:27" x14ac:dyDescent="0.3">
      <c r="A335" s="103" t="s">
        <v>310</v>
      </c>
      <c r="B335" s="104">
        <v>43986</v>
      </c>
      <c r="C335" s="105">
        <v>35.901299999999999</v>
      </c>
      <c r="D335" s="105"/>
      <c r="E335" s="105"/>
      <c r="F335" s="105"/>
      <c r="G335" s="105"/>
      <c r="H335" s="105"/>
      <c r="I335" s="105"/>
      <c r="J335" s="105"/>
      <c r="K335" s="105"/>
      <c r="L335" s="105"/>
      <c r="M335" s="105"/>
      <c r="N335" s="105"/>
      <c r="O335" s="105"/>
      <c r="P335" s="105"/>
      <c r="Q335" s="105"/>
      <c r="R335" s="105"/>
      <c r="S335" s="105"/>
      <c r="T335" s="105">
        <v>-5.3709889693809298</v>
      </c>
      <c r="U335" s="106">
        <v>4</v>
      </c>
      <c r="V335" s="105">
        <v>4.9339043011462804</v>
      </c>
      <c r="W335" s="106">
        <v>4</v>
      </c>
      <c r="X335" s="105">
        <v>12.3295645933038</v>
      </c>
      <c r="Y335" s="106">
        <v>2</v>
      </c>
      <c r="Z335" s="105">
        <v>31.629222147875499</v>
      </c>
      <c r="AA335" s="106">
        <v>14</v>
      </c>
    </row>
    <row r="336" spans="1:27" x14ac:dyDescent="0.3">
      <c r="A336" s="103" t="s">
        <v>311</v>
      </c>
      <c r="B336" s="104">
        <v>43986</v>
      </c>
      <c r="C336" s="105">
        <v>25.7438</v>
      </c>
      <c r="D336" s="105"/>
      <c r="E336" s="105"/>
      <c r="F336" s="105"/>
      <c r="G336" s="105"/>
      <c r="H336" s="105"/>
      <c r="I336" s="105"/>
      <c r="J336" s="105"/>
      <c r="K336" s="105"/>
      <c r="L336" s="105"/>
      <c r="M336" s="105"/>
      <c r="N336" s="105"/>
      <c r="O336" s="105"/>
      <c r="P336" s="105"/>
      <c r="Q336" s="105"/>
      <c r="R336" s="105"/>
      <c r="S336" s="105"/>
      <c r="T336" s="105">
        <v>-1.3399123049494599</v>
      </c>
      <c r="U336" s="106">
        <v>1</v>
      </c>
      <c r="V336" s="105">
        <v>8.9267490047018896</v>
      </c>
      <c r="W336" s="106">
        <v>1</v>
      </c>
      <c r="X336" s="105">
        <v>12.38934777952</v>
      </c>
      <c r="Y336" s="106">
        <v>1</v>
      </c>
      <c r="Z336" s="105">
        <v>25.426933628318601</v>
      </c>
      <c r="AA336" s="106">
        <v>20</v>
      </c>
    </row>
    <row r="337" spans="1:27" x14ac:dyDescent="0.3">
      <c r="A337" s="103" t="s">
        <v>312</v>
      </c>
      <c r="B337" s="104">
        <v>43986</v>
      </c>
      <c r="C337" s="105">
        <v>9.9422999999999995</v>
      </c>
      <c r="D337" s="105"/>
      <c r="E337" s="105"/>
      <c r="F337" s="105"/>
      <c r="G337" s="105"/>
      <c r="H337" s="105"/>
      <c r="I337" s="105"/>
      <c r="J337" s="105"/>
      <c r="K337" s="105"/>
      <c r="L337" s="105"/>
      <c r="M337" s="105"/>
      <c r="N337" s="105"/>
      <c r="O337" s="105"/>
      <c r="P337" s="105"/>
      <c r="Q337" s="105"/>
      <c r="R337" s="105"/>
      <c r="S337" s="105"/>
      <c r="T337" s="105">
        <v>-6.8449469548636603</v>
      </c>
      <c r="U337" s="106">
        <v>6</v>
      </c>
      <c r="V337" s="105"/>
      <c r="W337" s="106"/>
      <c r="X337" s="105"/>
      <c r="Y337" s="106"/>
      <c r="Z337" s="105">
        <v>-0.42460685483871402</v>
      </c>
      <c r="AA337" s="106">
        <v>49</v>
      </c>
    </row>
    <row r="338" spans="1:27" x14ac:dyDescent="0.3">
      <c r="A338" s="103" t="s">
        <v>313</v>
      </c>
      <c r="B338" s="104">
        <v>43986</v>
      </c>
      <c r="C338" s="105">
        <v>81.135400000000004</v>
      </c>
      <c r="D338" s="105"/>
      <c r="E338" s="105"/>
      <c r="F338" s="105"/>
      <c r="G338" s="105"/>
      <c r="H338" s="105"/>
      <c r="I338" s="105"/>
      <c r="J338" s="105"/>
      <c r="K338" s="105"/>
      <c r="L338" s="105"/>
      <c r="M338" s="105"/>
      <c r="N338" s="105"/>
      <c r="O338" s="105"/>
      <c r="P338" s="105"/>
      <c r="Q338" s="105"/>
      <c r="R338" s="105"/>
      <c r="S338" s="105"/>
      <c r="T338" s="105">
        <v>-22.855925989359601</v>
      </c>
      <c r="U338" s="106">
        <v>53</v>
      </c>
      <c r="V338" s="105">
        <v>-5.4853315470475996</v>
      </c>
      <c r="W338" s="106">
        <v>47</v>
      </c>
      <c r="X338" s="105">
        <v>2.8755108106092302</v>
      </c>
      <c r="Y338" s="106">
        <v>30</v>
      </c>
      <c r="Z338" s="105">
        <v>34.066313192919701</v>
      </c>
      <c r="AA338" s="106">
        <v>13</v>
      </c>
    </row>
    <row r="339" spans="1:27" x14ac:dyDescent="0.3">
      <c r="A339" s="103" t="s">
        <v>314</v>
      </c>
      <c r="B339" s="104">
        <v>43986</v>
      </c>
      <c r="C339" s="105">
        <v>7.2</v>
      </c>
      <c r="D339" s="105"/>
      <c r="E339" s="105"/>
      <c r="F339" s="105"/>
      <c r="G339" s="105"/>
      <c r="H339" s="105"/>
      <c r="I339" s="105"/>
      <c r="J339" s="105"/>
      <c r="K339" s="105"/>
      <c r="L339" s="105"/>
      <c r="M339" s="105"/>
      <c r="N339" s="105"/>
      <c r="O339" s="105"/>
      <c r="P339" s="105"/>
      <c r="Q339" s="105"/>
      <c r="R339" s="105"/>
      <c r="S339" s="105"/>
      <c r="T339" s="105">
        <v>-32.5939294025059</v>
      </c>
      <c r="U339" s="106">
        <v>62</v>
      </c>
      <c r="V339" s="105">
        <v>-13.397285947767299</v>
      </c>
      <c r="W339" s="106">
        <v>51</v>
      </c>
      <c r="X339" s="105"/>
      <c r="Y339" s="106"/>
      <c r="Z339" s="105">
        <v>-7.89799072642968</v>
      </c>
      <c r="AA339" s="106">
        <v>59</v>
      </c>
    </row>
    <row r="340" spans="1:27" x14ac:dyDescent="0.3">
      <c r="A340" s="103" t="s">
        <v>315</v>
      </c>
      <c r="B340" s="104">
        <v>43986</v>
      </c>
      <c r="C340" s="105">
        <v>6.0829000000000004</v>
      </c>
      <c r="D340" s="105"/>
      <c r="E340" s="105"/>
      <c r="F340" s="105"/>
      <c r="G340" s="105"/>
      <c r="H340" s="105"/>
      <c r="I340" s="105"/>
      <c r="J340" s="105"/>
      <c r="K340" s="105"/>
      <c r="L340" s="105"/>
      <c r="M340" s="105"/>
      <c r="N340" s="105"/>
      <c r="O340" s="105"/>
      <c r="P340" s="105"/>
      <c r="Q340" s="105"/>
      <c r="R340" s="105"/>
      <c r="S340" s="105"/>
      <c r="T340" s="105">
        <v>-32.602602470051302</v>
      </c>
      <c r="U340" s="106">
        <v>63</v>
      </c>
      <c r="V340" s="105">
        <v>-13.606471591031699</v>
      </c>
      <c r="W340" s="106">
        <v>52</v>
      </c>
      <c r="X340" s="105"/>
      <c r="Y340" s="106"/>
      <c r="Z340" s="105">
        <v>-12.240937499999999</v>
      </c>
      <c r="AA340" s="106">
        <v>62</v>
      </c>
    </row>
    <row r="341" spans="1:27" x14ac:dyDescent="0.3">
      <c r="A341" s="103" t="s">
        <v>316</v>
      </c>
      <c r="B341" s="104">
        <v>43986</v>
      </c>
      <c r="C341" s="105">
        <v>5.3982000000000001</v>
      </c>
      <c r="D341" s="105"/>
      <c r="E341" s="105"/>
      <c r="F341" s="105"/>
      <c r="G341" s="105"/>
      <c r="H341" s="105"/>
      <c r="I341" s="105"/>
      <c r="J341" s="105"/>
      <c r="K341" s="105"/>
      <c r="L341" s="105"/>
      <c r="M341" s="105"/>
      <c r="N341" s="105"/>
      <c r="O341" s="105"/>
      <c r="P341" s="105"/>
      <c r="Q341" s="105"/>
      <c r="R341" s="105"/>
      <c r="S341" s="105"/>
      <c r="T341" s="105">
        <v>-34.697473308798102</v>
      </c>
      <c r="U341" s="106">
        <v>65</v>
      </c>
      <c r="V341" s="105"/>
      <c r="W341" s="106"/>
      <c r="X341" s="105"/>
      <c r="Y341" s="106"/>
      <c r="Z341" s="105">
        <v>-17.139357142857101</v>
      </c>
      <c r="AA341" s="106">
        <v>65</v>
      </c>
    </row>
    <row r="342" spans="1:27" x14ac:dyDescent="0.3">
      <c r="A342" s="103" t="s">
        <v>317</v>
      </c>
      <c r="B342" s="104">
        <v>43986</v>
      </c>
      <c r="C342" s="105">
        <v>5.8963000000000001</v>
      </c>
      <c r="D342" s="105"/>
      <c r="E342" s="105"/>
      <c r="F342" s="105"/>
      <c r="G342" s="105"/>
      <c r="H342" s="105"/>
      <c r="I342" s="105"/>
      <c r="J342" s="105"/>
      <c r="K342" s="105"/>
      <c r="L342" s="105"/>
      <c r="M342" s="105"/>
      <c r="N342" s="105"/>
      <c r="O342" s="105"/>
      <c r="P342" s="105"/>
      <c r="Q342" s="105"/>
      <c r="R342" s="105"/>
      <c r="S342" s="105"/>
      <c r="T342" s="105">
        <v>-32.9807670717421</v>
      </c>
      <c r="U342" s="106">
        <v>64</v>
      </c>
      <c r="V342" s="105"/>
      <c r="W342" s="106"/>
      <c r="X342" s="105"/>
      <c r="Y342" s="106"/>
      <c r="Z342" s="105">
        <v>-14.064323943662</v>
      </c>
      <c r="AA342" s="106">
        <v>63</v>
      </c>
    </row>
    <row r="343" spans="1:27" x14ac:dyDescent="0.3">
      <c r="A343" s="103" t="s">
        <v>318</v>
      </c>
      <c r="B343" s="104">
        <v>43986</v>
      </c>
      <c r="C343" s="105">
        <v>5.9622000000000002</v>
      </c>
      <c r="D343" s="105"/>
      <c r="E343" s="105"/>
      <c r="F343" s="105"/>
      <c r="G343" s="105"/>
      <c r="H343" s="105"/>
      <c r="I343" s="105"/>
      <c r="J343" s="105"/>
      <c r="K343" s="105"/>
      <c r="L343" s="105"/>
      <c r="M343" s="105"/>
      <c r="N343" s="105"/>
      <c r="O343" s="105"/>
      <c r="P343" s="105"/>
      <c r="Q343" s="105"/>
      <c r="R343" s="105"/>
      <c r="S343" s="105"/>
      <c r="T343" s="105">
        <v>-32.091214580966202</v>
      </c>
      <c r="U343" s="106">
        <v>61</v>
      </c>
      <c r="V343" s="105"/>
      <c r="W343" s="106"/>
      <c r="X343" s="105"/>
      <c r="Y343" s="106"/>
      <c r="Z343" s="105">
        <v>-18.4455193992491</v>
      </c>
      <c r="AA343" s="106">
        <v>66</v>
      </c>
    </row>
    <row r="344" spans="1:27" x14ac:dyDescent="0.3">
      <c r="A344" s="103" t="s">
        <v>319</v>
      </c>
      <c r="B344" s="104">
        <v>43986</v>
      </c>
      <c r="C344" s="105">
        <v>12.737399999999999</v>
      </c>
      <c r="D344" s="105"/>
      <c r="E344" s="105"/>
      <c r="F344" s="105"/>
      <c r="G344" s="105"/>
      <c r="H344" s="105"/>
      <c r="I344" s="105"/>
      <c r="J344" s="105"/>
      <c r="K344" s="105"/>
      <c r="L344" s="105"/>
      <c r="M344" s="105"/>
      <c r="N344" s="105"/>
      <c r="O344" s="105"/>
      <c r="P344" s="105"/>
      <c r="Q344" s="105"/>
      <c r="R344" s="105"/>
      <c r="S344" s="105"/>
      <c r="T344" s="105">
        <v>-15.531679743919</v>
      </c>
      <c r="U344" s="106">
        <v>31</v>
      </c>
      <c r="V344" s="105">
        <v>-1.75841285505772</v>
      </c>
      <c r="W344" s="106">
        <v>27</v>
      </c>
      <c r="X344" s="105"/>
      <c r="Y344" s="106"/>
      <c r="Z344" s="105">
        <v>6.50488932291666</v>
      </c>
      <c r="AA344" s="106">
        <v>38</v>
      </c>
    </row>
    <row r="345" spans="1:27" x14ac:dyDescent="0.3">
      <c r="A345" s="103" t="s">
        <v>320</v>
      </c>
      <c r="B345" s="104">
        <v>43986</v>
      </c>
      <c r="C345" s="105">
        <v>11.579700000000001</v>
      </c>
      <c r="D345" s="105"/>
      <c r="E345" s="105"/>
      <c r="F345" s="105"/>
      <c r="G345" s="105"/>
      <c r="H345" s="105"/>
      <c r="I345" s="105"/>
      <c r="J345" s="105"/>
      <c r="K345" s="105"/>
      <c r="L345" s="105"/>
      <c r="M345" s="105"/>
      <c r="N345" s="105"/>
      <c r="O345" s="105"/>
      <c r="P345" s="105"/>
      <c r="Q345" s="105"/>
      <c r="R345" s="105"/>
      <c r="S345" s="105"/>
      <c r="T345" s="105">
        <v>-16.902225109898701</v>
      </c>
      <c r="U345" s="106">
        <v>41</v>
      </c>
      <c r="V345" s="105">
        <v>-2.8313355443144399</v>
      </c>
      <c r="W345" s="106">
        <v>36</v>
      </c>
      <c r="X345" s="105">
        <v>3.5170621716872099</v>
      </c>
      <c r="Y345" s="106">
        <v>28</v>
      </c>
      <c r="Z345" s="105">
        <v>3.0394860305745999</v>
      </c>
      <c r="AA345" s="106">
        <v>44</v>
      </c>
    </row>
    <row r="346" spans="1:27" x14ac:dyDescent="0.3">
      <c r="A346" s="103" t="s">
        <v>321</v>
      </c>
      <c r="B346" s="104">
        <v>43986</v>
      </c>
      <c r="C346" s="105">
        <v>7.2470999999999997</v>
      </c>
      <c r="D346" s="105"/>
      <c r="E346" s="105"/>
      <c r="F346" s="105"/>
      <c r="G346" s="105"/>
      <c r="H346" s="105"/>
      <c r="I346" s="105"/>
      <c r="J346" s="105"/>
      <c r="K346" s="105"/>
      <c r="L346" s="105"/>
      <c r="M346" s="105"/>
      <c r="N346" s="105"/>
      <c r="O346" s="105"/>
      <c r="P346" s="105"/>
      <c r="Q346" s="105"/>
      <c r="R346" s="105"/>
      <c r="S346" s="105"/>
      <c r="T346" s="105">
        <v>-28.542196374806299</v>
      </c>
      <c r="U346" s="106">
        <v>59</v>
      </c>
      <c r="V346" s="105"/>
      <c r="W346" s="106"/>
      <c r="X346" s="105"/>
      <c r="Y346" s="106"/>
      <c r="Z346" s="105">
        <v>-14.2324150141643</v>
      </c>
      <c r="AA346" s="106">
        <v>64</v>
      </c>
    </row>
    <row r="347" spans="1:27" x14ac:dyDescent="0.3">
      <c r="A347" s="103" t="s">
        <v>322</v>
      </c>
      <c r="B347" s="104">
        <v>43986</v>
      </c>
      <c r="C347" s="105">
        <v>15.779500000000001</v>
      </c>
      <c r="D347" s="105"/>
      <c r="E347" s="105"/>
      <c r="F347" s="105"/>
      <c r="G347" s="105"/>
      <c r="H347" s="105"/>
      <c r="I347" s="105"/>
      <c r="J347" s="105"/>
      <c r="K347" s="105"/>
      <c r="L347" s="105"/>
      <c r="M347" s="105"/>
      <c r="N347" s="105"/>
      <c r="O347" s="105"/>
      <c r="P347" s="105"/>
      <c r="Q347" s="105"/>
      <c r="R347" s="105"/>
      <c r="S347" s="105"/>
      <c r="T347" s="105">
        <v>-16.150623402633101</v>
      </c>
      <c r="U347" s="106">
        <v>34</v>
      </c>
      <c r="V347" s="105">
        <v>0.177481811900428</v>
      </c>
      <c r="W347" s="106">
        <v>16</v>
      </c>
      <c r="X347" s="105">
        <v>7.5544073344385403</v>
      </c>
      <c r="Y347" s="106">
        <v>7</v>
      </c>
      <c r="Z347" s="105">
        <v>10.2354075691412</v>
      </c>
      <c r="AA347" s="106">
        <v>35</v>
      </c>
    </row>
    <row r="348" spans="1:27" x14ac:dyDescent="0.3">
      <c r="A348" s="103" t="s">
        <v>323</v>
      </c>
      <c r="B348" s="104">
        <v>43986</v>
      </c>
      <c r="C348" s="105">
        <v>69.36</v>
      </c>
      <c r="D348" s="105"/>
      <c r="E348" s="105"/>
      <c r="F348" s="105"/>
      <c r="G348" s="105"/>
      <c r="H348" s="105"/>
      <c r="I348" s="105"/>
      <c r="J348" s="105"/>
      <c r="K348" s="105"/>
      <c r="L348" s="105"/>
      <c r="M348" s="105"/>
      <c r="N348" s="105"/>
      <c r="O348" s="105"/>
      <c r="P348" s="105"/>
      <c r="Q348" s="105"/>
      <c r="R348" s="105"/>
      <c r="S348" s="105"/>
      <c r="T348" s="105">
        <v>-14.119731645295399</v>
      </c>
      <c r="U348" s="106">
        <v>23</v>
      </c>
      <c r="V348" s="105">
        <v>0.83523262944983701</v>
      </c>
      <c r="W348" s="106">
        <v>12</v>
      </c>
      <c r="X348" s="105">
        <v>6.2559234437703699</v>
      </c>
      <c r="Y348" s="106">
        <v>14</v>
      </c>
      <c r="Z348" s="105">
        <v>39.401627554960697</v>
      </c>
      <c r="AA348" s="106">
        <v>10</v>
      </c>
    </row>
    <row r="349" spans="1:27" x14ac:dyDescent="0.3">
      <c r="A349" s="103" t="s">
        <v>324</v>
      </c>
      <c r="B349" s="104">
        <v>43986</v>
      </c>
      <c r="C349" s="105">
        <v>22.32</v>
      </c>
      <c r="D349" s="105"/>
      <c r="E349" s="105"/>
      <c r="F349" s="105"/>
      <c r="G349" s="105"/>
      <c r="H349" s="105"/>
      <c r="I349" s="105"/>
      <c r="J349" s="105"/>
      <c r="K349" s="105"/>
      <c r="L349" s="105"/>
      <c r="M349" s="105"/>
      <c r="N349" s="105"/>
      <c r="O349" s="105"/>
      <c r="P349" s="105"/>
      <c r="Q349" s="105"/>
      <c r="R349" s="105"/>
      <c r="S349" s="105"/>
      <c r="T349" s="105">
        <v>-10.6194245013497</v>
      </c>
      <c r="U349" s="106">
        <v>12</v>
      </c>
      <c r="V349" s="105">
        <v>0.25513245918086502</v>
      </c>
      <c r="W349" s="106">
        <v>15</v>
      </c>
      <c r="X349" s="105">
        <v>2.32861367739152</v>
      </c>
      <c r="Y349" s="106">
        <v>34</v>
      </c>
      <c r="Z349" s="105">
        <v>14.571613739468599</v>
      </c>
      <c r="AA349" s="106">
        <v>33</v>
      </c>
    </row>
    <row r="350" spans="1:27" x14ac:dyDescent="0.3">
      <c r="A350" s="103" t="s">
        <v>325</v>
      </c>
      <c r="B350" s="104">
        <v>43986</v>
      </c>
      <c r="C350" s="105">
        <v>11.146699999999999</v>
      </c>
      <c r="D350" s="105"/>
      <c r="E350" s="105"/>
      <c r="F350" s="105"/>
      <c r="G350" s="105"/>
      <c r="H350" s="105"/>
      <c r="I350" s="105"/>
      <c r="J350" s="105"/>
      <c r="K350" s="105"/>
      <c r="L350" s="105"/>
      <c r="M350" s="105"/>
      <c r="N350" s="105"/>
      <c r="O350" s="105"/>
      <c r="P350" s="105"/>
      <c r="Q350" s="105"/>
      <c r="R350" s="105"/>
      <c r="S350" s="105"/>
      <c r="T350" s="105">
        <v>-20.394161980469299</v>
      </c>
      <c r="U350" s="106">
        <v>51</v>
      </c>
      <c r="V350" s="105">
        <v>-4.8999645587703498</v>
      </c>
      <c r="W350" s="106">
        <v>45</v>
      </c>
      <c r="X350" s="105"/>
      <c r="Y350" s="106"/>
      <c r="Z350" s="105">
        <v>2.7409659462999301</v>
      </c>
      <c r="AA350" s="106">
        <v>46</v>
      </c>
    </row>
    <row r="351" spans="1:27" x14ac:dyDescent="0.3">
      <c r="A351" s="103" t="s">
        <v>326</v>
      </c>
      <c r="B351" s="104">
        <v>43986</v>
      </c>
      <c r="C351" s="105">
        <v>8.1522000000000006</v>
      </c>
      <c r="D351" s="105"/>
      <c r="E351" s="105"/>
      <c r="F351" s="105"/>
      <c r="G351" s="105"/>
      <c r="H351" s="105"/>
      <c r="I351" s="105"/>
      <c r="J351" s="105"/>
      <c r="K351" s="105"/>
      <c r="L351" s="105"/>
      <c r="M351" s="105"/>
      <c r="N351" s="105"/>
      <c r="O351" s="105"/>
      <c r="P351" s="105"/>
      <c r="Q351" s="105"/>
      <c r="R351" s="105"/>
      <c r="S351" s="105"/>
      <c r="T351" s="105">
        <v>-25.3647473133056</v>
      </c>
      <c r="U351" s="106">
        <v>58</v>
      </c>
      <c r="V351" s="105">
        <v>-8.7084912828802103</v>
      </c>
      <c r="W351" s="106">
        <v>49</v>
      </c>
      <c r="X351" s="105"/>
      <c r="Y351" s="106"/>
      <c r="Z351" s="105">
        <v>-5.5011990212071797</v>
      </c>
      <c r="AA351" s="106">
        <v>55</v>
      </c>
    </row>
    <row r="352" spans="1:27" x14ac:dyDescent="0.3">
      <c r="A352" s="103" t="s">
        <v>327</v>
      </c>
      <c r="B352" s="104">
        <v>43986</v>
      </c>
      <c r="C352" s="105">
        <v>7.7290999999999999</v>
      </c>
      <c r="D352" s="105"/>
      <c r="E352" s="105"/>
      <c r="F352" s="105"/>
      <c r="G352" s="105"/>
      <c r="H352" s="105"/>
      <c r="I352" s="105"/>
      <c r="J352" s="105"/>
      <c r="K352" s="105"/>
      <c r="L352" s="105"/>
      <c r="M352" s="105"/>
      <c r="N352" s="105"/>
      <c r="O352" s="105"/>
      <c r="P352" s="105"/>
      <c r="Q352" s="105"/>
      <c r="R352" s="105"/>
      <c r="S352" s="105"/>
      <c r="T352" s="105">
        <v>-23.050271962917702</v>
      </c>
      <c r="U352" s="106">
        <v>54</v>
      </c>
      <c r="V352" s="105">
        <v>-7.2361307992342798</v>
      </c>
      <c r="W352" s="106">
        <v>48</v>
      </c>
      <c r="X352" s="105"/>
      <c r="Y352" s="106"/>
      <c r="Z352" s="105">
        <v>-7.1270722269991396</v>
      </c>
      <c r="AA352" s="106">
        <v>58</v>
      </c>
    </row>
    <row r="353" spans="1:27" x14ac:dyDescent="0.3">
      <c r="A353" s="103" t="s">
        <v>328</v>
      </c>
      <c r="B353" s="104">
        <v>43986</v>
      </c>
      <c r="C353" s="105">
        <v>7.2588999999999997</v>
      </c>
      <c r="D353" s="105"/>
      <c r="E353" s="105"/>
      <c r="F353" s="105"/>
      <c r="G353" s="105"/>
      <c r="H353" s="105"/>
      <c r="I353" s="105"/>
      <c r="J353" s="105"/>
      <c r="K353" s="105"/>
      <c r="L353" s="105"/>
      <c r="M353" s="105"/>
      <c r="N353" s="105"/>
      <c r="O353" s="105"/>
      <c r="P353" s="105"/>
      <c r="Q353" s="105"/>
      <c r="R353" s="105"/>
      <c r="S353" s="105"/>
      <c r="T353" s="105">
        <v>-17.7942438706886</v>
      </c>
      <c r="U353" s="106">
        <v>47</v>
      </c>
      <c r="V353" s="105"/>
      <c r="W353" s="106"/>
      <c r="X353" s="105"/>
      <c r="Y353" s="106"/>
      <c r="Z353" s="105">
        <v>-11.5265149769585</v>
      </c>
      <c r="AA353" s="106">
        <v>61</v>
      </c>
    </row>
    <row r="354" spans="1:27" x14ac:dyDescent="0.3">
      <c r="A354" s="103" t="s">
        <v>329</v>
      </c>
      <c r="B354" s="104">
        <v>43986</v>
      </c>
      <c r="C354" s="105">
        <v>7.6269999999999998</v>
      </c>
      <c r="D354" s="105"/>
      <c r="E354" s="105"/>
      <c r="F354" s="105"/>
      <c r="G354" s="105"/>
      <c r="H354" s="105"/>
      <c r="I354" s="105"/>
      <c r="J354" s="105"/>
      <c r="K354" s="105"/>
      <c r="L354" s="105"/>
      <c r="M354" s="105"/>
      <c r="N354" s="105"/>
      <c r="O354" s="105"/>
      <c r="P354" s="105"/>
      <c r="Q354" s="105"/>
      <c r="R354" s="105"/>
      <c r="S354" s="105"/>
      <c r="T354" s="105">
        <v>-16.014719054139199</v>
      </c>
      <c r="U354" s="106">
        <v>32</v>
      </c>
      <c r="V354" s="105"/>
      <c r="W354" s="106"/>
      <c r="X354" s="105"/>
      <c r="Y354" s="106"/>
      <c r="Z354" s="105">
        <v>-10.826812500000001</v>
      </c>
      <c r="AA354" s="106">
        <v>60</v>
      </c>
    </row>
    <row r="355" spans="1:27" x14ac:dyDescent="0.3">
      <c r="A355" s="103" t="s">
        <v>330</v>
      </c>
      <c r="B355" s="104">
        <v>43986</v>
      </c>
      <c r="C355" s="105">
        <v>78.612099999999998</v>
      </c>
      <c r="D355" s="105"/>
      <c r="E355" s="105"/>
      <c r="F355" s="105"/>
      <c r="G355" s="105"/>
      <c r="H355" s="105"/>
      <c r="I355" s="105"/>
      <c r="J355" s="105"/>
      <c r="K355" s="105"/>
      <c r="L355" s="105"/>
      <c r="M355" s="105"/>
      <c r="N355" s="105"/>
      <c r="O355" s="105"/>
      <c r="P355" s="105"/>
      <c r="Q355" s="105"/>
      <c r="R355" s="105"/>
      <c r="S355" s="105"/>
      <c r="T355" s="105">
        <v>-11.5891046451463</v>
      </c>
      <c r="U355" s="106">
        <v>17</v>
      </c>
      <c r="V355" s="105">
        <v>-6.8615827884213096E-2</v>
      </c>
      <c r="W355" s="106">
        <v>20</v>
      </c>
      <c r="X355" s="105">
        <v>4.8550510741687098</v>
      </c>
      <c r="Y355" s="106">
        <v>23</v>
      </c>
      <c r="Z355" s="105">
        <v>18.0934338977079</v>
      </c>
      <c r="AA355" s="106">
        <v>29</v>
      </c>
    </row>
    <row r="356" spans="1:27" x14ac:dyDescent="0.3">
      <c r="A356" s="103" t="s">
        <v>331</v>
      </c>
      <c r="B356" s="104">
        <v>43986</v>
      </c>
      <c r="C356" s="105">
        <v>90.104699999999994</v>
      </c>
      <c r="D356" s="105"/>
      <c r="E356" s="105"/>
      <c r="F356" s="105"/>
      <c r="G356" s="105"/>
      <c r="H356" s="105"/>
      <c r="I356" s="105"/>
      <c r="J356" s="105"/>
      <c r="K356" s="105"/>
      <c r="L356" s="105"/>
      <c r="M356" s="105"/>
      <c r="N356" s="105"/>
      <c r="O356" s="105"/>
      <c r="P356" s="105"/>
      <c r="Q356" s="105"/>
      <c r="R356" s="105"/>
      <c r="S356" s="105"/>
      <c r="T356" s="105">
        <v>-18.818702694708399</v>
      </c>
      <c r="U356" s="106">
        <v>48</v>
      </c>
      <c r="V356" s="105">
        <v>-1.97852610601403</v>
      </c>
      <c r="W356" s="106">
        <v>28</v>
      </c>
      <c r="X356" s="105">
        <v>4.4531092935205203</v>
      </c>
      <c r="Y356" s="106">
        <v>24</v>
      </c>
      <c r="Z356" s="105">
        <v>69.460066191365101</v>
      </c>
      <c r="AA356" s="106">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100"/>
    <col min="2" max="2" width="12.109375" style="100" bestFit="1" customWidth="1"/>
    <col min="3" max="16384" width="9.109375" style="100"/>
  </cols>
  <sheetData>
    <row r="1" spans="1:17" x14ac:dyDescent="0.3">
      <c r="A1" s="136"/>
      <c r="B1" s="136"/>
      <c r="C1" s="136"/>
      <c r="D1" s="108"/>
      <c r="E1" s="108"/>
      <c r="F1" s="108" t="s">
        <v>115</v>
      </c>
      <c r="G1" s="108" t="s">
        <v>116</v>
      </c>
      <c r="H1" s="108" t="s">
        <v>117</v>
      </c>
      <c r="I1" s="108" t="s">
        <v>47</v>
      </c>
      <c r="J1" s="108" t="s">
        <v>48</v>
      </c>
      <c r="K1" s="108" t="s">
        <v>1</v>
      </c>
      <c r="L1" s="108" t="s">
        <v>2</v>
      </c>
      <c r="M1" s="108" t="s">
        <v>3</v>
      </c>
      <c r="N1" s="108" t="s">
        <v>4</v>
      </c>
      <c r="O1" s="108" t="s">
        <v>5</v>
      </c>
      <c r="P1" s="108" t="s">
        <v>6</v>
      </c>
      <c r="Q1" s="108" t="s">
        <v>46</v>
      </c>
    </row>
    <row r="2" spans="1:17" x14ac:dyDescent="0.3">
      <c r="A2" s="136"/>
      <c r="B2" s="136"/>
      <c r="C2" s="136"/>
      <c r="D2" s="108"/>
      <c r="E2" s="108"/>
      <c r="F2" s="108" t="s">
        <v>0</v>
      </c>
      <c r="G2" s="108" t="s">
        <v>0</v>
      </c>
      <c r="H2" s="108" t="s">
        <v>0</v>
      </c>
      <c r="I2" s="108" t="s">
        <v>0</v>
      </c>
      <c r="J2" s="108" t="s">
        <v>0</v>
      </c>
      <c r="K2" s="108" t="s">
        <v>0</v>
      </c>
      <c r="L2" s="108" t="s">
        <v>0</v>
      </c>
      <c r="M2" s="108" t="s">
        <v>0</v>
      </c>
      <c r="N2" s="108" t="s">
        <v>0</v>
      </c>
      <c r="O2" s="108" t="s">
        <v>0</v>
      </c>
      <c r="P2" s="108" t="s">
        <v>0</v>
      </c>
      <c r="Q2" s="108" t="s">
        <v>0</v>
      </c>
    </row>
    <row r="3" spans="1:17" x14ac:dyDescent="0.3">
      <c r="A3" s="108" t="s">
        <v>7</v>
      </c>
      <c r="B3" s="108" t="s">
        <v>8</v>
      </c>
      <c r="C3" s="108" t="s">
        <v>9</v>
      </c>
      <c r="D3" s="108"/>
      <c r="E3" s="108"/>
      <c r="F3" s="108"/>
      <c r="G3" s="108"/>
      <c r="H3" s="108"/>
      <c r="I3" s="108"/>
      <c r="J3" s="108"/>
      <c r="K3" s="108"/>
      <c r="L3" s="108"/>
      <c r="M3" s="108"/>
      <c r="N3" s="108"/>
      <c r="O3" s="108"/>
      <c r="P3" s="108"/>
      <c r="Q3" s="108"/>
    </row>
    <row r="4" spans="1:17" x14ac:dyDescent="0.3">
      <c r="A4" s="102" t="s">
        <v>389</v>
      </c>
      <c r="B4" s="102"/>
      <c r="C4" s="102"/>
      <c r="D4" s="102"/>
      <c r="E4" s="102"/>
      <c r="F4" s="102"/>
      <c r="G4" s="102"/>
      <c r="H4" s="102"/>
      <c r="I4" s="102"/>
      <c r="J4" s="102"/>
      <c r="K4" s="102"/>
      <c r="L4" s="102"/>
      <c r="M4" s="102"/>
      <c r="N4" s="102"/>
      <c r="O4" s="102"/>
      <c r="P4" s="102"/>
      <c r="Q4" s="102"/>
    </row>
    <row r="5" spans="1:17" x14ac:dyDescent="0.3">
      <c r="A5" s="103" t="s">
        <v>11</v>
      </c>
      <c r="B5" s="104">
        <v>43986</v>
      </c>
      <c r="C5" s="105">
        <v>40.5229</v>
      </c>
      <c r="D5" s="105"/>
      <c r="E5" s="105"/>
      <c r="F5" s="105"/>
      <c r="G5" s="105"/>
      <c r="H5" s="105"/>
      <c r="I5" s="105"/>
      <c r="J5" s="105"/>
      <c r="K5" s="105">
        <v>-43.880398663804598</v>
      </c>
      <c r="L5" s="105">
        <v>-36.316361410470897</v>
      </c>
      <c r="M5" s="105">
        <v>-18.276309013011598</v>
      </c>
      <c r="N5" s="105">
        <v>-26.7154956919527</v>
      </c>
      <c r="O5" s="105">
        <v>-8.7668486042190903</v>
      </c>
      <c r="P5" s="105">
        <v>2.1952333325193099</v>
      </c>
      <c r="Q5" s="105">
        <v>16.1270011598188</v>
      </c>
    </row>
    <row r="6" spans="1:17" x14ac:dyDescent="0.3">
      <c r="A6" s="103" t="s">
        <v>12</v>
      </c>
      <c r="B6" s="104">
        <v>43986</v>
      </c>
      <c r="C6" s="105">
        <v>244.49799999999999</v>
      </c>
      <c r="D6" s="105"/>
      <c r="E6" s="105"/>
      <c r="F6" s="105"/>
      <c r="G6" s="105"/>
      <c r="H6" s="105"/>
      <c r="I6" s="105"/>
      <c r="J6" s="105"/>
      <c r="K6" s="105">
        <v>-51.715819012804403</v>
      </c>
      <c r="L6" s="105">
        <v>-38.2335264051179</v>
      </c>
      <c r="M6" s="105">
        <v>-15.9990548047987</v>
      </c>
      <c r="N6" s="105">
        <v>-23.677967019434501</v>
      </c>
      <c r="O6" s="105">
        <v>-2.3953542635175999</v>
      </c>
      <c r="P6" s="105">
        <v>4.8166015135018396</v>
      </c>
      <c r="Q6" s="105">
        <v>14.719288493958601</v>
      </c>
    </row>
    <row r="7" spans="1:17" x14ac:dyDescent="0.3">
      <c r="A7" s="103" t="s">
        <v>13</v>
      </c>
      <c r="B7" s="104">
        <v>43986</v>
      </c>
      <c r="C7" s="105">
        <v>140.80000000000001</v>
      </c>
      <c r="D7" s="105"/>
      <c r="E7" s="105"/>
      <c r="F7" s="105"/>
      <c r="G7" s="105"/>
      <c r="H7" s="105"/>
      <c r="I7" s="105"/>
      <c r="J7" s="105"/>
      <c r="K7" s="105">
        <v>-2.2971761541909101</v>
      </c>
      <c r="L7" s="105">
        <v>-13.9643834232049</v>
      </c>
      <c r="M7" s="105">
        <v>-2.6519936061523901</v>
      </c>
      <c r="N7" s="105">
        <v>-10.050380154490799</v>
      </c>
      <c r="O7" s="105">
        <v>2.1262193722470499E-2</v>
      </c>
      <c r="P7" s="105">
        <v>4.4692895289585497</v>
      </c>
      <c r="Q7" s="105">
        <v>19.198019351438798</v>
      </c>
    </row>
    <row r="8" spans="1:17" x14ac:dyDescent="0.3">
      <c r="A8" s="103" t="s">
        <v>14</v>
      </c>
      <c r="B8" s="104">
        <v>43986</v>
      </c>
      <c r="C8" s="105">
        <v>9.02</v>
      </c>
      <c r="D8" s="105"/>
      <c r="E8" s="105"/>
      <c r="F8" s="105"/>
      <c r="G8" s="105"/>
      <c r="H8" s="105"/>
      <c r="I8" s="105"/>
      <c r="J8" s="105"/>
      <c r="K8" s="105">
        <v>-50.647548566142497</v>
      </c>
      <c r="L8" s="105">
        <v>-29.409030338715201</v>
      </c>
      <c r="M8" s="105">
        <v>-11.348662294014</v>
      </c>
      <c r="N8" s="105">
        <v>-16.8202764976959</v>
      </c>
      <c r="O8" s="105"/>
      <c r="P8" s="105"/>
      <c r="Q8" s="105">
        <v>-5.4694189602446501</v>
      </c>
    </row>
    <row r="9" spans="1:17" x14ac:dyDescent="0.3">
      <c r="A9" s="103" t="s">
        <v>15</v>
      </c>
      <c r="B9" s="104">
        <v>43986</v>
      </c>
      <c r="C9" s="105">
        <v>37.869999999999997</v>
      </c>
      <c r="D9" s="105"/>
      <c r="E9" s="105"/>
      <c r="F9" s="105"/>
      <c r="G9" s="105"/>
      <c r="H9" s="105"/>
      <c r="I9" s="105"/>
      <c r="J9" s="105"/>
      <c r="K9" s="105">
        <v>-88.859809337134706</v>
      </c>
      <c r="L9" s="105">
        <v>-49.734899565116201</v>
      </c>
      <c r="M9" s="105">
        <v>-24.5359727275872</v>
      </c>
      <c r="N9" s="105">
        <v>-31.494562668759698</v>
      </c>
      <c r="O9" s="105">
        <v>-8.0283142970155801</v>
      </c>
      <c r="P9" s="105">
        <v>1.1918216572395099</v>
      </c>
      <c r="Q9" s="105">
        <v>9.8273842899725103</v>
      </c>
    </row>
    <row r="10" spans="1:17" x14ac:dyDescent="0.3">
      <c r="A10" s="103" t="s">
        <v>16</v>
      </c>
      <c r="B10" s="104">
        <v>43986</v>
      </c>
      <c r="C10" s="105">
        <v>10.868399999999999</v>
      </c>
      <c r="D10" s="105"/>
      <c r="E10" s="105"/>
      <c r="F10" s="105"/>
      <c r="G10" s="105"/>
      <c r="H10" s="105"/>
      <c r="I10" s="105"/>
      <c r="J10" s="105"/>
      <c r="K10" s="105">
        <v>-43.607025671063603</v>
      </c>
      <c r="L10" s="105">
        <v>-28.746467383048799</v>
      </c>
      <c r="M10" s="105">
        <v>-7.1001825977868398</v>
      </c>
      <c r="N10" s="105">
        <v>-16.512789744794102</v>
      </c>
      <c r="O10" s="105">
        <v>-7.1868026559006504</v>
      </c>
      <c r="P10" s="105"/>
      <c r="Q10" s="105">
        <v>1.8300577367205499</v>
      </c>
    </row>
    <row r="11" spans="1:17" x14ac:dyDescent="0.3">
      <c r="A11" s="103" t="s">
        <v>17</v>
      </c>
      <c r="B11" s="104">
        <v>43986</v>
      </c>
      <c r="C11" s="105">
        <v>29.3887</v>
      </c>
      <c r="D11" s="105"/>
      <c r="E11" s="105"/>
      <c r="F11" s="105"/>
      <c r="G11" s="105"/>
      <c r="H11" s="105"/>
      <c r="I11" s="105"/>
      <c r="J11" s="105"/>
      <c r="K11" s="105">
        <v>-61.290799021118701</v>
      </c>
      <c r="L11" s="105">
        <v>-34.721400945033302</v>
      </c>
      <c r="M11" s="105">
        <v>-7.9523380749960397</v>
      </c>
      <c r="N11" s="105">
        <v>-16.1294029408973</v>
      </c>
      <c r="O11" s="105">
        <v>-1.93337449330432</v>
      </c>
      <c r="P11" s="105">
        <v>7.3619559911543</v>
      </c>
      <c r="Q11" s="105">
        <v>13.852466954836199</v>
      </c>
    </row>
    <row r="12" spans="1:17" x14ac:dyDescent="0.3">
      <c r="A12" s="103" t="s">
        <v>18</v>
      </c>
      <c r="B12" s="104">
        <v>43986</v>
      </c>
      <c r="C12" s="105">
        <v>31.248999999999999</v>
      </c>
      <c r="D12" s="105"/>
      <c r="E12" s="105"/>
      <c r="F12" s="105"/>
      <c r="G12" s="105"/>
      <c r="H12" s="105"/>
      <c r="I12" s="105"/>
      <c r="J12" s="105"/>
      <c r="K12" s="105">
        <v>-57.8281906858277</v>
      </c>
      <c r="L12" s="105">
        <v>-34.662582537182402</v>
      </c>
      <c r="M12" s="105">
        <v>-13.0196203974914</v>
      </c>
      <c r="N12" s="105">
        <v>-19.528051836207901</v>
      </c>
      <c r="O12" s="105">
        <v>-3.8323512140463101</v>
      </c>
      <c r="P12" s="105">
        <v>6.4807130637851698</v>
      </c>
      <c r="Q12" s="105">
        <v>20.800208024610601</v>
      </c>
    </row>
    <row r="13" spans="1:17" x14ac:dyDescent="0.3">
      <c r="A13" s="103" t="s">
        <v>19</v>
      </c>
      <c r="B13" s="104">
        <v>43986</v>
      </c>
      <c r="C13" s="105">
        <v>64.911299999999997</v>
      </c>
      <c r="D13" s="105"/>
      <c r="E13" s="105"/>
      <c r="F13" s="105"/>
      <c r="G13" s="105"/>
      <c r="H13" s="105"/>
      <c r="I13" s="105"/>
      <c r="J13" s="105"/>
      <c r="K13" s="105">
        <v>-53.943200969827103</v>
      </c>
      <c r="L13" s="105">
        <v>-34.000432197521199</v>
      </c>
      <c r="M13" s="105">
        <v>-11.0068724620038</v>
      </c>
      <c r="N13" s="105">
        <v>-19.1814619055592</v>
      </c>
      <c r="O13" s="105">
        <v>-1.22806569077623</v>
      </c>
      <c r="P13" s="105">
        <v>5.0309065915035402</v>
      </c>
      <c r="Q13" s="105">
        <v>11.995341485384699</v>
      </c>
    </row>
    <row r="14" spans="1:17" x14ac:dyDescent="0.3">
      <c r="A14" s="103" t="s">
        <v>20</v>
      </c>
      <c r="B14" s="104">
        <v>43986</v>
      </c>
      <c r="C14" s="105">
        <v>43.36</v>
      </c>
      <c r="D14" s="105"/>
      <c r="E14" s="105"/>
      <c r="F14" s="105"/>
      <c r="G14" s="105"/>
      <c r="H14" s="105"/>
      <c r="I14" s="105"/>
      <c r="J14" s="105"/>
      <c r="K14" s="105">
        <v>-45.306879246791297</v>
      </c>
      <c r="L14" s="105">
        <v>-37.651755637003099</v>
      </c>
      <c r="M14" s="105">
        <v>-19.799968756315</v>
      </c>
      <c r="N14" s="105">
        <v>-23.543671561208701</v>
      </c>
      <c r="O14" s="105">
        <v>-4.6263298223383797</v>
      </c>
      <c r="P14" s="105">
        <v>2.8962187207727799</v>
      </c>
      <c r="Q14" s="105">
        <v>23.429670964017699</v>
      </c>
    </row>
    <row r="15" spans="1:17" x14ac:dyDescent="0.3">
      <c r="A15" s="103" t="s">
        <v>21</v>
      </c>
      <c r="B15" s="104">
        <v>43986</v>
      </c>
      <c r="C15" s="105">
        <v>125.4224</v>
      </c>
      <c r="D15" s="105"/>
      <c r="E15" s="105"/>
      <c r="F15" s="105"/>
      <c r="G15" s="105"/>
      <c r="H15" s="105"/>
      <c r="I15" s="105"/>
      <c r="J15" s="105"/>
      <c r="K15" s="105">
        <v>-30.740441785797501</v>
      </c>
      <c r="L15" s="105">
        <v>-27.904088558589599</v>
      </c>
      <c r="M15" s="105">
        <v>-7.0231401584677497</v>
      </c>
      <c r="N15" s="105">
        <v>-13.3913094158438</v>
      </c>
      <c r="O15" s="105">
        <v>-0.45790568139402099</v>
      </c>
      <c r="P15" s="105">
        <v>8.6381136399434695</v>
      </c>
      <c r="Q15" s="105">
        <v>19.8227925572264</v>
      </c>
    </row>
    <row r="16" spans="1:17" x14ac:dyDescent="0.3">
      <c r="A16" s="103" t="s">
        <v>22</v>
      </c>
      <c r="B16" s="104">
        <v>43986</v>
      </c>
      <c r="C16" s="105">
        <v>9.0927000000000007</v>
      </c>
      <c r="D16" s="105"/>
      <c r="E16" s="105"/>
      <c r="F16" s="105"/>
      <c r="G16" s="105"/>
      <c r="H16" s="105"/>
      <c r="I16" s="105"/>
      <c r="J16" s="105"/>
      <c r="K16" s="105">
        <v>-43.350165661284301</v>
      </c>
      <c r="L16" s="105">
        <v>-29.511432899158098</v>
      </c>
      <c r="M16" s="105">
        <v>-5.2398001087371302</v>
      </c>
      <c r="N16" s="105">
        <v>-10.6139232053476</v>
      </c>
      <c r="O16" s="105"/>
      <c r="P16" s="105"/>
      <c r="Q16" s="105">
        <v>-4.7856141618497103</v>
      </c>
    </row>
    <row r="17" spans="1:17" x14ac:dyDescent="0.3">
      <c r="A17" s="103" t="s">
        <v>23</v>
      </c>
      <c r="B17" s="104">
        <v>43986</v>
      </c>
      <c r="C17" s="105">
        <v>8.9274000000000004</v>
      </c>
      <c r="D17" s="105"/>
      <c r="E17" s="105"/>
      <c r="F17" s="105"/>
      <c r="G17" s="105"/>
      <c r="H17" s="105"/>
      <c r="I17" s="105"/>
      <c r="J17" s="105"/>
      <c r="K17" s="105">
        <v>-39.661913674677898</v>
      </c>
      <c r="L17" s="105">
        <v>-26.836018797267499</v>
      </c>
      <c r="M17" s="105">
        <v>-4.0397867540597998</v>
      </c>
      <c r="N17" s="105">
        <v>-9.8591275055098198</v>
      </c>
      <c r="O17" s="105"/>
      <c r="P17" s="105"/>
      <c r="Q17" s="105">
        <v>-5.8345603576751097</v>
      </c>
    </row>
    <row r="18" spans="1:17" x14ac:dyDescent="0.3">
      <c r="A18" s="103" t="s">
        <v>24</v>
      </c>
      <c r="B18" s="104">
        <v>43986</v>
      </c>
      <c r="C18" s="105">
        <v>199.17670000000001</v>
      </c>
      <c r="D18" s="105"/>
      <c r="E18" s="105"/>
      <c r="F18" s="105"/>
      <c r="G18" s="105"/>
      <c r="H18" s="105"/>
      <c r="I18" s="105"/>
      <c r="J18" s="105"/>
      <c r="K18" s="105">
        <v>-55.535354879451504</v>
      </c>
      <c r="L18" s="105">
        <v>-43.3542782007206</v>
      </c>
      <c r="M18" s="105">
        <v>-18.648292555455299</v>
      </c>
      <c r="N18" s="105">
        <v>-25.847604291890601</v>
      </c>
      <c r="O18" s="105">
        <v>-6.8249511292589604</v>
      </c>
      <c r="P18" s="105">
        <v>1.85903862522946</v>
      </c>
      <c r="Q18" s="105">
        <v>7.8315971572963203</v>
      </c>
    </row>
    <row r="19" spans="1:17" x14ac:dyDescent="0.3">
      <c r="A19" s="103" t="s">
        <v>25</v>
      </c>
      <c r="B19" s="104">
        <v>43986</v>
      </c>
      <c r="C19" s="105">
        <v>9.4</v>
      </c>
      <c r="D19" s="105"/>
      <c r="E19" s="105"/>
      <c r="F19" s="105"/>
      <c r="G19" s="105"/>
      <c r="H19" s="105"/>
      <c r="I19" s="105"/>
      <c r="J19" s="105"/>
      <c r="K19" s="105">
        <v>-25.2901437727351</v>
      </c>
      <c r="L19" s="105">
        <v>-25.694201775576399</v>
      </c>
      <c r="M19" s="105">
        <v>-4.3855696734853398</v>
      </c>
      <c r="N19" s="105">
        <v>-13.8026976804756</v>
      </c>
      <c r="O19" s="105"/>
      <c r="P19" s="105"/>
      <c r="Q19" s="105">
        <v>-4.0036563071298001</v>
      </c>
    </row>
    <row r="20" spans="1:17" x14ac:dyDescent="0.3">
      <c r="A20" s="103" t="s">
        <v>26</v>
      </c>
      <c r="B20" s="104">
        <v>43986</v>
      </c>
      <c r="C20" s="105">
        <v>58.128100000000003</v>
      </c>
      <c r="D20" s="105"/>
      <c r="E20" s="105"/>
      <c r="F20" s="105"/>
      <c r="G20" s="105"/>
      <c r="H20" s="105"/>
      <c r="I20" s="105"/>
      <c r="J20" s="105"/>
      <c r="K20" s="105">
        <v>-47.094937076836203</v>
      </c>
      <c r="L20" s="105">
        <v>-26.190596468795601</v>
      </c>
      <c r="M20" s="105">
        <v>-3.8833150598107</v>
      </c>
      <c r="N20" s="105">
        <v>-11.315304353473</v>
      </c>
      <c r="O20" s="105">
        <v>1.4104774384547301</v>
      </c>
      <c r="P20" s="105">
        <v>4.21612769124485</v>
      </c>
      <c r="Q20" s="105">
        <v>10.7285237258248</v>
      </c>
    </row>
    <row r="21" spans="1:17" x14ac:dyDescent="0.3">
      <c r="A21" s="136"/>
      <c r="B21" s="136"/>
      <c r="C21" s="136"/>
      <c r="D21" s="108"/>
      <c r="E21" s="108"/>
      <c r="F21" s="108"/>
      <c r="G21" s="108"/>
      <c r="H21" s="108"/>
      <c r="I21" s="108"/>
      <c r="J21" s="108"/>
      <c r="K21" s="108" t="s">
        <v>1</v>
      </c>
      <c r="L21" s="108" t="s">
        <v>2</v>
      </c>
      <c r="M21" s="108" t="s">
        <v>3</v>
      </c>
      <c r="N21" s="108" t="s">
        <v>4</v>
      </c>
      <c r="O21" s="108" t="s">
        <v>5</v>
      </c>
      <c r="P21" s="108" t="s">
        <v>6</v>
      </c>
      <c r="Q21" s="108" t="s">
        <v>46</v>
      </c>
    </row>
    <row r="22" spans="1:17" x14ac:dyDescent="0.3">
      <c r="A22" s="136"/>
      <c r="B22" s="136"/>
      <c r="C22" s="136"/>
      <c r="D22" s="108"/>
      <c r="E22" s="108"/>
      <c r="F22" s="108"/>
      <c r="G22" s="108"/>
      <c r="H22" s="108"/>
      <c r="I22" s="108"/>
      <c r="J22" s="108"/>
      <c r="K22" s="108" t="s">
        <v>0</v>
      </c>
      <c r="L22" s="108" t="s">
        <v>0</v>
      </c>
      <c r="M22" s="108" t="s">
        <v>0</v>
      </c>
      <c r="N22" s="108" t="s">
        <v>0</v>
      </c>
      <c r="O22" s="108" t="s">
        <v>0</v>
      </c>
      <c r="P22" s="108" t="s">
        <v>0</v>
      </c>
      <c r="Q22" s="108" t="s">
        <v>0</v>
      </c>
    </row>
    <row r="23" spans="1:17" x14ac:dyDescent="0.3">
      <c r="A23" s="108" t="s">
        <v>7</v>
      </c>
      <c r="B23" s="108" t="s">
        <v>8</v>
      </c>
      <c r="C23" s="108" t="s">
        <v>9</v>
      </c>
      <c r="D23" s="108"/>
      <c r="E23" s="108"/>
      <c r="F23" s="108"/>
      <c r="G23" s="108"/>
      <c r="H23" s="108"/>
      <c r="I23" s="108"/>
      <c r="J23" s="108"/>
      <c r="K23" s="108"/>
      <c r="L23" s="108"/>
      <c r="M23" s="108"/>
      <c r="N23" s="108"/>
      <c r="O23" s="108"/>
      <c r="P23" s="108"/>
      <c r="Q23" s="108"/>
    </row>
    <row r="24" spans="1:17" x14ac:dyDescent="0.3">
      <c r="A24" s="102" t="s">
        <v>389</v>
      </c>
      <c r="B24" s="102"/>
      <c r="C24" s="102"/>
      <c r="D24" s="102"/>
      <c r="E24" s="102"/>
      <c r="F24" s="102"/>
      <c r="G24" s="102"/>
      <c r="H24" s="102"/>
      <c r="I24" s="102"/>
      <c r="J24" s="102"/>
      <c r="K24" s="102"/>
      <c r="L24" s="102"/>
      <c r="M24" s="102"/>
      <c r="N24" s="102"/>
      <c r="O24" s="102"/>
      <c r="P24" s="102"/>
      <c r="Q24" s="102"/>
    </row>
    <row r="25" spans="1:17" x14ac:dyDescent="0.3">
      <c r="A25" s="103" t="s">
        <v>30</v>
      </c>
      <c r="B25" s="104">
        <v>43986</v>
      </c>
      <c r="C25" s="105">
        <v>37.709000000000003</v>
      </c>
      <c r="D25" s="105"/>
      <c r="E25" s="105"/>
      <c r="F25" s="105"/>
      <c r="G25" s="105"/>
      <c r="H25" s="105"/>
      <c r="I25" s="105"/>
      <c r="J25" s="105"/>
      <c r="K25" s="105">
        <v>-44.768889722656198</v>
      </c>
      <c r="L25" s="105">
        <v>-37.1391697515608</v>
      </c>
      <c r="M25" s="105">
        <v>-19.194206118745001</v>
      </c>
      <c r="N25" s="105">
        <v>-27.518137746015299</v>
      </c>
      <c r="O25" s="105">
        <v>-9.6263963701502604</v>
      </c>
      <c r="P25" s="105">
        <v>1.01447340939486</v>
      </c>
      <c r="Q25" s="105">
        <v>22.717396675651401</v>
      </c>
    </row>
    <row r="26" spans="1:17" x14ac:dyDescent="0.3">
      <c r="A26" s="103" t="s">
        <v>31</v>
      </c>
      <c r="B26" s="104">
        <v>43986</v>
      </c>
      <c r="C26" s="105">
        <v>229.10300000000001</v>
      </c>
      <c r="D26" s="105"/>
      <c r="E26" s="105"/>
      <c r="F26" s="105"/>
      <c r="G26" s="105"/>
      <c r="H26" s="105"/>
      <c r="I26" s="105"/>
      <c r="J26" s="105"/>
      <c r="K26" s="105">
        <v>-52.578780724062597</v>
      </c>
      <c r="L26" s="105">
        <v>-38.9690045672385</v>
      </c>
      <c r="M26" s="105">
        <v>-16.7799726526254</v>
      </c>
      <c r="N26" s="105">
        <v>-24.341717384578399</v>
      </c>
      <c r="O26" s="105">
        <v>-3.4003211580864701</v>
      </c>
      <c r="P26" s="105">
        <v>3.51282785575152</v>
      </c>
      <c r="Q26" s="105">
        <v>83.131595634095603</v>
      </c>
    </row>
    <row r="27" spans="1:17" x14ac:dyDescent="0.3">
      <c r="A27" s="103" t="s">
        <v>32</v>
      </c>
      <c r="B27" s="104">
        <v>43986</v>
      </c>
      <c r="C27" s="105">
        <v>131.72999999999999</v>
      </c>
      <c r="D27" s="105"/>
      <c r="E27" s="105"/>
      <c r="F27" s="105"/>
      <c r="G27" s="105"/>
      <c r="H27" s="105"/>
      <c r="I27" s="105"/>
      <c r="J27" s="105"/>
      <c r="K27" s="105">
        <v>-2.84068566410199</v>
      </c>
      <c r="L27" s="105">
        <v>-14.451324103508901</v>
      </c>
      <c r="M27" s="105">
        <v>-3.16888609049278</v>
      </c>
      <c r="N27" s="105">
        <v>-10.5413842609596</v>
      </c>
      <c r="O27" s="105">
        <v>-0.74743279694157705</v>
      </c>
      <c r="P27" s="105">
        <v>3.32791513761868</v>
      </c>
      <c r="Q27" s="105">
        <v>76.990902789811102</v>
      </c>
    </row>
    <row r="28" spans="1:17" x14ac:dyDescent="0.3">
      <c r="A28" s="103" t="s">
        <v>33</v>
      </c>
      <c r="B28" s="104">
        <v>43986</v>
      </c>
      <c r="C28" s="105">
        <v>8.7799999999999994</v>
      </c>
      <c r="D28" s="105"/>
      <c r="E28" s="105"/>
      <c r="F28" s="105"/>
      <c r="G28" s="105"/>
      <c r="H28" s="105"/>
      <c r="I28" s="105"/>
      <c r="J28" s="105"/>
      <c r="K28" s="105">
        <v>-50.823582746859003</v>
      </c>
      <c r="L28" s="105">
        <v>-29.927686879427</v>
      </c>
      <c r="M28" s="105">
        <v>-12.0097575734655</v>
      </c>
      <c r="N28" s="105">
        <v>-17.664817859173102</v>
      </c>
      <c r="O28" s="105"/>
      <c r="P28" s="105"/>
      <c r="Q28" s="105">
        <v>-6.8088685015290604</v>
      </c>
    </row>
    <row r="29" spans="1:17" x14ac:dyDescent="0.3">
      <c r="A29" s="103" t="s">
        <v>34</v>
      </c>
      <c r="B29" s="104">
        <v>43986</v>
      </c>
      <c r="C29" s="105">
        <v>35.299999999999997</v>
      </c>
      <c r="D29" s="105"/>
      <c r="E29" s="105"/>
      <c r="F29" s="105"/>
      <c r="G29" s="105"/>
      <c r="H29" s="105"/>
      <c r="I29" s="105"/>
      <c r="J29" s="105"/>
      <c r="K29" s="105">
        <v>-89.748965937899101</v>
      </c>
      <c r="L29" s="105">
        <v>-50.538357696966301</v>
      </c>
      <c r="M29" s="105">
        <v>-25.408554972104799</v>
      </c>
      <c r="N29" s="105">
        <v>-32.209415172685603</v>
      </c>
      <c r="O29" s="105">
        <v>-8.8668488039213695</v>
      </c>
      <c r="P29" s="105">
        <v>0.15214592815268699</v>
      </c>
      <c r="Q29" s="105">
        <v>20.649597495527701</v>
      </c>
    </row>
    <row r="30" spans="1:17" x14ac:dyDescent="0.3">
      <c r="A30" s="103" t="s">
        <v>35</v>
      </c>
      <c r="B30" s="104">
        <v>43986</v>
      </c>
      <c r="C30" s="105">
        <v>9.9497</v>
      </c>
      <c r="D30" s="105"/>
      <c r="E30" s="105"/>
      <c r="F30" s="105"/>
      <c r="G30" s="105"/>
      <c r="H30" s="105"/>
      <c r="I30" s="105"/>
      <c r="J30" s="105"/>
      <c r="K30" s="105">
        <v>-45.190391392243697</v>
      </c>
      <c r="L30" s="105">
        <v>-30.140358773433899</v>
      </c>
      <c r="M30" s="105">
        <v>-8.5522692146387005</v>
      </c>
      <c r="N30" s="105">
        <v>-17.793618553019201</v>
      </c>
      <c r="O30" s="105">
        <v>-8.3956574733762395</v>
      </c>
      <c r="P30" s="105"/>
      <c r="Q30" s="105">
        <v>-0.10600173210161599</v>
      </c>
    </row>
    <row r="31" spans="1:17" x14ac:dyDescent="0.3">
      <c r="A31" s="103" t="s">
        <v>36</v>
      </c>
      <c r="B31" s="104">
        <v>43986</v>
      </c>
      <c r="C31" s="105">
        <v>27.3508</v>
      </c>
      <c r="D31" s="105"/>
      <c r="E31" s="105"/>
      <c r="F31" s="105"/>
      <c r="G31" s="105"/>
      <c r="H31" s="105"/>
      <c r="I31" s="105"/>
      <c r="J31" s="105"/>
      <c r="K31" s="105">
        <v>-61.840033836642803</v>
      </c>
      <c r="L31" s="105">
        <v>-35.256589282080498</v>
      </c>
      <c r="M31" s="105">
        <v>-8.5607822834096599</v>
      </c>
      <c r="N31" s="105">
        <v>-16.671335655647901</v>
      </c>
      <c r="O31" s="105">
        <v>-2.5390320545749199</v>
      </c>
      <c r="P31" s="105">
        <v>5.8738452658011804</v>
      </c>
      <c r="Q31" s="105">
        <v>91.472809140329304</v>
      </c>
    </row>
    <row r="32" spans="1:17" x14ac:dyDescent="0.3">
      <c r="A32" s="103" t="s">
        <v>37</v>
      </c>
      <c r="B32" s="104">
        <v>43986</v>
      </c>
      <c r="C32" s="105">
        <v>29.405999999999999</v>
      </c>
      <c r="D32" s="105"/>
      <c r="E32" s="105"/>
      <c r="F32" s="105"/>
      <c r="G32" s="105"/>
      <c r="H32" s="105"/>
      <c r="I32" s="105"/>
      <c r="J32" s="105"/>
      <c r="K32" s="105">
        <v>-58.687179764989899</v>
      </c>
      <c r="L32" s="105">
        <v>-35.481085599811898</v>
      </c>
      <c r="M32" s="105">
        <v>-13.8969266851452</v>
      </c>
      <c r="N32" s="105">
        <v>-20.307261433048101</v>
      </c>
      <c r="O32" s="105">
        <v>-4.6396761988088704</v>
      </c>
      <c r="P32" s="105">
        <v>5.3321428553742596</v>
      </c>
      <c r="Q32" s="105">
        <v>18.639973684210499</v>
      </c>
    </row>
    <row r="33" spans="1:17" x14ac:dyDescent="0.3">
      <c r="A33" s="103" t="s">
        <v>38</v>
      </c>
      <c r="B33" s="104">
        <v>43986</v>
      </c>
      <c r="C33" s="105">
        <v>61.42</v>
      </c>
      <c r="D33" s="105"/>
      <c r="E33" s="105"/>
      <c r="F33" s="105"/>
      <c r="G33" s="105"/>
      <c r="H33" s="105"/>
      <c r="I33" s="105"/>
      <c r="J33" s="105"/>
      <c r="K33" s="105">
        <v>-54.567034307231197</v>
      </c>
      <c r="L33" s="105">
        <v>-34.596163154095997</v>
      </c>
      <c r="M33" s="105">
        <v>-11.629127548455299</v>
      </c>
      <c r="N33" s="105">
        <v>-19.712216056779202</v>
      </c>
      <c r="O33" s="105">
        <v>-1.90469334189984</v>
      </c>
      <c r="P33" s="105">
        <v>4.1152012408379504</v>
      </c>
      <c r="Q33" s="105">
        <v>34.28</v>
      </c>
    </row>
    <row r="34" spans="1:17" x14ac:dyDescent="0.3">
      <c r="A34" s="103" t="s">
        <v>39</v>
      </c>
      <c r="B34" s="104">
        <v>43986</v>
      </c>
      <c r="C34" s="105">
        <v>42.94</v>
      </c>
      <c r="D34" s="105"/>
      <c r="E34" s="105"/>
      <c r="F34" s="105"/>
      <c r="G34" s="105"/>
      <c r="H34" s="105"/>
      <c r="I34" s="105"/>
      <c r="J34" s="105"/>
      <c r="K34" s="105">
        <v>-45.771304706114201</v>
      </c>
      <c r="L34" s="105">
        <v>-38.102091491963897</v>
      </c>
      <c r="M34" s="105">
        <v>-20.255330312150502</v>
      </c>
      <c r="N34" s="105">
        <v>-23.934426229508201</v>
      </c>
      <c r="O34" s="105">
        <v>-4.9035136348037298</v>
      </c>
      <c r="P34" s="105">
        <v>2.5734153603184402</v>
      </c>
      <c r="Q34" s="105">
        <v>22.313269628017999</v>
      </c>
    </row>
    <row r="35" spans="1:17" x14ac:dyDescent="0.3">
      <c r="A35" s="103" t="s">
        <v>40</v>
      </c>
      <c r="B35" s="104">
        <v>43986</v>
      </c>
      <c r="C35" s="105">
        <v>117.4397</v>
      </c>
      <c r="D35" s="105"/>
      <c r="E35" s="105"/>
      <c r="F35" s="105"/>
      <c r="G35" s="105"/>
      <c r="H35" s="105"/>
      <c r="I35" s="105"/>
      <c r="J35" s="105"/>
      <c r="K35" s="105">
        <v>-32.012427708531703</v>
      </c>
      <c r="L35" s="105">
        <v>-29.1905276452907</v>
      </c>
      <c r="M35" s="105">
        <v>-8.4394637463625095</v>
      </c>
      <c r="N35" s="105">
        <v>-14.6768678166735</v>
      </c>
      <c r="O35" s="105">
        <v>-1.69198958779579</v>
      </c>
      <c r="P35" s="105">
        <v>7.1830031348516501</v>
      </c>
      <c r="Q35" s="105">
        <v>67.392147276164295</v>
      </c>
    </row>
    <row r="36" spans="1:17" x14ac:dyDescent="0.3">
      <c r="A36" s="103" t="s">
        <v>41</v>
      </c>
      <c r="B36" s="104">
        <v>43986</v>
      </c>
      <c r="C36" s="105">
        <v>8.8213000000000008</v>
      </c>
      <c r="D36" s="105"/>
      <c r="E36" s="105"/>
      <c r="F36" s="105"/>
      <c r="G36" s="105"/>
      <c r="H36" s="105"/>
      <c r="I36" s="105"/>
      <c r="J36" s="105"/>
      <c r="K36" s="105">
        <v>-44.4810086753467</v>
      </c>
      <c r="L36" s="105">
        <v>-30.520319316664398</v>
      </c>
      <c r="M36" s="105">
        <v>-6.3603270378087604</v>
      </c>
      <c r="N36" s="105">
        <v>-11.687885525239601</v>
      </c>
      <c r="O36" s="105"/>
      <c r="P36" s="105"/>
      <c r="Q36" s="105">
        <v>-6.2171315028901697</v>
      </c>
    </row>
    <row r="37" spans="1:17" x14ac:dyDescent="0.3">
      <c r="A37" s="103" t="s">
        <v>42</v>
      </c>
      <c r="B37" s="104">
        <v>43986</v>
      </c>
      <c r="C37" s="105">
        <v>8.6499000000000006</v>
      </c>
      <c r="D37" s="105"/>
      <c r="E37" s="105"/>
      <c r="F37" s="105"/>
      <c r="G37" s="105"/>
      <c r="H37" s="105"/>
      <c r="I37" s="105"/>
      <c r="J37" s="105"/>
      <c r="K37" s="105">
        <v>-40.796072512321302</v>
      </c>
      <c r="L37" s="105">
        <v>-27.8599771546513</v>
      </c>
      <c r="M37" s="105">
        <v>-5.1549000977254096</v>
      </c>
      <c r="N37" s="105">
        <v>-10.9810053605904</v>
      </c>
      <c r="O37" s="105"/>
      <c r="P37" s="105"/>
      <c r="Q37" s="105">
        <v>-7.3440611028315903</v>
      </c>
    </row>
    <row r="38" spans="1:17" x14ac:dyDescent="0.3">
      <c r="A38" s="103" t="s">
        <v>43</v>
      </c>
      <c r="B38" s="104">
        <v>43986</v>
      </c>
      <c r="C38" s="105">
        <v>188.696</v>
      </c>
      <c r="D38" s="105"/>
      <c r="E38" s="105"/>
      <c r="F38" s="105"/>
      <c r="G38" s="105"/>
      <c r="H38" s="105"/>
      <c r="I38" s="105"/>
      <c r="J38" s="105"/>
      <c r="K38" s="105">
        <v>-56.4310249421574</v>
      </c>
      <c r="L38" s="105">
        <v>-44.151428452313397</v>
      </c>
      <c r="M38" s="105">
        <v>-19.485447140871099</v>
      </c>
      <c r="N38" s="105">
        <v>-26.533580613415001</v>
      </c>
      <c r="O38" s="105">
        <v>-7.4752952020640704</v>
      </c>
      <c r="P38" s="105">
        <v>1.02076485178286</v>
      </c>
      <c r="Q38" s="105">
        <v>48.717080234758498</v>
      </c>
    </row>
    <row r="39" spans="1:17" x14ac:dyDescent="0.3">
      <c r="A39" s="103" t="s">
        <v>44</v>
      </c>
      <c r="B39" s="104">
        <v>43986</v>
      </c>
      <c r="C39" s="105">
        <v>9.2799999999999994</v>
      </c>
      <c r="D39" s="105"/>
      <c r="E39" s="105"/>
      <c r="F39" s="105"/>
      <c r="G39" s="105"/>
      <c r="H39" s="105"/>
      <c r="I39" s="105"/>
      <c r="J39" s="105"/>
      <c r="K39" s="105">
        <v>-25.5960729312763</v>
      </c>
      <c r="L39" s="105">
        <v>-26.3077182597494</v>
      </c>
      <c r="M39" s="105">
        <v>-5.1075980484853201</v>
      </c>
      <c r="N39" s="105">
        <v>-14.430510437913901</v>
      </c>
      <c r="O39" s="105"/>
      <c r="P39" s="105"/>
      <c r="Q39" s="105">
        <v>-4.80438756855576</v>
      </c>
    </row>
    <row r="40" spans="1:17" x14ac:dyDescent="0.3">
      <c r="A40" s="103" t="s">
        <v>45</v>
      </c>
      <c r="B40" s="104">
        <v>43986</v>
      </c>
      <c r="C40" s="105">
        <v>55.063200000000002</v>
      </c>
      <c r="D40" s="105"/>
      <c r="E40" s="105"/>
      <c r="F40" s="105"/>
      <c r="G40" s="105"/>
      <c r="H40" s="105"/>
      <c r="I40" s="105"/>
      <c r="J40" s="105"/>
      <c r="K40" s="105">
        <v>-47.658246281097497</v>
      </c>
      <c r="L40" s="105">
        <v>-26.745866166415901</v>
      </c>
      <c r="M40" s="105">
        <v>-4.4877754528817304</v>
      </c>
      <c r="N40" s="105">
        <v>-11.8688997057431</v>
      </c>
      <c r="O40" s="105">
        <v>0.67925327720225204</v>
      </c>
      <c r="P40" s="105">
        <v>3.3643186773064002</v>
      </c>
      <c r="Q40" s="105">
        <v>30.274375115037699</v>
      </c>
    </row>
    <row r="41" spans="1:17" x14ac:dyDescent="0.3">
      <c r="A41" s="136"/>
      <c r="B41" s="136"/>
      <c r="C41" s="136"/>
      <c r="D41" s="108"/>
      <c r="E41" s="108"/>
      <c r="F41" s="108"/>
      <c r="G41" s="108"/>
      <c r="H41" s="108"/>
      <c r="I41" s="108" t="s">
        <v>47</v>
      </c>
      <c r="J41" s="108" t="s">
        <v>48</v>
      </c>
      <c r="K41" s="108" t="s">
        <v>1</v>
      </c>
      <c r="L41" s="108" t="s">
        <v>2</v>
      </c>
      <c r="M41" s="108" t="s">
        <v>3</v>
      </c>
      <c r="O41" s="103"/>
      <c r="P41" s="103"/>
      <c r="Q41" s="108" t="s">
        <v>46</v>
      </c>
    </row>
    <row r="42" spans="1:17" x14ac:dyDescent="0.3">
      <c r="A42" s="136"/>
      <c r="B42" s="136"/>
      <c r="C42" s="136"/>
      <c r="D42" s="108"/>
      <c r="E42" s="108"/>
      <c r="F42" s="108"/>
      <c r="G42" s="108"/>
      <c r="H42" s="108"/>
      <c r="I42" s="108" t="s">
        <v>0</v>
      </c>
      <c r="J42" s="108" t="s">
        <v>0</v>
      </c>
      <c r="K42" s="108" t="s">
        <v>0</v>
      </c>
      <c r="L42" s="108" t="s">
        <v>0</v>
      </c>
      <c r="M42" s="108" t="s">
        <v>0</v>
      </c>
      <c r="O42" s="103"/>
      <c r="P42" s="103"/>
      <c r="Q42" s="108" t="s">
        <v>0</v>
      </c>
    </row>
    <row r="43" spans="1:17" x14ac:dyDescent="0.3">
      <c r="A43" s="108" t="s">
        <v>7</v>
      </c>
      <c r="B43" s="108" t="s">
        <v>8</v>
      </c>
      <c r="C43" s="108" t="s">
        <v>9</v>
      </c>
      <c r="D43" s="108"/>
      <c r="E43" s="108"/>
      <c r="F43" s="108"/>
      <c r="G43" s="108"/>
      <c r="H43" s="108"/>
      <c r="I43" s="108"/>
      <c r="J43" s="108"/>
      <c r="K43" s="108"/>
      <c r="L43" s="108"/>
      <c r="M43" s="108"/>
      <c r="O43" s="103"/>
      <c r="P43" s="103"/>
      <c r="Q43" s="108"/>
    </row>
    <row r="44" spans="1:17" x14ac:dyDescent="0.3">
      <c r="A44" s="102" t="s">
        <v>388</v>
      </c>
      <c r="B44" s="102"/>
      <c r="C44" s="102"/>
      <c r="D44" s="102"/>
      <c r="E44" s="102"/>
      <c r="F44" s="102"/>
      <c r="G44" s="102"/>
      <c r="H44" s="102"/>
      <c r="I44" s="102"/>
      <c r="J44" s="102"/>
      <c r="K44" s="102"/>
      <c r="L44" s="102"/>
      <c r="M44" s="102"/>
      <c r="O44" s="103"/>
      <c r="P44" s="103"/>
      <c r="Q44" s="102"/>
    </row>
    <row r="45" spans="1:17" x14ac:dyDescent="0.3">
      <c r="A45" s="103" t="s">
        <v>379</v>
      </c>
      <c r="B45" s="104">
        <v>43986</v>
      </c>
      <c r="C45" s="105">
        <v>9.93</v>
      </c>
      <c r="D45" s="105"/>
      <c r="E45" s="105"/>
      <c r="F45" s="105"/>
      <c r="G45" s="105"/>
      <c r="H45" s="105"/>
      <c r="I45" s="105">
        <v>158.76831501831501</v>
      </c>
      <c r="J45" s="105">
        <v>63.745633860694298</v>
      </c>
      <c r="K45" s="105">
        <v>-3.5635251236657202</v>
      </c>
      <c r="L45" s="105"/>
      <c r="M45" s="105"/>
      <c r="O45" s="103"/>
      <c r="P45" s="103"/>
      <c r="Q45" s="105">
        <v>-2.26106194690266</v>
      </c>
    </row>
    <row r="46" spans="1:17" x14ac:dyDescent="0.3">
      <c r="A46" s="103" t="s">
        <v>49</v>
      </c>
      <c r="B46" s="104">
        <v>43986</v>
      </c>
      <c r="C46" s="105">
        <v>9.3800000000000008</v>
      </c>
      <c r="D46" s="105"/>
      <c r="E46" s="105"/>
      <c r="F46" s="105"/>
      <c r="G46" s="105"/>
      <c r="H46" s="105"/>
      <c r="I46" s="105">
        <v>226.576725707664</v>
      </c>
      <c r="J46" s="105">
        <v>102.32497290023601</v>
      </c>
      <c r="K46" s="105">
        <v>-30.0974512743628</v>
      </c>
      <c r="L46" s="105">
        <v>-21.275045537340599</v>
      </c>
      <c r="M46" s="105">
        <v>-3.9949727881400001</v>
      </c>
      <c r="O46" s="103"/>
      <c r="P46" s="103"/>
      <c r="Q46" s="105">
        <v>-6.8993902439024302</v>
      </c>
    </row>
    <row r="47" spans="1:17" x14ac:dyDescent="0.3">
      <c r="A47" s="103" t="s">
        <v>50</v>
      </c>
      <c r="B47" s="104">
        <v>43986</v>
      </c>
      <c r="C47" s="105">
        <v>98.597800000000007</v>
      </c>
      <c r="D47" s="105"/>
      <c r="E47" s="105"/>
      <c r="F47" s="105"/>
      <c r="G47" s="105"/>
      <c r="H47" s="105"/>
      <c r="I47" s="105">
        <v>246.53933061108501</v>
      </c>
      <c r="J47" s="105">
        <v>93.471882603459306</v>
      </c>
      <c r="K47" s="105">
        <v>-50.107955159263</v>
      </c>
      <c r="L47" s="105">
        <v>-32.930852003214603</v>
      </c>
      <c r="M47" s="105">
        <v>-8.7042249318840206</v>
      </c>
      <c r="O47" s="103"/>
      <c r="P47" s="103"/>
      <c r="Q47" s="105">
        <v>14.0604450288268</v>
      </c>
    </row>
    <row r="48" spans="1:17" x14ac:dyDescent="0.3">
      <c r="A48" s="136"/>
      <c r="B48" s="136"/>
      <c r="C48" s="136"/>
      <c r="D48" s="108"/>
      <c r="E48" s="108"/>
      <c r="F48" s="108"/>
      <c r="G48" s="108"/>
      <c r="H48" s="108"/>
      <c r="I48" s="108" t="s">
        <v>47</v>
      </c>
      <c r="J48" s="108" t="s">
        <v>48</v>
      </c>
      <c r="K48" s="108" t="s">
        <v>1</v>
      </c>
      <c r="L48" s="108" t="s">
        <v>2</v>
      </c>
      <c r="M48" s="108" t="s">
        <v>3</v>
      </c>
      <c r="Q48" s="108" t="s">
        <v>46</v>
      </c>
    </row>
    <row r="49" spans="1:17" x14ac:dyDescent="0.3">
      <c r="A49" s="136"/>
      <c r="B49" s="136"/>
      <c r="C49" s="136"/>
      <c r="D49" s="108"/>
      <c r="E49" s="108"/>
      <c r="F49" s="108"/>
      <c r="G49" s="108"/>
      <c r="H49" s="108"/>
      <c r="I49" s="108" t="s">
        <v>0</v>
      </c>
      <c r="J49" s="108" t="s">
        <v>0</v>
      </c>
      <c r="K49" s="108" t="s">
        <v>0</v>
      </c>
      <c r="L49" s="108" t="s">
        <v>0</v>
      </c>
      <c r="M49" s="108" t="s">
        <v>0</v>
      </c>
      <c r="Q49" s="108" t="s">
        <v>0</v>
      </c>
    </row>
    <row r="50" spans="1:17" x14ac:dyDescent="0.3">
      <c r="A50" s="108" t="s">
        <v>7</v>
      </c>
      <c r="B50" s="108" t="s">
        <v>8</v>
      </c>
      <c r="C50" s="108" t="s">
        <v>9</v>
      </c>
      <c r="D50" s="108"/>
      <c r="E50" s="108"/>
      <c r="F50" s="108"/>
      <c r="G50" s="108"/>
      <c r="H50" s="108"/>
      <c r="I50" s="108"/>
      <c r="J50" s="108"/>
      <c r="K50" s="108"/>
      <c r="L50" s="108"/>
      <c r="M50" s="108"/>
      <c r="Q50" s="108"/>
    </row>
    <row r="51" spans="1:17" x14ac:dyDescent="0.3">
      <c r="A51" s="102" t="s">
        <v>388</v>
      </c>
      <c r="B51" s="102"/>
      <c r="C51" s="102"/>
      <c r="D51" s="102"/>
      <c r="E51" s="102"/>
      <c r="F51" s="102"/>
      <c r="G51" s="102"/>
      <c r="H51" s="102"/>
      <c r="I51" s="102"/>
      <c r="J51" s="102"/>
      <c r="K51" s="102"/>
      <c r="L51" s="102"/>
      <c r="M51" s="102"/>
      <c r="Q51" s="102"/>
    </row>
    <row r="52" spans="1:17" x14ac:dyDescent="0.3">
      <c r="A52" s="103" t="s">
        <v>381</v>
      </c>
      <c r="B52" s="104">
        <v>43986</v>
      </c>
      <c r="C52" s="105">
        <v>9.8800000000000008</v>
      </c>
      <c r="D52" s="105"/>
      <c r="E52" s="105"/>
      <c r="F52" s="105"/>
      <c r="G52" s="105"/>
      <c r="H52" s="105"/>
      <c r="I52" s="105">
        <v>156.652360515022</v>
      </c>
      <c r="J52" s="105">
        <v>61.441478580507798</v>
      </c>
      <c r="K52" s="105">
        <v>-5.5432613034799703</v>
      </c>
      <c r="L52" s="105"/>
      <c r="M52" s="105"/>
      <c r="Q52" s="105">
        <v>-3.8761061946902302</v>
      </c>
    </row>
    <row r="53" spans="1:17" x14ac:dyDescent="0.3">
      <c r="A53" s="103" t="s">
        <v>51</v>
      </c>
      <c r="B53" s="104">
        <v>43986</v>
      </c>
      <c r="C53" s="105">
        <v>9.33</v>
      </c>
      <c r="D53" s="105"/>
      <c r="E53" s="105"/>
      <c r="F53" s="105"/>
      <c r="G53" s="105"/>
      <c r="H53" s="105"/>
      <c r="I53" s="105">
        <v>221.30398671096401</v>
      </c>
      <c r="J53" s="105">
        <v>99.943735933983604</v>
      </c>
      <c r="K53" s="105">
        <v>-30.970742395600599</v>
      </c>
      <c r="L53" s="105">
        <v>-21.8866015934593</v>
      </c>
      <c r="M53" s="105">
        <v>-4.6837611998882798</v>
      </c>
      <c r="Q53" s="105">
        <v>-7.4557926829268197</v>
      </c>
    </row>
    <row r="54" spans="1:17" x14ac:dyDescent="0.3">
      <c r="A54" s="103" t="s">
        <v>52</v>
      </c>
      <c r="B54" s="104">
        <v>43986</v>
      </c>
      <c r="C54" s="105">
        <v>93.166499999999999</v>
      </c>
      <c r="D54" s="105"/>
      <c r="E54" s="105"/>
      <c r="F54" s="105"/>
      <c r="G54" s="105"/>
      <c r="H54" s="105"/>
      <c r="I54" s="105">
        <v>245.5717027211</v>
      </c>
      <c r="J54" s="105">
        <v>92.514996592486895</v>
      </c>
      <c r="K54" s="105">
        <v>-50.842771751183399</v>
      </c>
      <c r="L54" s="105">
        <v>-33.627308471479701</v>
      </c>
      <c r="M54" s="105">
        <v>-9.4606605159264792</v>
      </c>
      <c r="Q54" s="105">
        <v>136.235620663476</v>
      </c>
    </row>
    <row r="55" spans="1:17" x14ac:dyDescent="0.3">
      <c r="A55" s="136"/>
      <c r="B55" s="136"/>
      <c r="C55" s="136"/>
      <c r="D55" s="108"/>
      <c r="E55" s="108"/>
      <c r="F55" s="108"/>
      <c r="G55" s="108"/>
      <c r="H55" s="108"/>
      <c r="I55" s="108"/>
      <c r="J55" s="108" t="s">
        <v>48</v>
      </c>
      <c r="K55" s="108" t="s">
        <v>1</v>
      </c>
      <c r="L55" s="108" t="s">
        <v>2</v>
      </c>
      <c r="M55" s="108" t="s">
        <v>3</v>
      </c>
      <c r="N55" s="108" t="s">
        <v>4</v>
      </c>
      <c r="O55" s="108" t="s">
        <v>5</v>
      </c>
      <c r="Q55" s="108" t="s">
        <v>46</v>
      </c>
    </row>
    <row r="56" spans="1:17" x14ac:dyDescent="0.3">
      <c r="A56" s="136"/>
      <c r="B56" s="136"/>
      <c r="C56" s="136"/>
      <c r="D56" s="108"/>
      <c r="E56" s="108"/>
      <c r="F56" s="108"/>
      <c r="G56" s="108"/>
      <c r="H56" s="108"/>
      <c r="I56" s="108"/>
      <c r="J56" s="108" t="s">
        <v>0</v>
      </c>
      <c r="K56" s="108" t="s">
        <v>0</v>
      </c>
      <c r="L56" s="108" t="s">
        <v>0</v>
      </c>
      <c r="M56" s="108" t="s">
        <v>0</v>
      </c>
      <c r="N56" s="108" t="s">
        <v>0</v>
      </c>
      <c r="O56" s="108" t="s">
        <v>0</v>
      </c>
      <c r="Q56" s="108" t="s">
        <v>0</v>
      </c>
    </row>
    <row r="57" spans="1:17" x14ac:dyDescent="0.3">
      <c r="A57" s="108" t="s">
        <v>7</v>
      </c>
      <c r="B57" s="108" t="s">
        <v>8</v>
      </c>
      <c r="C57" s="108" t="s">
        <v>9</v>
      </c>
      <c r="D57" s="108"/>
      <c r="E57" s="108"/>
      <c r="F57" s="108"/>
      <c r="G57" s="108"/>
      <c r="H57" s="108"/>
      <c r="I57" s="108"/>
      <c r="J57" s="108"/>
      <c r="K57" s="108"/>
      <c r="L57" s="108"/>
      <c r="M57" s="108"/>
      <c r="N57" s="108"/>
      <c r="O57" s="108"/>
      <c r="Q57" s="108"/>
    </row>
    <row r="58" spans="1:17" x14ac:dyDescent="0.3">
      <c r="A58" s="102" t="s">
        <v>385</v>
      </c>
      <c r="B58" s="102"/>
      <c r="C58" s="102"/>
      <c r="D58" s="102"/>
      <c r="E58" s="102"/>
      <c r="F58" s="102"/>
      <c r="G58" s="102"/>
      <c r="H58" s="102"/>
      <c r="I58" s="102"/>
      <c r="J58" s="102"/>
      <c r="K58" s="102"/>
      <c r="L58" s="102"/>
      <c r="M58" s="102"/>
      <c r="N58" s="102"/>
      <c r="O58" s="102"/>
      <c r="Q58" s="102"/>
    </row>
    <row r="59" spans="1:17" x14ac:dyDescent="0.3">
      <c r="A59" s="103" t="s">
        <v>53</v>
      </c>
      <c r="B59" s="104">
        <v>43986</v>
      </c>
      <c r="C59" s="105">
        <v>33.460299999999997</v>
      </c>
      <c r="D59" s="105"/>
      <c r="E59" s="105"/>
      <c r="F59" s="105"/>
      <c r="G59" s="105"/>
      <c r="H59" s="105"/>
      <c r="I59" s="105"/>
      <c r="J59" s="105">
        <v>29.346582156557002</v>
      </c>
      <c r="K59" s="105">
        <v>2.3772619192342699</v>
      </c>
      <c r="L59" s="105">
        <v>5.7469106206420797</v>
      </c>
      <c r="M59" s="105">
        <v>-3.2361518436502799</v>
      </c>
      <c r="N59" s="105">
        <v>0.98240230314364196</v>
      </c>
      <c r="O59" s="105">
        <v>3.4873010134872402</v>
      </c>
      <c r="Q59" s="105">
        <v>9.7194172889240296</v>
      </c>
    </row>
    <row r="60" spans="1:17" x14ac:dyDescent="0.3">
      <c r="A60" s="103" t="s">
        <v>54</v>
      </c>
      <c r="B60" s="104">
        <v>43986</v>
      </c>
      <c r="C60" s="105">
        <v>1.4522999999999999</v>
      </c>
      <c r="D60" s="105"/>
      <c r="E60" s="105"/>
      <c r="F60" s="105"/>
      <c r="G60" s="105"/>
      <c r="H60" s="105"/>
      <c r="I60" s="105"/>
      <c r="J60" s="105">
        <v>0</v>
      </c>
      <c r="K60" s="105">
        <v>-102.51238318950099</v>
      </c>
      <c r="L60" s="105">
        <v>-48.0968827503659</v>
      </c>
      <c r="M60" s="105"/>
      <c r="N60" s="105"/>
      <c r="O60" s="105"/>
      <c r="Q60" s="105">
        <v>-45.509906035054598</v>
      </c>
    </row>
    <row r="61" spans="1:17" x14ac:dyDescent="0.3">
      <c r="A61" s="103" t="s">
        <v>55</v>
      </c>
      <c r="B61" s="104">
        <v>43986</v>
      </c>
      <c r="C61" s="105">
        <v>23.505700000000001</v>
      </c>
      <c r="D61" s="105"/>
      <c r="E61" s="105"/>
      <c r="F61" s="105"/>
      <c r="G61" s="105"/>
      <c r="H61" s="105"/>
      <c r="I61" s="105"/>
      <c r="J61" s="105">
        <v>21.000399772149301</v>
      </c>
      <c r="K61" s="105">
        <v>9.3481072380211803</v>
      </c>
      <c r="L61" s="105">
        <v>13.019158991891</v>
      </c>
      <c r="M61" s="105">
        <v>11.9632162298984</v>
      </c>
      <c r="N61" s="105">
        <v>12.7573974808711</v>
      </c>
      <c r="O61" s="105">
        <v>10.024622076079901</v>
      </c>
      <c r="Q61" s="105">
        <v>13.6920659667151</v>
      </c>
    </row>
    <row r="62" spans="1:17" x14ac:dyDescent="0.3">
      <c r="A62" s="103" t="s">
        <v>56</v>
      </c>
      <c r="B62" s="104">
        <v>43986</v>
      </c>
      <c r="C62" s="105">
        <v>18.144500000000001</v>
      </c>
      <c r="D62" s="105"/>
      <c r="E62" s="105"/>
      <c r="F62" s="105"/>
      <c r="G62" s="105"/>
      <c r="H62" s="105"/>
      <c r="I62" s="105"/>
      <c r="J62" s="105">
        <v>-11.9282263256019</v>
      </c>
      <c r="K62" s="105">
        <v>3.56299669494621</v>
      </c>
      <c r="L62" s="105">
        <v>7.2924261317971997</v>
      </c>
      <c r="M62" s="105">
        <v>5.8188304297996103</v>
      </c>
      <c r="N62" s="105">
        <v>8.0439764075231803</v>
      </c>
      <c r="O62" s="105">
        <v>3.60547042970774</v>
      </c>
      <c r="Q62" s="105">
        <v>9.7350246363356092</v>
      </c>
    </row>
    <row r="63" spans="1:17" x14ac:dyDescent="0.3">
      <c r="A63" s="103" t="s">
        <v>57</v>
      </c>
      <c r="B63" s="104">
        <v>43986</v>
      </c>
      <c r="C63" s="105">
        <v>37.215000000000003</v>
      </c>
      <c r="D63" s="105"/>
      <c r="E63" s="105"/>
      <c r="F63" s="105"/>
      <c r="G63" s="105"/>
      <c r="H63" s="105"/>
      <c r="I63" s="105"/>
      <c r="J63" s="105">
        <v>15.381570987613999</v>
      </c>
      <c r="K63" s="105">
        <v>11.0226619132645</v>
      </c>
      <c r="L63" s="105">
        <v>13.085896497142899</v>
      </c>
      <c r="M63" s="105">
        <v>10.5381798888207</v>
      </c>
      <c r="N63" s="105">
        <v>11.049002022861499</v>
      </c>
      <c r="O63" s="105">
        <v>8.4718333716065093</v>
      </c>
      <c r="Q63" s="105">
        <v>12.648385507193</v>
      </c>
    </row>
    <row r="64" spans="1:17" x14ac:dyDescent="0.3">
      <c r="A64" s="103" t="s">
        <v>58</v>
      </c>
      <c r="B64" s="104">
        <v>43986</v>
      </c>
      <c r="C64" s="105">
        <v>24.359200000000001</v>
      </c>
      <c r="D64" s="105"/>
      <c r="E64" s="105"/>
      <c r="F64" s="105"/>
      <c r="G64" s="105"/>
      <c r="H64" s="105"/>
      <c r="I64" s="105"/>
      <c r="J64" s="105">
        <v>18.264723202699798</v>
      </c>
      <c r="K64" s="105">
        <v>13.3554480063955</v>
      </c>
      <c r="L64" s="105">
        <v>13.1326005022242</v>
      </c>
      <c r="M64" s="105">
        <v>9.9948001104404796</v>
      </c>
      <c r="N64" s="105">
        <v>11.462045079609901</v>
      </c>
      <c r="O64" s="105">
        <v>7.8887720154509804</v>
      </c>
      <c r="Q64" s="105">
        <v>12.6383610472034</v>
      </c>
    </row>
    <row r="65" spans="1:17" x14ac:dyDescent="0.3">
      <c r="A65" s="103" t="s">
        <v>59</v>
      </c>
      <c r="B65" s="104">
        <v>43986</v>
      </c>
      <c r="C65" s="105">
        <v>2612.8388</v>
      </c>
      <c r="D65" s="105"/>
      <c r="E65" s="105"/>
      <c r="F65" s="105"/>
      <c r="G65" s="105"/>
      <c r="H65" s="105"/>
      <c r="I65" s="105"/>
      <c r="J65" s="105">
        <v>17.889613681828301</v>
      </c>
      <c r="K65" s="105">
        <v>16.1560376435419</v>
      </c>
      <c r="L65" s="105">
        <v>17.1738326909549</v>
      </c>
      <c r="M65" s="105">
        <v>17.190842730547899</v>
      </c>
      <c r="N65" s="105">
        <v>20.9963329400166</v>
      </c>
      <c r="O65" s="105">
        <v>9.8095824478089604</v>
      </c>
      <c r="Q65" s="105">
        <v>12.9039998251904</v>
      </c>
    </row>
    <row r="66" spans="1:17" x14ac:dyDescent="0.3">
      <c r="A66" s="103" t="s">
        <v>60</v>
      </c>
      <c r="B66" s="104">
        <v>43986</v>
      </c>
      <c r="C66" s="105">
        <v>23.603200000000001</v>
      </c>
      <c r="D66" s="105"/>
      <c r="E66" s="105"/>
      <c r="F66" s="105"/>
      <c r="G66" s="105"/>
      <c r="H66" s="105"/>
      <c r="I66" s="105"/>
      <c r="J66" s="105">
        <v>8.0358951326693706</v>
      </c>
      <c r="K66" s="105">
        <v>9.8551287833294996</v>
      </c>
      <c r="L66" s="105">
        <v>9.3525368172610506</v>
      </c>
      <c r="M66" s="105">
        <v>8.2173506576329896</v>
      </c>
      <c r="N66" s="105">
        <v>10.655599329247</v>
      </c>
      <c r="O66" s="105">
        <v>9.4355882332193506</v>
      </c>
      <c r="Q66" s="105">
        <v>11.566106292107699</v>
      </c>
    </row>
    <row r="67" spans="1:17" x14ac:dyDescent="0.3">
      <c r="A67" s="103" t="s">
        <v>61</v>
      </c>
      <c r="B67" s="104">
        <v>43986</v>
      </c>
      <c r="C67" s="105">
        <v>69.945499999999996</v>
      </c>
      <c r="D67" s="105"/>
      <c r="E67" s="105"/>
      <c r="F67" s="105"/>
      <c r="G67" s="105"/>
      <c r="H67" s="105"/>
      <c r="I67" s="105"/>
      <c r="J67" s="105">
        <v>14.0739832574657</v>
      </c>
      <c r="K67" s="105">
        <v>-12.018147662916499</v>
      </c>
      <c r="L67" s="105">
        <v>-9.3407258241823499</v>
      </c>
      <c r="M67" s="105">
        <v>-3.7628629775400402</v>
      </c>
      <c r="N67" s="105">
        <v>-1.5584435919024</v>
      </c>
      <c r="O67" s="105">
        <v>5.7637856886958403</v>
      </c>
      <c r="Q67" s="105">
        <v>10.697446945162699</v>
      </c>
    </row>
    <row r="68" spans="1:17" x14ac:dyDescent="0.3">
      <c r="A68" s="103" t="s">
        <v>62</v>
      </c>
      <c r="B68" s="104">
        <v>43986</v>
      </c>
      <c r="C68" s="105">
        <v>68.483999999999995</v>
      </c>
      <c r="D68" s="105"/>
      <c r="E68" s="105"/>
      <c r="F68" s="105"/>
      <c r="G68" s="105"/>
      <c r="H68" s="105"/>
      <c r="I68" s="105"/>
      <c r="J68" s="105">
        <v>17.188934766914599</v>
      </c>
      <c r="K68" s="105">
        <v>5.9040695850107303</v>
      </c>
      <c r="L68" s="105">
        <v>7.9472760459181604</v>
      </c>
      <c r="M68" s="105">
        <v>8.7040573986646592</v>
      </c>
      <c r="N68" s="105">
        <v>8.9602869019207194</v>
      </c>
      <c r="O68" s="105">
        <v>4.9650409229634702</v>
      </c>
      <c r="Q68" s="105">
        <v>10.5033152370747</v>
      </c>
    </row>
    <row r="69" spans="1:17" x14ac:dyDescent="0.3">
      <c r="A69" s="103" t="s">
        <v>63</v>
      </c>
      <c r="B69" s="104">
        <v>43986</v>
      </c>
      <c r="C69" s="105">
        <v>28.927399999999999</v>
      </c>
      <c r="D69" s="105"/>
      <c r="E69" s="105"/>
      <c r="F69" s="105"/>
      <c r="G69" s="105"/>
      <c r="H69" s="105"/>
      <c r="I69" s="105"/>
      <c r="J69" s="105">
        <v>17.598456397274798</v>
      </c>
      <c r="K69" s="105">
        <v>7.8591146777354002</v>
      </c>
      <c r="L69" s="105">
        <v>9.8367315919416001</v>
      </c>
      <c r="M69" s="105">
        <v>8.25707986857614</v>
      </c>
      <c r="N69" s="105">
        <v>10.929695371048</v>
      </c>
      <c r="O69" s="105">
        <v>8.0171373504197998</v>
      </c>
      <c r="Q69" s="105">
        <v>10.758569631576201</v>
      </c>
    </row>
    <row r="70" spans="1:17" x14ac:dyDescent="0.3">
      <c r="A70" s="103" t="s">
        <v>64</v>
      </c>
      <c r="B70" s="104">
        <v>43986</v>
      </c>
      <c r="C70" s="105">
        <v>27.4344</v>
      </c>
      <c r="D70" s="105"/>
      <c r="E70" s="105"/>
      <c r="F70" s="105"/>
      <c r="G70" s="105"/>
      <c r="H70" s="105"/>
      <c r="I70" s="105"/>
      <c r="J70" s="105">
        <v>23.051647717709301</v>
      </c>
      <c r="K70" s="105">
        <v>11.204379716674</v>
      </c>
      <c r="L70" s="105">
        <v>13.529182767899099</v>
      </c>
      <c r="M70" s="105">
        <v>12.118243136158499</v>
      </c>
      <c r="N70" s="105">
        <v>12.504199041258</v>
      </c>
      <c r="O70" s="105">
        <v>9.7131233978903193</v>
      </c>
      <c r="Q70" s="105">
        <v>16.027259196542101</v>
      </c>
    </row>
    <row r="71" spans="1:17" x14ac:dyDescent="0.3">
      <c r="A71" s="103" t="s">
        <v>65</v>
      </c>
      <c r="B71" s="104">
        <v>43986</v>
      </c>
      <c r="C71" s="105">
        <v>17.311800000000002</v>
      </c>
      <c r="D71" s="105"/>
      <c r="E71" s="105"/>
      <c r="F71" s="105"/>
      <c r="G71" s="105"/>
      <c r="H71" s="105"/>
      <c r="I71" s="105"/>
      <c r="J71" s="105">
        <v>22.364529363324401</v>
      </c>
      <c r="K71" s="105">
        <v>4.9915239172777799</v>
      </c>
      <c r="L71" s="105">
        <v>9.1455974760547605</v>
      </c>
      <c r="M71" s="105">
        <v>7.99345113554382</v>
      </c>
      <c r="N71" s="105">
        <v>8.5403974141740395</v>
      </c>
      <c r="O71" s="105">
        <v>6.0021091122640504</v>
      </c>
      <c r="Q71" s="105">
        <v>8.0368179703346705</v>
      </c>
    </row>
    <row r="72" spans="1:17" x14ac:dyDescent="0.3">
      <c r="A72" s="103" t="s">
        <v>66</v>
      </c>
      <c r="B72" s="104">
        <v>43986</v>
      </c>
      <c r="C72" s="105">
        <v>27.851600000000001</v>
      </c>
      <c r="D72" s="105"/>
      <c r="E72" s="105"/>
      <c r="F72" s="105"/>
      <c r="G72" s="105"/>
      <c r="H72" s="105"/>
      <c r="I72" s="105"/>
      <c r="J72" s="105">
        <v>21.313406168798998</v>
      </c>
      <c r="K72" s="105">
        <v>16.976983236694998</v>
      </c>
      <c r="L72" s="105">
        <v>17.139834854539998</v>
      </c>
      <c r="M72" s="105">
        <v>13.392017879539999</v>
      </c>
      <c r="N72" s="105">
        <v>15.469303641585901</v>
      </c>
      <c r="O72" s="105">
        <v>10.318957640117601</v>
      </c>
      <c r="Q72" s="105">
        <v>13.9986832390579</v>
      </c>
    </row>
    <row r="73" spans="1:17" x14ac:dyDescent="0.3">
      <c r="A73" s="103" t="s">
        <v>67</v>
      </c>
      <c r="B73" s="104">
        <v>43986</v>
      </c>
      <c r="C73" s="105">
        <v>16.495699999999999</v>
      </c>
      <c r="D73" s="105"/>
      <c r="E73" s="105"/>
      <c r="F73" s="105"/>
      <c r="G73" s="105"/>
      <c r="H73" s="105"/>
      <c r="I73" s="105"/>
      <c r="J73" s="105">
        <v>2.58237373385021</v>
      </c>
      <c r="K73" s="105">
        <v>1.6422421196859001</v>
      </c>
      <c r="L73" s="105">
        <v>5.48636725351097</v>
      </c>
      <c r="M73" s="105">
        <v>6.5830835565331203</v>
      </c>
      <c r="N73" s="105">
        <v>6.9687078611325797</v>
      </c>
      <c r="O73" s="105">
        <v>7.4048827684024303</v>
      </c>
      <c r="Q73" s="105">
        <v>9.3454099329917195</v>
      </c>
    </row>
    <row r="74" spans="1:17" x14ac:dyDescent="0.3">
      <c r="A74" s="103" t="s">
        <v>68</v>
      </c>
      <c r="B74" s="104">
        <v>43986</v>
      </c>
      <c r="C74" s="105">
        <v>1144.4413999999999</v>
      </c>
      <c r="D74" s="105"/>
      <c r="E74" s="105"/>
      <c r="F74" s="105"/>
      <c r="G74" s="105"/>
      <c r="H74" s="105"/>
      <c r="I74" s="105"/>
      <c r="J74" s="105">
        <v>5.2605858527049003</v>
      </c>
      <c r="K74" s="105">
        <v>5.4762432658664402</v>
      </c>
      <c r="L74" s="105">
        <v>7.0620213185480596</v>
      </c>
      <c r="M74" s="105">
        <v>7.2440321077915204</v>
      </c>
      <c r="N74" s="105">
        <v>8.4676878650071608</v>
      </c>
      <c r="O74" s="105"/>
      <c r="Q74" s="105">
        <v>9.6206406934306496</v>
      </c>
    </row>
    <row r="75" spans="1:17" x14ac:dyDescent="0.3">
      <c r="A75" s="103" t="s">
        <v>69</v>
      </c>
      <c r="B75" s="104">
        <v>43986</v>
      </c>
      <c r="C75" s="105">
        <v>32.177599999999998</v>
      </c>
      <c r="D75" s="105"/>
      <c r="E75" s="105"/>
      <c r="F75" s="105"/>
      <c r="G75" s="105"/>
      <c r="H75" s="105"/>
      <c r="I75" s="105"/>
      <c r="J75" s="105">
        <v>14.3631990703449</v>
      </c>
      <c r="K75" s="105">
        <v>5.7818229026579404</v>
      </c>
      <c r="L75" s="105">
        <v>7.1288440555864501</v>
      </c>
      <c r="M75" s="105">
        <v>6.6160208585813596</v>
      </c>
      <c r="N75" s="105">
        <v>6.7041959949783001</v>
      </c>
      <c r="O75" s="105">
        <v>8.0493928116686195</v>
      </c>
      <c r="Q75" s="105">
        <v>11.0967455234862</v>
      </c>
    </row>
    <row r="76" spans="1:17" x14ac:dyDescent="0.3">
      <c r="A76" s="103" t="s">
        <v>70</v>
      </c>
      <c r="B76" s="104">
        <v>43986</v>
      </c>
      <c r="C76" s="105">
        <v>28.802700000000002</v>
      </c>
      <c r="D76" s="105"/>
      <c r="E76" s="105"/>
      <c r="F76" s="105"/>
      <c r="G76" s="105"/>
      <c r="H76" s="105"/>
      <c r="I76" s="105"/>
      <c r="J76" s="105">
        <v>24.328949588458102</v>
      </c>
      <c r="K76" s="105">
        <v>8.9050262748811893</v>
      </c>
      <c r="L76" s="105">
        <v>10.5080294388392</v>
      </c>
      <c r="M76" s="105">
        <v>10.3456235923158</v>
      </c>
      <c r="N76" s="105">
        <v>11.580256483180399</v>
      </c>
      <c r="O76" s="105">
        <v>10.424449209949699</v>
      </c>
      <c r="Q76" s="105">
        <v>13.856258804210899</v>
      </c>
    </row>
    <row r="77" spans="1:17" x14ac:dyDescent="0.3">
      <c r="A77" s="103" t="s">
        <v>71</v>
      </c>
      <c r="B77" s="104">
        <v>43986</v>
      </c>
      <c r="C77" s="105">
        <v>23.766400000000001</v>
      </c>
      <c r="D77" s="105"/>
      <c r="E77" s="105"/>
      <c r="F77" s="105"/>
      <c r="G77" s="105"/>
      <c r="H77" s="105"/>
      <c r="I77" s="105"/>
      <c r="J77" s="105">
        <v>17.619052867077301</v>
      </c>
      <c r="K77" s="105">
        <v>11.8486041935613</v>
      </c>
      <c r="L77" s="105">
        <v>12.570838160242999</v>
      </c>
      <c r="M77" s="105">
        <v>10.620501791449099</v>
      </c>
      <c r="N77" s="105">
        <v>11.931958000828001</v>
      </c>
      <c r="O77" s="105">
        <v>9.5472740516653207</v>
      </c>
      <c r="Q77" s="105">
        <v>13.0526405766671</v>
      </c>
    </row>
    <row r="78" spans="1:17" x14ac:dyDescent="0.3">
      <c r="A78" s="103" t="s">
        <v>72</v>
      </c>
      <c r="B78" s="104">
        <v>43986</v>
      </c>
      <c r="C78" s="105">
        <v>13.456200000000001</v>
      </c>
      <c r="D78" s="105"/>
      <c r="E78" s="105"/>
      <c r="F78" s="105"/>
      <c r="G78" s="105"/>
      <c r="H78" s="105"/>
      <c r="I78" s="105"/>
      <c r="J78" s="105">
        <v>11.503827104907799</v>
      </c>
      <c r="K78" s="105">
        <v>17.957811885217598</v>
      </c>
      <c r="L78" s="105">
        <v>16.609086774731601</v>
      </c>
      <c r="M78" s="105">
        <v>13.2518338531137</v>
      </c>
      <c r="N78" s="105">
        <v>15.7648537856088</v>
      </c>
      <c r="O78" s="105">
        <v>10.5760165795103</v>
      </c>
      <c r="Q78" s="105">
        <v>10.800625</v>
      </c>
    </row>
    <row r="79" spans="1:17" x14ac:dyDescent="0.3">
      <c r="A79" s="103" t="s">
        <v>73</v>
      </c>
      <c r="B79" s="104">
        <v>43986</v>
      </c>
      <c r="C79" s="105">
        <v>29.314</v>
      </c>
      <c r="D79" s="105"/>
      <c r="E79" s="105"/>
      <c r="F79" s="105"/>
      <c r="G79" s="105"/>
      <c r="H79" s="105"/>
      <c r="I79" s="105"/>
      <c r="J79" s="105">
        <v>12.7650259024708</v>
      </c>
      <c r="K79" s="105">
        <v>15.3511136855922</v>
      </c>
      <c r="L79" s="105">
        <v>13.4252959705798</v>
      </c>
      <c r="M79" s="105">
        <v>10.1766903927229</v>
      </c>
      <c r="N79" s="105">
        <v>11.5518901869585</v>
      </c>
      <c r="O79" s="105">
        <v>8.3593486997542392</v>
      </c>
      <c r="Q79" s="105">
        <v>12.178996588210399</v>
      </c>
    </row>
    <row r="80" spans="1:17" x14ac:dyDescent="0.3">
      <c r="A80" s="103" t="s">
        <v>74</v>
      </c>
      <c r="B80" s="104">
        <v>43986</v>
      </c>
      <c r="C80" s="105">
        <v>2155.6743000000001</v>
      </c>
      <c r="D80" s="105"/>
      <c r="E80" s="105"/>
      <c r="F80" s="105"/>
      <c r="G80" s="105"/>
      <c r="H80" s="105"/>
      <c r="I80" s="105"/>
      <c r="J80" s="105">
        <v>17.925901062898799</v>
      </c>
      <c r="K80" s="105">
        <v>7.6780522111143501</v>
      </c>
      <c r="L80" s="105">
        <v>11.905114674612699</v>
      </c>
      <c r="M80" s="105">
        <v>9.9634314198399103</v>
      </c>
      <c r="N80" s="105">
        <v>11.662256000246201</v>
      </c>
      <c r="O80" s="105">
        <v>9.8931136259950208</v>
      </c>
      <c r="Q80" s="105">
        <v>13.0564511075514</v>
      </c>
    </row>
    <row r="81" spans="1:17" x14ac:dyDescent="0.3">
      <c r="A81" s="103" t="s">
        <v>75</v>
      </c>
      <c r="B81" s="104">
        <v>43986</v>
      </c>
      <c r="C81" s="105">
        <v>31.864599999999999</v>
      </c>
      <c r="D81" s="105"/>
      <c r="E81" s="105"/>
      <c r="F81" s="105"/>
      <c r="G81" s="105"/>
      <c r="H81" s="105"/>
      <c r="I81" s="105"/>
      <c r="J81" s="105">
        <v>12.5968144556337</v>
      </c>
      <c r="K81" s="105">
        <v>-4.9732089912910702</v>
      </c>
      <c r="L81" s="105">
        <v>2.1000037813238799</v>
      </c>
      <c r="M81" s="105">
        <v>2.7979100798950398</v>
      </c>
      <c r="N81" s="105">
        <v>5.5735694985707802</v>
      </c>
      <c r="O81" s="105">
        <v>2.5194565254910501</v>
      </c>
      <c r="Q81" s="105">
        <v>8.1830620309692907</v>
      </c>
    </row>
    <row r="82" spans="1:17" x14ac:dyDescent="0.3">
      <c r="A82" s="103" t="s">
        <v>76</v>
      </c>
      <c r="B82" s="104">
        <v>43986</v>
      </c>
      <c r="C82" s="105">
        <v>63.873600000000003</v>
      </c>
      <c r="D82" s="105"/>
      <c r="E82" s="105"/>
      <c r="F82" s="105"/>
      <c r="G82" s="105"/>
      <c r="H82" s="105"/>
      <c r="I82" s="105"/>
      <c r="J82" s="105">
        <v>6.2674229768987697</v>
      </c>
      <c r="K82" s="105">
        <v>5.7614774458503</v>
      </c>
      <c r="L82" s="105">
        <v>6.2712410830414003</v>
      </c>
      <c r="M82" s="105">
        <v>6.1207258441866399</v>
      </c>
      <c r="N82" s="105">
        <v>6.2192290021486798</v>
      </c>
      <c r="O82" s="105">
        <v>4.4374884387521201</v>
      </c>
      <c r="Q82" s="105">
        <v>9.1912330593407798</v>
      </c>
    </row>
    <row r="83" spans="1:17" x14ac:dyDescent="0.3">
      <c r="A83" s="103" t="s">
        <v>77</v>
      </c>
      <c r="B83" s="104">
        <v>43986</v>
      </c>
      <c r="C83" s="105">
        <v>15.774800000000001</v>
      </c>
      <c r="D83" s="105"/>
      <c r="E83" s="105"/>
      <c r="F83" s="105"/>
      <c r="G83" s="105"/>
      <c r="H83" s="105"/>
      <c r="I83" s="105"/>
      <c r="J83" s="105">
        <v>5.9111012462595696</v>
      </c>
      <c r="K83" s="105">
        <v>9.0207151823107594</v>
      </c>
      <c r="L83" s="105">
        <v>12.6082595649225</v>
      </c>
      <c r="M83" s="105">
        <v>10.0702837374058</v>
      </c>
      <c r="N83" s="105">
        <v>11.845560593729401</v>
      </c>
      <c r="O83" s="105">
        <v>8.4779766679784601</v>
      </c>
      <c r="Q83" s="105">
        <v>11.4367986977754</v>
      </c>
    </row>
    <row r="84" spans="1:17" x14ac:dyDescent="0.3">
      <c r="A84" s="103" t="s">
        <v>78</v>
      </c>
      <c r="B84" s="104">
        <v>43986</v>
      </c>
      <c r="C84" s="105">
        <v>28.229099999999999</v>
      </c>
      <c r="D84" s="105"/>
      <c r="E84" s="105"/>
      <c r="F84" s="105"/>
      <c r="G84" s="105"/>
      <c r="H84" s="105"/>
      <c r="I84" s="105"/>
      <c r="J84" s="105">
        <v>18.647027891054499</v>
      </c>
      <c r="K84" s="105">
        <v>13.6029164029586</v>
      </c>
      <c r="L84" s="105">
        <v>15.2273951452154</v>
      </c>
      <c r="M84" s="105">
        <v>12.299515801621901</v>
      </c>
      <c r="N84" s="105">
        <v>14.704689117025699</v>
      </c>
      <c r="O84" s="105">
        <v>10.228505733521001</v>
      </c>
      <c r="Q84" s="105">
        <v>12.993274685558401</v>
      </c>
    </row>
    <row r="85" spans="1:17" x14ac:dyDescent="0.3">
      <c r="A85" s="103" t="s">
        <v>79</v>
      </c>
      <c r="B85" s="104">
        <v>43986</v>
      </c>
      <c r="C85" s="105">
        <v>33.166899999999998</v>
      </c>
      <c r="D85" s="105"/>
      <c r="E85" s="105"/>
      <c r="F85" s="105"/>
      <c r="G85" s="105"/>
      <c r="H85" s="105"/>
      <c r="I85" s="105"/>
      <c r="J85" s="105">
        <v>16.3734429113514</v>
      </c>
      <c r="K85" s="105">
        <v>8.4041184196240994</v>
      </c>
      <c r="L85" s="105">
        <v>9.8224416252442204</v>
      </c>
      <c r="M85" s="105">
        <v>9.0050422546038895</v>
      </c>
      <c r="N85" s="105">
        <v>9.3275300125217697</v>
      </c>
      <c r="O85" s="105">
        <v>7.5737586912892798</v>
      </c>
      <c r="Q85" s="105">
        <v>12.9907604308922</v>
      </c>
    </row>
    <row r="86" spans="1:17" x14ac:dyDescent="0.3">
      <c r="A86" s="103" t="s">
        <v>80</v>
      </c>
      <c r="B86" s="104">
        <v>43986</v>
      </c>
      <c r="C86" s="105">
        <v>18.951499999999999</v>
      </c>
      <c r="D86" s="105"/>
      <c r="E86" s="105"/>
      <c r="F86" s="105"/>
      <c r="G86" s="105"/>
      <c r="H86" s="105"/>
      <c r="I86" s="105"/>
      <c r="J86" s="105">
        <v>16.735751590512699</v>
      </c>
      <c r="K86" s="105">
        <v>10.806082337442501</v>
      </c>
      <c r="L86" s="105">
        <v>12.1574581290848</v>
      </c>
      <c r="M86" s="105">
        <v>10.2268495672208</v>
      </c>
      <c r="N86" s="105">
        <v>12.176074028648401</v>
      </c>
      <c r="O86" s="105">
        <v>7.99073509382597</v>
      </c>
      <c r="Q86" s="105">
        <v>10.0988999684128</v>
      </c>
    </row>
    <row r="87" spans="1:17" x14ac:dyDescent="0.3">
      <c r="A87" s="103" t="s">
        <v>365</v>
      </c>
      <c r="B87" s="104">
        <v>43986</v>
      </c>
      <c r="C87" s="105">
        <v>0.38340000000000002</v>
      </c>
      <c r="D87" s="105"/>
      <c r="E87" s="105"/>
      <c r="F87" s="105"/>
      <c r="G87" s="105"/>
      <c r="H87" s="105"/>
      <c r="I87" s="105"/>
      <c r="J87" s="105">
        <v>8.9737611801111701</v>
      </c>
      <c r="K87" s="105">
        <v>8.8869565217391209</v>
      </c>
      <c r="L87" s="105"/>
      <c r="M87" s="105"/>
      <c r="N87" s="105"/>
      <c r="O87" s="105"/>
      <c r="Q87" s="105">
        <v>8.8651954952811796</v>
      </c>
    </row>
    <row r="88" spans="1:17" x14ac:dyDescent="0.3">
      <c r="A88" s="103" t="s">
        <v>81</v>
      </c>
      <c r="B88" s="104">
        <v>43986</v>
      </c>
      <c r="C88" s="105">
        <v>21.400400000000001</v>
      </c>
      <c r="D88" s="105"/>
      <c r="E88" s="105"/>
      <c r="F88" s="105"/>
      <c r="G88" s="105"/>
      <c r="H88" s="105"/>
      <c r="I88" s="105"/>
      <c r="J88" s="105">
        <v>19.502754125902399</v>
      </c>
      <c r="K88" s="105">
        <v>14.686067004537099</v>
      </c>
      <c r="L88" s="105">
        <v>4.8996096904022801</v>
      </c>
      <c r="M88" s="105">
        <v>3.6629262216737102</v>
      </c>
      <c r="N88" s="105">
        <v>5.52045852928208</v>
      </c>
      <c r="O88" s="105">
        <v>2.31375610506438</v>
      </c>
      <c r="Q88" s="105">
        <v>9.5341264484294204</v>
      </c>
    </row>
    <row r="89" spans="1:17" x14ac:dyDescent="0.3">
      <c r="A89" s="136"/>
      <c r="B89" s="136"/>
      <c r="C89" s="136"/>
      <c r="D89" s="108"/>
      <c r="E89" s="108"/>
      <c r="F89" s="108"/>
      <c r="G89" s="108"/>
      <c r="H89" s="108"/>
      <c r="I89" s="108"/>
      <c r="J89" s="108" t="s">
        <v>48</v>
      </c>
      <c r="K89" s="108" t="s">
        <v>1</v>
      </c>
      <c r="L89" s="108" t="s">
        <v>2</v>
      </c>
      <c r="M89" s="108" t="s">
        <v>3</v>
      </c>
      <c r="N89" s="108" t="s">
        <v>4</v>
      </c>
      <c r="O89" s="108" t="s">
        <v>5</v>
      </c>
      <c r="Q89" s="108" t="s">
        <v>46</v>
      </c>
    </row>
    <row r="90" spans="1:17" x14ac:dyDescent="0.3">
      <c r="A90" s="136"/>
      <c r="B90" s="136"/>
      <c r="C90" s="136"/>
      <c r="D90" s="108"/>
      <c r="E90" s="108"/>
      <c r="F90" s="108"/>
      <c r="G90" s="108"/>
      <c r="H90" s="108"/>
      <c r="I90" s="108"/>
      <c r="J90" s="108" t="s">
        <v>0</v>
      </c>
      <c r="K90" s="108" t="s">
        <v>0</v>
      </c>
      <c r="L90" s="108" t="s">
        <v>0</v>
      </c>
      <c r="M90" s="108" t="s">
        <v>0</v>
      </c>
      <c r="N90" s="108" t="s">
        <v>0</v>
      </c>
      <c r="O90" s="108" t="s">
        <v>0</v>
      </c>
      <c r="Q90" s="108" t="s">
        <v>0</v>
      </c>
    </row>
    <row r="91" spans="1:17" x14ac:dyDescent="0.3">
      <c r="A91" s="108" t="s">
        <v>7</v>
      </c>
      <c r="B91" s="108" t="s">
        <v>8</v>
      </c>
      <c r="C91" s="108" t="s">
        <v>9</v>
      </c>
      <c r="D91" s="108"/>
      <c r="E91" s="108"/>
      <c r="F91" s="108"/>
      <c r="G91" s="108"/>
      <c r="H91" s="108"/>
      <c r="I91" s="108"/>
      <c r="J91" s="108"/>
      <c r="K91" s="108"/>
      <c r="L91" s="108"/>
      <c r="M91" s="108"/>
      <c r="N91" s="108"/>
      <c r="O91" s="108"/>
      <c r="Q91" s="108"/>
    </row>
    <row r="92" spans="1:17" x14ac:dyDescent="0.3">
      <c r="A92" s="102" t="s">
        <v>385</v>
      </c>
      <c r="B92" s="102"/>
      <c r="C92" s="102"/>
      <c r="D92" s="102"/>
      <c r="E92" s="102"/>
      <c r="F92" s="102"/>
      <c r="G92" s="102"/>
      <c r="H92" s="102"/>
      <c r="I92" s="102"/>
      <c r="J92" s="102"/>
      <c r="K92" s="102"/>
      <c r="L92" s="102"/>
      <c r="M92" s="102"/>
      <c r="N92" s="102"/>
      <c r="O92" s="102"/>
      <c r="Q92" s="102"/>
    </row>
    <row r="93" spans="1:17" x14ac:dyDescent="0.3">
      <c r="A93" s="103" t="s">
        <v>82</v>
      </c>
      <c r="B93" s="104">
        <v>43986</v>
      </c>
      <c r="C93" s="105">
        <v>22.2212</v>
      </c>
      <c r="D93" s="105"/>
      <c r="E93" s="105"/>
      <c r="F93" s="105"/>
      <c r="G93" s="105"/>
      <c r="H93" s="105"/>
      <c r="I93" s="105"/>
      <c r="J93" s="105">
        <v>28.780035126803099</v>
      </c>
      <c r="K93" s="105">
        <v>1.8150994575044801</v>
      </c>
      <c r="L93" s="105">
        <v>5.1705780504303904</v>
      </c>
      <c r="M93" s="105">
        <v>-3.7943665924496801</v>
      </c>
      <c r="N93" s="105">
        <v>0.40329240176251602</v>
      </c>
      <c r="O93" s="105">
        <v>2.8941735060114402</v>
      </c>
      <c r="Q93" s="105">
        <v>10.946596319018401</v>
      </c>
    </row>
    <row r="94" spans="1:17" x14ac:dyDescent="0.3">
      <c r="A94" s="103" t="s">
        <v>83</v>
      </c>
      <c r="B94" s="104">
        <v>43986</v>
      </c>
      <c r="C94" s="105">
        <v>32.125100000000003</v>
      </c>
      <c r="D94" s="105"/>
      <c r="E94" s="105"/>
      <c r="F94" s="105"/>
      <c r="G94" s="105"/>
      <c r="H94" s="105"/>
      <c r="I94" s="105"/>
      <c r="J94" s="105">
        <v>28.7835731115761</v>
      </c>
      <c r="K94" s="105">
        <v>1.8324932472689699</v>
      </c>
      <c r="L94" s="105">
        <v>5.1799995661490099</v>
      </c>
      <c r="M94" s="105">
        <v>-3.7882179440091002</v>
      </c>
      <c r="N94" s="105">
        <v>0.40833177524210501</v>
      </c>
      <c r="O94" s="105">
        <v>2.89624605761944</v>
      </c>
      <c r="Q94" s="105">
        <v>14.0961101413859</v>
      </c>
    </row>
    <row r="95" spans="1:17" x14ac:dyDescent="0.3">
      <c r="A95" s="103" t="s">
        <v>84</v>
      </c>
      <c r="B95" s="104">
        <v>43986</v>
      </c>
      <c r="C95" s="105">
        <v>0.96740000000000004</v>
      </c>
      <c r="D95" s="105"/>
      <c r="E95" s="105"/>
      <c r="F95" s="105"/>
      <c r="G95" s="105"/>
      <c r="H95" s="105"/>
      <c r="I95" s="105"/>
      <c r="J95" s="105">
        <v>0</v>
      </c>
      <c r="K95" s="105">
        <v>-102.500066664</v>
      </c>
      <c r="L95" s="105">
        <v>-48.095404657925499</v>
      </c>
      <c r="M95" s="105"/>
      <c r="N95" s="105"/>
      <c r="O95" s="105"/>
      <c r="Q95" s="105">
        <v>-45.500635582114597</v>
      </c>
    </row>
    <row r="96" spans="1:17" x14ac:dyDescent="0.3">
      <c r="A96" s="103" t="s">
        <v>85</v>
      </c>
      <c r="B96" s="104">
        <v>43986</v>
      </c>
      <c r="C96" s="105">
        <v>1.3985000000000001</v>
      </c>
      <c r="D96" s="105"/>
      <c r="E96" s="105"/>
      <c r="F96" s="105"/>
      <c r="G96" s="105"/>
      <c r="H96" s="105"/>
      <c r="I96" s="105"/>
      <c r="J96" s="105">
        <v>0</v>
      </c>
      <c r="K96" s="105">
        <v>-102.50374097037</v>
      </c>
      <c r="L96" s="105">
        <v>-48.088350941368603</v>
      </c>
      <c r="M96" s="105"/>
      <c r="N96" s="105"/>
      <c r="O96" s="105"/>
      <c r="Q96" s="105">
        <v>-45.504646878059397</v>
      </c>
    </row>
    <row r="97" spans="1:17" x14ac:dyDescent="0.3">
      <c r="A97" s="103" t="s">
        <v>86</v>
      </c>
      <c r="B97" s="104">
        <v>43986</v>
      </c>
      <c r="C97" s="105">
        <v>21.8018</v>
      </c>
      <c r="D97" s="105"/>
      <c r="E97" s="105"/>
      <c r="F97" s="105"/>
      <c r="G97" s="105"/>
      <c r="H97" s="105"/>
      <c r="I97" s="105"/>
      <c r="J97" s="105">
        <v>20.561813855991399</v>
      </c>
      <c r="K97" s="105">
        <v>8.9048242208527295</v>
      </c>
      <c r="L97" s="105">
        <v>12.565465824767299</v>
      </c>
      <c r="M97" s="105">
        <v>11.3857779673039</v>
      </c>
      <c r="N97" s="105">
        <v>12.0895238927082</v>
      </c>
      <c r="O97" s="105">
        <v>9.0391311629814304</v>
      </c>
      <c r="Q97" s="105">
        <v>12.9514642212868</v>
      </c>
    </row>
    <row r="98" spans="1:17" x14ac:dyDescent="0.3">
      <c r="A98" s="103" t="s">
        <v>87</v>
      </c>
      <c r="B98" s="104">
        <v>43986</v>
      </c>
      <c r="C98" s="105">
        <v>17.220400000000001</v>
      </c>
      <c r="D98" s="105"/>
      <c r="E98" s="105"/>
      <c r="F98" s="105"/>
      <c r="G98" s="105"/>
      <c r="H98" s="105"/>
      <c r="I98" s="105"/>
      <c r="J98" s="105">
        <v>-12.2937517181371</v>
      </c>
      <c r="K98" s="105">
        <v>3.2003706797510101</v>
      </c>
      <c r="L98" s="105">
        <v>6.9333357237707904</v>
      </c>
      <c r="M98" s="105">
        <v>5.4069675969431596</v>
      </c>
      <c r="N98" s="105">
        <v>7.6086723757217998</v>
      </c>
      <c r="O98" s="105">
        <v>3.08730858104179</v>
      </c>
      <c r="Q98" s="105">
        <v>9.1002969613259701</v>
      </c>
    </row>
    <row r="99" spans="1:17" x14ac:dyDescent="0.3">
      <c r="A99" s="103" t="s">
        <v>88</v>
      </c>
      <c r="B99" s="104">
        <v>43986</v>
      </c>
      <c r="C99" s="105">
        <v>35.263500000000001</v>
      </c>
      <c r="D99" s="105"/>
      <c r="E99" s="105"/>
      <c r="F99" s="105"/>
      <c r="G99" s="105"/>
      <c r="H99" s="105"/>
      <c r="I99" s="105"/>
      <c r="J99" s="105">
        <v>14.363512372991</v>
      </c>
      <c r="K99" s="105">
        <v>10.2664646686954</v>
      </c>
      <c r="L99" s="105">
        <v>12.4242011659585</v>
      </c>
      <c r="M99" s="105">
        <v>9.7383667078011307</v>
      </c>
      <c r="N99" s="105">
        <v>10.106389160801401</v>
      </c>
      <c r="O99" s="105">
        <v>7.3250977724103903</v>
      </c>
      <c r="Q99" s="105">
        <v>16.084384266527099</v>
      </c>
    </row>
    <row r="100" spans="1:17" x14ac:dyDescent="0.3">
      <c r="A100" s="103" t="s">
        <v>89</v>
      </c>
      <c r="B100" s="104">
        <v>43986</v>
      </c>
      <c r="C100" s="105">
        <v>23.301200000000001</v>
      </c>
      <c r="D100" s="105"/>
      <c r="E100" s="105"/>
      <c r="F100" s="105"/>
      <c r="G100" s="105"/>
      <c r="H100" s="105"/>
      <c r="I100" s="105"/>
      <c r="J100" s="105">
        <v>17.398315779476999</v>
      </c>
      <c r="K100" s="105">
        <v>12.5756816813707</v>
      </c>
      <c r="L100" s="105">
        <v>12.283766821663001</v>
      </c>
      <c r="M100" s="105">
        <v>9.1203891060768303</v>
      </c>
      <c r="N100" s="105">
        <v>10.561577607231801</v>
      </c>
      <c r="O100" s="105">
        <v>6.9606031110425501</v>
      </c>
      <c r="Q100" s="105">
        <v>12.064955268389699</v>
      </c>
    </row>
    <row r="101" spans="1:17" x14ac:dyDescent="0.3">
      <c r="A101" s="103" t="s">
        <v>90</v>
      </c>
      <c r="B101" s="104">
        <v>43986</v>
      </c>
      <c r="C101" s="105">
        <v>2533.5868</v>
      </c>
      <c r="D101" s="105"/>
      <c r="E101" s="105"/>
      <c r="F101" s="105"/>
      <c r="G101" s="105"/>
      <c r="H101" s="105"/>
      <c r="I101" s="105"/>
      <c r="J101" s="105">
        <v>17.270420883433601</v>
      </c>
      <c r="K101" s="105">
        <v>15.498818576774701</v>
      </c>
      <c r="L101" s="105">
        <v>16.458265723078</v>
      </c>
      <c r="M101" s="105">
        <v>16.464554110789599</v>
      </c>
      <c r="N101" s="105">
        <v>20.229276017553602</v>
      </c>
      <c r="O101" s="105">
        <v>9.1689273645218492</v>
      </c>
      <c r="Q101" s="105">
        <v>11.722705382199001</v>
      </c>
    </row>
    <row r="102" spans="1:17" x14ac:dyDescent="0.3">
      <c r="A102" s="103" t="s">
        <v>91</v>
      </c>
      <c r="B102" s="104">
        <v>43986</v>
      </c>
      <c r="C102" s="105">
        <v>22.211200000000002</v>
      </c>
      <c r="D102" s="105"/>
      <c r="E102" s="105"/>
      <c r="F102" s="105"/>
      <c r="G102" s="105"/>
      <c r="H102" s="105"/>
      <c r="I102" s="105"/>
      <c r="J102" s="105">
        <v>7.28063085502788</v>
      </c>
      <c r="K102" s="105">
        <v>9.0937465271555897</v>
      </c>
      <c r="L102" s="105">
        <v>8.5754649848395008</v>
      </c>
      <c r="M102" s="105">
        <v>7.3999102468295499</v>
      </c>
      <c r="N102" s="105">
        <v>9.7698658680022206</v>
      </c>
      <c r="O102" s="105">
        <v>8.5989254565617408</v>
      </c>
      <c r="Q102" s="105">
        <v>10.222678899082601</v>
      </c>
    </row>
    <row r="103" spans="1:17" x14ac:dyDescent="0.3">
      <c r="A103" s="103" t="s">
        <v>92</v>
      </c>
      <c r="B103" s="104">
        <v>43986</v>
      </c>
      <c r="C103" s="105">
        <v>65.836200000000005</v>
      </c>
      <c r="D103" s="105"/>
      <c r="E103" s="105"/>
      <c r="F103" s="105"/>
      <c r="G103" s="105"/>
      <c r="H103" s="105"/>
      <c r="I103" s="105"/>
      <c r="J103" s="105">
        <v>13.2639357268614</v>
      </c>
      <c r="K103" s="105">
        <v>-12.8198196850988</v>
      </c>
      <c r="L103" s="105">
        <v>-10.1478759642391</v>
      </c>
      <c r="M103" s="105">
        <v>-4.5940855100414497</v>
      </c>
      <c r="N103" s="105">
        <v>-2.3980266813525901</v>
      </c>
      <c r="O103" s="105">
        <v>4.7213308440940596</v>
      </c>
      <c r="Q103" s="105">
        <v>23.999308761186999</v>
      </c>
    </row>
    <row r="104" spans="1:17" x14ac:dyDescent="0.3">
      <c r="A104" s="103" t="s">
        <v>93</v>
      </c>
      <c r="B104" s="104">
        <v>43986</v>
      </c>
      <c r="C104" s="105">
        <v>64.8035</v>
      </c>
      <c r="D104" s="105"/>
      <c r="E104" s="105"/>
      <c r="F104" s="105"/>
      <c r="G104" s="105"/>
      <c r="H104" s="105"/>
      <c r="I104" s="105"/>
      <c r="J104" s="105">
        <v>16.556305263885299</v>
      </c>
      <c r="K104" s="105">
        <v>5.0305292439970097</v>
      </c>
      <c r="L104" s="105">
        <v>6.9969561977787604</v>
      </c>
      <c r="M104" s="105">
        <v>7.8182509059544802</v>
      </c>
      <c r="N104" s="105">
        <v>8.1185864324821608</v>
      </c>
      <c r="O104" s="105">
        <v>4.20983923106464</v>
      </c>
      <c r="Q104" s="105">
        <v>23.706183337283701</v>
      </c>
    </row>
    <row r="105" spans="1:17" x14ac:dyDescent="0.3">
      <c r="A105" s="103" t="s">
        <v>94</v>
      </c>
      <c r="B105" s="104">
        <v>43986</v>
      </c>
      <c r="C105" s="105">
        <v>64.8035</v>
      </c>
      <c r="D105" s="105"/>
      <c r="E105" s="105"/>
      <c r="F105" s="105"/>
      <c r="G105" s="105"/>
      <c r="H105" s="105"/>
      <c r="I105" s="105"/>
      <c r="J105" s="105">
        <v>16.556305263885299</v>
      </c>
      <c r="K105" s="105">
        <v>5.0305292439970097</v>
      </c>
      <c r="L105" s="105">
        <v>6.9969561977787604</v>
      </c>
      <c r="M105" s="105">
        <v>7.8182509059544802</v>
      </c>
      <c r="N105" s="105">
        <v>8.1185864324821608</v>
      </c>
      <c r="O105" s="105">
        <v>4.20983923106464</v>
      </c>
      <c r="Q105" s="105">
        <v>23.706183337283701</v>
      </c>
    </row>
    <row r="106" spans="1:17" x14ac:dyDescent="0.3">
      <c r="A106" s="103" t="s">
        <v>95</v>
      </c>
      <c r="B106" s="104">
        <v>43986</v>
      </c>
      <c r="C106" s="105">
        <v>64.8035</v>
      </c>
      <c r="D106" s="105"/>
      <c r="E106" s="105"/>
      <c r="F106" s="105"/>
      <c r="G106" s="105"/>
      <c r="H106" s="105"/>
      <c r="I106" s="105"/>
      <c r="J106" s="105">
        <v>16.556305263885299</v>
      </c>
      <c r="K106" s="105">
        <v>5.0305292439970097</v>
      </c>
      <c r="L106" s="105">
        <v>6.9969561977787604</v>
      </c>
      <c r="M106" s="105">
        <v>7.8182509059544802</v>
      </c>
      <c r="N106" s="105">
        <v>8.1185864324821608</v>
      </c>
      <c r="O106" s="105">
        <v>4.20983923106464</v>
      </c>
      <c r="Q106" s="105">
        <v>23.706183337283701</v>
      </c>
    </row>
    <row r="107" spans="1:17" x14ac:dyDescent="0.3">
      <c r="A107" s="103" t="s">
        <v>96</v>
      </c>
      <c r="B107" s="104">
        <v>43986</v>
      </c>
      <c r="C107" s="105">
        <v>27.333300000000001</v>
      </c>
      <c r="D107" s="105"/>
      <c r="E107" s="105"/>
      <c r="F107" s="105"/>
      <c r="G107" s="105"/>
      <c r="H107" s="105"/>
      <c r="I107" s="105"/>
      <c r="J107" s="105">
        <v>16.812474450968899</v>
      </c>
      <c r="K107" s="105">
        <v>7.0585897310323702</v>
      </c>
      <c r="L107" s="105">
        <v>9.0165992662273702</v>
      </c>
      <c r="M107" s="105">
        <v>7.4316361287506796</v>
      </c>
      <c r="N107" s="105">
        <v>10.0718982258596</v>
      </c>
      <c r="O107" s="105">
        <v>7.0876449158755896</v>
      </c>
      <c r="Q107" s="105">
        <v>13.676295936013799</v>
      </c>
    </row>
    <row r="108" spans="1:17" x14ac:dyDescent="0.3">
      <c r="A108" s="103" t="s">
        <v>97</v>
      </c>
      <c r="B108" s="104">
        <v>43986</v>
      </c>
      <c r="C108" s="105">
        <v>26.363499999999998</v>
      </c>
      <c r="D108" s="105"/>
      <c r="E108" s="105"/>
      <c r="F108" s="105"/>
      <c r="G108" s="105"/>
      <c r="H108" s="105"/>
      <c r="I108" s="105"/>
      <c r="J108" s="105">
        <v>22.469904501923899</v>
      </c>
      <c r="K108" s="105">
        <v>10.6072131885921</v>
      </c>
      <c r="L108" s="105">
        <v>12.8629312054991</v>
      </c>
      <c r="M108" s="105">
        <v>11.422736600704701</v>
      </c>
      <c r="N108" s="105">
        <v>11.7788629672947</v>
      </c>
      <c r="O108" s="105">
        <v>8.8259757315816305</v>
      </c>
      <c r="Q108" s="105">
        <v>15.7673640443506</v>
      </c>
    </row>
    <row r="109" spans="1:17" x14ac:dyDescent="0.3">
      <c r="A109" s="103" t="s">
        <v>98</v>
      </c>
      <c r="B109" s="104">
        <v>43986</v>
      </c>
      <c r="C109" s="105">
        <v>16.2927</v>
      </c>
      <c r="D109" s="105"/>
      <c r="E109" s="105"/>
      <c r="F109" s="105"/>
      <c r="G109" s="105"/>
      <c r="H109" s="105"/>
      <c r="I109" s="105"/>
      <c r="J109" s="105">
        <v>21.569390041202599</v>
      </c>
      <c r="K109" s="105">
        <v>4.2031673362482804</v>
      </c>
      <c r="L109" s="105">
        <v>8.3330424520069197</v>
      </c>
      <c r="M109" s="105">
        <v>7.1677271305778403</v>
      </c>
      <c r="N109" s="105">
        <v>7.6914245463537201</v>
      </c>
      <c r="O109" s="105">
        <v>4.6752526222848996</v>
      </c>
      <c r="Q109" s="105">
        <v>7.5903354263053497</v>
      </c>
    </row>
    <row r="110" spans="1:17" x14ac:dyDescent="0.3">
      <c r="A110" s="103" t="s">
        <v>99</v>
      </c>
      <c r="B110" s="104">
        <v>43986</v>
      </c>
      <c r="C110" s="105">
        <v>26.180199999999999</v>
      </c>
      <c r="D110" s="105"/>
      <c r="E110" s="105"/>
      <c r="F110" s="105"/>
      <c r="G110" s="105"/>
      <c r="H110" s="105"/>
      <c r="I110" s="105"/>
      <c r="J110" s="105">
        <v>20.536224474828899</v>
      </c>
      <c r="K110" s="105">
        <v>16.1577391656934</v>
      </c>
      <c r="L110" s="105">
        <v>16.286698782835799</v>
      </c>
      <c r="M110" s="105">
        <v>12.542076033041299</v>
      </c>
      <c r="N110" s="105">
        <v>14.591393278726301</v>
      </c>
      <c r="O110" s="105">
        <v>9.3648715092969592</v>
      </c>
      <c r="Q110" s="105">
        <v>14.0513276231263</v>
      </c>
    </row>
    <row r="111" spans="1:17" x14ac:dyDescent="0.3">
      <c r="A111" s="103" t="s">
        <v>100</v>
      </c>
      <c r="B111" s="104">
        <v>43986</v>
      </c>
      <c r="C111" s="105">
        <v>15.87</v>
      </c>
      <c r="D111" s="105"/>
      <c r="E111" s="105"/>
      <c r="F111" s="105"/>
      <c r="G111" s="105"/>
      <c r="H111" s="105"/>
      <c r="I111" s="105"/>
      <c r="J111" s="105">
        <v>1.9321448640371399</v>
      </c>
      <c r="K111" s="105">
        <v>0.99244931051757002</v>
      </c>
      <c r="L111" s="105">
        <v>4.8204546604663898</v>
      </c>
      <c r="M111" s="105">
        <v>5.9038637642503602</v>
      </c>
      <c r="N111" s="105">
        <v>6.2767158976122399</v>
      </c>
      <c r="O111" s="105">
        <v>6.6436262169376299</v>
      </c>
      <c r="Q111" s="105">
        <v>8.4452108789909293</v>
      </c>
    </row>
    <row r="112" spans="1:17" x14ac:dyDescent="0.3">
      <c r="A112" s="103" t="s">
        <v>101</v>
      </c>
      <c r="B112" s="104">
        <v>43986</v>
      </c>
      <c r="C112" s="105">
        <v>1135.6229000000001</v>
      </c>
      <c r="D112" s="105"/>
      <c r="E112" s="105"/>
      <c r="F112" s="105"/>
      <c r="G112" s="105"/>
      <c r="H112" s="105"/>
      <c r="I112" s="105"/>
      <c r="J112" s="105">
        <v>4.7350805273029701</v>
      </c>
      <c r="K112" s="105">
        <v>4.9428954831641603</v>
      </c>
      <c r="L112" s="105">
        <v>6.5218109961662902</v>
      </c>
      <c r="M112" s="105">
        <v>6.6945039773086501</v>
      </c>
      <c r="N112" s="105">
        <v>7.91185826069903</v>
      </c>
      <c r="O112" s="105"/>
      <c r="Q112" s="105">
        <v>9.0332770985401396</v>
      </c>
    </row>
    <row r="113" spans="1:17" x14ac:dyDescent="0.3">
      <c r="A113" s="103" t="s">
        <v>102</v>
      </c>
      <c r="B113" s="104">
        <v>43986</v>
      </c>
      <c r="C113" s="105">
        <v>30.932200000000002</v>
      </c>
      <c r="D113" s="105"/>
      <c r="E113" s="105"/>
      <c r="F113" s="105"/>
      <c r="G113" s="105"/>
      <c r="H113" s="105"/>
      <c r="I113" s="105"/>
      <c r="J113" s="105">
        <v>13.6230465865429</v>
      </c>
      <c r="K113" s="105">
        <v>5.0436848060603401</v>
      </c>
      <c r="L113" s="105">
        <v>6.4660686085090102</v>
      </c>
      <c r="M113" s="105">
        <v>5.9940147578401701</v>
      </c>
      <c r="N113" s="105">
        <v>6.0979150959691504</v>
      </c>
      <c r="O113" s="105">
        <v>7.4046164325318697</v>
      </c>
      <c r="Q113" s="105">
        <v>12.344890935530801</v>
      </c>
    </row>
    <row r="114" spans="1:17" x14ac:dyDescent="0.3">
      <c r="A114" s="103" t="s">
        <v>103</v>
      </c>
      <c r="B114" s="104">
        <v>43986</v>
      </c>
      <c r="C114" s="105">
        <v>27.5182</v>
      </c>
      <c r="D114" s="105"/>
      <c r="E114" s="105"/>
      <c r="F114" s="105"/>
      <c r="G114" s="105"/>
      <c r="H114" s="105"/>
      <c r="I114" s="105"/>
      <c r="J114" s="105">
        <v>23.674265751693</v>
      </c>
      <c r="K114" s="105">
        <v>8.2444269185238799</v>
      </c>
      <c r="L114" s="105">
        <v>9.8274185839022596</v>
      </c>
      <c r="M114" s="105">
        <v>9.6444582677708492</v>
      </c>
      <c r="N114" s="105">
        <v>10.850279653362801</v>
      </c>
      <c r="O114" s="105">
        <v>9.6345024162102497</v>
      </c>
      <c r="Q114" s="105">
        <v>14.559756227981399</v>
      </c>
    </row>
    <row r="115" spans="1:17" x14ac:dyDescent="0.3">
      <c r="A115" s="103" t="s">
        <v>104</v>
      </c>
      <c r="B115" s="104">
        <v>43986</v>
      </c>
      <c r="C115" s="105">
        <v>22.643699999999999</v>
      </c>
      <c r="D115" s="105"/>
      <c r="E115" s="105"/>
      <c r="F115" s="105"/>
      <c r="G115" s="105"/>
      <c r="H115" s="105"/>
      <c r="I115" s="105"/>
      <c r="J115" s="105">
        <v>16.952669780675102</v>
      </c>
      <c r="K115" s="105">
        <v>11.1725024948647</v>
      </c>
      <c r="L115" s="105">
        <v>11.8740351169488</v>
      </c>
      <c r="M115" s="105">
        <v>9.9161790448270004</v>
      </c>
      <c r="N115" s="105">
        <v>11.1701589950888</v>
      </c>
      <c r="O115" s="105">
        <v>8.5441445987886198</v>
      </c>
      <c r="Q115" s="105">
        <v>9.1803272329421102</v>
      </c>
    </row>
    <row r="116" spans="1:17" x14ac:dyDescent="0.3">
      <c r="A116" s="103" t="s">
        <v>105</v>
      </c>
      <c r="B116" s="104">
        <v>43986</v>
      </c>
      <c r="C116" s="105">
        <v>12.8995</v>
      </c>
      <c r="D116" s="105"/>
      <c r="E116" s="105"/>
      <c r="F116" s="105"/>
      <c r="G116" s="105"/>
      <c r="H116" s="105"/>
      <c r="I116" s="105"/>
      <c r="J116" s="105">
        <v>10.544741191164</v>
      </c>
      <c r="K116" s="105">
        <v>17.049389377917802</v>
      </c>
      <c r="L116" s="105">
        <v>15.6120325008508</v>
      </c>
      <c r="M116" s="105">
        <v>12.1659904652513</v>
      </c>
      <c r="N116" s="105">
        <v>14.5317703002851</v>
      </c>
      <c r="O116" s="105">
        <v>8.8613600941197408</v>
      </c>
      <c r="Q116" s="105">
        <v>9.0609374999999996</v>
      </c>
    </row>
    <row r="117" spans="1:17" x14ac:dyDescent="0.3">
      <c r="A117" s="103" t="s">
        <v>106</v>
      </c>
      <c r="B117" s="104">
        <v>43986</v>
      </c>
      <c r="C117" s="105">
        <v>27.895099999999999</v>
      </c>
      <c r="D117" s="105"/>
      <c r="E117" s="105"/>
      <c r="F117" s="105"/>
      <c r="G117" s="105"/>
      <c r="H117" s="105"/>
      <c r="I117" s="105"/>
      <c r="J117" s="105">
        <v>12.287264683922</v>
      </c>
      <c r="K117" s="105">
        <v>14.774304634947899</v>
      </c>
      <c r="L117" s="105">
        <v>12.7577363179398</v>
      </c>
      <c r="M117" s="105">
        <v>9.4779980073891199</v>
      </c>
      <c r="N117" s="105">
        <v>10.815202990550301</v>
      </c>
      <c r="O117" s="105">
        <v>7.52123601236433</v>
      </c>
      <c r="Q117" s="105">
        <v>11.499492077464801</v>
      </c>
    </row>
    <row r="118" spans="1:17" x14ac:dyDescent="0.3">
      <c r="A118" s="103" t="s">
        <v>107</v>
      </c>
      <c r="B118" s="104">
        <v>43986</v>
      </c>
      <c r="C118" s="105">
        <v>2017.8752999999999</v>
      </c>
      <c r="D118" s="105"/>
      <c r="E118" s="105"/>
      <c r="F118" s="105"/>
      <c r="G118" s="105"/>
      <c r="H118" s="105"/>
      <c r="I118" s="105"/>
      <c r="J118" s="105">
        <v>16.961312771325801</v>
      </c>
      <c r="K118" s="105">
        <v>6.7218798700480002</v>
      </c>
      <c r="L118" s="105">
        <v>10.902803598709401</v>
      </c>
      <c r="M118" s="105">
        <v>8.8975148936684594</v>
      </c>
      <c r="N118" s="105">
        <v>10.815571808261501</v>
      </c>
      <c r="O118" s="105">
        <v>8.7194892830725408</v>
      </c>
      <c r="Q118" s="105">
        <v>12.117563095238101</v>
      </c>
    </row>
    <row r="119" spans="1:17" x14ac:dyDescent="0.3">
      <c r="A119" s="103" t="s">
        <v>108</v>
      </c>
      <c r="B119" s="104">
        <v>43986</v>
      </c>
      <c r="C119" s="105">
        <v>30.256499999999999</v>
      </c>
      <c r="D119" s="105"/>
      <c r="E119" s="105"/>
      <c r="F119" s="105"/>
      <c r="G119" s="105"/>
      <c r="H119" s="105"/>
      <c r="I119" s="105"/>
      <c r="J119" s="105">
        <v>12.204292637169299</v>
      </c>
      <c r="K119" s="105">
        <v>-5.3770012102731197</v>
      </c>
      <c r="L119" s="105">
        <v>1.77240318721904</v>
      </c>
      <c r="M119" s="105">
        <v>2.5124884266735599</v>
      </c>
      <c r="N119" s="105">
        <v>5.2103531142972397</v>
      </c>
      <c r="O119" s="105">
        <v>1.8510191895102699</v>
      </c>
      <c r="Q119" s="105">
        <v>11.8203004741399</v>
      </c>
    </row>
    <row r="120" spans="1:17" x14ac:dyDescent="0.3">
      <c r="A120" s="103" t="s">
        <v>109</v>
      </c>
      <c r="B120" s="104">
        <v>43986</v>
      </c>
      <c r="C120" s="105">
        <v>62.985300000000002</v>
      </c>
      <c r="D120" s="105"/>
      <c r="E120" s="105"/>
      <c r="F120" s="105"/>
      <c r="G120" s="105"/>
      <c r="H120" s="105"/>
      <c r="I120" s="105"/>
      <c r="J120" s="105">
        <v>6.1673622344165704</v>
      </c>
      <c r="K120" s="105">
        <v>5.6604642816460098</v>
      </c>
      <c r="L120" s="105">
        <v>6.1718336076181997</v>
      </c>
      <c r="M120" s="105">
        <v>6.0074936349968802</v>
      </c>
      <c r="N120" s="105">
        <v>6.1043527723303201</v>
      </c>
      <c r="O120" s="105">
        <v>4.23918895914057</v>
      </c>
      <c r="Q120" s="105">
        <v>24.027375450366499</v>
      </c>
    </row>
    <row r="121" spans="1:17" x14ac:dyDescent="0.3">
      <c r="A121" s="103" t="s">
        <v>110</v>
      </c>
      <c r="B121" s="104">
        <v>43986</v>
      </c>
      <c r="C121" s="105">
        <v>15.72</v>
      </c>
      <c r="D121" s="105"/>
      <c r="E121" s="105"/>
      <c r="F121" s="105"/>
      <c r="G121" s="105"/>
      <c r="H121" s="105"/>
      <c r="I121" s="105"/>
      <c r="J121" s="105">
        <v>5.7653913203425198</v>
      </c>
      <c r="K121" s="105">
        <v>8.8523171544443198</v>
      </c>
      <c r="L121" s="105">
        <v>12.457169034827499</v>
      </c>
      <c r="M121" s="105">
        <v>9.9268187031110404</v>
      </c>
      <c r="N121" s="105">
        <v>11.700581341718401</v>
      </c>
      <c r="O121" s="105">
        <v>8.3380071094152601</v>
      </c>
      <c r="Q121" s="105">
        <v>11.270159202725001</v>
      </c>
    </row>
    <row r="122" spans="1:17" x14ac:dyDescent="0.3">
      <c r="A122" s="103" t="s">
        <v>111</v>
      </c>
      <c r="B122" s="104">
        <v>43986</v>
      </c>
      <c r="C122" s="105">
        <v>26.8506</v>
      </c>
      <c r="D122" s="105"/>
      <c r="E122" s="105"/>
      <c r="F122" s="105"/>
      <c r="G122" s="105"/>
      <c r="H122" s="105"/>
      <c r="I122" s="105"/>
      <c r="J122" s="105">
        <v>18.022497139005399</v>
      </c>
      <c r="K122" s="105">
        <v>12.977897409424701</v>
      </c>
      <c r="L122" s="105">
        <v>14.583702284233899</v>
      </c>
      <c r="M122" s="105">
        <v>11.6472617693661</v>
      </c>
      <c r="N122" s="105">
        <v>14.020463774050301</v>
      </c>
      <c r="O122" s="105">
        <v>9.2758709048931305</v>
      </c>
      <c r="Q122" s="105">
        <v>10.273039919826299</v>
      </c>
    </row>
    <row r="123" spans="1:17" x14ac:dyDescent="0.3">
      <c r="A123" s="103" t="s">
        <v>112</v>
      </c>
      <c r="B123" s="104">
        <v>43986</v>
      </c>
      <c r="C123" s="105">
        <v>30.753900000000002</v>
      </c>
      <c r="D123" s="105"/>
      <c r="E123" s="105"/>
      <c r="F123" s="105"/>
      <c r="G123" s="105"/>
      <c r="H123" s="105"/>
      <c r="I123" s="105"/>
      <c r="J123" s="105">
        <v>15.0994449694279</v>
      </c>
      <c r="K123" s="105">
        <v>7.2538747099033696</v>
      </c>
      <c r="L123" s="105">
        <v>8.6859296084080899</v>
      </c>
      <c r="M123" s="105">
        <v>7.86633838036696</v>
      </c>
      <c r="N123" s="105">
        <v>8.16392208507005</v>
      </c>
      <c r="O123" s="105">
        <v>6.3096219087520797</v>
      </c>
      <c r="Q123" s="105">
        <v>12.3797573132865</v>
      </c>
    </row>
    <row r="124" spans="1:17" x14ac:dyDescent="0.3">
      <c r="A124" s="103" t="s">
        <v>113</v>
      </c>
      <c r="B124" s="104">
        <v>43986</v>
      </c>
      <c r="C124" s="105">
        <v>18.168600000000001</v>
      </c>
      <c r="D124" s="105"/>
      <c r="E124" s="105"/>
      <c r="F124" s="105"/>
      <c r="G124" s="105"/>
      <c r="H124" s="105"/>
      <c r="I124" s="105"/>
      <c r="J124" s="105">
        <v>16.320742388027799</v>
      </c>
      <c r="K124" s="105">
        <v>10.5035003684599</v>
      </c>
      <c r="L124" s="105">
        <v>11.8561187005617</v>
      </c>
      <c r="M124" s="105">
        <v>9.8784702150916104</v>
      </c>
      <c r="N124" s="105">
        <v>11.850039219486799</v>
      </c>
      <c r="O124" s="105">
        <v>7.6007033459744697</v>
      </c>
      <c r="Q124" s="105">
        <v>9.82708965062624</v>
      </c>
    </row>
    <row r="125" spans="1:17" x14ac:dyDescent="0.3">
      <c r="A125" s="103" t="s">
        <v>369</v>
      </c>
      <c r="B125" s="104">
        <v>43986</v>
      </c>
      <c r="C125" s="105">
        <v>0.36630000000000001</v>
      </c>
      <c r="D125" s="105"/>
      <c r="E125" s="105"/>
      <c r="F125" s="105"/>
      <c r="G125" s="105"/>
      <c r="H125" s="105"/>
      <c r="I125" s="105"/>
      <c r="J125" s="105">
        <v>8.7432130309805292</v>
      </c>
      <c r="K125" s="105">
        <v>8.85825577303447</v>
      </c>
      <c r="L125" s="105"/>
      <c r="M125" s="105"/>
      <c r="N125" s="105"/>
      <c r="O125" s="105"/>
      <c r="Q125" s="105">
        <v>8.8040771864301703</v>
      </c>
    </row>
    <row r="126" spans="1:17" x14ac:dyDescent="0.3">
      <c r="A126" s="103" t="s">
        <v>114</v>
      </c>
      <c r="B126" s="104">
        <v>43986</v>
      </c>
      <c r="C126" s="105">
        <v>20.412700000000001</v>
      </c>
      <c r="D126" s="105"/>
      <c r="E126" s="105"/>
      <c r="F126" s="105"/>
      <c r="G126" s="105"/>
      <c r="H126" s="105"/>
      <c r="I126" s="105"/>
      <c r="J126" s="105">
        <v>18.900645186980999</v>
      </c>
      <c r="K126" s="105">
        <v>14.0694914215038</v>
      </c>
      <c r="L126" s="105">
        <v>4.2929835295504803</v>
      </c>
      <c r="M126" s="105">
        <v>3.0520096996839801</v>
      </c>
      <c r="N126" s="105">
        <v>4.8812321609418596</v>
      </c>
      <c r="O126" s="105">
        <v>1.5823391548363801</v>
      </c>
      <c r="Q126" s="105">
        <v>10.458545679691801</v>
      </c>
    </row>
    <row r="127" spans="1:17" x14ac:dyDescent="0.3">
      <c r="A127" s="136"/>
      <c r="B127" s="136"/>
      <c r="C127" s="136"/>
      <c r="D127" s="108"/>
      <c r="E127" s="108"/>
      <c r="F127" s="108" t="s">
        <v>115</v>
      </c>
      <c r="G127" s="108" t="s">
        <v>116</v>
      </c>
      <c r="H127" s="108" t="s">
        <v>117</v>
      </c>
      <c r="I127" s="108" t="s">
        <v>47</v>
      </c>
      <c r="J127" s="108" t="s">
        <v>48</v>
      </c>
      <c r="K127" s="108" t="s">
        <v>1</v>
      </c>
      <c r="L127" s="108" t="s">
        <v>2</v>
      </c>
      <c r="M127" s="108" t="s">
        <v>3</v>
      </c>
      <c r="N127" s="108" t="s">
        <v>4</v>
      </c>
      <c r="O127" s="108" t="s">
        <v>5</v>
      </c>
      <c r="Q127" s="108" t="s">
        <v>46</v>
      </c>
    </row>
    <row r="128" spans="1:17" x14ac:dyDescent="0.3">
      <c r="A128" s="136"/>
      <c r="B128" s="136"/>
      <c r="C128" s="136"/>
      <c r="D128" s="108"/>
      <c r="E128" s="108"/>
      <c r="F128" s="108" t="s">
        <v>0</v>
      </c>
      <c r="G128" s="108" t="s">
        <v>0</v>
      </c>
      <c r="H128" s="108" t="s">
        <v>0</v>
      </c>
      <c r="I128" s="108" t="s">
        <v>0</v>
      </c>
      <c r="J128" s="108" t="s">
        <v>0</v>
      </c>
      <c r="K128" s="108" t="s">
        <v>0</v>
      </c>
      <c r="L128" s="108" t="s">
        <v>0</v>
      </c>
      <c r="M128" s="108" t="s">
        <v>0</v>
      </c>
      <c r="N128" s="108" t="s">
        <v>0</v>
      </c>
      <c r="O128" s="108" t="s">
        <v>0</v>
      </c>
      <c r="Q128" s="108" t="s">
        <v>0</v>
      </c>
    </row>
    <row r="129" spans="1:17" x14ac:dyDescent="0.3">
      <c r="A129" s="108" t="s">
        <v>7</v>
      </c>
      <c r="B129" s="108" t="s">
        <v>8</v>
      </c>
      <c r="C129" s="108" t="s">
        <v>9</v>
      </c>
      <c r="D129" s="108"/>
      <c r="E129" s="108"/>
      <c r="F129" s="108"/>
      <c r="G129" s="108"/>
      <c r="H129" s="108"/>
      <c r="I129" s="108"/>
      <c r="J129" s="108"/>
      <c r="K129" s="108"/>
      <c r="L129" s="108"/>
      <c r="M129" s="108"/>
      <c r="N129" s="108"/>
      <c r="O129" s="108"/>
      <c r="Q129" s="108"/>
    </row>
    <row r="130" spans="1:17" x14ac:dyDescent="0.3">
      <c r="A130" s="102" t="s">
        <v>387</v>
      </c>
      <c r="B130" s="102"/>
      <c r="C130" s="102"/>
      <c r="D130" s="102"/>
      <c r="E130" s="102"/>
      <c r="F130" s="102"/>
      <c r="G130" s="102"/>
      <c r="H130" s="102"/>
      <c r="I130" s="102"/>
      <c r="J130" s="102"/>
      <c r="K130" s="102"/>
      <c r="L130" s="102"/>
      <c r="M130" s="102"/>
      <c r="N130" s="102"/>
      <c r="O130" s="102"/>
      <c r="Q130" s="102"/>
    </row>
    <row r="131" spans="1:17" x14ac:dyDescent="0.3">
      <c r="A131" s="103" t="s">
        <v>118</v>
      </c>
      <c r="B131" s="104">
        <v>43986</v>
      </c>
      <c r="C131" s="105">
        <v>322.5102</v>
      </c>
      <c r="D131" s="105"/>
      <c r="E131" s="105"/>
      <c r="F131" s="105">
        <v>3.13520888730456</v>
      </c>
      <c r="G131" s="105">
        <v>3.5207521690077499</v>
      </c>
      <c r="H131" s="105">
        <v>3.35050631355662</v>
      </c>
      <c r="I131" s="105">
        <v>3.7457983682532001</v>
      </c>
      <c r="J131" s="105">
        <v>5.2549416012218702</v>
      </c>
      <c r="K131" s="105">
        <v>5.6126611661693602</v>
      </c>
      <c r="L131" s="105">
        <v>5.4819301968048402</v>
      </c>
      <c r="M131" s="105">
        <v>5.5730303513576196</v>
      </c>
      <c r="N131" s="105">
        <v>5.9486675925145098</v>
      </c>
      <c r="O131" s="105">
        <v>7.3223275041176796</v>
      </c>
      <c r="Q131" s="105">
        <v>10.1351022457368</v>
      </c>
    </row>
    <row r="132" spans="1:17" x14ac:dyDescent="0.3">
      <c r="A132" s="103" t="s">
        <v>119</v>
      </c>
      <c r="B132" s="104">
        <v>43986</v>
      </c>
      <c r="C132" s="105">
        <v>2224.0936000000002</v>
      </c>
      <c r="D132" s="105"/>
      <c r="E132" s="105"/>
      <c r="F132" s="105">
        <v>2.4306575858177299</v>
      </c>
      <c r="G132" s="105">
        <v>2.5606828775503998</v>
      </c>
      <c r="H132" s="105">
        <v>2.8557017383929502</v>
      </c>
      <c r="I132" s="105">
        <v>3.4927519770290099</v>
      </c>
      <c r="J132" s="105">
        <v>4.8036419067925999</v>
      </c>
      <c r="K132" s="105">
        <v>5.6597077280188604</v>
      </c>
      <c r="L132" s="105">
        <v>5.5053287811128602</v>
      </c>
      <c r="M132" s="105">
        <v>5.5865430978327497</v>
      </c>
      <c r="N132" s="105">
        <v>5.8824925974786</v>
      </c>
      <c r="O132" s="105">
        <v>7.2947001074033002</v>
      </c>
      <c r="Q132" s="105">
        <v>10.0559957160132</v>
      </c>
    </row>
    <row r="133" spans="1:17" x14ac:dyDescent="0.3">
      <c r="A133" s="103" t="s">
        <v>120</v>
      </c>
      <c r="B133" s="104">
        <v>43986</v>
      </c>
      <c r="C133" s="105">
        <v>2306.9258</v>
      </c>
      <c r="D133" s="105"/>
      <c r="E133" s="105"/>
      <c r="F133" s="105">
        <v>2.02057128450372</v>
      </c>
      <c r="G133" s="105">
        <v>2.0229053101097398</v>
      </c>
      <c r="H133" s="105">
        <v>2.6992603167756699</v>
      </c>
      <c r="I133" s="105">
        <v>3.1071686813312902</v>
      </c>
      <c r="J133" s="105">
        <v>3.8042049552897201</v>
      </c>
      <c r="K133" s="105">
        <v>5.4701701216519103</v>
      </c>
      <c r="L133" s="105">
        <v>5.4092170818046696</v>
      </c>
      <c r="M133" s="105">
        <v>5.5551777442765804</v>
      </c>
      <c r="N133" s="105">
        <v>5.8494157712203396</v>
      </c>
      <c r="O133" s="105">
        <v>7.3047739933133098</v>
      </c>
      <c r="Q133" s="105">
        <v>10.130992082780301</v>
      </c>
    </row>
    <row r="134" spans="1:17" x14ac:dyDescent="0.3">
      <c r="A134" s="103" t="s">
        <v>121</v>
      </c>
      <c r="B134" s="104">
        <v>43986</v>
      </c>
      <c r="C134" s="105">
        <v>3082.3481999999999</v>
      </c>
      <c r="D134" s="105"/>
      <c r="E134" s="105"/>
      <c r="F134" s="105">
        <v>2.51770233599991</v>
      </c>
      <c r="G134" s="105">
        <v>2.9374310951413301</v>
      </c>
      <c r="H134" s="105">
        <v>3.2871058043777799</v>
      </c>
      <c r="I134" s="105">
        <v>3.5753142831897402</v>
      </c>
      <c r="J134" s="105">
        <v>4.1613623123777899</v>
      </c>
      <c r="K134" s="105">
        <v>5.3146628936298201</v>
      </c>
      <c r="L134" s="105">
        <v>5.3822194527622296</v>
      </c>
      <c r="M134" s="105">
        <v>5.5709106880854398</v>
      </c>
      <c r="N134" s="105">
        <v>5.8855173202832498</v>
      </c>
      <c r="O134" s="105">
        <v>7.3057975298554902</v>
      </c>
      <c r="Q134" s="105">
        <v>10.013799646467801</v>
      </c>
    </row>
    <row r="135" spans="1:17" x14ac:dyDescent="0.3">
      <c r="A135" s="103" t="s">
        <v>122</v>
      </c>
      <c r="B135" s="104">
        <v>43986</v>
      </c>
      <c r="C135" s="105">
        <v>2305.2815000000001</v>
      </c>
      <c r="D135" s="105"/>
      <c r="E135" s="105"/>
      <c r="F135" s="105">
        <v>1.7354020322799499</v>
      </c>
      <c r="G135" s="105">
        <v>2.53225678667757</v>
      </c>
      <c r="H135" s="105">
        <v>2.7865495291725302</v>
      </c>
      <c r="I135" s="105">
        <v>3.3902210769377499</v>
      </c>
      <c r="J135" s="105">
        <v>4.9380087530259402</v>
      </c>
      <c r="K135" s="105">
        <v>5.4764428615882599</v>
      </c>
      <c r="L135" s="105">
        <v>5.2672811664204602</v>
      </c>
      <c r="M135" s="105">
        <v>5.3616146464053998</v>
      </c>
      <c r="N135" s="105">
        <v>5.64308999367264</v>
      </c>
      <c r="O135" s="105">
        <v>7.1954623628608303</v>
      </c>
      <c r="Q135" s="105">
        <v>10.0086605707691</v>
      </c>
    </row>
    <row r="136" spans="1:17" x14ac:dyDescent="0.3">
      <c r="A136" s="103" t="s">
        <v>123</v>
      </c>
      <c r="B136" s="104">
        <v>43986</v>
      </c>
      <c r="C136" s="105">
        <v>2404.8303000000001</v>
      </c>
      <c r="D136" s="105"/>
      <c r="E136" s="105"/>
      <c r="F136" s="105">
        <v>2.8263226146446598</v>
      </c>
      <c r="G136" s="105">
        <v>2.6819999703584498</v>
      </c>
      <c r="H136" s="105">
        <v>2.7985503598291701</v>
      </c>
      <c r="I136" s="105">
        <v>2.92739220582131</v>
      </c>
      <c r="J136" s="105">
        <v>3.2330557042417598</v>
      </c>
      <c r="K136" s="105">
        <v>3.8676188584663702</v>
      </c>
      <c r="L136" s="105">
        <v>4.4755895698339403</v>
      </c>
      <c r="M136" s="105">
        <v>4.78440059370116</v>
      </c>
      <c r="N136" s="105">
        <v>5.1476158134035801</v>
      </c>
      <c r="O136" s="105">
        <v>6.8938577047341099</v>
      </c>
      <c r="Q136" s="105">
        <v>9.71142897829486</v>
      </c>
    </row>
    <row r="137" spans="1:17" x14ac:dyDescent="0.3">
      <c r="A137" s="103" t="s">
        <v>124</v>
      </c>
      <c r="B137" s="104">
        <v>43986</v>
      </c>
      <c r="C137" s="105">
        <v>2864.163</v>
      </c>
      <c r="D137" s="105"/>
      <c r="E137" s="105"/>
      <c r="F137" s="105">
        <v>2.8803007887379102</v>
      </c>
      <c r="G137" s="105">
        <v>2.8969051144215698</v>
      </c>
      <c r="H137" s="105">
        <v>2.9496467974065301</v>
      </c>
      <c r="I137" s="105">
        <v>3.26711036016754</v>
      </c>
      <c r="J137" s="105">
        <v>4.30798445050808</v>
      </c>
      <c r="K137" s="105">
        <v>5.5403969087166898</v>
      </c>
      <c r="L137" s="105">
        <v>5.3967692493972903</v>
      </c>
      <c r="M137" s="105">
        <v>5.4578810952738204</v>
      </c>
      <c r="N137" s="105">
        <v>5.7777300621841503</v>
      </c>
      <c r="O137" s="105">
        <v>7.2355578154824798</v>
      </c>
      <c r="Q137" s="105">
        <v>9.9939814487648402</v>
      </c>
    </row>
    <row r="138" spans="1:17" x14ac:dyDescent="0.3">
      <c r="A138" s="103" t="s">
        <v>125</v>
      </c>
      <c r="B138" s="104">
        <v>43986</v>
      </c>
      <c r="C138" s="105">
        <v>2581.9616000000001</v>
      </c>
      <c r="D138" s="105"/>
      <c r="E138" s="105"/>
      <c r="F138" s="105">
        <v>2.5504097713643401</v>
      </c>
      <c r="G138" s="105">
        <v>2.4951394552740598</v>
      </c>
      <c r="H138" s="105">
        <v>3.11391650094395</v>
      </c>
      <c r="I138" s="105">
        <v>3.7260545493022001</v>
      </c>
      <c r="J138" s="105">
        <v>5.0224757626937304</v>
      </c>
      <c r="K138" s="105">
        <v>5.8675099077574897</v>
      </c>
      <c r="L138" s="105">
        <v>5.6036404122414103</v>
      </c>
      <c r="M138" s="105">
        <v>5.7229712331696199</v>
      </c>
      <c r="N138" s="105">
        <v>6.0358810400526997</v>
      </c>
      <c r="O138" s="105">
        <v>7.3631888274903199</v>
      </c>
      <c r="Q138" s="105">
        <v>9.8785389023128598</v>
      </c>
    </row>
    <row r="139" spans="1:17" x14ac:dyDescent="0.3">
      <c r="A139" s="103" t="s">
        <v>126</v>
      </c>
      <c r="B139" s="104">
        <v>43986</v>
      </c>
      <c r="C139" s="105">
        <v>2193.3319000000001</v>
      </c>
      <c r="D139" s="105"/>
      <c r="E139" s="105"/>
      <c r="F139" s="105">
        <v>2.35989575185824</v>
      </c>
      <c r="G139" s="105">
        <v>2.2386731824008601</v>
      </c>
      <c r="H139" s="105">
        <v>2.3715192979259299</v>
      </c>
      <c r="I139" s="105">
        <v>2.6680773020748898</v>
      </c>
      <c r="J139" s="105">
        <v>3.1265468914991201</v>
      </c>
      <c r="K139" s="105">
        <v>4.2662120879021597</v>
      </c>
      <c r="L139" s="105">
        <v>4.5806895455186503</v>
      </c>
      <c r="M139" s="105">
        <v>4.7391290923466798</v>
      </c>
      <c r="N139" s="105">
        <v>5.0969100961811202</v>
      </c>
      <c r="O139" s="105">
        <v>7.0117923408687597</v>
      </c>
      <c r="Q139" s="105">
        <v>10.0364841178232</v>
      </c>
    </row>
    <row r="140" spans="1:17" x14ac:dyDescent="0.3">
      <c r="A140" s="103" t="s">
        <v>127</v>
      </c>
      <c r="B140" s="104">
        <v>43986</v>
      </c>
      <c r="C140" s="105">
        <v>3010.9142999999999</v>
      </c>
      <c r="D140" s="105"/>
      <c r="E140" s="105"/>
      <c r="F140" s="105">
        <v>3.5352819202451</v>
      </c>
      <c r="G140" s="105">
        <v>3.8845010208838202</v>
      </c>
      <c r="H140" s="105">
        <v>3.6873454947873601</v>
      </c>
      <c r="I140" s="105">
        <v>4.0324771347103701</v>
      </c>
      <c r="J140" s="105">
        <v>4.9721547569769902</v>
      </c>
      <c r="K140" s="105">
        <v>5.9763148346916699</v>
      </c>
      <c r="L140" s="105">
        <v>5.7750210487335298</v>
      </c>
      <c r="M140" s="105">
        <v>5.9059348839286399</v>
      </c>
      <c r="N140" s="105">
        <v>6.17713484369522</v>
      </c>
      <c r="O140" s="105">
        <v>7.43495822238852</v>
      </c>
      <c r="Q140" s="105">
        <v>10.245635295304201</v>
      </c>
    </row>
    <row r="141" spans="1:17" x14ac:dyDescent="0.3">
      <c r="A141" s="103" t="s">
        <v>128</v>
      </c>
      <c r="B141" s="104">
        <v>43986</v>
      </c>
      <c r="C141" s="105">
        <v>3940.4721</v>
      </c>
      <c r="D141" s="105"/>
      <c r="E141" s="105"/>
      <c r="F141" s="105">
        <v>2.6966146986644501</v>
      </c>
      <c r="G141" s="105">
        <v>2.0431101106691201</v>
      </c>
      <c r="H141" s="105">
        <v>2.56985409026835</v>
      </c>
      <c r="I141" s="105">
        <v>3.18308996743328</v>
      </c>
      <c r="J141" s="105">
        <v>4.6765189828407898</v>
      </c>
      <c r="K141" s="105">
        <v>5.4190341631713599</v>
      </c>
      <c r="L141" s="105">
        <v>5.29670130440112</v>
      </c>
      <c r="M141" s="105">
        <v>5.4144465662466699</v>
      </c>
      <c r="N141" s="105">
        <v>5.7419927463492497</v>
      </c>
      <c r="O141" s="105">
        <v>7.1245679782051896</v>
      </c>
      <c r="Q141" s="105">
        <v>9.9527643010817695</v>
      </c>
    </row>
    <row r="142" spans="1:17" x14ac:dyDescent="0.3">
      <c r="A142" s="103" t="s">
        <v>129</v>
      </c>
      <c r="B142" s="104">
        <v>43986</v>
      </c>
      <c r="C142" s="105">
        <v>1994.7791999999999</v>
      </c>
      <c r="D142" s="105"/>
      <c r="E142" s="105"/>
      <c r="F142" s="105">
        <v>2.11168418456931</v>
      </c>
      <c r="G142" s="105">
        <v>2.2010092432635</v>
      </c>
      <c r="H142" s="105">
        <v>2.9790086639355202</v>
      </c>
      <c r="I142" s="105">
        <v>3.45238723898848</v>
      </c>
      <c r="J142" s="105">
        <v>4.3782895629033396</v>
      </c>
      <c r="K142" s="105">
        <v>4.8659386643243998</v>
      </c>
      <c r="L142" s="105">
        <v>5.1065703966803397</v>
      </c>
      <c r="M142" s="105">
        <v>5.3538259887146404</v>
      </c>
      <c r="N142" s="105">
        <v>5.7246478719850096</v>
      </c>
      <c r="O142" s="105">
        <v>7.22680727982946</v>
      </c>
      <c r="Q142" s="105">
        <v>9.9787555406948698</v>
      </c>
    </row>
    <row r="143" spans="1:17" x14ac:dyDescent="0.3">
      <c r="A143" s="103" t="s">
        <v>130</v>
      </c>
      <c r="B143" s="104">
        <v>43986</v>
      </c>
      <c r="C143" s="105">
        <v>296.49419999999998</v>
      </c>
      <c r="D143" s="105"/>
      <c r="E143" s="105"/>
      <c r="F143" s="105">
        <v>3.23795594733634</v>
      </c>
      <c r="G143" s="105">
        <v>3.0250381918020399</v>
      </c>
      <c r="H143" s="105">
        <v>3.1340324933881898</v>
      </c>
      <c r="I143" s="105">
        <v>3.6631249060936999</v>
      </c>
      <c r="J143" s="105">
        <v>5.1764006563416904</v>
      </c>
      <c r="K143" s="105">
        <v>5.7693559107436201</v>
      </c>
      <c r="L143" s="105">
        <v>5.50538066145225</v>
      </c>
      <c r="M143" s="105">
        <v>5.5733214489404403</v>
      </c>
      <c r="N143" s="105">
        <v>5.8735969532025001</v>
      </c>
      <c r="O143" s="105">
        <v>7.2453936874345297</v>
      </c>
      <c r="Q143" s="105">
        <v>10.032998433085201</v>
      </c>
    </row>
    <row r="144" spans="1:17" x14ac:dyDescent="0.3">
      <c r="A144" s="103" t="s">
        <v>131</v>
      </c>
      <c r="B144" s="104">
        <v>43986</v>
      </c>
      <c r="C144" s="105">
        <v>2150.8200000000002</v>
      </c>
      <c r="D144" s="105"/>
      <c r="E144" s="105"/>
      <c r="F144" s="105">
        <v>4.1463083582772304</v>
      </c>
      <c r="G144" s="105">
        <v>3.9117735913507201</v>
      </c>
      <c r="H144" s="105">
        <v>3.8436886457560799</v>
      </c>
      <c r="I144" s="105">
        <v>3.9439086376318002</v>
      </c>
      <c r="J144" s="105">
        <v>5.0786243539647602</v>
      </c>
      <c r="K144" s="105">
        <v>5.9214784410408798</v>
      </c>
      <c r="L144" s="105">
        <v>5.6486890030466501</v>
      </c>
      <c r="M144" s="105">
        <v>5.7483147045995802</v>
      </c>
      <c r="N144" s="105">
        <v>6.0203050945545602</v>
      </c>
      <c r="O144" s="105">
        <v>7.36952367999793</v>
      </c>
      <c r="Q144" s="105">
        <v>10.024239200034501</v>
      </c>
    </row>
    <row r="145" spans="1:17" x14ac:dyDescent="0.3">
      <c r="A145" s="103" t="s">
        <v>132</v>
      </c>
      <c r="B145" s="104">
        <v>43986</v>
      </c>
      <c r="C145" s="105">
        <v>2422.0288</v>
      </c>
      <c r="D145" s="105"/>
      <c r="E145" s="105"/>
      <c r="F145" s="105">
        <v>2.8168023684815902</v>
      </c>
      <c r="G145" s="105">
        <v>2.65692064147553</v>
      </c>
      <c r="H145" s="105">
        <v>2.77866764122887</v>
      </c>
      <c r="I145" s="105">
        <v>3.2073947054226402</v>
      </c>
      <c r="J145" s="105">
        <v>4.39873121332898</v>
      </c>
      <c r="K145" s="105">
        <v>5.0740000420339202</v>
      </c>
      <c r="L145" s="105">
        <v>5.1208017592784199</v>
      </c>
      <c r="M145" s="105">
        <v>5.2222581502723298</v>
      </c>
      <c r="N145" s="105">
        <v>5.5271701211542199</v>
      </c>
      <c r="O145" s="105">
        <v>7.0556042107309702</v>
      </c>
      <c r="Q145" s="105">
        <v>9.8833360787909896</v>
      </c>
    </row>
    <row r="146" spans="1:17" x14ac:dyDescent="0.3">
      <c r="A146" s="103" t="s">
        <v>133</v>
      </c>
      <c r="B146" s="104">
        <v>43986</v>
      </c>
      <c r="C146" s="105">
        <v>1553.0952</v>
      </c>
      <c r="D146" s="105"/>
      <c r="E146" s="105"/>
      <c r="F146" s="105">
        <v>1.8943157392041801</v>
      </c>
      <c r="G146" s="105">
        <v>2.3662734569765602</v>
      </c>
      <c r="H146" s="105">
        <v>2.5054513918258299</v>
      </c>
      <c r="I146" s="105">
        <v>2.79732138840129</v>
      </c>
      <c r="J146" s="105">
        <v>3.3883225542578401</v>
      </c>
      <c r="K146" s="105">
        <v>3.7158031870275798</v>
      </c>
      <c r="L146" s="105">
        <v>4.2364128771004701</v>
      </c>
      <c r="M146" s="105">
        <v>4.5306190116152099</v>
      </c>
      <c r="N146" s="105">
        <v>4.9215736604766098</v>
      </c>
      <c r="O146" s="105">
        <v>6.4525554985670697</v>
      </c>
      <c r="Q146" s="105">
        <v>8.4237175681206793</v>
      </c>
    </row>
    <row r="147" spans="1:17" x14ac:dyDescent="0.3">
      <c r="A147" s="103" t="s">
        <v>134</v>
      </c>
      <c r="B147" s="104">
        <v>43986</v>
      </c>
      <c r="C147" s="105">
        <v>1953.5199</v>
      </c>
      <c r="D147" s="105"/>
      <c r="E147" s="105"/>
      <c r="F147" s="105">
        <v>2.4758273755615101</v>
      </c>
      <c r="G147" s="105">
        <v>2.1777244240643499</v>
      </c>
      <c r="H147" s="105">
        <v>2.4551946420760098</v>
      </c>
      <c r="I147" s="105">
        <v>2.78291272007261</v>
      </c>
      <c r="J147" s="105">
        <v>3.4151671379009798</v>
      </c>
      <c r="K147" s="105">
        <v>4.7878755833959703</v>
      </c>
      <c r="L147" s="105">
        <v>5.0700287641593498</v>
      </c>
      <c r="M147" s="105">
        <v>5.2837580063207499</v>
      </c>
      <c r="N147" s="105">
        <v>5.62988209810693</v>
      </c>
      <c r="O147" s="105">
        <v>7.1652650209914999</v>
      </c>
      <c r="Q147" s="105">
        <v>10.0766008433463</v>
      </c>
    </row>
    <row r="148" spans="1:17" x14ac:dyDescent="0.3">
      <c r="A148" s="103" t="s">
        <v>135</v>
      </c>
      <c r="B148" s="104">
        <v>43986</v>
      </c>
      <c r="C148" s="105">
        <v>1952.4811999999999</v>
      </c>
      <c r="D148" s="105"/>
      <c r="E148" s="105"/>
      <c r="F148" s="105">
        <v>2.81181857091206</v>
      </c>
      <c r="G148" s="105">
        <v>2.8116284340761202</v>
      </c>
      <c r="H148" s="105">
        <v>2.6115464684944998</v>
      </c>
      <c r="I148" s="105">
        <v>3.2166891380831801</v>
      </c>
      <c r="J148" s="105">
        <v>3.5472889962262499</v>
      </c>
      <c r="K148" s="105">
        <v>4.5587882513935698</v>
      </c>
      <c r="L148" s="105"/>
      <c r="M148" s="105"/>
      <c r="N148" s="105"/>
      <c r="O148" s="105"/>
      <c r="Q148" s="105">
        <v>4.8259617573490798</v>
      </c>
    </row>
    <row r="149" spans="1:17" x14ac:dyDescent="0.3">
      <c r="A149" s="103" t="s">
        <v>136</v>
      </c>
      <c r="B149" s="104">
        <v>43986</v>
      </c>
      <c r="C149" s="105">
        <v>1954.1992</v>
      </c>
      <c r="D149" s="105"/>
      <c r="E149" s="105"/>
      <c r="F149" s="105">
        <v>2.5141952830045602</v>
      </c>
      <c r="G149" s="105">
        <v>2.2629161911489</v>
      </c>
      <c r="H149" s="105">
        <v>2.5149677282260101</v>
      </c>
      <c r="I149" s="105">
        <v>2.8130961390208</v>
      </c>
      <c r="J149" s="105">
        <v>3.4687014613318201</v>
      </c>
      <c r="K149" s="105">
        <v>4.8246650135310896</v>
      </c>
      <c r="L149" s="105"/>
      <c r="M149" s="105"/>
      <c r="N149" s="105"/>
      <c r="O149" s="105"/>
      <c r="Q149" s="105">
        <v>5.0213431236139003</v>
      </c>
    </row>
    <row r="150" spans="1:17" x14ac:dyDescent="0.3">
      <c r="A150" s="103" t="s">
        <v>137</v>
      </c>
      <c r="B150" s="104">
        <v>43986</v>
      </c>
      <c r="C150" s="105">
        <v>1953.8797</v>
      </c>
      <c r="D150" s="105"/>
      <c r="E150" s="105"/>
      <c r="F150" s="105">
        <v>2.5538415236847598</v>
      </c>
      <c r="G150" s="105">
        <v>2.2034858440656699</v>
      </c>
      <c r="H150" s="105">
        <v>2.4651600004998002</v>
      </c>
      <c r="I150" s="105">
        <v>2.78079508129386</v>
      </c>
      <c r="J150" s="105">
        <v>3.4166577982470701</v>
      </c>
      <c r="K150" s="105">
        <v>4.7875032295097304</v>
      </c>
      <c r="L150" s="105"/>
      <c r="M150" s="105"/>
      <c r="N150" s="105"/>
      <c r="O150" s="105"/>
      <c r="Q150" s="105">
        <v>4.9816593311115103</v>
      </c>
    </row>
    <row r="151" spans="1:17" x14ac:dyDescent="0.3">
      <c r="A151" s="103" t="s">
        <v>138</v>
      </c>
      <c r="B151" s="104">
        <v>43986</v>
      </c>
      <c r="C151" s="105">
        <v>1954.0433</v>
      </c>
      <c r="D151" s="105"/>
      <c r="E151" s="105"/>
      <c r="F151" s="105">
        <v>2.48824139861537</v>
      </c>
      <c r="G151" s="105">
        <v>2.2799143413588401</v>
      </c>
      <c r="H151" s="105">
        <v>2.5544329815551099</v>
      </c>
      <c r="I151" s="105">
        <v>2.8558416376254101</v>
      </c>
      <c r="J151" s="105">
        <v>3.39855309974249</v>
      </c>
      <c r="K151" s="105">
        <v>4.7572569174930504</v>
      </c>
      <c r="L151" s="105"/>
      <c r="M151" s="105"/>
      <c r="N151" s="105"/>
      <c r="O151" s="105"/>
      <c r="Q151" s="105">
        <v>4.9955700426745899</v>
      </c>
    </row>
    <row r="152" spans="1:17" x14ac:dyDescent="0.3">
      <c r="A152" s="103" t="s">
        <v>139</v>
      </c>
      <c r="B152" s="104">
        <v>43986</v>
      </c>
      <c r="C152" s="105">
        <v>2751.9182999999998</v>
      </c>
      <c r="D152" s="105"/>
      <c r="E152" s="105"/>
      <c r="F152" s="105">
        <v>2.4764588232309999</v>
      </c>
      <c r="G152" s="105">
        <v>2.0977591680716401</v>
      </c>
      <c r="H152" s="105">
        <v>2.31721102181461</v>
      </c>
      <c r="I152" s="105">
        <v>2.8665430987868699</v>
      </c>
      <c r="J152" s="105">
        <v>4.6392021299046799</v>
      </c>
      <c r="K152" s="105">
        <v>5.1633145507982503</v>
      </c>
      <c r="L152" s="105">
        <v>5.1700063483609702</v>
      </c>
      <c r="M152" s="105">
        <v>5.3030467318499497</v>
      </c>
      <c r="N152" s="105">
        <v>5.6130087381528</v>
      </c>
      <c r="O152" s="105">
        <v>7.1595173641207301</v>
      </c>
      <c r="Q152" s="105">
        <v>9.9957631013602999</v>
      </c>
    </row>
    <row r="153" spans="1:17" x14ac:dyDescent="0.3">
      <c r="A153" s="103" t="s">
        <v>140</v>
      </c>
      <c r="B153" s="104">
        <v>43986</v>
      </c>
      <c r="C153" s="105">
        <v>1054.2952</v>
      </c>
      <c r="D153" s="105"/>
      <c r="E153" s="105"/>
      <c r="F153" s="105">
        <v>2.9048730553363802</v>
      </c>
      <c r="G153" s="105">
        <v>2.9307358892539699</v>
      </c>
      <c r="H153" s="105">
        <v>2.94785183062212</v>
      </c>
      <c r="I153" s="105">
        <v>2.8142015484091498</v>
      </c>
      <c r="J153" s="105">
        <v>2.8375327260432202</v>
      </c>
      <c r="K153" s="105">
        <v>3.0515509797896301</v>
      </c>
      <c r="L153" s="105">
        <v>3.8989740598936198</v>
      </c>
      <c r="M153" s="105">
        <v>4.2839277194950904</v>
      </c>
      <c r="N153" s="105">
        <v>4.62472352453198</v>
      </c>
      <c r="O153" s="105"/>
      <c r="Q153" s="105">
        <v>4.8609815278161799</v>
      </c>
    </row>
    <row r="154" spans="1:17" x14ac:dyDescent="0.3">
      <c r="A154" s="103" t="s">
        <v>141</v>
      </c>
      <c r="B154" s="104">
        <v>43986</v>
      </c>
      <c r="C154" s="105">
        <v>54.770400000000002</v>
      </c>
      <c r="D154" s="105"/>
      <c r="E154" s="105"/>
      <c r="F154" s="105">
        <v>3.9989482218395498</v>
      </c>
      <c r="G154" s="105">
        <v>3.4663627663693899</v>
      </c>
      <c r="H154" s="105">
        <v>3.3628199402997301</v>
      </c>
      <c r="I154" s="105">
        <v>3.4413511648598001</v>
      </c>
      <c r="J154" s="105">
        <v>4.0878946250784303</v>
      </c>
      <c r="K154" s="105">
        <v>4.8510151527228702</v>
      </c>
      <c r="L154" s="105">
        <v>5.0155604572703298</v>
      </c>
      <c r="M154" s="105">
        <v>5.2153000702009296</v>
      </c>
      <c r="N154" s="105">
        <v>5.5962927907717104</v>
      </c>
      <c r="O154" s="105">
        <v>7.1907761470969103</v>
      </c>
      <c r="Q154" s="105">
        <v>10.082045654929001</v>
      </c>
    </row>
    <row r="155" spans="1:17" x14ac:dyDescent="0.3">
      <c r="A155" s="103" t="s">
        <v>142</v>
      </c>
      <c r="B155" s="104">
        <v>43986</v>
      </c>
      <c r="C155" s="105">
        <v>4048.6187</v>
      </c>
      <c r="D155" s="105"/>
      <c r="E155" s="105"/>
      <c r="F155" s="105">
        <v>2.30538862251084</v>
      </c>
      <c r="G155" s="105">
        <v>2.3624988256058299</v>
      </c>
      <c r="H155" s="105">
        <v>2.6834679002742901</v>
      </c>
      <c r="I155" s="105">
        <v>3.2598612222439902</v>
      </c>
      <c r="J155" s="105">
        <v>4.5201987229797798</v>
      </c>
      <c r="K155" s="105">
        <v>5.1535354093059897</v>
      </c>
      <c r="L155" s="105">
        <v>5.1766459993321803</v>
      </c>
      <c r="M155" s="105">
        <v>5.32245292597936</v>
      </c>
      <c r="N155" s="105">
        <v>5.6336687301111903</v>
      </c>
      <c r="O155" s="105">
        <v>7.1161492508716897</v>
      </c>
      <c r="Q155" s="105">
        <v>9.9276019307382004</v>
      </c>
    </row>
    <row r="156" spans="1:17" x14ac:dyDescent="0.3">
      <c r="A156" s="103" t="s">
        <v>143</v>
      </c>
      <c r="B156" s="104">
        <v>43986</v>
      </c>
      <c r="C156" s="105">
        <v>2744.7392</v>
      </c>
      <c r="D156" s="105"/>
      <c r="E156" s="105"/>
      <c r="F156" s="105">
        <v>2.1092111486904499</v>
      </c>
      <c r="G156" s="105">
        <v>2.4717447342005698</v>
      </c>
      <c r="H156" s="105">
        <v>2.6334164847722898</v>
      </c>
      <c r="I156" s="105">
        <v>3.21603948558738</v>
      </c>
      <c r="J156" s="105">
        <v>4.48503206872003</v>
      </c>
      <c r="K156" s="105">
        <v>5.4801094170798796</v>
      </c>
      <c r="L156" s="105">
        <v>5.3782831366249004</v>
      </c>
      <c r="M156" s="105">
        <v>5.4727708931670698</v>
      </c>
      <c r="N156" s="105">
        <v>5.7462271736931596</v>
      </c>
      <c r="O156" s="105">
        <v>7.2138604470624497</v>
      </c>
      <c r="Q156" s="105">
        <v>9.9866985534211192</v>
      </c>
    </row>
    <row r="157" spans="1:17" x14ac:dyDescent="0.3">
      <c r="A157" s="103" t="s">
        <v>144</v>
      </c>
      <c r="B157" s="104">
        <v>43986</v>
      </c>
      <c r="C157" s="105">
        <v>3635.3402000000001</v>
      </c>
      <c r="D157" s="105"/>
      <c r="E157" s="105"/>
      <c r="F157" s="105">
        <v>3.3316841853779899</v>
      </c>
      <c r="G157" s="105">
        <v>3.3661135649768101</v>
      </c>
      <c r="H157" s="105">
        <v>3.2322620684983101</v>
      </c>
      <c r="I157" s="105">
        <v>3.8034372384615902</v>
      </c>
      <c r="J157" s="105">
        <v>4.8145751706013602</v>
      </c>
      <c r="K157" s="105">
        <v>5.7942777171675299</v>
      </c>
      <c r="L157" s="105">
        <v>5.5840356789866403</v>
      </c>
      <c r="M157" s="105">
        <v>5.6476023061413896</v>
      </c>
      <c r="N157" s="105">
        <v>5.9083843918878403</v>
      </c>
      <c r="O157" s="105">
        <v>7.2753568414884899</v>
      </c>
      <c r="Q157" s="105">
        <v>10.009041887379301</v>
      </c>
    </row>
    <row r="158" spans="1:17" x14ac:dyDescent="0.3">
      <c r="A158" s="103" t="s">
        <v>145</v>
      </c>
      <c r="B158" s="104">
        <v>43986</v>
      </c>
      <c r="C158" s="105">
        <v>1300.2630999999999</v>
      </c>
      <c r="D158" s="105"/>
      <c r="E158" s="105"/>
      <c r="F158" s="105">
        <v>3.3267453481679001</v>
      </c>
      <c r="G158" s="105">
        <v>3.43876307409163</v>
      </c>
      <c r="H158" s="105">
        <v>3.43617784449164</v>
      </c>
      <c r="I158" s="105">
        <v>3.8822102717770699</v>
      </c>
      <c r="J158" s="105">
        <v>4.8504168866043704</v>
      </c>
      <c r="K158" s="105">
        <v>5.4838188778405597</v>
      </c>
      <c r="L158" s="105">
        <v>5.4538464109141396</v>
      </c>
      <c r="M158" s="105">
        <v>5.6268074195589204</v>
      </c>
      <c r="N158" s="105">
        <v>5.9479241811753596</v>
      </c>
      <c r="O158" s="105">
        <v>7.3536398954389099</v>
      </c>
      <c r="Q158" s="105">
        <v>7.6534166980687504</v>
      </c>
    </row>
    <row r="159" spans="1:17" x14ac:dyDescent="0.3">
      <c r="A159" s="103" t="s">
        <v>146</v>
      </c>
      <c r="B159" s="104">
        <v>43986</v>
      </c>
      <c r="C159" s="105">
        <v>2112.4254999999998</v>
      </c>
      <c r="D159" s="105"/>
      <c r="E159" s="105"/>
      <c r="F159" s="105">
        <v>2.9289773588049299</v>
      </c>
      <c r="G159" s="105">
        <v>3.1184553900571399</v>
      </c>
      <c r="H159" s="105">
        <v>3.2084089432139802</v>
      </c>
      <c r="I159" s="105">
        <v>3.3904144930712001</v>
      </c>
      <c r="J159" s="105">
        <v>4.7002172193195104</v>
      </c>
      <c r="K159" s="105">
        <v>5.3264095276412498</v>
      </c>
      <c r="L159" s="105">
        <v>5.3381307234992397</v>
      </c>
      <c r="M159" s="105">
        <v>5.4564911730311403</v>
      </c>
      <c r="N159" s="105">
        <v>5.7644432548060598</v>
      </c>
      <c r="O159" s="105">
        <v>7.2261891858013403</v>
      </c>
      <c r="Q159" s="105">
        <v>9.6152416854761604</v>
      </c>
    </row>
    <row r="160" spans="1:17" x14ac:dyDescent="0.3">
      <c r="A160" s="103" t="s">
        <v>147</v>
      </c>
      <c r="B160" s="104">
        <v>43986</v>
      </c>
      <c r="C160" s="105">
        <v>10.772600000000001</v>
      </c>
      <c r="D160" s="105"/>
      <c r="E160" s="105"/>
      <c r="F160" s="105">
        <v>2.7107818563247799</v>
      </c>
      <c r="G160" s="105">
        <v>2.37222041687864</v>
      </c>
      <c r="H160" s="105">
        <v>2.7119903408564401</v>
      </c>
      <c r="I160" s="105">
        <v>2.7619065319321998</v>
      </c>
      <c r="J160" s="105">
        <v>3.1232445354104699</v>
      </c>
      <c r="K160" s="105">
        <v>3.7661460096749102</v>
      </c>
      <c r="L160" s="105">
        <v>4.2180280991226198</v>
      </c>
      <c r="M160" s="105">
        <v>4.49846841200897</v>
      </c>
      <c r="N160" s="105">
        <v>4.79297057210169</v>
      </c>
      <c r="O160" s="105"/>
      <c r="Q160" s="105">
        <v>5.2907879924953196</v>
      </c>
    </row>
    <row r="161" spans="1:17" x14ac:dyDescent="0.3">
      <c r="A161" s="103" t="s">
        <v>148</v>
      </c>
      <c r="B161" s="104">
        <v>43986</v>
      </c>
      <c r="C161" s="105">
        <v>4897.1274000000003</v>
      </c>
      <c r="D161" s="105"/>
      <c r="E161" s="105"/>
      <c r="F161" s="105">
        <v>2.7557111923299802</v>
      </c>
      <c r="G161" s="105">
        <v>2.7568730343735202</v>
      </c>
      <c r="H161" s="105">
        <v>2.8007685410329501</v>
      </c>
      <c r="I161" s="105">
        <v>3.49454872727273</v>
      </c>
      <c r="J161" s="105">
        <v>5.0703026078232201</v>
      </c>
      <c r="K161" s="105">
        <v>5.6739757946103504</v>
      </c>
      <c r="L161" s="105">
        <v>5.4812072719834699</v>
      </c>
      <c r="M161" s="105">
        <v>5.5948487992127403</v>
      </c>
      <c r="N161" s="105">
        <v>5.9349216237647502</v>
      </c>
      <c r="O161" s="105">
        <v>7.3281237497090901</v>
      </c>
      <c r="Q161" s="105">
        <v>10.1004031450785</v>
      </c>
    </row>
    <row r="162" spans="1:17" x14ac:dyDescent="0.3">
      <c r="A162" s="103" t="s">
        <v>149</v>
      </c>
      <c r="B162" s="104">
        <v>43986</v>
      </c>
      <c r="C162" s="105">
        <v>1124.4756</v>
      </c>
      <c r="D162" s="105"/>
      <c r="E162" s="105"/>
      <c r="F162" s="105">
        <v>1.71394603524744</v>
      </c>
      <c r="G162" s="105">
        <v>0.77150481667028403</v>
      </c>
      <c r="H162" s="105">
        <v>2.2870842103266602</v>
      </c>
      <c r="I162" s="105">
        <v>2.5884361665364199</v>
      </c>
      <c r="J162" s="105">
        <v>3.3246356101983299</v>
      </c>
      <c r="K162" s="105">
        <v>4.1915187179784104</v>
      </c>
      <c r="L162" s="105">
        <v>4.5317279192747097</v>
      </c>
      <c r="M162" s="105">
        <v>4.7821641203025198</v>
      </c>
      <c r="N162" s="105">
        <v>5.1624627978367696</v>
      </c>
      <c r="O162" s="105"/>
      <c r="Q162" s="105">
        <v>6.0176945695364203</v>
      </c>
    </row>
    <row r="163" spans="1:17" x14ac:dyDescent="0.3">
      <c r="A163" s="103" t="s">
        <v>150</v>
      </c>
      <c r="B163" s="104">
        <v>43986</v>
      </c>
      <c r="C163" s="105">
        <v>260.80380000000002</v>
      </c>
      <c r="D163" s="105"/>
      <c r="E163" s="105"/>
      <c r="F163" s="105">
        <v>3.0372099925550802</v>
      </c>
      <c r="G163" s="105">
        <v>4.2700325224398501</v>
      </c>
      <c r="H163" s="105">
        <v>3.8294965462672299</v>
      </c>
      <c r="I163" s="105">
        <v>4.32768836100876</v>
      </c>
      <c r="J163" s="105">
        <v>5.4657749230491497</v>
      </c>
      <c r="K163" s="105">
        <v>5.50376867776904</v>
      </c>
      <c r="L163" s="105">
        <v>5.4851742344106196</v>
      </c>
      <c r="M163" s="105">
        <v>5.6191602154017897</v>
      </c>
      <c r="N163" s="105">
        <v>5.9225552586329497</v>
      </c>
      <c r="O163" s="105">
        <v>7.3155471769501599</v>
      </c>
      <c r="Q163" s="105">
        <v>10.0572360929091</v>
      </c>
    </row>
    <row r="164" spans="1:17" x14ac:dyDescent="0.3">
      <c r="A164" s="103" t="s">
        <v>151</v>
      </c>
      <c r="B164" s="104">
        <v>43986</v>
      </c>
      <c r="C164" s="105">
        <v>1770.9987000000001</v>
      </c>
      <c r="D164" s="105"/>
      <c r="E164" s="105"/>
      <c r="F164" s="105">
        <v>2.88972834363121</v>
      </c>
      <c r="G164" s="105">
        <v>3.2641001454368799</v>
      </c>
      <c r="H164" s="105">
        <v>3.30408314688253</v>
      </c>
      <c r="I164" s="105">
        <v>3.4474263001369101</v>
      </c>
      <c r="J164" s="105">
        <v>3.94225528209203</v>
      </c>
      <c r="K164" s="105">
        <v>4.2764001506782403</v>
      </c>
      <c r="L164" s="105">
        <v>4.7067692186901304</v>
      </c>
      <c r="M164" s="105">
        <v>4.9628245363565604</v>
      </c>
      <c r="N164" s="105">
        <v>5.2180302564150098</v>
      </c>
      <c r="O164" s="105">
        <v>3.4971453753857702</v>
      </c>
      <c r="Q164" s="105">
        <v>7.8839210662002301</v>
      </c>
    </row>
    <row r="165" spans="1:17" x14ac:dyDescent="0.3">
      <c r="A165" s="103" t="s">
        <v>152</v>
      </c>
      <c r="B165" s="104">
        <v>43986</v>
      </c>
      <c r="C165" s="105">
        <v>31.669899999999998</v>
      </c>
      <c r="D165" s="105"/>
      <c r="E165" s="105"/>
      <c r="F165" s="105">
        <v>4.6106379417584202</v>
      </c>
      <c r="G165" s="105">
        <v>4.8040373919930897</v>
      </c>
      <c r="H165" s="105">
        <v>4.6966045388998596</v>
      </c>
      <c r="I165" s="105">
        <v>4.8743512615036204</v>
      </c>
      <c r="J165" s="105">
        <v>5.6595205422250503</v>
      </c>
      <c r="K165" s="105">
        <v>5.25886630680992</v>
      </c>
      <c r="L165" s="105">
        <v>5.8112082436660701</v>
      </c>
      <c r="M165" s="105">
        <v>6.1661804634368904</v>
      </c>
      <c r="N165" s="105">
        <v>6.5565651794574098</v>
      </c>
      <c r="O165" s="105">
        <v>7.5338778101420996</v>
      </c>
      <c r="Q165" s="105">
        <v>10.6137162355627</v>
      </c>
    </row>
    <row r="166" spans="1:17" x14ac:dyDescent="0.3">
      <c r="A166" s="103" t="s">
        <v>153</v>
      </c>
      <c r="B166" s="104">
        <v>43986</v>
      </c>
      <c r="C166" s="105">
        <v>27.096800000000002</v>
      </c>
      <c r="D166" s="105"/>
      <c r="E166" s="105"/>
      <c r="F166" s="105">
        <v>2.1553633115881699</v>
      </c>
      <c r="G166" s="105">
        <v>1.7513813582173601</v>
      </c>
      <c r="H166" s="105">
        <v>2.5413376149622402</v>
      </c>
      <c r="I166" s="105">
        <v>2.7643240567310099</v>
      </c>
      <c r="J166" s="105">
        <v>3.22427847070117</v>
      </c>
      <c r="K166" s="105">
        <v>3.9452105851658801</v>
      </c>
      <c r="L166" s="105">
        <v>4.41491302385118</v>
      </c>
      <c r="M166" s="105">
        <v>4.6960321867187202</v>
      </c>
      <c r="N166" s="105">
        <v>5.0572987551137398</v>
      </c>
      <c r="O166" s="105">
        <v>6.3659165505439601</v>
      </c>
      <c r="Q166" s="105">
        <v>12.065607115235901</v>
      </c>
    </row>
    <row r="167" spans="1:17" x14ac:dyDescent="0.3">
      <c r="A167" s="103" t="s">
        <v>156</v>
      </c>
      <c r="B167" s="104">
        <v>43986</v>
      </c>
      <c r="C167" s="105">
        <v>3136.0239000000001</v>
      </c>
      <c r="D167" s="105"/>
      <c r="E167" s="105"/>
      <c r="F167" s="105">
        <v>2.2802111595465702</v>
      </c>
      <c r="G167" s="105">
        <v>2.42332231527983</v>
      </c>
      <c r="H167" s="105">
        <v>2.83395906630501</v>
      </c>
      <c r="I167" s="105">
        <v>3.4583542787191099</v>
      </c>
      <c r="J167" s="105">
        <v>4.7967222400180001</v>
      </c>
      <c r="K167" s="105">
        <v>5.4718618547329196</v>
      </c>
      <c r="L167" s="105">
        <v>5.3368722253024998</v>
      </c>
      <c r="M167" s="105">
        <v>5.4477301379166798</v>
      </c>
      <c r="N167" s="105">
        <v>5.73925559705597</v>
      </c>
      <c r="O167" s="105">
        <v>7.1526721548458498</v>
      </c>
      <c r="Q167" s="105">
        <v>9.9182566031105495</v>
      </c>
    </row>
    <row r="168" spans="1:17" x14ac:dyDescent="0.3">
      <c r="A168" s="103" t="s">
        <v>157</v>
      </c>
      <c r="B168" s="104">
        <v>43986</v>
      </c>
      <c r="C168" s="105">
        <v>42.23</v>
      </c>
      <c r="D168" s="105"/>
      <c r="E168" s="105"/>
      <c r="F168" s="105">
        <v>2.2473559821288802</v>
      </c>
      <c r="G168" s="105">
        <v>2.24763276191005</v>
      </c>
      <c r="H168" s="105">
        <v>2.76727414020234</v>
      </c>
      <c r="I168" s="105">
        <v>3.4927993035571898</v>
      </c>
      <c r="J168" s="105">
        <v>4.6437192515168801</v>
      </c>
      <c r="K168" s="105">
        <v>5.3259580991206503</v>
      </c>
      <c r="L168" s="105">
        <v>5.3233259900908996</v>
      </c>
      <c r="M168" s="105">
        <v>5.4451450811696498</v>
      </c>
      <c r="N168" s="105">
        <v>5.7728770586530196</v>
      </c>
      <c r="O168" s="105">
        <v>7.2318525914221103</v>
      </c>
      <c r="Q168" s="105">
        <v>10.008776398336099</v>
      </c>
    </row>
    <row r="169" spans="1:17" x14ac:dyDescent="0.3">
      <c r="A169" s="103" t="s">
        <v>158</v>
      </c>
      <c r="B169" s="104">
        <v>43986</v>
      </c>
      <c r="C169" s="105">
        <v>3161.1884</v>
      </c>
      <c r="D169" s="105"/>
      <c r="E169" s="105"/>
      <c r="F169" s="105">
        <v>2.3359640841160698</v>
      </c>
      <c r="G169" s="105">
        <v>2.5068312226583802</v>
      </c>
      <c r="H169" s="105">
        <v>2.9121154470155601</v>
      </c>
      <c r="I169" s="105">
        <v>3.3899394069133399</v>
      </c>
      <c r="J169" s="105">
        <v>4.9099460072407304</v>
      </c>
      <c r="K169" s="105">
        <v>5.9682233561799798</v>
      </c>
      <c r="L169" s="105">
        <v>5.6415170168957101</v>
      </c>
      <c r="M169" s="105">
        <v>5.6699516771163099</v>
      </c>
      <c r="N169" s="105">
        <v>5.9503897341696899</v>
      </c>
      <c r="O169" s="105">
        <v>7.2990753911030604</v>
      </c>
      <c r="Q169" s="105">
        <v>10.1065942061343</v>
      </c>
    </row>
    <row r="170" spans="1:17" x14ac:dyDescent="0.3">
      <c r="A170" s="103" t="s">
        <v>159</v>
      </c>
      <c r="B170" s="104">
        <v>43986</v>
      </c>
      <c r="C170" s="105">
        <v>1969.0921000000001</v>
      </c>
      <c r="D170" s="105"/>
      <c r="E170" s="105"/>
      <c r="F170" s="105">
        <v>2.6824231058665302</v>
      </c>
      <c r="G170" s="105">
        <v>2.7433968818472501</v>
      </c>
      <c r="H170" s="105">
        <v>2.8028948161282798</v>
      </c>
      <c r="I170" s="105">
        <v>2.6461147665040698</v>
      </c>
      <c r="J170" s="105">
        <v>2.6539920691274101</v>
      </c>
      <c r="K170" s="105">
        <v>2.66754261926144</v>
      </c>
      <c r="L170" s="105">
        <v>3.5362803554004798</v>
      </c>
      <c r="M170" s="105">
        <v>3.8931207107480299</v>
      </c>
      <c r="N170" s="105">
        <v>4.2285672445790103</v>
      </c>
      <c r="O170" s="105">
        <v>6.3781121407552899</v>
      </c>
      <c r="Q170" s="105">
        <v>7.9316544473757897</v>
      </c>
    </row>
    <row r="171" spans="1:17" x14ac:dyDescent="0.3">
      <c r="A171" s="103" t="s">
        <v>160</v>
      </c>
      <c r="B171" s="104">
        <v>43986</v>
      </c>
      <c r="C171" s="105">
        <v>1929.067</v>
      </c>
      <c r="D171" s="105"/>
      <c r="E171" s="105"/>
      <c r="F171" s="105">
        <v>2.78728554641217</v>
      </c>
      <c r="G171" s="105">
        <v>3.06913988466277</v>
      </c>
      <c r="H171" s="105">
        <v>2.9552520487429801</v>
      </c>
      <c r="I171" s="105">
        <v>3.4521179004347302</v>
      </c>
      <c r="J171" s="105">
        <v>5.0294316048368097</v>
      </c>
      <c r="K171" s="105">
        <v>5.9660506189439797</v>
      </c>
      <c r="L171" s="105">
        <v>5.6401138160592801</v>
      </c>
      <c r="M171" s="105">
        <v>5.6135249127333502</v>
      </c>
      <c r="N171" s="105">
        <v>5.8651050530314803</v>
      </c>
      <c r="O171" s="105">
        <v>5.7746070531227698</v>
      </c>
      <c r="Q171" s="105">
        <v>9.10410126784463</v>
      </c>
    </row>
    <row r="172" spans="1:17" x14ac:dyDescent="0.3">
      <c r="A172" s="103" t="s">
        <v>161</v>
      </c>
      <c r="B172" s="104">
        <v>43986</v>
      </c>
      <c r="C172" s="105">
        <v>3280.4715999999999</v>
      </c>
      <c r="D172" s="105"/>
      <c r="E172" s="105"/>
      <c r="F172" s="105">
        <v>2.5325555050169601</v>
      </c>
      <c r="G172" s="105">
        <v>2.6308613087321402</v>
      </c>
      <c r="H172" s="105">
        <v>2.8513598655285701</v>
      </c>
      <c r="I172" s="105">
        <v>3.36372713354233</v>
      </c>
      <c r="J172" s="105">
        <v>4.8138444360600801</v>
      </c>
      <c r="K172" s="105">
        <v>5.4503925875590804</v>
      </c>
      <c r="L172" s="105">
        <v>5.3489533411534103</v>
      </c>
      <c r="M172" s="105">
        <v>5.4758169916262602</v>
      </c>
      <c r="N172" s="105">
        <v>5.7939297982007902</v>
      </c>
      <c r="O172" s="105">
        <v>7.2452575027619801</v>
      </c>
      <c r="Q172" s="105">
        <v>9.9764516752413304</v>
      </c>
    </row>
    <row r="173" spans="1:17" x14ac:dyDescent="0.3">
      <c r="A173" s="103" t="s">
        <v>162</v>
      </c>
      <c r="B173" s="104">
        <v>43986</v>
      </c>
      <c r="C173" s="105">
        <v>1085.0769</v>
      </c>
      <c r="D173" s="105"/>
      <c r="E173" s="105"/>
      <c r="F173" s="105">
        <v>2.88974747256343</v>
      </c>
      <c r="G173" s="105">
        <v>2.7297891028127799</v>
      </c>
      <c r="H173" s="105">
        <v>2.9844516937217498</v>
      </c>
      <c r="I173" s="105">
        <v>3.0523889576644101</v>
      </c>
      <c r="J173" s="105">
        <v>3.3664701813133999</v>
      </c>
      <c r="K173" s="105">
        <v>3.8981273239841698</v>
      </c>
      <c r="L173" s="105">
        <v>4.6029630553943699</v>
      </c>
      <c r="M173" s="105">
        <v>5.0318611140671496</v>
      </c>
      <c r="N173" s="105">
        <v>5.5024281895104403</v>
      </c>
      <c r="O173" s="105"/>
      <c r="Q173" s="105">
        <v>6.1326276082775504</v>
      </c>
    </row>
    <row r="174" spans="1:17" x14ac:dyDescent="0.3">
      <c r="A174" s="136"/>
      <c r="B174" s="136"/>
      <c r="C174" s="136"/>
      <c r="D174" s="108"/>
      <c r="E174" s="108"/>
      <c r="F174" s="108" t="s">
        <v>115</v>
      </c>
      <c r="G174" s="108" t="s">
        <v>116</v>
      </c>
      <c r="H174" s="108" t="s">
        <v>117</v>
      </c>
      <c r="I174" s="108" t="s">
        <v>47</v>
      </c>
      <c r="J174" s="108" t="s">
        <v>48</v>
      </c>
      <c r="K174" s="108" t="s">
        <v>1</v>
      </c>
      <c r="L174" s="108" t="s">
        <v>2</v>
      </c>
      <c r="M174" s="108" t="s">
        <v>3</v>
      </c>
      <c r="N174" s="108" t="s">
        <v>4</v>
      </c>
      <c r="O174" s="108" t="s">
        <v>5</v>
      </c>
      <c r="Q174" s="108" t="s">
        <v>46</v>
      </c>
    </row>
    <row r="175" spans="1:17" x14ac:dyDescent="0.3">
      <c r="A175" s="136"/>
      <c r="B175" s="136"/>
      <c r="C175" s="136"/>
      <c r="D175" s="108"/>
      <c r="E175" s="108"/>
      <c r="F175" s="108" t="s">
        <v>0</v>
      </c>
      <c r="G175" s="108" t="s">
        <v>0</v>
      </c>
      <c r="H175" s="108" t="s">
        <v>0</v>
      </c>
      <c r="I175" s="108" t="s">
        <v>0</v>
      </c>
      <c r="J175" s="108" t="s">
        <v>0</v>
      </c>
      <c r="K175" s="108" t="s">
        <v>0</v>
      </c>
      <c r="L175" s="108" t="s">
        <v>0</v>
      </c>
      <c r="M175" s="108" t="s">
        <v>0</v>
      </c>
      <c r="N175" s="108" t="s">
        <v>0</v>
      </c>
      <c r="O175" s="108" t="s">
        <v>0</v>
      </c>
      <c r="Q175" s="108" t="s">
        <v>0</v>
      </c>
    </row>
    <row r="176" spans="1:17" x14ac:dyDescent="0.3">
      <c r="A176" s="108" t="s">
        <v>7</v>
      </c>
      <c r="B176" s="108" t="s">
        <v>8</v>
      </c>
      <c r="C176" s="108" t="s">
        <v>9</v>
      </c>
      <c r="D176" s="108"/>
      <c r="E176" s="108"/>
      <c r="F176" s="108"/>
      <c r="G176" s="108"/>
      <c r="H176" s="108"/>
      <c r="I176" s="108"/>
      <c r="J176" s="108"/>
      <c r="K176" s="108"/>
      <c r="L176" s="108"/>
      <c r="M176" s="108"/>
      <c r="N176" s="108"/>
      <c r="O176" s="108"/>
      <c r="Q176" s="108"/>
    </row>
    <row r="177" spans="1:17" x14ac:dyDescent="0.3">
      <c r="A177" s="102" t="s">
        <v>387</v>
      </c>
      <c r="B177" s="102"/>
      <c r="C177" s="102"/>
      <c r="D177" s="102"/>
      <c r="E177" s="102"/>
      <c r="F177" s="102"/>
      <c r="G177" s="102"/>
      <c r="H177" s="102"/>
      <c r="I177" s="102"/>
      <c r="J177" s="102"/>
      <c r="K177" s="102"/>
      <c r="L177" s="102"/>
      <c r="M177" s="102"/>
      <c r="N177" s="102"/>
      <c r="O177" s="102"/>
      <c r="Q177" s="102"/>
    </row>
    <row r="178" spans="1:17" x14ac:dyDescent="0.3">
      <c r="A178" s="103" t="s">
        <v>227</v>
      </c>
      <c r="B178" s="104">
        <v>43986</v>
      </c>
      <c r="C178" s="105">
        <v>320.62860000000001</v>
      </c>
      <c r="D178" s="105"/>
      <c r="E178" s="105"/>
      <c r="F178" s="105">
        <v>3.0397511680377902</v>
      </c>
      <c r="G178" s="105">
        <v>3.43131229496792</v>
      </c>
      <c r="H178" s="105">
        <v>3.2610826922932601</v>
      </c>
      <c r="I178" s="105">
        <v>3.6560953379204699</v>
      </c>
      <c r="J178" s="105">
        <v>5.1647686705115303</v>
      </c>
      <c r="K178" s="105">
        <v>5.5218759885140001</v>
      </c>
      <c r="L178" s="105">
        <v>5.3867031659689601</v>
      </c>
      <c r="M178" s="105">
        <v>5.4774733215862703</v>
      </c>
      <c r="N178" s="105">
        <v>5.8520208789761003</v>
      </c>
      <c r="O178" s="105">
        <v>7.2137501658272898</v>
      </c>
      <c r="Q178" s="105">
        <v>13.623586658602701</v>
      </c>
    </row>
    <row r="179" spans="1:17" x14ac:dyDescent="0.3">
      <c r="A179" s="103" t="s">
        <v>228</v>
      </c>
      <c r="B179" s="104">
        <v>43986</v>
      </c>
      <c r="C179" s="105">
        <v>2213.6468</v>
      </c>
      <c r="D179" s="105"/>
      <c r="E179" s="105"/>
      <c r="F179" s="105">
        <v>2.35967529667847</v>
      </c>
      <c r="G179" s="105">
        <v>2.4897426896631001</v>
      </c>
      <c r="H179" s="105">
        <v>2.7842953579552399</v>
      </c>
      <c r="I179" s="105">
        <v>3.4312001443400599</v>
      </c>
      <c r="J179" s="105">
        <v>4.7473113502508699</v>
      </c>
      <c r="K179" s="105">
        <v>5.6045382651820299</v>
      </c>
      <c r="L179" s="105">
        <v>5.4496851447807497</v>
      </c>
      <c r="M179" s="105">
        <v>5.5301253808544697</v>
      </c>
      <c r="N179" s="105">
        <v>5.8252762951447501</v>
      </c>
      <c r="O179" s="105">
        <v>7.2271856180110996</v>
      </c>
      <c r="Q179" s="105">
        <v>11.3847618093035</v>
      </c>
    </row>
    <row r="180" spans="1:17" x14ac:dyDescent="0.3">
      <c r="A180" s="103" t="s">
        <v>229</v>
      </c>
      <c r="B180" s="104">
        <v>43986</v>
      </c>
      <c r="C180" s="105">
        <v>2290.6550999999999</v>
      </c>
      <c r="D180" s="105"/>
      <c r="E180" s="105"/>
      <c r="F180" s="105">
        <v>1.9201849210230799</v>
      </c>
      <c r="G180" s="105">
        <v>1.92251222099538</v>
      </c>
      <c r="H180" s="105">
        <v>2.5990420312112898</v>
      </c>
      <c r="I180" s="105">
        <v>3.0069670335877001</v>
      </c>
      <c r="J180" s="105">
        <v>3.7039022998283002</v>
      </c>
      <c r="K180" s="105">
        <v>5.3688888899234701</v>
      </c>
      <c r="L180" s="105">
        <v>5.30670835746636</v>
      </c>
      <c r="M180" s="105">
        <v>5.4512607475439498</v>
      </c>
      <c r="N180" s="105">
        <v>5.7438386546871696</v>
      </c>
      <c r="O180" s="105">
        <v>7.1838647220760796</v>
      </c>
      <c r="Q180" s="105">
        <v>11.387215651438201</v>
      </c>
    </row>
    <row r="181" spans="1:17" x14ac:dyDescent="0.3">
      <c r="A181" s="103" t="s">
        <v>230</v>
      </c>
      <c r="B181" s="104">
        <v>43986</v>
      </c>
      <c r="C181" s="105">
        <v>3059.9830999999999</v>
      </c>
      <c r="D181" s="105"/>
      <c r="E181" s="105"/>
      <c r="F181" s="105">
        <v>2.41800032446959</v>
      </c>
      <c r="G181" s="105">
        <v>2.8375781809689302</v>
      </c>
      <c r="H181" s="105">
        <v>3.18693856035779</v>
      </c>
      <c r="I181" s="105">
        <v>3.4750416842177301</v>
      </c>
      <c r="J181" s="105">
        <v>4.0607618661056497</v>
      </c>
      <c r="K181" s="105">
        <v>5.2127935449087497</v>
      </c>
      <c r="L181" s="105">
        <v>5.2720478291690203</v>
      </c>
      <c r="M181" s="105">
        <v>5.4526231421968996</v>
      </c>
      <c r="N181" s="105">
        <v>5.7619246208698298</v>
      </c>
      <c r="O181" s="105">
        <v>7.1436489673301802</v>
      </c>
      <c r="Q181" s="105">
        <v>13.0673241484185</v>
      </c>
    </row>
    <row r="182" spans="1:17" x14ac:dyDescent="0.3">
      <c r="A182" s="103" t="s">
        <v>231</v>
      </c>
      <c r="B182" s="104">
        <v>43986</v>
      </c>
      <c r="C182" s="105">
        <v>2289.0637000000002</v>
      </c>
      <c r="D182" s="105"/>
      <c r="E182" s="105"/>
      <c r="F182" s="105">
        <v>1.65361124703101</v>
      </c>
      <c r="G182" s="105">
        <v>2.44970414046242</v>
      </c>
      <c r="H182" s="105">
        <v>2.7034601783913099</v>
      </c>
      <c r="I182" s="105">
        <v>3.30704806516004</v>
      </c>
      <c r="J182" s="105">
        <v>4.8546258571813299</v>
      </c>
      <c r="K182" s="105">
        <v>5.3922935476693397</v>
      </c>
      <c r="L182" s="105">
        <v>5.1821636488727201</v>
      </c>
      <c r="M182" s="105">
        <v>5.2753121343959002</v>
      </c>
      <c r="N182" s="105">
        <v>5.5555315926737299</v>
      </c>
      <c r="O182" s="105">
        <v>7.0886010999485896</v>
      </c>
      <c r="Q182" s="105">
        <v>10.838706530753299</v>
      </c>
    </row>
    <row r="183" spans="1:17" x14ac:dyDescent="0.3">
      <c r="A183" s="103" t="s">
        <v>232</v>
      </c>
      <c r="B183" s="104">
        <v>43986</v>
      </c>
      <c r="C183" s="105">
        <v>2397.8868000000002</v>
      </c>
      <c r="D183" s="105"/>
      <c r="E183" s="105"/>
      <c r="F183" s="105">
        <v>2.8071040009016701</v>
      </c>
      <c r="G183" s="105">
        <v>2.6623567074411199</v>
      </c>
      <c r="H183" s="105">
        <v>2.7785768728700999</v>
      </c>
      <c r="I183" s="105">
        <v>2.9072192853857302</v>
      </c>
      <c r="J183" s="105">
        <v>3.21296830522137</v>
      </c>
      <c r="K183" s="105">
        <v>3.8532525023469999</v>
      </c>
      <c r="L183" s="105">
        <v>4.4579471027916204</v>
      </c>
      <c r="M183" s="105">
        <v>4.7646785789447899</v>
      </c>
      <c r="N183" s="105">
        <v>5.1259072371918899</v>
      </c>
      <c r="O183" s="105">
        <v>6.8529816554147196</v>
      </c>
      <c r="Q183" s="105">
        <v>11.663701681655301</v>
      </c>
    </row>
    <row r="184" spans="1:17" x14ac:dyDescent="0.3">
      <c r="A184" s="103" t="s">
        <v>233</v>
      </c>
      <c r="B184" s="104">
        <v>43986</v>
      </c>
      <c r="C184" s="105">
        <v>2845.0452</v>
      </c>
      <c r="D184" s="105"/>
      <c r="E184" s="105"/>
      <c r="F184" s="105">
        <v>2.8008558271155302</v>
      </c>
      <c r="G184" s="105">
        <v>2.8171158824435998</v>
      </c>
      <c r="H184" s="105">
        <v>2.8698484142270901</v>
      </c>
      <c r="I184" s="105">
        <v>3.1871209796612101</v>
      </c>
      <c r="J184" s="105">
        <v>4.2277373717364002</v>
      </c>
      <c r="K184" s="105">
        <v>5.4541776678575298</v>
      </c>
      <c r="L184" s="105">
        <v>5.3019460312517603</v>
      </c>
      <c r="M184" s="105">
        <v>5.3592337906954199</v>
      </c>
      <c r="N184" s="105">
        <v>5.67617160562917</v>
      </c>
      <c r="O184" s="105">
        <v>7.1096549734207901</v>
      </c>
      <c r="Q184" s="105">
        <v>12.6872927279578</v>
      </c>
    </row>
    <row r="185" spans="1:17" x14ac:dyDescent="0.3">
      <c r="A185" s="103" t="s">
        <v>234</v>
      </c>
      <c r="B185" s="104">
        <v>43986</v>
      </c>
      <c r="C185" s="105">
        <v>2557.8243000000002</v>
      </c>
      <c r="D185" s="105"/>
      <c r="E185" s="105"/>
      <c r="F185" s="105">
        <v>2.3004593529114499</v>
      </c>
      <c r="G185" s="105">
        <v>2.24507580574392</v>
      </c>
      <c r="H185" s="105">
        <v>2.8639182914571299</v>
      </c>
      <c r="I185" s="105">
        <v>3.4756884572514801</v>
      </c>
      <c r="J185" s="105">
        <v>4.7713777792250802</v>
      </c>
      <c r="K185" s="105">
        <v>5.60184248563022</v>
      </c>
      <c r="L185" s="105">
        <v>5.3344288210601203</v>
      </c>
      <c r="M185" s="105">
        <v>5.4509373140927098</v>
      </c>
      <c r="N185" s="105">
        <v>5.7667514900482297</v>
      </c>
      <c r="O185" s="105">
        <v>7.1696476718692104</v>
      </c>
      <c r="Q185" s="105">
        <v>11.6059291853855</v>
      </c>
    </row>
    <row r="186" spans="1:17" x14ac:dyDescent="0.3">
      <c r="A186" s="103" t="s">
        <v>235</v>
      </c>
      <c r="B186" s="104">
        <v>43986</v>
      </c>
      <c r="C186" s="105">
        <v>2179.1068</v>
      </c>
      <c r="D186" s="105"/>
      <c r="E186" s="105"/>
      <c r="F186" s="105">
        <v>2.3099687196082002</v>
      </c>
      <c r="G186" s="105">
        <v>2.19017519167837</v>
      </c>
      <c r="H186" s="105">
        <v>2.3223421061807499</v>
      </c>
      <c r="I186" s="105">
        <v>2.6183760172092398</v>
      </c>
      <c r="J186" s="105">
        <v>3.0772668001209</v>
      </c>
      <c r="K186" s="105">
        <v>4.2154657075736202</v>
      </c>
      <c r="L186" s="105">
        <v>4.5292828479173401</v>
      </c>
      <c r="M186" s="105">
        <v>4.6763191348657003</v>
      </c>
      <c r="N186" s="105">
        <v>5.0193781245447502</v>
      </c>
      <c r="O186" s="105">
        <v>6.8930094298829001</v>
      </c>
      <c r="Q186" s="105">
        <v>11.4522081426291</v>
      </c>
    </row>
    <row r="187" spans="1:17" x14ac:dyDescent="0.3">
      <c r="A187" s="103" t="s">
        <v>236</v>
      </c>
      <c r="B187" s="104">
        <v>43986</v>
      </c>
      <c r="C187" s="105">
        <v>3916.5700999999999</v>
      </c>
      <c r="D187" s="105"/>
      <c r="E187" s="105"/>
      <c r="F187" s="105">
        <v>2.5984277522944601</v>
      </c>
      <c r="G187" s="105">
        <v>1.94340083360719</v>
      </c>
      <c r="H187" s="105">
        <v>2.4613441463165202</v>
      </c>
      <c r="I187" s="105">
        <v>3.0785599348536001</v>
      </c>
      <c r="J187" s="105">
        <v>4.5737622024673801</v>
      </c>
      <c r="K187" s="105">
        <v>5.3161504783317897</v>
      </c>
      <c r="L187" s="105">
        <v>5.1934524637714103</v>
      </c>
      <c r="M187" s="105">
        <v>5.3100348463501499</v>
      </c>
      <c r="N187" s="105">
        <v>5.6360219173179598</v>
      </c>
      <c r="O187" s="105">
        <v>7.0030493931905404</v>
      </c>
      <c r="Q187" s="105">
        <v>14.847253647140899</v>
      </c>
    </row>
    <row r="188" spans="1:17" x14ac:dyDescent="0.3">
      <c r="A188" s="103" t="s">
        <v>237</v>
      </c>
      <c r="B188" s="104">
        <v>43986</v>
      </c>
      <c r="C188" s="105">
        <v>1986.2810999999999</v>
      </c>
      <c r="D188" s="105"/>
      <c r="E188" s="105"/>
      <c r="F188" s="105">
        <v>2.0122883642101899</v>
      </c>
      <c r="G188" s="105">
        <v>2.10197062210848</v>
      </c>
      <c r="H188" s="105">
        <v>2.8803296188763601</v>
      </c>
      <c r="I188" s="105">
        <v>3.3537373989774499</v>
      </c>
      <c r="J188" s="105">
        <v>4.2789152390770004</v>
      </c>
      <c r="K188" s="105">
        <v>4.7628251245381996</v>
      </c>
      <c r="L188" s="105">
        <v>5.0017026812548302</v>
      </c>
      <c r="M188" s="105">
        <v>5.2487478197803501</v>
      </c>
      <c r="N188" s="105">
        <v>5.6195532705628803</v>
      </c>
      <c r="O188" s="105">
        <v>7.1384910101316299</v>
      </c>
      <c r="Q188" s="105">
        <v>6.15687705661023</v>
      </c>
    </row>
    <row r="189" spans="1:17" x14ac:dyDescent="0.3">
      <c r="A189" s="103" t="s">
        <v>238</v>
      </c>
      <c r="B189" s="104">
        <v>43986</v>
      </c>
      <c r="C189" s="105">
        <v>295.13780000000003</v>
      </c>
      <c r="D189" s="105"/>
      <c r="E189" s="105"/>
      <c r="F189" s="105">
        <v>3.1167764439787899</v>
      </c>
      <c r="G189" s="105">
        <v>2.9028395998124901</v>
      </c>
      <c r="H189" s="105">
        <v>3.01401448325253</v>
      </c>
      <c r="I189" s="105">
        <v>3.54268263394487</v>
      </c>
      <c r="J189" s="105">
        <v>5.0554238588232003</v>
      </c>
      <c r="K189" s="105">
        <v>5.6511482642330302</v>
      </c>
      <c r="L189" s="105">
        <v>5.4040497124104396</v>
      </c>
      <c r="M189" s="105">
        <v>5.4805306621088903</v>
      </c>
      <c r="N189" s="105">
        <v>5.7844264915102501</v>
      </c>
      <c r="O189" s="105">
        <v>7.1570412610404501</v>
      </c>
      <c r="Q189" s="105">
        <v>13.405853002070399</v>
      </c>
    </row>
    <row r="190" spans="1:17" x14ac:dyDescent="0.3">
      <c r="A190" s="103" t="s">
        <v>239</v>
      </c>
      <c r="B190" s="104">
        <v>43986</v>
      </c>
      <c r="C190" s="105">
        <v>2134.9895999999999</v>
      </c>
      <c r="D190" s="105"/>
      <c r="E190" s="105"/>
      <c r="F190" s="105">
        <v>4.1052357665385397</v>
      </c>
      <c r="G190" s="105">
        <v>3.8717892205378401</v>
      </c>
      <c r="H190" s="105">
        <v>3.8034800751554898</v>
      </c>
      <c r="I190" s="105">
        <v>3.9038701913689602</v>
      </c>
      <c r="J190" s="105">
        <v>5.0384578988278701</v>
      </c>
      <c r="K190" s="105">
        <v>5.8807684357612899</v>
      </c>
      <c r="L190" s="105">
        <v>5.6066715666318698</v>
      </c>
      <c r="M190" s="105">
        <v>5.6941654074127097</v>
      </c>
      <c r="N190" s="105">
        <v>5.9490849810156003</v>
      </c>
      <c r="O190" s="105">
        <v>7.2445269939493899</v>
      </c>
      <c r="Q190" s="105">
        <v>11.4502820342731</v>
      </c>
    </row>
    <row r="191" spans="1:17" x14ac:dyDescent="0.3">
      <c r="A191" s="103" t="s">
        <v>240</v>
      </c>
      <c r="B191" s="104">
        <v>43986</v>
      </c>
      <c r="C191" s="105">
        <v>2410.8310000000001</v>
      </c>
      <c r="D191" s="105"/>
      <c r="E191" s="105"/>
      <c r="F191" s="105">
        <v>2.7647748215830998</v>
      </c>
      <c r="G191" s="105">
        <v>2.6046388127706601</v>
      </c>
      <c r="H191" s="105">
        <v>2.72597690480745</v>
      </c>
      <c r="I191" s="105">
        <v>3.1524963596607201</v>
      </c>
      <c r="J191" s="105">
        <v>4.34489342776829</v>
      </c>
      <c r="K191" s="105">
        <v>5.0203625983400197</v>
      </c>
      <c r="L191" s="105">
        <v>5.0666714218282003</v>
      </c>
      <c r="M191" s="105">
        <v>5.16747184336299</v>
      </c>
      <c r="N191" s="105">
        <v>5.4715609784566697</v>
      </c>
      <c r="O191" s="105">
        <v>6.9725319139142101</v>
      </c>
      <c r="Q191" s="105">
        <v>8.7157429479994608</v>
      </c>
    </row>
    <row r="192" spans="1:17" x14ac:dyDescent="0.3">
      <c r="A192" s="103" t="s">
        <v>241</v>
      </c>
      <c r="B192" s="104">
        <v>43986</v>
      </c>
      <c r="C192" s="105">
        <v>1548.0018</v>
      </c>
      <c r="D192" s="105"/>
      <c r="E192" s="105"/>
      <c r="F192" s="105">
        <v>1.8439540556124401</v>
      </c>
      <c r="G192" s="105">
        <v>2.3166635771505502</v>
      </c>
      <c r="H192" s="105">
        <v>2.4557073990361</v>
      </c>
      <c r="I192" s="105">
        <v>2.7472939638881901</v>
      </c>
      <c r="J192" s="105">
        <v>3.3389946153389798</v>
      </c>
      <c r="K192" s="105">
        <v>3.6656393265347398</v>
      </c>
      <c r="L192" s="105">
        <v>4.1855549224172597</v>
      </c>
      <c r="M192" s="105">
        <v>4.4790897245071104</v>
      </c>
      <c r="N192" s="105">
        <v>4.8692856030548404</v>
      </c>
      <c r="O192" s="105">
        <v>6.3929968487270799</v>
      </c>
      <c r="Q192" s="105">
        <v>8.3461447754211804</v>
      </c>
    </row>
    <row r="193" spans="1:17" x14ac:dyDescent="0.3">
      <c r="A193" s="103" t="s">
        <v>242</v>
      </c>
      <c r="B193" s="104">
        <v>43986</v>
      </c>
      <c r="C193" s="105">
        <v>1939.4056</v>
      </c>
      <c r="D193" s="105"/>
      <c r="E193" s="105"/>
      <c r="F193" s="105">
        <v>2.3752637190948001</v>
      </c>
      <c r="G193" s="105">
        <v>2.0781048937581499</v>
      </c>
      <c r="H193" s="105">
        <v>2.35520140076687</v>
      </c>
      <c r="I193" s="105">
        <v>2.68275410702535</v>
      </c>
      <c r="J193" s="105">
        <v>3.3149839697336998</v>
      </c>
      <c r="K193" s="105">
        <v>4.6870730952077704</v>
      </c>
      <c r="L193" s="105">
        <v>4.9681583988049498</v>
      </c>
      <c r="M193" s="105">
        <v>5.1800634531347196</v>
      </c>
      <c r="N193" s="105">
        <v>5.5245555626410798</v>
      </c>
      <c r="O193" s="105">
        <v>7.0437854135428797</v>
      </c>
      <c r="Q193" s="105">
        <v>10.9024815262321</v>
      </c>
    </row>
    <row r="194" spans="1:17" x14ac:dyDescent="0.3">
      <c r="A194" s="103" t="s">
        <v>243</v>
      </c>
      <c r="B194" s="104">
        <v>43986</v>
      </c>
      <c r="C194" s="105">
        <v>2738.0877999999998</v>
      </c>
      <c r="D194" s="105"/>
      <c r="E194" s="105"/>
      <c r="F194" s="105">
        <v>2.40630864309699</v>
      </c>
      <c r="G194" s="105">
        <v>2.02790258659698</v>
      </c>
      <c r="H194" s="105">
        <v>2.2471523799315598</v>
      </c>
      <c r="I194" s="105">
        <v>2.7963963712313702</v>
      </c>
      <c r="J194" s="105">
        <v>4.5687252415826398</v>
      </c>
      <c r="K194" s="105">
        <v>5.0920117771391897</v>
      </c>
      <c r="L194" s="105">
        <v>5.09825672463798</v>
      </c>
      <c r="M194" s="105">
        <v>5.2303049230809</v>
      </c>
      <c r="N194" s="105">
        <v>5.5391474819050197</v>
      </c>
      <c r="O194" s="105">
        <v>7.0744859727526697</v>
      </c>
      <c r="Q194" s="105">
        <v>12.8213833265966</v>
      </c>
    </row>
    <row r="195" spans="1:17" x14ac:dyDescent="0.3">
      <c r="A195" s="103" t="s">
        <v>244</v>
      </c>
      <c r="B195" s="104">
        <v>43986</v>
      </c>
      <c r="C195" s="105">
        <v>1053.0034000000001</v>
      </c>
      <c r="D195" s="105"/>
      <c r="E195" s="105"/>
      <c r="F195" s="105">
        <v>2.7974988097426698</v>
      </c>
      <c r="G195" s="105">
        <v>2.8210468749450399</v>
      </c>
      <c r="H195" s="105">
        <v>2.8379475636142</v>
      </c>
      <c r="I195" s="105">
        <v>2.7042687602650402</v>
      </c>
      <c r="J195" s="105">
        <v>2.7273292333999302</v>
      </c>
      <c r="K195" s="105">
        <v>2.9412280127585402</v>
      </c>
      <c r="L195" s="105">
        <v>3.7873324330998499</v>
      </c>
      <c r="M195" s="105">
        <v>4.1708846284427299</v>
      </c>
      <c r="N195" s="105">
        <v>4.5100133502339697</v>
      </c>
      <c r="O195" s="105"/>
      <c r="Q195" s="105">
        <v>4.7454254965982496</v>
      </c>
    </row>
    <row r="196" spans="1:17" x14ac:dyDescent="0.3">
      <c r="A196" s="103" t="s">
        <v>245</v>
      </c>
      <c r="B196" s="104">
        <v>43986</v>
      </c>
      <c r="C196" s="105">
        <v>54.449100000000001</v>
      </c>
      <c r="D196" s="105"/>
      <c r="E196" s="105"/>
      <c r="F196" s="105">
        <v>3.9554985746659299</v>
      </c>
      <c r="G196" s="105">
        <v>3.3973926787045698</v>
      </c>
      <c r="H196" s="105">
        <v>3.2772011237471701</v>
      </c>
      <c r="I196" s="105">
        <v>3.3608693481991598</v>
      </c>
      <c r="J196" s="105">
        <v>4.0075879368187302</v>
      </c>
      <c r="K196" s="105">
        <v>4.7702611320403898</v>
      </c>
      <c r="L196" s="105">
        <v>4.9339085124011204</v>
      </c>
      <c r="M196" s="105">
        <v>5.1324091247203496</v>
      </c>
      <c r="N196" s="105">
        <v>5.51213616920543</v>
      </c>
      <c r="O196" s="105">
        <v>7.0945692079651002</v>
      </c>
      <c r="Q196" s="105">
        <v>19.807009522646801</v>
      </c>
    </row>
    <row r="197" spans="1:17" x14ac:dyDescent="0.3">
      <c r="A197" s="103" t="s">
        <v>246</v>
      </c>
      <c r="B197" s="104">
        <v>43986</v>
      </c>
      <c r="C197" s="105">
        <v>4033.7289999999998</v>
      </c>
      <c r="D197" s="105"/>
      <c r="E197" s="105"/>
      <c r="F197" s="105">
        <v>2.2532651705171598</v>
      </c>
      <c r="G197" s="105">
        <v>2.3102698614583299</v>
      </c>
      <c r="H197" s="105">
        <v>2.6310081040039002</v>
      </c>
      <c r="I197" s="105">
        <v>3.20743912355409</v>
      </c>
      <c r="J197" s="105">
        <v>4.4672984319027496</v>
      </c>
      <c r="K197" s="105">
        <v>5.1003672166894098</v>
      </c>
      <c r="L197" s="105">
        <v>5.1233161178699902</v>
      </c>
      <c r="M197" s="105">
        <v>5.26867312875439</v>
      </c>
      <c r="N197" s="105">
        <v>5.5793354462393703</v>
      </c>
      <c r="O197" s="105">
        <v>7.0547966656907102</v>
      </c>
      <c r="Q197" s="105">
        <v>13.4533399932542</v>
      </c>
    </row>
    <row r="198" spans="1:17" x14ac:dyDescent="0.3">
      <c r="A198" s="103" t="s">
        <v>247</v>
      </c>
      <c r="B198" s="104">
        <v>43986</v>
      </c>
      <c r="C198" s="105">
        <v>2733.4951000000001</v>
      </c>
      <c r="D198" s="105"/>
      <c r="E198" s="105"/>
      <c r="F198" s="105">
        <v>2.0591284460671502</v>
      </c>
      <c r="G198" s="105">
        <v>2.4218020829814502</v>
      </c>
      <c r="H198" s="105">
        <v>2.58334245969901</v>
      </c>
      <c r="I198" s="105">
        <v>3.1659899268064602</v>
      </c>
      <c r="J198" s="105">
        <v>4.4348038070606002</v>
      </c>
      <c r="K198" s="105">
        <v>5.4294697424704204</v>
      </c>
      <c r="L198" s="105">
        <v>5.3270316330216403</v>
      </c>
      <c r="M198" s="105">
        <v>5.4208430851569398</v>
      </c>
      <c r="N198" s="105">
        <v>5.6934873131015102</v>
      </c>
      <c r="O198" s="105">
        <v>7.1478027048327801</v>
      </c>
      <c r="Q198" s="105">
        <v>12.672255387542601</v>
      </c>
    </row>
    <row r="199" spans="1:17" x14ac:dyDescent="0.3">
      <c r="A199" s="103" t="s">
        <v>248</v>
      </c>
      <c r="B199" s="104">
        <v>43986</v>
      </c>
      <c r="C199" s="105">
        <v>3606.3672999999999</v>
      </c>
      <c r="D199" s="105"/>
      <c r="E199" s="105"/>
      <c r="F199" s="105">
        <v>3.1924387998950601</v>
      </c>
      <c r="G199" s="105">
        <v>3.2260766846007698</v>
      </c>
      <c r="H199" s="105">
        <v>3.0920592906512101</v>
      </c>
      <c r="I199" s="105">
        <v>3.6631538933496302</v>
      </c>
      <c r="J199" s="105">
        <v>4.6739720033797898</v>
      </c>
      <c r="K199" s="105">
        <v>5.6523437807078301</v>
      </c>
      <c r="L199" s="105">
        <v>5.4403681041771597</v>
      </c>
      <c r="M199" s="105">
        <v>5.5094329154189898</v>
      </c>
      <c r="N199" s="105">
        <v>5.7661238234324399</v>
      </c>
      <c r="O199" s="105">
        <v>7.1073942476971901</v>
      </c>
      <c r="Q199" s="105">
        <v>14.288435934214499</v>
      </c>
    </row>
    <row r="200" spans="1:17" x14ac:dyDescent="0.3">
      <c r="A200" s="103" t="s">
        <v>249</v>
      </c>
      <c r="B200" s="104">
        <v>43986</v>
      </c>
      <c r="C200" s="105">
        <v>1293.7081000000001</v>
      </c>
      <c r="D200" s="105"/>
      <c r="E200" s="105"/>
      <c r="F200" s="105">
        <v>3.2166194944757098</v>
      </c>
      <c r="G200" s="105">
        <v>3.32916020478768</v>
      </c>
      <c r="H200" s="105">
        <v>3.3260705710749701</v>
      </c>
      <c r="I200" s="105">
        <v>3.7721501783783302</v>
      </c>
      <c r="J200" s="105">
        <v>4.73993838782095</v>
      </c>
      <c r="K200" s="105">
        <v>5.3738959719381203</v>
      </c>
      <c r="L200" s="105">
        <v>5.3418220507230902</v>
      </c>
      <c r="M200" s="105">
        <v>5.5129421858774297</v>
      </c>
      <c r="N200" s="105">
        <v>5.8320714448954201</v>
      </c>
      <c r="O200" s="105">
        <v>7.1999706133353198</v>
      </c>
      <c r="Q200" s="105">
        <v>7.4862473280948398</v>
      </c>
    </row>
    <row r="201" spans="1:17" x14ac:dyDescent="0.3">
      <c r="A201" s="103" t="s">
        <v>250</v>
      </c>
      <c r="B201" s="104">
        <v>43986</v>
      </c>
      <c r="C201" s="105">
        <v>2087.1810999999998</v>
      </c>
      <c r="D201" s="105"/>
      <c r="E201" s="105"/>
      <c r="F201" s="105">
        <v>2.8349765862241099</v>
      </c>
      <c r="G201" s="105">
        <v>3.02495840686072</v>
      </c>
      <c r="H201" s="105">
        <v>3.1126692682305999</v>
      </c>
      <c r="I201" s="105">
        <v>3.2927155829044699</v>
      </c>
      <c r="J201" s="105">
        <v>4.6002453800373804</v>
      </c>
      <c r="K201" s="105">
        <v>5.2103890818026803</v>
      </c>
      <c r="L201" s="105">
        <v>5.2268303730785801</v>
      </c>
      <c r="M201" s="105">
        <v>5.3500777251902703</v>
      </c>
      <c r="N201" s="105">
        <v>5.6590190050787204</v>
      </c>
      <c r="O201" s="105">
        <v>7.1188981457827198</v>
      </c>
      <c r="Q201" s="105">
        <v>9.5366763157894692</v>
      </c>
    </row>
    <row r="202" spans="1:17" x14ac:dyDescent="0.3">
      <c r="A202" s="103" t="s">
        <v>251</v>
      </c>
      <c r="B202" s="104">
        <v>43986</v>
      </c>
      <c r="C202" s="105">
        <v>10.749000000000001</v>
      </c>
      <c r="D202" s="105"/>
      <c r="E202" s="105"/>
      <c r="F202" s="105">
        <v>2.7167339647566902</v>
      </c>
      <c r="G202" s="105">
        <v>2.1509678579963301</v>
      </c>
      <c r="H202" s="105">
        <v>2.5237146739776999</v>
      </c>
      <c r="I202" s="105">
        <v>2.59784403224252</v>
      </c>
      <c r="J202" s="105">
        <v>2.9649620015526401</v>
      </c>
      <c r="K202" s="105">
        <v>3.6128140867606802</v>
      </c>
      <c r="L202" s="105">
        <v>4.0650710152196599</v>
      </c>
      <c r="M202" s="105">
        <v>4.3419812893490803</v>
      </c>
      <c r="N202" s="105">
        <v>4.63506784157582</v>
      </c>
      <c r="O202" s="105"/>
      <c r="Q202" s="105">
        <v>5.1291744840525304</v>
      </c>
    </row>
    <row r="203" spans="1:17" x14ac:dyDescent="0.3">
      <c r="A203" s="103" t="s">
        <v>252</v>
      </c>
      <c r="B203" s="104">
        <v>43986</v>
      </c>
      <c r="C203" s="105">
        <v>4867.6900999999998</v>
      </c>
      <c r="D203" s="105"/>
      <c r="E203" s="105"/>
      <c r="F203" s="105">
        <v>2.6643842128982702</v>
      </c>
      <c r="G203" s="105">
        <v>2.6660235377003301</v>
      </c>
      <c r="H203" s="105">
        <v>2.7102669163889201</v>
      </c>
      <c r="I203" s="105">
        <v>3.40427794476755</v>
      </c>
      <c r="J203" s="105">
        <v>4.97982551446787</v>
      </c>
      <c r="K203" s="105">
        <v>5.5506298138667098</v>
      </c>
      <c r="L203" s="105">
        <v>5.3777186180201202</v>
      </c>
      <c r="M203" s="105">
        <v>5.4971310488775096</v>
      </c>
      <c r="N203" s="105">
        <v>5.8393839394739198</v>
      </c>
      <c r="O203" s="105">
        <v>7.2263541725096703</v>
      </c>
      <c r="Q203" s="105">
        <v>13.343793043367601</v>
      </c>
    </row>
    <row r="204" spans="1:17" x14ac:dyDescent="0.3">
      <c r="A204" s="103" t="s">
        <v>253</v>
      </c>
      <c r="B204" s="104">
        <v>43986</v>
      </c>
      <c r="C204" s="105">
        <v>1122.0263</v>
      </c>
      <c r="D204" s="105"/>
      <c r="E204" s="105"/>
      <c r="F204" s="105">
        <v>1.61358074548557</v>
      </c>
      <c r="G204" s="105">
        <v>0.67124827371115903</v>
      </c>
      <c r="H204" s="105">
        <v>2.1869618803655202</v>
      </c>
      <c r="I204" s="105">
        <v>2.4883948589410698</v>
      </c>
      <c r="J204" s="105">
        <v>3.2244921573894398</v>
      </c>
      <c r="K204" s="105">
        <v>4.0913039496770303</v>
      </c>
      <c r="L204" s="105">
        <v>4.4304109605847204</v>
      </c>
      <c r="M204" s="105">
        <v>4.6792725992473496</v>
      </c>
      <c r="N204" s="105">
        <v>5.0576147943828502</v>
      </c>
      <c r="O204" s="105"/>
      <c r="Q204" s="105">
        <v>5.8992847019867503</v>
      </c>
    </row>
    <row r="205" spans="1:17" x14ac:dyDescent="0.3">
      <c r="A205" s="103" t="s">
        <v>254</v>
      </c>
      <c r="B205" s="104">
        <v>43986</v>
      </c>
      <c r="C205" s="105">
        <v>259.36509999999998</v>
      </c>
      <c r="D205" s="105"/>
      <c r="E205" s="105"/>
      <c r="F205" s="105">
        <v>2.8147823112884001</v>
      </c>
      <c r="G205" s="105">
        <v>4.04963048785008</v>
      </c>
      <c r="H205" s="105">
        <v>3.6131871354134901</v>
      </c>
      <c r="I205" s="105">
        <v>4.1107104681993798</v>
      </c>
      <c r="J205" s="105">
        <v>5.2561816950796798</v>
      </c>
      <c r="K205" s="105">
        <v>5.29833919420473</v>
      </c>
      <c r="L205" s="105">
        <v>5.2786009079136802</v>
      </c>
      <c r="M205" s="105">
        <v>5.4397817300335598</v>
      </c>
      <c r="N205" s="105">
        <v>5.77696468752033</v>
      </c>
      <c r="O205" s="105">
        <v>7.2154795063580703</v>
      </c>
      <c r="Q205" s="105">
        <v>12.490500644191499</v>
      </c>
    </row>
    <row r="206" spans="1:17" x14ac:dyDescent="0.3">
      <c r="A206" s="103" t="s">
        <v>255</v>
      </c>
      <c r="B206" s="104">
        <v>43986</v>
      </c>
      <c r="C206" s="105">
        <v>1761.6543999999999</v>
      </c>
      <c r="D206" s="105"/>
      <c r="E206" s="105"/>
      <c r="F206" s="105">
        <v>2.7890120792222199</v>
      </c>
      <c r="G206" s="105">
        <v>3.1639477194765901</v>
      </c>
      <c r="H206" s="105">
        <v>3.20426208763626</v>
      </c>
      <c r="I206" s="105">
        <v>3.34703192205613</v>
      </c>
      <c r="J206" s="105">
        <v>3.84199828011953</v>
      </c>
      <c r="K206" s="105">
        <v>4.1809235705581402</v>
      </c>
      <c r="L206" s="105">
        <v>4.6335114175894203</v>
      </c>
      <c r="M206" s="105">
        <v>4.9466218249940503</v>
      </c>
      <c r="N206" s="105">
        <v>5.1882436501481299</v>
      </c>
      <c r="O206" s="105">
        <v>3.4333114373149298</v>
      </c>
      <c r="Q206" s="105">
        <v>11.5304180927566</v>
      </c>
    </row>
    <row r="207" spans="1:17" x14ac:dyDescent="0.3">
      <c r="A207" s="103" t="s">
        <v>256</v>
      </c>
      <c r="B207" s="104">
        <v>43986</v>
      </c>
      <c r="C207" s="105">
        <v>31.302399999999999</v>
      </c>
      <c r="D207" s="105"/>
      <c r="E207" s="105"/>
      <c r="F207" s="105">
        <v>4.3148756977143803</v>
      </c>
      <c r="G207" s="105">
        <v>4.4714810589221798</v>
      </c>
      <c r="H207" s="105">
        <v>4.3346238240795296</v>
      </c>
      <c r="I207" s="105">
        <v>4.5304468797416302</v>
      </c>
      <c r="J207" s="105">
        <v>5.3086435472430802</v>
      </c>
      <c r="K207" s="105">
        <v>4.9053324395851696</v>
      </c>
      <c r="L207" s="105">
        <v>5.4514965090709202</v>
      </c>
      <c r="M207" s="105">
        <v>5.8016981339604499</v>
      </c>
      <c r="N207" s="105">
        <v>6.1918747076903697</v>
      </c>
      <c r="O207" s="105">
        <v>7.2443157379335501</v>
      </c>
      <c r="Q207" s="105">
        <v>14.500887728459499</v>
      </c>
    </row>
    <row r="208" spans="1:17" x14ac:dyDescent="0.3">
      <c r="A208" s="103" t="s">
        <v>257</v>
      </c>
      <c r="B208" s="104">
        <v>43986</v>
      </c>
      <c r="C208" s="105">
        <v>27.0444</v>
      </c>
      <c r="D208" s="105"/>
      <c r="E208" s="105"/>
      <c r="F208" s="105">
        <v>2.02456097533865</v>
      </c>
      <c r="G208" s="105">
        <v>1.61977456288194</v>
      </c>
      <c r="H208" s="105">
        <v>2.4304707788597</v>
      </c>
      <c r="I208" s="105">
        <v>2.6634221246460301</v>
      </c>
      <c r="J208" s="105">
        <v>3.12111355734719</v>
      </c>
      <c r="K208" s="105">
        <v>3.8452211052861802</v>
      </c>
      <c r="L208" s="105">
        <v>4.32584006048309</v>
      </c>
      <c r="M208" s="105">
        <v>4.6152270322418998</v>
      </c>
      <c r="N208" s="105">
        <v>4.9801247728896296</v>
      </c>
      <c r="O208" s="105">
        <v>6.2933821363313402</v>
      </c>
      <c r="Q208" s="105">
        <v>11.9240404166546</v>
      </c>
    </row>
    <row r="209" spans="1:17" x14ac:dyDescent="0.3">
      <c r="A209" s="103" t="s">
        <v>260</v>
      </c>
      <c r="B209" s="104">
        <v>43986</v>
      </c>
      <c r="C209" s="105">
        <v>3120.0405000000001</v>
      </c>
      <c r="D209" s="105"/>
      <c r="E209" s="105"/>
      <c r="F209" s="105">
        <v>2.20063295301631</v>
      </c>
      <c r="G209" s="105">
        <v>2.3432840626255902</v>
      </c>
      <c r="H209" s="105">
        <v>2.7537919340449299</v>
      </c>
      <c r="I209" s="105">
        <v>3.3781544131102699</v>
      </c>
      <c r="J209" s="105">
        <v>4.7163191169579397</v>
      </c>
      <c r="K209" s="105">
        <v>5.3883611094102299</v>
      </c>
      <c r="L209" s="105">
        <v>5.25864694024839</v>
      </c>
      <c r="M209" s="105">
        <v>5.3706530218622301</v>
      </c>
      <c r="N209" s="105">
        <v>5.6617672302186399</v>
      </c>
      <c r="O209" s="105">
        <v>7.0555555702509398</v>
      </c>
      <c r="Q209" s="105">
        <v>11.4358064681667</v>
      </c>
    </row>
    <row r="210" spans="1:17" x14ac:dyDescent="0.3">
      <c r="A210" s="103" t="s">
        <v>261</v>
      </c>
      <c r="B210" s="104">
        <v>43986</v>
      </c>
      <c r="C210" s="105">
        <v>41.991900000000001</v>
      </c>
      <c r="D210" s="105"/>
      <c r="E210" s="105"/>
      <c r="F210" s="105">
        <v>2.1731675137027802</v>
      </c>
      <c r="G210" s="105">
        <v>2.1734263202527799</v>
      </c>
      <c r="H210" s="105">
        <v>2.6835302923387299</v>
      </c>
      <c r="I210" s="105">
        <v>3.4068027729965999</v>
      </c>
      <c r="J210" s="105">
        <v>4.5542910873487097</v>
      </c>
      <c r="K210" s="105">
        <v>5.2275318399074502</v>
      </c>
      <c r="L210" s="105">
        <v>5.2386950289960703</v>
      </c>
      <c r="M210" s="105">
        <v>5.3604768958912699</v>
      </c>
      <c r="N210" s="105">
        <v>5.6871755540134998</v>
      </c>
      <c r="O210" s="105">
        <v>7.13115402375798</v>
      </c>
      <c r="Q210" s="105">
        <v>13.1021525785742</v>
      </c>
    </row>
    <row r="211" spans="1:17" x14ac:dyDescent="0.3">
      <c r="A211" s="103" t="s">
        <v>262</v>
      </c>
      <c r="B211" s="104">
        <v>43986</v>
      </c>
      <c r="C211" s="105">
        <v>3141.9254000000001</v>
      </c>
      <c r="D211" s="105"/>
      <c r="E211" s="105"/>
      <c r="F211" s="105">
        <v>2.22713019884679</v>
      </c>
      <c r="G211" s="105">
        <v>2.3970758663629201</v>
      </c>
      <c r="H211" s="105">
        <v>2.8013865790291099</v>
      </c>
      <c r="I211" s="105">
        <v>3.2778922703444402</v>
      </c>
      <c r="J211" s="105">
        <v>4.7981787749922598</v>
      </c>
      <c r="K211" s="105">
        <v>5.8471861482748198</v>
      </c>
      <c r="L211" s="105">
        <v>5.5169022809034596</v>
      </c>
      <c r="M211" s="105">
        <v>5.5397307731744601</v>
      </c>
      <c r="N211" s="105">
        <v>5.8211108876577704</v>
      </c>
      <c r="O211" s="105">
        <v>7.2014996588701203</v>
      </c>
      <c r="Q211" s="105">
        <v>13.584757098175499</v>
      </c>
    </row>
    <row r="212" spans="1:17" x14ac:dyDescent="0.3">
      <c r="A212" s="103" t="s">
        <v>263</v>
      </c>
      <c r="B212" s="104">
        <v>43986</v>
      </c>
      <c r="C212" s="105">
        <v>1915.0707</v>
      </c>
      <c r="D212" s="105"/>
      <c r="E212" s="105"/>
      <c r="F212" s="105">
        <v>2.6875660239656902</v>
      </c>
      <c r="G212" s="105">
        <v>2.96953579698785</v>
      </c>
      <c r="H212" s="105">
        <v>2.8552917071839201</v>
      </c>
      <c r="I212" s="105">
        <v>3.3520789061404699</v>
      </c>
      <c r="J212" s="105">
        <v>4.9290687332175303</v>
      </c>
      <c r="K212" s="105">
        <v>5.8646803313414404</v>
      </c>
      <c r="L212" s="105">
        <v>5.5374976342549802</v>
      </c>
      <c r="M212" s="105">
        <v>5.5095955347718801</v>
      </c>
      <c r="N212" s="105">
        <v>5.7595326057782898</v>
      </c>
      <c r="O212" s="105">
        <v>5.6567374462681999</v>
      </c>
      <c r="Q212" s="105">
        <v>10.188434787871801</v>
      </c>
    </row>
    <row r="213" spans="1:17" x14ac:dyDescent="0.3">
      <c r="A213" s="103" t="s">
        <v>264</v>
      </c>
      <c r="B213" s="104">
        <v>43986</v>
      </c>
      <c r="C213" s="105">
        <v>3265.6878000000002</v>
      </c>
      <c r="D213" s="105"/>
      <c r="E213" s="105"/>
      <c r="F213" s="105">
        <v>2.4322377830922099</v>
      </c>
      <c r="G213" s="105">
        <v>2.5309581114128701</v>
      </c>
      <c r="H213" s="105">
        <v>2.7512676166517598</v>
      </c>
      <c r="I213" s="105">
        <v>3.2635597680108202</v>
      </c>
      <c r="J213" s="105">
        <v>4.7134540902363202</v>
      </c>
      <c r="K213" s="105">
        <v>5.3305301246857102</v>
      </c>
      <c r="L213" s="105">
        <v>5.2322080104703996</v>
      </c>
      <c r="M213" s="105">
        <v>5.3760324905644001</v>
      </c>
      <c r="N213" s="105">
        <v>5.7020562546827698</v>
      </c>
      <c r="O213" s="105">
        <v>7.1657360692351499</v>
      </c>
      <c r="Q213" s="105">
        <v>13.301125491530801</v>
      </c>
    </row>
    <row r="214" spans="1:17" x14ac:dyDescent="0.3">
      <c r="A214" s="103" t="s">
        <v>265</v>
      </c>
      <c r="B214" s="104">
        <v>43986</v>
      </c>
      <c r="C214" s="105">
        <v>1083.8946000000001</v>
      </c>
      <c r="D214" s="105"/>
      <c r="E214" s="105"/>
      <c r="F214" s="105">
        <v>2.8053315185055898</v>
      </c>
      <c r="G214" s="105">
        <v>2.6474200181839298</v>
      </c>
      <c r="H214" s="105">
        <v>2.9039082760367401</v>
      </c>
      <c r="I214" s="105">
        <v>2.9720637369631802</v>
      </c>
      <c r="J214" s="105">
        <v>3.2860352655958298</v>
      </c>
      <c r="K214" s="105">
        <v>3.8181551631876198</v>
      </c>
      <c r="L214" s="105">
        <v>4.5216708949445499</v>
      </c>
      <c r="M214" s="105">
        <v>4.9513707792138399</v>
      </c>
      <c r="N214" s="105">
        <v>5.4200198343798904</v>
      </c>
      <c r="O214" s="105"/>
      <c r="Q214" s="105">
        <v>6.0473810914339499</v>
      </c>
    </row>
    <row r="215" spans="1:17" x14ac:dyDescent="0.3">
      <c r="A215" s="136"/>
      <c r="B215" s="136"/>
      <c r="C215" s="136"/>
      <c r="D215" s="108"/>
      <c r="E215" s="108"/>
      <c r="F215" s="108"/>
      <c r="G215" s="108"/>
      <c r="H215" s="108"/>
      <c r="I215" s="108"/>
      <c r="J215" s="108"/>
      <c r="K215" s="108"/>
      <c r="L215" s="108"/>
      <c r="M215" s="108"/>
      <c r="N215" s="108" t="s">
        <v>4</v>
      </c>
      <c r="O215" s="108" t="s">
        <v>5</v>
      </c>
      <c r="P215" s="108" t="s">
        <v>6</v>
      </c>
      <c r="Q215" s="108" t="s">
        <v>46</v>
      </c>
    </row>
    <row r="216" spans="1:17" x14ac:dyDescent="0.3">
      <c r="A216" s="136"/>
      <c r="B216" s="136"/>
      <c r="C216" s="136"/>
      <c r="D216" s="108"/>
      <c r="E216" s="108"/>
      <c r="F216" s="108"/>
      <c r="G216" s="108"/>
      <c r="H216" s="108"/>
      <c r="I216" s="108"/>
      <c r="J216" s="108"/>
      <c r="K216" s="108"/>
      <c r="L216" s="108"/>
      <c r="M216" s="108"/>
      <c r="N216" s="108" t="s">
        <v>0</v>
      </c>
      <c r="O216" s="108" t="s">
        <v>0</v>
      </c>
      <c r="P216" s="108" t="s">
        <v>0</v>
      </c>
      <c r="Q216" s="108" t="s">
        <v>0</v>
      </c>
    </row>
    <row r="217" spans="1:17" x14ac:dyDescent="0.3">
      <c r="A217" s="108" t="s">
        <v>7</v>
      </c>
      <c r="B217" s="108" t="s">
        <v>8</v>
      </c>
      <c r="C217" s="108" t="s">
        <v>9</v>
      </c>
      <c r="D217" s="108"/>
      <c r="E217" s="108"/>
      <c r="F217" s="108"/>
      <c r="G217" s="108"/>
      <c r="H217" s="108"/>
      <c r="I217" s="108"/>
      <c r="J217" s="108"/>
      <c r="K217" s="108"/>
      <c r="L217" s="108"/>
      <c r="M217" s="108"/>
      <c r="N217" s="108"/>
      <c r="O217" s="108"/>
      <c r="P217" s="108"/>
      <c r="Q217" s="108"/>
    </row>
    <row r="218" spans="1:17" x14ac:dyDescent="0.3">
      <c r="A218" s="102" t="s">
        <v>386</v>
      </c>
      <c r="B218" s="102"/>
      <c r="C218" s="102"/>
      <c r="D218" s="102"/>
      <c r="E218" s="102"/>
      <c r="F218" s="102"/>
      <c r="G218" s="102"/>
      <c r="H218" s="102"/>
      <c r="I218" s="102"/>
      <c r="J218" s="102"/>
      <c r="K218" s="102"/>
      <c r="L218" s="102"/>
      <c r="M218" s="102"/>
      <c r="N218" s="102"/>
      <c r="O218" s="102"/>
      <c r="P218" s="102"/>
      <c r="Q218" s="102"/>
    </row>
    <row r="219" spans="1:17" x14ac:dyDescent="0.3">
      <c r="A219" s="103" t="s">
        <v>163</v>
      </c>
      <c r="B219" s="104">
        <v>43986</v>
      </c>
      <c r="C219" s="105">
        <v>37.31</v>
      </c>
      <c r="D219" s="105"/>
      <c r="E219" s="105"/>
      <c r="F219" s="105"/>
      <c r="G219" s="105"/>
      <c r="H219" s="105"/>
      <c r="I219" s="105"/>
      <c r="J219" s="105"/>
      <c r="K219" s="105"/>
      <c r="L219" s="105"/>
      <c r="M219" s="105"/>
      <c r="N219" s="105">
        <v>-11.409519584839501</v>
      </c>
      <c r="O219" s="105">
        <v>1.73429719420122</v>
      </c>
      <c r="P219" s="105">
        <v>7.6082425108689202</v>
      </c>
      <c r="Q219" s="105">
        <v>18.986553013514701</v>
      </c>
    </row>
    <row r="220" spans="1:17" x14ac:dyDescent="0.3">
      <c r="A220" s="103" t="s">
        <v>164</v>
      </c>
      <c r="B220" s="104">
        <v>43986</v>
      </c>
      <c r="C220" s="105">
        <v>30.4</v>
      </c>
      <c r="D220" s="105"/>
      <c r="E220" s="105"/>
      <c r="F220" s="105"/>
      <c r="G220" s="105"/>
      <c r="H220" s="105"/>
      <c r="I220" s="105"/>
      <c r="J220" s="105"/>
      <c r="K220" s="105"/>
      <c r="L220" s="105"/>
      <c r="M220" s="105"/>
      <c r="N220" s="105">
        <v>-9.8455429568463106</v>
      </c>
      <c r="O220" s="105">
        <v>2.74651139860612</v>
      </c>
      <c r="P220" s="105">
        <v>8.5620455078583095</v>
      </c>
      <c r="Q220" s="105">
        <v>20.729772297459501</v>
      </c>
    </row>
    <row r="221" spans="1:17" x14ac:dyDescent="0.3">
      <c r="A221" s="103" t="s">
        <v>165</v>
      </c>
      <c r="B221" s="104">
        <v>43986</v>
      </c>
      <c r="C221" s="105">
        <v>46.279800000000002</v>
      </c>
      <c r="D221" s="105"/>
      <c r="E221" s="105"/>
      <c r="F221" s="105"/>
      <c r="G221" s="105"/>
      <c r="H221" s="105"/>
      <c r="I221" s="105"/>
      <c r="J221" s="105"/>
      <c r="K221" s="105"/>
      <c r="L221" s="105"/>
      <c r="M221" s="105"/>
      <c r="N221" s="105">
        <v>-7.4957005201090299</v>
      </c>
      <c r="O221" s="105">
        <v>6.7826412357018198</v>
      </c>
      <c r="P221" s="105">
        <v>10.0262020616528</v>
      </c>
      <c r="Q221" s="105">
        <v>28.3130664487751</v>
      </c>
    </row>
    <row r="222" spans="1:17" x14ac:dyDescent="0.3">
      <c r="A222" s="103" t="s">
        <v>166</v>
      </c>
      <c r="B222" s="104">
        <v>43986</v>
      </c>
      <c r="C222" s="105">
        <v>40.799999999999997</v>
      </c>
      <c r="D222" s="105"/>
      <c r="E222" s="105"/>
      <c r="F222" s="105"/>
      <c r="G222" s="105"/>
      <c r="H222" s="105"/>
      <c r="I222" s="105"/>
      <c r="J222" s="105"/>
      <c r="K222" s="105"/>
      <c r="L222" s="105"/>
      <c r="M222" s="105"/>
      <c r="N222" s="105">
        <v>-15.8502049602752</v>
      </c>
      <c r="O222" s="105">
        <v>-3.8153948420390802</v>
      </c>
      <c r="P222" s="105">
        <v>2.26825659742389</v>
      </c>
      <c r="Q222" s="105">
        <v>0.31274073831740001</v>
      </c>
    </row>
    <row r="223" spans="1:17" x14ac:dyDescent="0.3">
      <c r="A223" s="103" t="s">
        <v>167</v>
      </c>
      <c r="B223" s="104">
        <v>43986</v>
      </c>
      <c r="C223" s="105">
        <v>38.462000000000003</v>
      </c>
      <c r="D223" s="105"/>
      <c r="E223" s="105"/>
      <c r="F223" s="105"/>
      <c r="G223" s="105"/>
      <c r="H223" s="105"/>
      <c r="I223" s="105"/>
      <c r="J223" s="105"/>
      <c r="K223" s="105"/>
      <c r="L223" s="105"/>
      <c r="M223" s="105"/>
      <c r="N223" s="105">
        <v>-7.0458873265397699</v>
      </c>
      <c r="O223" s="105">
        <v>3.0012924513683599</v>
      </c>
      <c r="P223" s="105">
        <v>6.2086477286248902</v>
      </c>
      <c r="Q223" s="105">
        <v>16.946503131071701</v>
      </c>
    </row>
    <row r="224" spans="1:17" x14ac:dyDescent="0.3">
      <c r="A224" s="103" t="s">
        <v>168</v>
      </c>
      <c r="B224" s="104">
        <v>43986</v>
      </c>
      <c r="C224" s="105">
        <v>8.6</v>
      </c>
      <c r="D224" s="105"/>
      <c r="E224" s="105"/>
      <c r="F224" s="105"/>
      <c r="G224" s="105"/>
      <c r="H224" s="105"/>
      <c r="I224" s="105"/>
      <c r="J224" s="105"/>
      <c r="K224" s="105"/>
      <c r="L224" s="105"/>
      <c r="M224" s="105"/>
      <c r="N224" s="105">
        <v>-2.5976396908205399</v>
      </c>
      <c r="O224" s="105"/>
      <c r="P224" s="105"/>
      <c r="Q224" s="105">
        <v>-6.1124401913875603</v>
      </c>
    </row>
    <row r="225" spans="1:17" x14ac:dyDescent="0.3">
      <c r="A225" s="103" t="s">
        <v>169</v>
      </c>
      <c r="B225" s="104">
        <v>43986</v>
      </c>
      <c r="C225" s="105">
        <v>10.4</v>
      </c>
      <c r="D225" s="105"/>
      <c r="E225" s="105"/>
      <c r="F225" s="105"/>
      <c r="G225" s="105"/>
      <c r="H225" s="105"/>
      <c r="I225" s="105"/>
      <c r="J225" s="105"/>
      <c r="K225" s="105"/>
      <c r="L225" s="105"/>
      <c r="M225" s="105"/>
      <c r="N225" s="105">
        <v>-5.4396423248882302</v>
      </c>
      <c r="O225" s="105"/>
      <c r="P225" s="105"/>
      <c r="Q225" s="105">
        <v>2.4579124579124598</v>
      </c>
    </row>
    <row r="226" spans="1:17" x14ac:dyDescent="0.3">
      <c r="A226" s="103" t="s">
        <v>170</v>
      </c>
      <c r="B226" s="104">
        <v>43986</v>
      </c>
      <c r="C226" s="105">
        <v>55.73</v>
      </c>
      <c r="D226" s="105"/>
      <c r="E226" s="105"/>
      <c r="F226" s="105"/>
      <c r="G226" s="105"/>
      <c r="H226" s="105"/>
      <c r="I226" s="105"/>
      <c r="J226" s="105"/>
      <c r="K226" s="105"/>
      <c r="L226" s="105"/>
      <c r="M226" s="105"/>
      <c r="N226" s="105">
        <v>-2.1706372158292599</v>
      </c>
      <c r="O226" s="105">
        <v>5.1772990974125097</v>
      </c>
      <c r="P226" s="105">
        <v>9.2521342374231601</v>
      </c>
      <c r="Q226" s="105">
        <v>18.629153665057501</v>
      </c>
    </row>
    <row r="227" spans="1:17" x14ac:dyDescent="0.3">
      <c r="A227" s="103" t="s">
        <v>171</v>
      </c>
      <c r="B227" s="104">
        <v>43986</v>
      </c>
      <c r="C227" s="105">
        <v>64.66</v>
      </c>
      <c r="D227" s="105"/>
      <c r="E227" s="105"/>
      <c r="F227" s="105"/>
      <c r="G227" s="105"/>
      <c r="H227" s="105"/>
      <c r="I227" s="105"/>
      <c r="J227" s="105"/>
      <c r="K227" s="105"/>
      <c r="L227" s="105"/>
      <c r="M227" s="105"/>
      <c r="N227" s="105">
        <v>-8.6228859685286707</v>
      </c>
      <c r="O227" s="105">
        <v>5.0859233101813999</v>
      </c>
      <c r="P227" s="105">
        <v>8.4627644869980703</v>
      </c>
      <c r="Q227" s="105">
        <v>15.6813176784633</v>
      </c>
    </row>
    <row r="228" spans="1:17" x14ac:dyDescent="0.3">
      <c r="A228" s="103" t="s">
        <v>172</v>
      </c>
      <c r="B228" s="104">
        <v>43986</v>
      </c>
      <c r="C228" s="105">
        <v>45.472000000000001</v>
      </c>
      <c r="D228" s="105"/>
      <c r="E228" s="105"/>
      <c r="F228" s="105"/>
      <c r="G228" s="105"/>
      <c r="H228" s="105"/>
      <c r="I228" s="105"/>
      <c r="J228" s="105"/>
      <c r="K228" s="105"/>
      <c r="L228" s="105"/>
      <c r="M228" s="105"/>
      <c r="N228" s="105">
        <v>-12.6267460645326</v>
      </c>
      <c r="O228" s="105">
        <v>1.1723301835506399</v>
      </c>
      <c r="P228" s="105">
        <v>8.9237913857673306</v>
      </c>
      <c r="Q228" s="105">
        <v>18.870621775303199</v>
      </c>
    </row>
    <row r="229" spans="1:17" x14ac:dyDescent="0.3">
      <c r="A229" s="103" t="s">
        <v>173</v>
      </c>
      <c r="B229" s="104">
        <v>43986</v>
      </c>
      <c r="C229" s="105">
        <v>43.32</v>
      </c>
      <c r="D229" s="105"/>
      <c r="E229" s="105"/>
      <c r="F229" s="105"/>
      <c r="G229" s="105"/>
      <c r="H229" s="105"/>
      <c r="I229" s="105"/>
      <c r="J229" s="105"/>
      <c r="K229" s="105"/>
      <c r="L229" s="105"/>
      <c r="M229" s="105"/>
      <c r="N229" s="105">
        <v>-15.4473390771146</v>
      </c>
      <c r="O229" s="105">
        <v>-1.01906230372275</v>
      </c>
      <c r="P229" s="105">
        <v>3.9360015777582098</v>
      </c>
      <c r="Q229" s="105">
        <v>13.3895178968972</v>
      </c>
    </row>
    <row r="230" spans="1:17" x14ac:dyDescent="0.3">
      <c r="A230" s="103" t="s">
        <v>174</v>
      </c>
      <c r="B230" s="104">
        <v>43986</v>
      </c>
      <c r="C230" s="105">
        <v>13.1511</v>
      </c>
      <c r="D230" s="105"/>
      <c r="E230" s="105"/>
      <c r="F230" s="105"/>
      <c r="G230" s="105"/>
      <c r="H230" s="105"/>
      <c r="I230" s="105"/>
      <c r="J230" s="105"/>
      <c r="K230" s="105"/>
      <c r="L230" s="105"/>
      <c r="M230" s="105"/>
      <c r="N230" s="105">
        <v>-16.116649584611899</v>
      </c>
      <c r="O230" s="105">
        <v>-0.83632353037478002</v>
      </c>
      <c r="P230" s="105"/>
      <c r="Q230" s="105">
        <v>7.1084765142150799</v>
      </c>
    </row>
    <row r="231" spans="1:17" x14ac:dyDescent="0.3">
      <c r="A231" s="103" t="s">
        <v>175</v>
      </c>
      <c r="B231" s="104">
        <v>43986</v>
      </c>
      <c r="C231" s="105">
        <v>483.13170000000002</v>
      </c>
      <c r="D231" s="105"/>
      <c r="E231" s="105"/>
      <c r="F231" s="105"/>
      <c r="G231" s="105"/>
      <c r="H231" s="105"/>
      <c r="I231" s="105"/>
      <c r="J231" s="105"/>
      <c r="K231" s="105"/>
      <c r="L231" s="105"/>
      <c r="M231" s="105"/>
      <c r="N231" s="105">
        <v>-21.3609249384251</v>
      </c>
      <c r="O231" s="105">
        <v>-2.9222526440719498</v>
      </c>
      <c r="P231" s="105">
        <v>2.8732230266733598</v>
      </c>
      <c r="Q231" s="105">
        <v>13.3450356931329</v>
      </c>
    </row>
    <row r="232" spans="1:17" x14ac:dyDescent="0.3">
      <c r="A232" s="103" t="s">
        <v>176</v>
      </c>
      <c r="B232" s="104">
        <v>43986</v>
      </c>
      <c r="C232" s="105">
        <v>311.23700000000002</v>
      </c>
      <c r="D232" s="105"/>
      <c r="E232" s="105"/>
      <c r="F232" s="105"/>
      <c r="G232" s="105"/>
      <c r="H232" s="105"/>
      <c r="I232" s="105"/>
      <c r="J232" s="105"/>
      <c r="K232" s="105"/>
      <c r="L232" s="105"/>
      <c r="M232" s="105"/>
      <c r="N232" s="105">
        <v>-19.532009592240001</v>
      </c>
      <c r="O232" s="105">
        <v>-0.65665995693330703</v>
      </c>
      <c r="P232" s="105">
        <v>6.7342953164673496</v>
      </c>
      <c r="Q232" s="105">
        <v>15.0776154946936</v>
      </c>
    </row>
    <row r="233" spans="1:17" x14ac:dyDescent="0.3">
      <c r="A233" s="103" t="s">
        <v>177</v>
      </c>
      <c r="B233" s="104">
        <v>43986</v>
      </c>
      <c r="C233" s="105">
        <v>431.5</v>
      </c>
      <c r="D233" s="105"/>
      <c r="E233" s="105"/>
      <c r="F233" s="105"/>
      <c r="G233" s="105"/>
      <c r="H233" s="105"/>
      <c r="I233" s="105"/>
      <c r="J233" s="105"/>
      <c r="K233" s="105"/>
      <c r="L233" s="105"/>
      <c r="M233" s="105"/>
      <c r="N233" s="105">
        <v>-22.8281192042821</v>
      </c>
      <c r="O233" s="105">
        <v>-4.9030451535046202</v>
      </c>
      <c r="P233" s="105">
        <v>2.24118784047482</v>
      </c>
      <c r="Q233" s="105">
        <v>10.344191373102101</v>
      </c>
    </row>
    <row r="234" spans="1:17" x14ac:dyDescent="0.3">
      <c r="A234" s="103" t="s">
        <v>178</v>
      </c>
      <c r="B234" s="104">
        <v>43986</v>
      </c>
      <c r="C234" s="105">
        <v>33.003</v>
      </c>
      <c r="D234" s="105"/>
      <c r="E234" s="105"/>
      <c r="F234" s="105"/>
      <c r="G234" s="105"/>
      <c r="H234" s="105"/>
      <c r="I234" s="105"/>
      <c r="J234" s="105"/>
      <c r="K234" s="105"/>
      <c r="L234" s="105"/>
      <c r="M234" s="105"/>
      <c r="N234" s="105">
        <v>-16.659093679015701</v>
      </c>
      <c r="O234" s="105">
        <v>-3.12224848588383</v>
      </c>
      <c r="P234" s="105">
        <v>5.05777432789972</v>
      </c>
      <c r="Q234" s="105">
        <v>12.7363256107084</v>
      </c>
    </row>
    <row r="235" spans="1:17" x14ac:dyDescent="0.3">
      <c r="A235" s="103" t="s">
        <v>179</v>
      </c>
      <c r="B235" s="104">
        <v>43986</v>
      </c>
      <c r="C235" s="105">
        <v>349.34</v>
      </c>
      <c r="D235" s="105"/>
      <c r="E235" s="105"/>
      <c r="F235" s="105"/>
      <c r="G235" s="105"/>
      <c r="H235" s="105"/>
      <c r="I235" s="105"/>
      <c r="J235" s="105"/>
      <c r="K235" s="105"/>
      <c r="L235" s="105"/>
      <c r="M235" s="105"/>
      <c r="N235" s="105">
        <v>-15.8249578974534</v>
      </c>
      <c r="O235" s="105">
        <v>0.86002495734577</v>
      </c>
      <c r="P235" s="105">
        <v>6.2346698325328704</v>
      </c>
      <c r="Q235" s="105">
        <v>16.108149051258899</v>
      </c>
    </row>
    <row r="236" spans="1:17" x14ac:dyDescent="0.3">
      <c r="A236" s="103" t="s">
        <v>180</v>
      </c>
      <c r="B236" s="104">
        <v>43986</v>
      </c>
      <c r="C236" s="105">
        <v>9.1</v>
      </c>
      <c r="D236" s="105"/>
      <c r="E236" s="105"/>
      <c r="F236" s="105"/>
      <c r="G236" s="105"/>
      <c r="H236" s="105"/>
      <c r="I236" s="105"/>
      <c r="J236" s="105"/>
      <c r="K236" s="105"/>
      <c r="L236" s="105"/>
      <c r="M236" s="105"/>
      <c r="N236" s="105">
        <v>-19.344697904717599</v>
      </c>
      <c r="O236" s="105"/>
      <c r="P236" s="105"/>
      <c r="Q236" s="105">
        <v>-4.0858208955223896</v>
      </c>
    </row>
    <row r="237" spans="1:17" x14ac:dyDescent="0.3">
      <c r="A237" s="103" t="s">
        <v>181</v>
      </c>
      <c r="B237" s="104">
        <v>43986</v>
      </c>
      <c r="C237" s="105">
        <v>25.62</v>
      </c>
      <c r="D237" s="105"/>
      <c r="E237" s="105"/>
      <c r="F237" s="105"/>
      <c r="G237" s="105"/>
      <c r="H237" s="105"/>
      <c r="I237" s="105"/>
      <c r="J237" s="105"/>
      <c r="K237" s="105"/>
      <c r="L237" s="105"/>
      <c r="M237" s="105"/>
      <c r="N237" s="105">
        <v>-8.8984787646737704</v>
      </c>
      <c r="O237" s="105">
        <v>1.21027640723646</v>
      </c>
      <c r="P237" s="105">
        <v>5.6138478379857704</v>
      </c>
      <c r="Q237" s="105">
        <v>23.185441236274901</v>
      </c>
    </row>
    <row r="238" spans="1:17" x14ac:dyDescent="0.3">
      <c r="A238" s="103" t="s">
        <v>182</v>
      </c>
      <c r="B238" s="104">
        <v>43986</v>
      </c>
      <c r="C238" s="105">
        <v>48.02</v>
      </c>
      <c r="D238" s="105"/>
      <c r="E238" s="105"/>
      <c r="F238" s="105"/>
      <c r="G238" s="105"/>
      <c r="H238" s="105"/>
      <c r="I238" s="105"/>
      <c r="J238" s="105"/>
      <c r="K238" s="105"/>
      <c r="L238" s="105"/>
      <c r="M238" s="105"/>
      <c r="N238" s="105">
        <v>-22.511687574782002</v>
      </c>
      <c r="O238" s="105">
        <v>-2.6099939797366298</v>
      </c>
      <c r="P238" s="105">
        <v>4.0167679065456197</v>
      </c>
      <c r="Q238" s="105">
        <v>15.5135545050306</v>
      </c>
    </row>
    <row r="239" spans="1:17" x14ac:dyDescent="0.3">
      <c r="A239" s="103" t="s">
        <v>183</v>
      </c>
      <c r="B239" s="104">
        <v>43986</v>
      </c>
      <c r="C239" s="105">
        <v>8.51</v>
      </c>
      <c r="D239" s="105"/>
      <c r="E239" s="105"/>
      <c r="F239" s="105"/>
      <c r="G239" s="105"/>
      <c r="H239" s="105"/>
      <c r="I239" s="105"/>
      <c r="J239" s="105"/>
      <c r="K239" s="105"/>
      <c r="L239" s="105"/>
      <c r="M239" s="105"/>
      <c r="N239" s="105">
        <v>-15.616284044690699</v>
      </c>
      <c r="O239" s="105"/>
      <c r="P239" s="105"/>
      <c r="Q239" s="105">
        <v>-6.1175478065241897</v>
      </c>
    </row>
    <row r="240" spans="1:17" x14ac:dyDescent="0.3">
      <c r="A240" s="103" t="s">
        <v>184</v>
      </c>
      <c r="B240" s="104">
        <v>43986</v>
      </c>
      <c r="C240" s="105">
        <v>51.81</v>
      </c>
      <c r="D240" s="105"/>
      <c r="E240" s="105"/>
      <c r="F240" s="105"/>
      <c r="G240" s="105"/>
      <c r="H240" s="105"/>
      <c r="I240" s="105"/>
      <c r="J240" s="105"/>
      <c r="K240" s="105"/>
      <c r="L240" s="105"/>
      <c r="M240" s="105"/>
      <c r="N240" s="105">
        <v>-9.6335891682269299</v>
      </c>
      <c r="O240" s="105">
        <v>4.16611278068173</v>
      </c>
      <c r="P240" s="105">
        <v>8.9505042522524807</v>
      </c>
      <c r="Q240" s="105">
        <v>21.873342758703402</v>
      </c>
    </row>
    <row r="241" spans="1:17" x14ac:dyDescent="0.3">
      <c r="A241" s="103" t="s">
        <v>185</v>
      </c>
      <c r="B241" s="104">
        <v>43986</v>
      </c>
      <c r="C241" s="105">
        <v>8.7570999999999994</v>
      </c>
      <c r="D241" s="105"/>
      <c r="E241" s="105"/>
      <c r="F241" s="105"/>
      <c r="G241" s="105"/>
      <c r="H241" s="105"/>
      <c r="I241" s="105"/>
      <c r="J241" s="105"/>
      <c r="K241" s="105"/>
      <c r="L241" s="105"/>
      <c r="M241" s="105"/>
      <c r="N241" s="105"/>
      <c r="O241" s="105"/>
      <c r="P241" s="105"/>
      <c r="Q241" s="105">
        <v>-19.724282608695699</v>
      </c>
    </row>
    <row r="242" spans="1:17" x14ac:dyDescent="0.3">
      <c r="A242" s="103" t="s">
        <v>186</v>
      </c>
      <c r="B242" s="104">
        <v>43986</v>
      </c>
      <c r="C242" s="105">
        <v>16.303699999999999</v>
      </c>
      <c r="D242" s="105"/>
      <c r="E242" s="105"/>
      <c r="F242" s="105"/>
      <c r="G242" s="105"/>
      <c r="H242" s="105"/>
      <c r="I242" s="105"/>
      <c r="J242" s="105"/>
      <c r="K242" s="105"/>
      <c r="L242" s="105"/>
      <c r="M242" s="105"/>
      <c r="N242" s="105">
        <v>-14.2575413736927</v>
      </c>
      <c r="O242" s="105">
        <v>0.65916017644128999</v>
      </c>
      <c r="P242" s="105">
        <v>7.8338590632535903</v>
      </c>
      <c r="Q242" s="105">
        <v>17.252589452916499</v>
      </c>
    </row>
    <row r="243" spans="1:17" x14ac:dyDescent="0.3">
      <c r="A243" s="103" t="s">
        <v>187</v>
      </c>
      <c r="B243" s="104">
        <v>43986</v>
      </c>
      <c r="C243" s="105">
        <v>43.222000000000001</v>
      </c>
      <c r="D243" s="105"/>
      <c r="E243" s="105"/>
      <c r="F243" s="105"/>
      <c r="G243" s="105"/>
      <c r="H243" s="105"/>
      <c r="I243" s="105"/>
      <c r="J243" s="105"/>
      <c r="K243" s="105"/>
      <c r="L243" s="105"/>
      <c r="M243" s="105"/>
      <c r="N243" s="105">
        <v>-13.382537852429801</v>
      </c>
      <c r="O243" s="105">
        <v>1.09719077456425</v>
      </c>
      <c r="P243" s="105">
        <v>7.8433232549620904</v>
      </c>
      <c r="Q243" s="105">
        <v>15.1716348711238</v>
      </c>
    </row>
    <row r="244" spans="1:17" x14ac:dyDescent="0.3">
      <c r="A244" s="103" t="s">
        <v>188</v>
      </c>
      <c r="B244" s="104">
        <v>43986</v>
      </c>
      <c r="C244" s="105">
        <v>48.207999999999998</v>
      </c>
      <c r="D244" s="105"/>
      <c r="E244" s="105"/>
      <c r="F244" s="105"/>
      <c r="G244" s="105"/>
      <c r="H244" s="105"/>
      <c r="I244" s="105"/>
      <c r="J244" s="105"/>
      <c r="K244" s="105"/>
      <c r="L244" s="105"/>
      <c r="M244" s="105"/>
      <c r="N244" s="105">
        <v>-16.0561862262063</v>
      </c>
      <c r="O244" s="105">
        <v>-2.1804117552854798</v>
      </c>
      <c r="P244" s="105">
        <v>5.9585146904075899</v>
      </c>
      <c r="Q244" s="105">
        <v>13.9759393047381</v>
      </c>
    </row>
    <row r="245" spans="1:17" x14ac:dyDescent="0.3">
      <c r="A245" s="103" t="s">
        <v>189</v>
      </c>
      <c r="B245" s="104">
        <v>43986</v>
      </c>
      <c r="C245" s="105">
        <v>62.117800000000003</v>
      </c>
      <c r="D245" s="105"/>
      <c r="E245" s="105"/>
      <c r="F245" s="105"/>
      <c r="G245" s="105"/>
      <c r="H245" s="105"/>
      <c r="I245" s="105"/>
      <c r="J245" s="105"/>
      <c r="K245" s="105"/>
      <c r="L245" s="105"/>
      <c r="M245" s="105"/>
      <c r="N245" s="105">
        <v>-14.2542697957638</v>
      </c>
      <c r="O245" s="105">
        <v>1.28163085631482</v>
      </c>
      <c r="P245" s="105">
        <v>4.7611145644876904</v>
      </c>
      <c r="Q245" s="105">
        <v>14.415040934169101</v>
      </c>
    </row>
    <row r="246" spans="1:17" x14ac:dyDescent="0.3">
      <c r="A246" s="103" t="s">
        <v>190</v>
      </c>
      <c r="B246" s="104">
        <v>43986</v>
      </c>
      <c r="C246" s="105">
        <v>10.6768</v>
      </c>
      <c r="D246" s="105"/>
      <c r="E246" s="105"/>
      <c r="F246" s="105"/>
      <c r="G246" s="105"/>
      <c r="H246" s="105"/>
      <c r="I246" s="105"/>
      <c r="J246" s="105"/>
      <c r="K246" s="105"/>
      <c r="L246" s="105"/>
      <c r="M246" s="105"/>
      <c r="N246" s="105">
        <v>-14.6981199853796</v>
      </c>
      <c r="O246" s="105">
        <v>-2.5256717068096899</v>
      </c>
      <c r="P246" s="105"/>
      <c r="Q246" s="105">
        <v>1.8643924528301901</v>
      </c>
    </row>
    <row r="247" spans="1:17" x14ac:dyDescent="0.3">
      <c r="A247" s="103" t="s">
        <v>191</v>
      </c>
      <c r="B247" s="104">
        <v>43986</v>
      </c>
      <c r="C247" s="105">
        <v>16.969000000000001</v>
      </c>
      <c r="D247" s="105"/>
      <c r="E247" s="105"/>
      <c r="F247" s="105"/>
      <c r="G247" s="105"/>
      <c r="H247" s="105"/>
      <c r="I247" s="105"/>
      <c r="J247" s="105"/>
      <c r="K247" s="105"/>
      <c r="L247" s="105"/>
      <c r="M247" s="105"/>
      <c r="N247" s="105">
        <v>-11.1914792521832</v>
      </c>
      <c r="O247" s="105">
        <v>4.7690544926084701</v>
      </c>
      <c r="P247" s="105"/>
      <c r="Q247" s="105">
        <v>15.701759259259299</v>
      </c>
    </row>
    <row r="248" spans="1:17" x14ac:dyDescent="0.3">
      <c r="A248" s="103" t="s">
        <v>192</v>
      </c>
      <c r="B248" s="104">
        <v>43986</v>
      </c>
      <c r="C248" s="105">
        <v>16.0259</v>
      </c>
      <c r="D248" s="105"/>
      <c r="E248" s="105"/>
      <c r="F248" s="105"/>
      <c r="G248" s="105"/>
      <c r="H248" s="105"/>
      <c r="I248" s="105"/>
      <c r="J248" s="105"/>
      <c r="K248" s="105"/>
      <c r="L248" s="105"/>
      <c r="M248" s="105"/>
      <c r="N248" s="105">
        <v>-13.4237433945455</v>
      </c>
      <c r="O248" s="105">
        <v>-1.04609068208247</v>
      </c>
      <c r="P248" s="105">
        <v>9.8932464591199096</v>
      </c>
      <c r="Q248" s="105">
        <v>11.215979092299801</v>
      </c>
    </row>
    <row r="249" spans="1:17" x14ac:dyDescent="0.3">
      <c r="A249" s="103" t="s">
        <v>193</v>
      </c>
      <c r="B249" s="104">
        <v>43986</v>
      </c>
      <c r="C249" s="105">
        <v>42.478700000000003</v>
      </c>
      <c r="D249" s="105"/>
      <c r="E249" s="105"/>
      <c r="F249" s="105"/>
      <c r="G249" s="105"/>
      <c r="H249" s="105"/>
      <c r="I249" s="105"/>
      <c r="J249" s="105"/>
      <c r="K249" s="105"/>
      <c r="L249" s="105"/>
      <c r="M249" s="105"/>
      <c r="N249" s="105">
        <v>-29.360452055245901</v>
      </c>
      <c r="O249" s="105">
        <v>-9.4274371660422798</v>
      </c>
      <c r="P249" s="105">
        <v>-1.5535963175482099</v>
      </c>
      <c r="Q249" s="105">
        <v>9.6011196739486895</v>
      </c>
    </row>
    <row r="250" spans="1:17" x14ac:dyDescent="0.3">
      <c r="A250" s="103" t="s">
        <v>194</v>
      </c>
      <c r="B250" s="104">
        <v>43986</v>
      </c>
      <c r="C250" s="105">
        <v>10.037100000000001</v>
      </c>
      <c r="D250" s="105"/>
      <c r="E250" s="105"/>
      <c r="F250" s="105"/>
      <c r="G250" s="105"/>
      <c r="H250" s="105"/>
      <c r="I250" s="105"/>
      <c r="J250" s="105"/>
      <c r="K250" s="105"/>
      <c r="L250" s="105"/>
      <c r="M250" s="105"/>
      <c r="N250" s="105"/>
      <c r="O250" s="105"/>
      <c r="P250" s="105"/>
      <c r="Q250" s="105">
        <v>0.42852848101266999</v>
      </c>
    </row>
    <row r="251" spans="1:17" x14ac:dyDescent="0.3">
      <c r="A251" s="103" t="s">
        <v>195</v>
      </c>
      <c r="B251" s="104">
        <v>43986</v>
      </c>
      <c r="C251" s="105">
        <v>13.33</v>
      </c>
      <c r="D251" s="105"/>
      <c r="E251" s="105"/>
      <c r="F251" s="105"/>
      <c r="G251" s="105"/>
      <c r="H251" s="105"/>
      <c r="I251" s="105"/>
      <c r="J251" s="105"/>
      <c r="K251" s="105"/>
      <c r="L251" s="105"/>
      <c r="M251" s="105"/>
      <c r="N251" s="105">
        <v>-14.1825080349671</v>
      </c>
      <c r="O251" s="105">
        <v>0.45502711462943402</v>
      </c>
      <c r="P251" s="105"/>
      <c r="Q251" s="105">
        <v>7.4248625534514296</v>
      </c>
    </row>
    <row r="252" spans="1:17" x14ac:dyDescent="0.3">
      <c r="A252" s="103" t="s">
        <v>196</v>
      </c>
      <c r="B252" s="104">
        <v>43986</v>
      </c>
      <c r="C252" s="105">
        <v>171.42</v>
      </c>
      <c r="D252" s="105"/>
      <c r="E252" s="105"/>
      <c r="F252" s="105"/>
      <c r="G252" s="105"/>
      <c r="H252" s="105"/>
      <c r="I252" s="105"/>
      <c r="J252" s="105"/>
      <c r="K252" s="105"/>
      <c r="L252" s="105"/>
      <c r="M252" s="105"/>
      <c r="N252" s="105">
        <v>-17.439584936182001</v>
      </c>
      <c r="O252" s="105">
        <v>-3.2933020212959798</v>
      </c>
      <c r="P252" s="105">
        <v>2.6791677960304701</v>
      </c>
      <c r="Q252" s="105">
        <v>9.1965368821400197</v>
      </c>
    </row>
    <row r="253" spans="1:17" x14ac:dyDescent="0.3">
      <c r="A253" s="103" t="s">
        <v>197</v>
      </c>
      <c r="B253" s="104">
        <v>43986</v>
      </c>
      <c r="C253" s="105">
        <v>184.18</v>
      </c>
      <c r="D253" s="105"/>
      <c r="E253" s="105"/>
      <c r="F253" s="105"/>
      <c r="G253" s="105"/>
      <c r="H253" s="105"/>
      <c r="I253" s="105"/>
      <c r="J253" s="105"/>
      <c r="K253" s="105"/>
      <c r="L253" s="105"/>
      <c r="M253" s="105"/>
      <c r="N253" s="105">
        <v>-16.600067069479199</v>
      </c>
      <c r="O253" s="105">
        <v>-1.57494098093094</v>
      </c>
      <c r="P253" s="105">
        <v>6.7960158928099998</v>
      </c>
      <c r="Q253" s="105">
        <v>15.474810571712901</v>
      </c>
    </row>
    <row r="254" spans="1:17" x14ac:dyDescent="0.3">
      <c r="A254" s="103" t="s">
        <v>198</v>
      </c>
      <c r="B254" s="104">
        <v>43986</v>
      </c>
      <c r="C254" s="105">
        <v>88.589200000000005</v>
      </c>
      <c r="D254" s="105"/>
      <c r="E254" s="105"/>
      <c r="F254" s="105"/>
      <c r="G254" s="105"/>
      <c r="H254" s="105"/>
      <c r="I254" s="105"/>
      <c r="J254" s="105"/>
      <c r="K254" s="105"/>
      <c r="L254" s="105"/>
      <c r="M254" s="105"/>
      <c r="N254" s="105">
        <v>-9.4518931023568999</v>
      </c>
      <c r="O254" s="105">
        <v>1.2717589463103101</v>
      </c>
      <c r="P254" s="105">
        <v>10.432637215877801</v>
      </c>
      <c r="Q254" s="105">
        <v>17.038348466918801</v>
      </c>
    </row>
    <row r="255" spans="1:17" x14ac:dyDescent="0.3">
      <c r="A255" s="103" t="s">
        <v>199</v>
      </c>
      <c r="B255" s="104">
        <v>43986</v>
      </c>
      <c r="C255" s="105">
        <v>43.32</v>
      </c>
      <c r="D255" s="105"/>
      <c r="E255" s="105"/>
      <c r="F255" s="105"/>
      <c r="G255" s="105"/>
      <c r="H255" s="105"/>
      <c r="I255" s="105"/>
      <c r="J255" s="105"/>
      <c r="K255" s="105"/>
      <c r="L255" s="105"/>
      <c r="M255" s="105"/>
      <c r="N255" s="105">
        <v>-22.9648012863085</v>
      </c>
      <c r="O255" s="105">
        <v>-4.4007876965821398</v>
      </c>
      <c r="P255" s="105">
        <v>3.1623098560218299</v>
      </c>
      <c r="Q255" s="105">
        <v>29.0882563979909</v>
      </c>
    </row>
    <row r="256" spans="1:17" x14ac:dyDescent="0.3">
      <c r="A256" s="103" t="s">
        <v>372</v>
      </c>
      <c r="B256" s="104">
        <v>43986</v>
      </c>
      <c r="C256" s="105">
        <v>128.2687</v>
      </c>
      <c r="D256" s="105"/>
      <c r="E256" s="105"/>
      <c r="F256" s="105"/>
      <c r="G256" s="105"/>
      <c r="H256" s="105"/>
      <c r="I256" s="105"/>
      <c r="J256" s="105"/>
      <c r="K256" s="105"/>
      <c r="L256" s="105"/>
      <c r="M256" s="105"/>
      <c r="N256" s="105">
        <v>-15.6709067683634</v>
      </c>
      <c r="O256" s="105">
        <v>-2.11305533144533</v>
      </c>
      <c r="P256" s="105">
        <v>2.7141662322822699</v>
      </c>
      <c r="Q256" s="105">
        <v>12.0983080684159</v>
      </c>
    </row>
    <row r="257" spans="1:17" x14ac:dyDescent="0.3">
      <c r="A257" s="103" t="s">
        <v>201</v>
      </c>
      <c r="B257" s="104">
        <v>43986</v>
      </c>
      <c r="C257" s="105">
        <v>11.666399999999999</v>
      </c>
      <c r="D257" s="105"/>
      <c r="E257" s="105"/>
      <c r="F257" s="105"/>
      <c r="G257" s="105"/>
      <c r="H257" s="105"/>
      <c r="I257" s="105"/>
      <c r="J257" s="105"/>
      <c r="K257" s="105"/>
      <c r="L257" s="105"/>
      <c r="M257" s="105"/>
      <c r="N257" s="105">
        <v>-16.865103341537701</v>
      </c>
      <c r="O257" s="105">
        <v>-3.2692712776813</v>
      </c>
      <c r="P257" s="105">
        <v>3.6756795760685499</v>
      </c>
      <c r="Q257" s="105">
        <v>3.2176370553705902</v>
      </c>
    </row>
    <row r="258" spans="1:17" x14ac:dyDescent="0.3">
      <c r="A258" s="103" t="s">
        <v>202</v>
      </c>
      <c r="B258" s="104">
        <v>43986</v>
      </c>
      <c r="C258" s="105">
        <v>12.508800000000001</v>
      </c>
      <c r="D258" s="105"/>
      <c r="E258" s="105"/>
      <c r="F258" s="105"/>
      <c r="G258" s="105"/>
      <c r="H258" s="105"/>
      <c r="I258" s="105"/>
      <c r="J258" s="105"/>
      <c r="K258" s="105"/>
      <c r="L258" s="105"/>
      <c r="M258" s="105"/>
      <c r="N258" s="105">
        <v>-13.8837481979066</v>
      </c>
      <c r="O258" s="105">
        <v>-1.60069559833243</v>
      </c>
      <c r="P258" s="105">
        <v>6.4455929582129396</v>
      </c>
      <c r="Q258" s="105">
        <v>4.7839461372745804</v>
      </c>
    </row>
    <row r="259" spans="1:17" x14ac:dyDescent="0.3">
      <c r="A259" s="103" t="s">
        <v>203</v>
      </c>
      <c r="B259" s="104">
        <v>43986</v>
      </c>
      <c r="C259" s="105">
        <v>12.310700000000001</v>
      </c>
      <c r="D259" s="105"/>
      <c r="E259" s="105"/>
      <c r="F259" s="105"/>
      <c r="G259" s="105"/>
      <c r="H259" s="105"/>
      <c r="I259" s="105"/>
      <c r="J259" s="105"/>
      <c r="K259" s="105"/>
      <c r="L259" s="105"/>
      <c r="M259" s="105"/>
      <c r="N259" s="105">
        <v>-14.9064459370066</v>
      </c>
      <c r="O259" s="105">
        <v>-0.71187546051893602</v>
      </c>
      <c r="P259" s="105"/>
      <c r="Q259" s="105">
        <v>5.5269036697247698</v>
      </c>
    </row>
    <row r="260" spans="1:17" x14ac:dyDescent="0.3">
      <c r="A260" s="103" t="s">
        <v>204</v>
      </c>
      <c r="B260" s="104">
        <v>43986</v>
      </c>
      <c r="C260" s="105">
        <v>12.448499999999999</v>
      </c>
      <c r="D260" s="105"/>
      <c r="E260" s="105"/>
      <c r="F260" s="105"/>
      <c r="G260" s="105"/>
      <c r="H260" s="105"/>
      <c r="I260" s="105"/>
      <c r="J260" s="105"/>
      <c r="K260" s="105"/>
      <c r="L260" s="105"/>
      <c r="M260" s="105"/>
      <c r="N260" s="105">
        <v>-6.98791437993461</v>
      </c>
      <c r="O260" s="105">
        <v>6.79181994537457</v>
      </c>
      <c r="P260" s="105"/>
      <c r="Q260" s="105">
        <v>7.69769595176572</v>
      </c>
    </row>
    <row r="261" spans="1:17" x14ac:dyDescent="0.3">
      <c r="A261" s="103" t="s">
        <v>205</v>
      </c>
      <c r="B261" s="104">
        <v>43986</v>
      </c>
      <c r="C261" s="105">
        <v>9.2053999999999991</v>
      </c>
      <c r="D261" s="105"/>
      <c r="E261" s="105"/>
      <c r="F261" s="105"/>
      <c r="G261" s="105"/>
      <c r="H261" s="105"/>
      <c r="I261" s="105"/>
      <c r="J261" s="105"/>
      <c r="K261" s="105"/>
      <c r="L261" s="105"/>
      <c r="M261" s="105"/>
      <c r="N261" s="105">
        <v>-13.105947571466199</v>
      </c>
      <c r="O261" s="105"/>
      <c r="P261" s="105"/>
      <c r="Q261" s="105">
        <v>-3.6253625</v>
      </c>
    </row>
    <row r="262" spans="1:17" x14ac:dyDescent="0.3">
      <c r="A262" s="103" t="s">
        <v>206</v>
      </c>
      <c r="B262" s="104">
        <v>43986</v>
      </c>
      <c r="C262" s="105">
        <v>9.5860000000000003</v>
      </c>
      <c r="D262" s="105"/>
      <c r="E262" s="105"/>
      <c r="F262" s="105"/>
      <c r="G262" s="105"/>
      <c r="H262" s="105"/>
      <c r="I262" s="105"/>
      <c r="J262" s="105"/>
      <c r="K262" s="105"/>
      <c r="L262" s="105"/>
      <c r="M262" s="105"/>
      <c r="N262" s="105">
        <v>-13.361951867881301</v>
      </c>
      <c r="O262" s="105"/>
      <c r="P262" s="105"/>
      <c r="Q262" s="105">
        <v>-2.1963662790697702</v>
      </c>
    </row>
    <row r="263" spans="1:17" x14ac:dyDescent="0.3">
      <c r="A263" s="103" t="s">
        <v>207</v>
      </c>
      <c r="B263" s="104">
        <v>43986</v>
      </c>
      <c r="C263" s="105">
        <v>26.387799999999999</v>
      </c>
      <c r="D263" s="105"/>
      <c r="E263" s="105"/>
      <c r="F263" s="105"/>
      <c r="G263" s="105"/>
      <c r="H263" s="105"/>
      <c r="I263" s="105"/>
      <c r="J263" s="105"/>
      <c r="K263" s="105"/>
      <c r="L263" s="105"/>
      <c r="M263" s="105"/>
      <c r="N263" s="105">
        <v>-0.85020704589872598</v>
      </c>
      <c r="O263" s="105">
        <v>9.73829271542672</v>
      </c>
      <c r="P263" s="105">
        <v>13.083565303687701</v>
      </c>
      <c r="Q263" s="105">
        <v>26.467022123893798</v>
      </c>
    </row>
    <row r="264" spans="1:17" x14ac:dyDescent="0.3">
      <c r="A264" s="103" t="s">
        <v>208</v>
      </c>
      <c r="B264" s="104">
        <v>43986</v>
      </c>
      <c r="C264" s="105">
        <v>10.213699999999999</v>
      </c>
      <c r="D264" s="105"/>
      <c r="E264" s="105"/>
      <c r="F264" s="105"/>
      <c r="G264" s="105"/>
      <c r="H264" s="105"/>
      <c r="I264" s="105"/>
      <c r="J264" s="105"/>
      <c r="K264" s="105"/>
      <c r="L264" s="105"/>
      <c r="M264" s="105"/>
      <c r="N264" s="105">
        <v>-4.9857822453775302</v>
      </c>
      <c r="O264" s="105"/>
      <c r="P264" s="105"/>
      <c r="Q264" s="105">
        <v>1.57259072580644</v>
      </c>
    </row>
    <row r="265" spans="1:17" x14ac:dyDescent="0.3">
      <c r="A265" s="103" t="s">
        <v>209</v>
      </c>
      <c r="B265" s="104">
        <v>43986</v>
      </c>
      <c r="C265" s="105">
        <v>83.6006</v>
      </c>
      <c r="D265" s="105"/>
      <c r="E265" s="105"/>
      <c r="F265" s="105"/>
      <c r="G265" s="105"/>
      <c r="H265" s="105"/>
      <c r="I265" s="105"/>
      <c r="J265" s="105"/>
      <c r="K265" s="105"/>
      <c r="L265" s="105"/>
      <c r="M265" s="105"/>
      <c r="N265" s="105">
        <v>-22.5667468403025</v>
      </c>
      <c r="O265" s="105">
        <v>-5.0628809886574997</v>
      </c>
      <c r="P265" s="105">
        <v>3.37343560313849</v>
      </c>
      <c r="Q265" s="105">
        <v>9.6540782405489107</v>
      </c>
    </row>
    <row r="266" spans="1:17" x14ac:dyDescent="0.3">
      <c r="A266" s="103" t="s">
        <v>210</v>
      </c>
      <c r="B266" s="104">
        <v>43986</v>
      </c>
      <c r="C266" s="105">
        <v>7.3494999999999999</v>
      </c>
      <c r="D266" s="105"/>
      <c r="E266" s="105"/>
      <c r="F266" s="105"/>
      <c r="G266" s="105"/>
      <c r="H266" s="105"/>
      <c r="I266" s="105"/>
      <c r="J266" s="105"/>
      <c r="K266" s="105"/>
      <c r="L266" s="105"/>
      <c r="M266" s="105"/>
      <c r="N266" s="105">
        <v>-32.493031676585197</v>
      </c>
      <c r="O266" s="105">
        <v>-13.191047690334299</v>
      </c>
      <c r="P266" s="105"/>
      <c r="Q266" s="105">
        <v>-7.4762944358578096</v>
      </c>
    </row>
    <row r="267" spans="1:17" x14ac:dyDescent="0.3">
      <c r="A267" s="103" t="s">
        <v>211</v>
      </c>
      <c r="B267" s="104">
        <v>43986</v>
      </c>
      <c r="C267" s="105">
        <v>6.1856999999999998</v>
      </c>
      <c r="D267" s="105"/>
      <c r="E267" s="105"/>
      <c r="F267" s="105"/>
      <c r="G267" s="105"/>
      <c r="H267" s="105"/>
      <c r="I267" s="105"/>
      <c r="J267" s="105"/>
      <c r="K267" s="105"/>
      <c r="L267" s="105"/>
      <c r="M267" s="105"/>
      <c r="N267" s="105">
        <v>-32.5080253534002</v>
      </c>
      <c r="O267" s="105">
        <v>-13.325688261150701</v>
      </c>
      <c r="P267" s="105"/>
      <c r="Q267" s="105">
        <v>-11.9196875</v>
      </c>
    </row>
    <row r="268" spans="1:17" x14ac:dyDescent="0.3">
      <c r="A268" s="103" t="s">
        <v>212</v>
      </c>
      <c r="B268" s="104">
        <v>43986</v>
      </c>
      <c r="C268" s="105">
        <v>5.9916999999999998</v>
      </c>
      <c r="D268" s="105"/>
      <c r="E268" s="105"/>
      <c r="F268" s="105"/>
      <c r="G268" s="105"/>
      <c r="H268" s="105"/>
      <c r="I268" s="105"/>
      <c r="J268" s="105"/>
      <c r="K268" s="105"/>
      <c r="L268" s="105"/>
      <c r="M268" s="105"/>
      <c r="N268" s="105">
        <v>-32.764303860752399</v>
      </c>
      <c r="O268" s="105"/>
      <c r="P268" s="105"/>
      <c r="Q268" s="105">
        <v>-13.7373661971831</v>
      </c>
    </row>
    <row r="269" spans="1:17" x14ac:dyDescent="0.3">
      <c r="A269" s="103" t="s">
        <v>213</v>
      </c>
      <c r="B269" s="104">
        <v>43986</v>
      </c>
      <c r="C269" s="105">
        <v>5.5895000000000001</v>
      </c>
      <c r="D269" s="105"/>
      <c r="E269" s="105"/>
      <c r="F269" s="105"/>
      <c r="G269" s="105"/>
      <c r="H269" s="105"/>
      <c r="I269" s="105"/>
      <c r="J269" s="105"/>
      <c r="K269" s="105"/>
      <c r="L269" s="105"/>
      <c r="M269" s="105"/>
      <c r="N269" s="105">
        <v>-34.5143453650618</v>
      </c>
      <c r="O269" s="105"/>
      <c r="P269" s="105"/>
      <c r="Q269" s="105">
        <v>-16.426862244898</v>
      </c>
    </row>
    <row r="270" spans="1:17" x14ac:dyDescent="0.3">
      <c r="A270" s="103" t="s">
        <v>214</v>
      </c>
      <c r="B270" s="104">
        <v>43986</v>
      </c>
      <c r="C270" s="105">
        <v>11.828900000000001</v>
      </c>
      <c r="D270" s="105"/>
      <c r="E270" s="105"/>
      <c r="F270" s="105"/>
      <c r="G270" s="105"/>
      <c r="H270" s="105"/>
      <c r="I270" s="105"/>
      <c r="J270" s="105"/>
      <c r="K270" s="105"/>
      <c r="L270" s="105"/>
      <c r="M270" s="105"/>
      <c r="N270" s="105">
        <v>-16.5925485457999</v>
      </c>
      <c r="O270" s="105">
        <v>-2.4989391804782501</v>
      </c>
      <c r="P270" s="105">
        <v>3.9359820817225102</v>
      </c>
      <c r="Q270" s="105">
        <v>3.5189694254085402</v>
      </c>
    </row>
    <row r="271" spans="1:17" x14ac:dyDescent="0.3">
      <c r="A271" s="103" t="s">
        <v>215</v>
      </c>
      <c r="B271" s="104">
        <v>43986</v>
      </c>
      <c r="C271" s="105">
        <v>12.999700000000001</v>
      </c>
      <c r="D271" s="105"/>
      <c r="E271" s="105"/>
      <c r="F271" s="105"/>
      <c r="G271" s="105"/>
      <c r="H271" s="105"/>
      <c r="I271" s="105"/>
      <c r="J271" s="105"/>
      <c r="K271" s="105"/>
      <c r="L271" s="105"/>
      <c r="M271" s="105"/>
      <c r="N271" s="105">
        <v>-15.3223533542042</v>
      </c>
      <c r="O271" s="105">
        <v>-1.24260003462382</v>
      </c>
      <c r="P271" s="105"/>
      <c r="Q271" s="105">
        <v>7.1281933593750004</v>
      </c>
    </row>
    <row r="272" spans="1:17" x14ac:dyDescent="0.3">
      <c r="A272" s="103" t="s">
        <v>216</v>
      </c>
      <c r="B272" s="104">
        <v>43986</v>
      </c>
      <c r="C272" s="105">
        <v>6.0842000000000001</v>
      </c>
      <c r="D272" s="105"/>
      <c r="E272" s="105"/>
      <c r="F272" s="105"/>
      <c r="G272" s="105"/>
      <c r="H272" s="105"/>
      <c r="I272" s="105"/>
      <c r="J272" s="105"/>
      <c r="K272" s="105"/>
      <c r="L272" s="105"/>
      <c r="M272" s="105"/>
      <c r="N272" s="105">
        <v>-31.948528363738902</v>
      </c>
      <c r="O272" s="105"/>
      <c r="P272" s="105"/>
      <c r="Q272" s="105">
        <v>-17.888197747184002</v>
      </c>
    </row>
    <row r="273" spans="1:17" x14ac:dyDescent="0.3">
      <c r="A273" s="103" t="s">
        <v>217</v>
      </c>
      <c r="B273" s="104">
        <v>43986</v>
      </c>
      <c r="C273" s="105">
        <v>7.3037999999999998</v>
      </c>
      <c r="D273" s="105"/>
      <c r="E273" s="105"/>
      <c r="F273" s="105"/>
      <c r="G273" s="105"/>
      <c r="H273" s="105"/>
      <c r="I273" s="105"/>
      <c r="J273" s="105"/>
      <c r="K273" s="105"/>
      <c r="L273" s="105"/>
      <c r="M273" s="105"/>
      <c r="N273" s="105">
        <v>-28.335435798334998</v>
      </c>
      <c r="O273" s="105"/>
      <c r="P273" s="105"/>
      <c r="Q273" s="105">
        <v>-13.9392776203966</v>
      </c>
    </row>
    <row r="274" spans="1:17" x14ac:dyDescent="0.3">
      <c r="A274" s="103" t="s">
        <v>218</v>
      </c>
      <c r="B274" s="104">
        <v>43986</v>
      </c>
      <c r="C274" s="105">
        <v>16.982299999999999</v>
      </c>
      <c r="D274" s="105"/>
      <c r="E274" s="105"/>
      <c r="F274" s="105"/>
      <c r="G274" s="105"/>
      <c r="H274" s="105"/>
      <c r="I274" s="105"/>
      <c r="J274" s="105"/>
      <c r="K274" s="105"/>
      <c r="L274" s="105"/>
      <c r="M274" s="105"/>
      <c r="N274" s="105">
        <v>-14.8588678341328</v>
      </c>
      <c r="O274" s="105">
        <v>1.57926410605926</v>
      </c>
      <c r="P274" s="105">
        <v>9.3275223977659998</v>
      </c>
      <c r="Q274" s="105">
        <v>12.365548277535201</v>
      </c>
    </row>
    <row r="275" spans="1:17" x14ac:dyDescent="0.3">
      <c r="A275" s="103" t="s">
        <v>219</v>
      </c>
      <c r="B275" s="104">
        <v>43986</v>
      </c>
      <c r="C275" s="105">
        <v>73.099999999999994</v>
      </c>
      <c r="D275" s="105"/>
      <c r="E275" s="105"/>
      <c r="F275" s="105"/>
      <c r="G275" s="105"/>
      <c r="H275" s="105"/>
      <c r="I275" s="105"/>
      <c r="J275" s="105"/>
      <c r="K275" s="105"/>
      <c r="L275" s="105"/>
      <c r="M275" s="105"/>
      <c r="N275" s="105">
        <v>-13.454263265108199</v>
      </c>
      <c r="O275" s="105">
        <v>1.5218201385794401</v>
      </c>
      <c r="P275" s="105">
        <v>7.47817435877805</v>
      </c>
      <c r="Q275" s="105">
        <v>11.9742767063605</v>
      </c>
    </row>
    <row r="276" spans="1:17" x14ac:dyDescent="0.3">
      <c r="A276" s="103" t="s">
        <v>220</v>
      </c>
      <c r="B276" s="104">
        <v>43986</v>
      </c>
      <c r="C276" s="105">
        <v>23.28</v>
      </c>
      <c r="D276" s="105"/>
      <c r="E276" s="105"/>
      <c r="F276" s="105"/>
      <c r="G276" s="105"/>
      <c r="H276" s="105"/>
      <c r="I276" s="105"/>
      <c r="J276" s="105"/>
      <c r="K276" s="105"/>
      <c r="L276" s="105"/>
      <c r="M276" s="105"/>
      <c r="N276" s="105">
        <v>-10.260905271802599</v>
      </c>
      <c r="O276" s="105">
        <v>0.78939400493101697</v>
      </c>
      <c r="P276" s="105">
        <v>3.1377144902887002</v>
      </c>
      <c r="Q276" s="105">
        <v>10.407937198679701</v>
      </c>
    </row>
    <row r="277" spans="1:17" x14ac:dyDescent="0.3">
      <c r="A277" s="103" t="s">
        <v>221</v>
      </c>
      <c r="B277" s="104">
        <v>43986</v>
      </c>
      <c r="C277" s="105">
        <v>11.7354</v>
      </c>
      <c r="D277" s="105"/>
      <c r="E277" s="105"/>
      <c r="F277" s="105"/>
      <c r="G277" s="105"/>
      <c r="H277" s="105"/>
      <c r="I277" s="105"/>
      <c r="J277" s="105"/>
      <c r="K277" s="105"/>
      <c r="L277" s="105"/>
      <c r="M277" s="105"/>
      <c r="N277" s="105">
        <v>-20.2770894855345</v>
      </c>
      <c r="O277" s="105">
        <v>-4.1836961056669804</v>
      </c>
      <c r="P277" s="105"/>
      <c r="Q277" s="105">
        <v>4.1481401440733503</v>
      </c>
    </row>
    <row r="278" spans="1:17" x14ac:dyDescent="0.3">
      <c r="A278" s="103" t="s">
        <v>222</v>
      </c>
      <c r="B278" s="104">
        <v>43986</v>
      </c>
      <c r="C278" s="105">
        <v>8.5387000000000004</v>
      </c>
      <c r="D278" s="105"/>
      <c r="E278" s="105"/>
      <c r="F278" s="105"/>
      <c r="G278" s="105"/>
      <c r="H278" s="105"/>
      <c r="I278" s="105"/>
      <c r="J278" s="105"/>
      <c r="K278" s="105"/>
      <c r="L278" s="105"/>
      <c r="M278" s="105"/>
      <c r="N278" s="105">
        <v>-25.100589845184601</v>
      </c>
      <c r="O278" s="105">
        <v>-7.7555320692949401</v>
      </c>
      <c r="P278" s="105"/>
      <c r="Q278" s="105">
        <v>-4.3505261011419201</v>
      </c>
    </row>
    <row r="279" spans="1:17" x14ac:dyDescent="0.3">
      <c r="A279" s="103" t="s">
        <v>223</v>
      </c>
      <c r="B279" s="104">
        <v>43986</v>
      </c>
      <c r="C279" s="105">
        <v>8.0998000000000001</v>
      </c>
      <c r="D279" s="105"/>
      <c r="E279" s="105"/>
      <c r="F279" s="105"/>
      <c r="G279" s="105"/>
      <c r="H279" s="105"/>
      <c r="I279" s="105"/>
      <c r="J279" s="105"/>
      <c r="K279" s="105"/>
      <c r="L279" s="105"/>
      <c r="M279" s="105"/>
      <c r="N279" s="105">
        <v>-22.765806817132301</v>
      </c>
      <c r="O279" s="105">
        <v>-6.1028353333190903</v>
      </c>
      <c r="P279" s="105"/>
      <c r="Q279" s="105">
        <v>-5.9636543422184003</v>
      </c>
    </row>
    <row r="280" spans="1:17" x14ac:dyDescent="0.3">
      <c r="A280" s="103" t="s">
        <v>224</v>
      </c>
      <c r="B280" s="104">
        <v>43986</v>
      </c>
      <c r="C280" s="105">
        <v>7.5065999999999997</v>
      </c>
      <c r="D280" s="105"/>
      <c r="E280" s="105"/>
      <c r="F280" s="105"/>
      <c r="G280" s="105"/>
      <c r="H280" s="105"/>
      <c r="I280" s="105"/>
      <c r="J280" s="105"/>
      <c r="K280" s="105"/>
      <c r="L280" s="105"/>
      <c r="M280" s="105"/>
      <c r="N280" s="105">
        <v>-17.329851616855802</v>
      </c>
      <c r="O280" s="105"/>
      <c r="P280" s="105"/>
      <c r="Q280" s="105">
        <v>-10.4849193548387</v>
      </c>
    </row>
    <row r="281" spans="1:17" x14ac:dyDescent="0.3">
      <c r="A281" s="103" t="s">
        <v>225</v>
      </c>
      <c r="B281" s="104">
        <v>43986</v>
      </c>
      <c r="C281" s="105">
        <v>7.8589000000000002</v>
      </c>
      <c r="D281" s="105"/>
      <c r="E281" s="105"/>
      <c r="F281" s="105"/>
      <c r="G281" s="105"/>
      <c r="H281" s="105"/>
      <c r="I281" s="105"/>
      <c r="J281" s="105"/>
      <c r="K281" s="105"/>
      <c r="L281" s="105"/>
      <c r="M281" s="105"/>
      <c r="N281" s="105">
        <v>-15.6495411640422</v>
      </c>
      <c r="O281" s="105"/>
      <c r="P281" s="105"/>
      <c r="Q281" s="105">
        <v>-9.7687687499999996</v>
      </c>
    </row>
    <row r="282" spans="1:17" x14ac:dyDescent="0.3">
      <c r="A282" s="103" t="s">
        <v>226</v>
      </c>
      <c r="B282" s="104">
        <v>43986</v>
      </c>
      <c r="C282" s="105">
        <v>83.643699999999995</v>
      </c>
      <c r="D282" s="105"/>
      <c r="E282" s="105"/>
      <c r="F282" s="105"/>
      <c r="G282" s="105"/>
      <c r="H282" s="105"/>
      <c r="I282" s="105"/>
      <c r="J282" s="105"/>
      <c r="K282" s="105"/>
      <c r="L282" s="105"/>
      <c r="M282" s="105"/>
      <c r="N282" s="105">
        <v>-10.759994527820099</v>
      </c>
      <c r="O282" s="105">
        <v>0.82630117169031203</v>
      </c>
      <c r="P282" s="105">
        <v>6.0356042981535998</v>
      </c>
      <c r="Q282" s="105">
        <v>13.051290904858201</v>
      </c>
    </row>
    <row r="283" spans="1:17" x14ac:dyDescent="0.3">
      <c r="A283" s="136"/>
      <c r="B283" s="136"/>
      <c r="C283" s="136"/>
      <c r="D283" s="108"/>
      <c r="E283" s="108"/>
      <c r="F283" s="108"/>
      <c r="G283" s="108"/>
      <c r="H283" s="108"/>
      <c r="I283" s="108"/>
      <c r="J283" s="108"/>
      <c r="K283" s="108"/>
      <c r="L283" s="108"/>
      <c r="M283" s="108"/>
      <c r="N283" s="108" t="s">
        <v>4</v>
      </c>
      <c r="O283" s="108" t="s">
        <v>5</v>
      </c>
      <c r="P283" s="108" t="s">
        <v>6</v>
      </c>
      <c r="Q283" s="108" t="s">
        <v>46</v>
      </c>
    </row>
    <row r="284" spans="1:17" x14ac:dyDescent="0.3">
      <c r="A284" s="136"/>
      <c r="B284" s="136"/>
      <c r="C284" s="136"/>
      <c r="D284" s="108"/>
      <c r="E284" s="108"/>
      <c r="F284" s="108"/>
      <c r="G284" s="108"/>
      <c r="H284" s="108"/>
      <c r="I284" s="108"/>
      <c r="J284" s="108"/>
      <c r="K284" s="108"/>
      <c r="L284" s="108"/>
      <c r="M284" s="108"/>
      <c r="N284" s="108" t="s">
        <v>0</v>
      </c>
      <c r="O284" s="108" t="s">
        <v>0</v>
      </c>
      <c r="P284" s="108" t="s">
        <v>0</v>
      </c>
      <c r="Q284" s="108" t="s">
        <v>0</v>
      </c>
    </row>
    <row r="285" spans="1:17" x14ac:dyDescent="0.3">
      <c r="A285" s="108" t="s">
        <v>7</v>
      </c>
      <c r="B285" s="108" t="s">
        <v>8</v>
      </c>
      <c r="C285" s="108" t="s">
        <v>9</v>
      </c>
      <c r="D285" s="108"/>
      <c r="E285" s="108"/>
      <c r="F285" s="108"/>
      <c r="G285" s="108"/>
      <c r="H285" s="108"/>
      <c r="I285" s="108"/>
      <c r="J285" s="108"/>
      <c r="K285" s="108"/>
      <c r="L285" s="108"/>
      <c r="M285" s="108"/>
      <c r="N285" s="108"/>
      <c r="O285" s="108"/>
      <c r="P285" s="108"/>
      <c r="Q285" s="108"/>
    </row>
    <row r="286" spans="1:17" x14ac:dyDescent="0.3">
      <c r="A286" s="102" t="s">
        <v>386</v>
      </c>
      <c r="B286" s="102"/>
      <c r="C286" s="102"/>
      <c r="D286" s="102"/>
      <c r="E286" s="102"/>
      <c r="F286" s="102"/>
      <c r="G286" s="102"/>
      <c r="H286" s="102"/>
      <c r="I286" s="102"/>
      <c r="J286" s="102"/>
      <c r="K286" s="102"/>
      <c r="L286" s="102"/>
      <c r="M286" s="102"/>
      <c r="N286" s="102"/>
      <c r="O286" s="102"/>
      <c r="P286" s="102"/>
      <c r="Q286" s="102"/>
    </row>
    <row r="287" spans="1:17" x14ac:dyDescent="0.3">
      <c r="A287" s="103" t="s">
        <v>266</v>
      </c>
      <c r="B287" s="104">
        <v>43986</v>
      </c>
      <c r="C287" s="105">
        <v>34.770000000000003</v>
      </c>
      <c r="D287" s="105"/>
      <c r="E287" s="105"/>
      <c r="F287" s="105"/>
      <c r="G287" s="105"/>
      <c r="H287" s="105"/>
      <c r="I287" s="105"/>
      <c r="J287" s="105"/>
      <c r="K287" s="105"/>
      <c r="L287" s="105"/>
      <c r="M287" s="105"/>
      <c r="N287" s="105">
        <v>-12.030771909748999</v>
      </c>
      <c r="O287" s="105">
        <v>0.80290580544087098</v>
      </c>
      <c r="P287" s="105">
        <v>6.2941612905095603</v>
      </c>
      <c r="Q287" s="105">
        <v>18.1074504306028</v>
      </c>
    </row>
    <row r="288" spans="1:17" x14ac:dyDescent="0.3">
      <c r="A288" s="103" t="s">
        <v>405</v>
      </c>
      <c r="B288" s="104">
        <v>43986</v>
      </c>
      <c r="C288" s="105">
        <v>28.39</v>
      </c>
      <c r="D288" s="105"/>
      <c r="E288" s="105"/>
      <c r="F288" s="105"/>
      <c r="G288" s="105"/>
      <c r="H288" s="105"/>
      <c r="I288" s="105"/>
      <c r="J288" s="105"/>
      <c r="K288" s="105"/>
      <c r="L288" s="105"/>
      <c r="M288" s="105"/>
      <c r="N288" s="105">
        <v>-10.721960822712701</v>
      </c>
      <c r="O288" s="105">
        <v>1.62097456301311</v>
      </c>
      <c r="P288" s="105">
        <v>7.1856119468089403</v>
      </c>
      <c r="Q288" s="105">
        <v>15.301428735789401</v>
      </c>
    </row>
    <row r="289" spans="1:17" x14ac:dyDescent="0.3">
      <c r="A289" s="103" t="s">
        <v>267</v>
      </c>
      <c r="B289" s="104">
        <v>43986</v>
      </c>
      <c r="C289" s="105">
        <v>28.39</v>
      </c>
      <c r="D289" s="105"/>
      <c r="E289" s="105"/>
      <c r="F289" s="105"/>
      <c r="G289" s="105"/>
      <c r="H289" s="105"/>
      <c r="I289" s="105"/>
      <c r="J289" s="105"/>
      <c r="K289" s="105"/>
      <c r="L289" s="105"/>
      <c r="M289" s="105"/>
      <c r="N289" s="105">
        <v>-10.721960822712701</v>
      </c>
      <c r="O289" s="105">
        <v>1.62097456301311</v>
      </c>
      <c r="P289" s="105">
        <v>7.1856119468089403</v>
      </c>
      <c r="Q289" s="105">
        <v>15.301428735789401</v>
      </c>
    </row>
    <row r="290" spans="1:17" x14ac:dyDescent="0.3">
      <c r="A290" s="103" t="s">
        <v>268</v>
      </c>
      <c r="B290" s="104">
        <v>43986</v>
      </c>
      <c r="C290" s="105">
        <v>42.682899999999997</v>
      </c>
      <c r="D290" s="105"/>
      <c r="E290" s="105"/>
      <c r="F290" s="105"/>
      <c r="G290" s="105"/>
      <c r="H290" s="105"/>
      <c r="I290" s="105"/>
      <c r="J290" s="105"/>
      <c r="K290" s="105"/>
      <c r="L290" s="105"/>
      <c r="M290" s="105"/>
      <c r="N290" s="105">
        <v>-8.2247605549045097</v>
      </c>
      <c r="O290" s="105">
        <v>5.6409636982985001</v>
      </c>
      <c r="P290" s="105">
        <v>8.5365924571456002</v>
      </c>
      <c r="Q290" s="105">
        <v>31.310389763779501</v>
      </c>
    </row>
    <row r="291" spans="1:17" x14ac:dyDescent="0.3">
      <c r="A291" s="103" t="s">
        <v>269</v>
      </c>
      <c r="B291" s="104">
        <v>43986</v>
      </c>
      <c r="C291" s="105">
        <v>37.69</v>
      </c>
      <c r="D291" s="105"/>
      <c r="E291" s="105"/>
      <c r="F291" s="105"/>
      <c r="G291" s="105"/>
      <c r="H291" s="105"/>
      <c r="I291" s="105"/>
      <c r="J291" s="105"/>
      <c r="K291" s="105"/>
      <c r="L291" s="105"/>
      <c r="M291" s="105"/>
      <c r="N291" s="105">
        <v>-16.440665036887999</v>
      </c>
      <c r="O291" s="105">
        <v>-4.5783206837247903</v>
      </c>
      <c r="P291" s="105">
        <v>1.32245455368901</v>
      </c>
      <c r="Q291" s="105">
        <v>-0.58154885465603501</v>
      </c>
    </row>
    <row r="292" spans="1:17" x14ac:dyDescent="0.3">
      <c r="A292" s="103" t="s">
        <v>270</v>
      </c>
      <c r="B292" s="104">
        <v>43986</v>
      </c>
      <c r="C292" s="105">
        <v>36.356000000000002</v>
      </c>
      <c r="D292" s="105"/>
      <c r="E292" s="105"/>
      <c r="F292" s="105"/>
      <c r="G292" s="105"/>
      <c r="H292" s="105"/>
      <c r="I292" s="105"/>
      <c r="J292" s="105"/>
      <c r="K292" s="105"/>
      <c r="L292" s="105"/>
      <c r="M292" s="105"/>
      <c r="N292" s="105">
        <v>-8.1371567306319807</v>
      </c>
      <c r="O292" s="105">
        <v>1.7660130458241601</v>
      </c>
      <c r="P292" s="105">
        <v>4.9480761981250199</v>
      </c>
      <c r="Q292" s="105">
        <v>18.274962006079001</v>
      </c>
    </row>
    <row r="293" spans="1:17" x14ac:dyDescent="0.3">
      <c r="A293" s="103" t="s">
        <v>271</v>
      </c>
      <c r="B293" s="104">
        <v>43986</v>
      </c>
      <c r="C293" s="105">
        <v>8.44</v>
      </c>
      <c r="D293" s="105"/>
      <c r="E293" s="105"/>
      <c r="F293" s="105"/>
      <c r="G293" s="105"/>
      <c r="H293" s="105"/>
      <c r="I293" s="105"/>
      <c r="J293" s="105"/>
      <c r="K293" s="105"/>
      <c r="L293" s="105"/>
      <c r="M293" s="105"/>
      <c r="N293" s="105">
        <v>-3.3128024086280101</v>
      </c>
      <c r="O293" s="105"/>
      <c r="P293" s="105"/>
      <c r="Q293" s="105">
        <v>-6.8110047846889996</v>
      </c>
    </row>
    <row r="294" spans="1:17" x14ac:dyDescent="0.3">
      <c r="A294" s="103" t="s">
        <v>272</v>
      </c>
      <c r="B294" s="104">
        <v>43986</v>
      </c>
      <c r="C294" s="105">
        <v>10.210000000000001</v>
      </c>
      <c r="D294" s="105"/>
      <c r="E294" s="105"/>
      <c r="F294" s="105"/>
      <c r="G294" s="105"/>
      <c r="H294" s="105"/>
      <c r="I294" s="105"/>
      <c r="J294" s="105"/>
      <c r="K294" s="105"/>
      <c r="L294" s="105"/>
      <c r="M294" s="105"/>
      <c r="N294" s="105">
        <v>-6.4840669348865898</v>
      </c>
      <c r="O294" s="105"/>
      <c r="P294" s="105"/>
      <c r="Q294" s="105">
        <v>1.29040404040405</v>
      </c>
    </row>
    <row r="295" spans="1:17" x14ac:dyDescent="0.3">
      <c r="A295" s="103" t="s">
        <v>273</v>
      </c>
      <c r="B295" s="104">
        <v>43986</v>
      </c>
      <c r="C295" s="105">
        <v>50.62</v>
      </c>
      <c r="D295" s="105"/>
      <c r="E295" s="105"/>
      <c r="F295" s="105"/>
      <c r="G295" s="105"/>
      <c r="H295" s="105"/>
      <c r="I295" s="105"/>
      <c r="J295" s="105"/>
      <c r="K295" s="105"/>
      <c r="L295" s="105"/>
      <c r="M295" s="105"/>
      <c r="N295" s="105">
        <v>-3.2403577814541902</v>
      </c>
      <c r="O295" s="105">
        <v>3.8058068029698902</v>
      </c>
      <c r="P295" s="105">
        <v>7.3688850287571004</v>
      </c>
      <c r="Q295" s="105">
        <v>36.012387660918101</v>
      </c>
    </row>
    <row r="296" spans="1:17" x14ac:dyDescent="0.3">
      <c r="A296" s="103" t="s">
        <v>274</v>
      </c>
      <c r="B296" s="104">
        <v>43986</v>
      </c>
      <c r="C296" s="105">
        <v>61.58</v>
      </c>
      <c r="D296" s="105"/>
      <c r="E296" s="105"/>
      <c r="F296" s="105"/>
      <c r="G296" s="105"/>
      <c r="H296" s="105"/>
      <c r="I296" s="105"/>
      <c r="J296" s="105"/>
      <c r="K296" s="105"/>
      <c r="L296" s="105"/>
      <c r="M296" s="105"/>
      <c r="N296" s="105">
        <v>-9.5082529154735393</v>
      </c>
      <c r="O296" s="105">
        <v>4.0855729999109798</v>
      </c>
      <c r="P296" s="105">
        <v>7.3790603454057297</v>
      </c>
      <c r="Q296" s="105">
        <v>43.286785909668303</v>
      </c>
    </row>
    <row r="297" spans="1:17" x14ac:dyDescent="0.3">
      <c r="A297" s="103" t="s">
        <v>275</v>
      </c>
      <c r="B297" s="104">
        <v>43986</v>
      </c>
      <c r="C297" s="105">
        <v>42.966999999999999</v>
      </c>
      <c r="D297" s="105"/>
      <c r="E297" s="105"/>
      <c r="F297" s="105"/>
      <c r="G297" s="105"/>
      <c r="H297" s="105"/>
      <c r="I297" s="105"/>
      <c r="J297" s="105"/>
      <c r="K297" s="105"/>
      <c r="L297" s="105"/>
      <c r="M297" s="105"/>
      <c r="N297" s="105">
        <v>-13.4686154257732</v>
      </c>
      <c r="O297" s="105">
        <v>0.12580880508443601</v>
      </c>
      <c r="P297" s="105">
        <v>7.5894732501251596</v>
      </c>
      <c r="Q297" s="105">
        <v>24.627415063446598</v>
      </c>
    </row>
    <row r="298" spans="1:17" x14ac:dyDescent="0.3">
      <c r="A298" s="103" t="s">
        <v>276</v>
      </c>
      <c r="B298" s="104">
        <v>43986</v>
      </c>
      <c r="C298" s="105">
        <v>39.92</v>
      </c>
      <c r="D298" s="105"/>
      <c r="E298" s="105"/>
      <c r="F298" s="105"/>
      <c r="G298" s="105"/>
      <c r="H298" s="105"/>
      <c r="I298" s="105"/>
      <c r="J298" s="105"/>
      <c r="K298" s="105"/>
      <c r="L298" s="105"/>
      <c r="M298" s="105"/>
      <c r="N298" s="105">
        <v>-16.873645963050802</v>
      </c>
      <c r="O298" s="105">
        <v>-2.4669579704708502</v>
      </c>
      <c r="P298" s="105">
        <v>2.5318006426943902</v>
      </c>
      <c r="Q298" s="105">
        <v>26.1638715860086</v>
      </c>
    </row>
    <row r="299" spans="1:17" x14ac:dyDescent="0.3">
      <c r="A299" s="103" t="s">
        <v>277</v>
      </c>
      <c r="B299" s="104">
        <v>43986</v>
      </c>
      <c r="C299" s="105">
        <v>12.235799999999999</v>
      </c>
      <c r="D299" s="105"/>
      <c r="E299" s="105"/>
      <c r="F299" s="105"/>
      <c r="G299" s="105"/>
      <c r="H299" s="105"/>
      <c r="I299" s="105"/>
      <c r="J299" s="105"/>
      <c r="K299" s="105"/>
      <c r="L299" s="105"/>
      <c r="M299" s="105"/>
      <c r="N299" s="105">
        <v>-17.389048627091501</v>
      </c>
      <c r="O299" s="105">
        <v>-2.3879918487372702</v>
      </c>
      <c r="P299" s="105"/>
      <c r="Q299" s="105">
        <v>5.0436773794808403</v>
      </c>
    </row>
    <row r="300" spans="1:17" x14ac:dyDescent="0.3">
      <c r="A300" s="103" t="s">
        <v>278</v>
      </c>
      <c r="B300" s="104">
        <v>43986</v>
      </c>
      <c r="C300" s="105">
        <v>452.2013</v>
      </c>
      <c r="D300" s="105"/>
      <c r="E300" s="105"/>
      <c r="F300" s="105"/>
      <c r="G300" s="105"/>
      <c r="H300" s="105"/>
      <c r="I300" s="105"/>
      <c r="J300" s="105"/>
      <c r="K300" s="105"/>
      <c r="L300" s="105"/>
      <c r="M300" s="105"/>
      <c r="N300" s="105">
        <v>-22.125885883549898</v>
      </c>
      <c r="O300" s="105">
        <v>-3.8080078258070902</v>
      </c>
      <c r="P300" s="105">
        <v>1.7757220849400699</v>
      </c>
      <c r="Q300" s="105">
        <v>208.90949326948001</v>
      </c>
    </row>
    <row r="301" spans="1:17" x14ac:dyDescent="0.3">
      <c r="A301" s="103" t="s">
        <v>279</v>
      </c>
      <c r="B301" s="104">
        <v>43986</v>
      </c>
      <c r="C301" s="105">
        <v>298.29000000000002</v>
      </c>
      <c r="D301" s="105"/>
      <c r="E301" s="105"/>
      <c r="F301" s="105"/>
      <c r="G301" s="105"/>
      <c r="H301" s="105"/>
      <c r="I301" s="105"/>
      <c r="J301" s="105"/>
      <c r="K301" s="105"/>
      <c r="L301" s="105"/>
      <c r="M301" s="105"/>
      <c r="N301" s="105">
        <v>-19.932835977099401</v>
      </c>
      <c r="O301" s="105">
        <v>-1.2186140658372999</v>
      </c>
      <c r="P301" s="105">
        <v>5.9419029225805202</v>
      </c>
      <c r="Q301" s="105">
        <v>148.351684759622</v>
      </c>
    </row>
    <row r="302" spans="1:17" x14ac:dyDescent="0.3">
      <c r="A302" s="103" t="s">
        <v>280</v>
      </c>
      <c r="B302" s="104">
        <v>43986</v>
      </c>
      <c r="C302" s="105">
        <v>412.19299999999998</v>
      </c>
      <c r="D302" s="105"/>
      <c r="E302" s="105"/>
      <c r="F302" s="105"/>
      <c r="G302" s="105"/>
      <c r="H302" s="105"/>
      <c r="I302" s="105"/>
      <c r="J302" s="105"/>
      <c r="K302" s="105"/>
      <c r="L302" s="105"/>
      <c r="M302" s="105"/>
      <c r="N302" s="105">
        <v>-23.254355575605299</v>
      </c>
      <c r="O302" s="105">
        <v>-5.4567556223795197</v>
      </c>
      <c r="P302" s="105">
        <v>1.5363638527622001</v>
      </c>
      <c r="Q302" s="105">
        <v>551.75789568779203</v>
      </c>
    </row>
    <row r="303" spans="1:17" x14ac:dyDescent="0.3">
      <c r="A303" s="103" t="s">
        <v>281</v>
      </c>
      <c r="B303" s="104">
        <v>43986</v>
      </c>
      <c r="C303" s="105">
        <v>31.091200000000001</v>
      </c>
      <c r="D303" s="105"/>
      <c r="E303" s="105"/>
      <c r="F303" s="105"/>
      <c r="G303" s="105"/>
      <c r="H303" s="105"/>
      <c r="I303" s="105"/>
      <c r="J303" s="105"/>
      <c r="K303" s="105"/>
      <c r="L303" s="105"/>
      <c r="M303" s="105"/>
      <c r="N303" s="105">
        <v>-17.716361765206099</v>
      </c>
      <c r="O303" s="105">
        <v>-3.9383033532402498</v>
      </c>
      <c r="P303" s="105">
        <v>4.0388485420426701</v>
      </c>
      <c r="Q303" s="105">
        <v>15.713998775260301</v>
      </c>
    </row>
    <row r="304" spans="1:17" x14ac:dyDescent="0.3">
      <c r="A304" s="103" t="s">
        <v>282</v>
      </c>
      <c r="B304" s="104">
        <v>43986</v>
      </c>
      <c r="C304" s="105">
        <v>325.74</v>
      </c>
      <c r="D304" s="105"/>
      <c r="E304" s="105"/>
      <c r="F304" s="105"/>
      <c r="G304" s="105"/>
      <c r="H304" s="105"/>
      <c r="I304" s="105"/>
      <c r="J304" s="105"/>
      <c r="K304" s="105"/>
      <c r="L304" s="105"/>
      <c r="M304" s="105"/>
      <c r="N304" s="105">
        <v>-16.401992700756502</v>
      </c>
      <c r="O304" s="105">
        <v>-6.2135062901112398E-2</v>
      </c>
      <c r="P304" s="105">
        <v>4.92019242885039</v>
      </c>
      <c r="Q304" s="105">
        <v>151.738117182357</v>
      </c>
    </row>
    <row r="305" spans="1:17" x14ac:dyDescent="0.3">
      <c r="A305" s="103" t="s">
        <v>283</v>
      </c>
      <c r="B305" s="104">
        <v>43986</v>
      </c>
      <c r="C305" s="105">
        <v>8.91</v>
      </c>
      <c r="D305" s="105"/>
      <c r="E305" s="105"/>
      <c r="F305" s="105"/>
      <c r="G305" s="105"/>
      <c r="H305" s="105"/>
      <c r="I305" s="105"/>
      <c r="J305" s="105"/>
      <c r="K305" s="105"/>
      <c r="L305" s="105"/>
      <c r="M305" s="105"/>
      <c r="N305" s="105">
        <v>-19.675823364347998</v>
      </c>
      <c r="O305" s="105"/>
      <c r="P305" s="105"/>
      <c r="Q305" s="105">
        <v>-4.9483830845771104</v>
      </c>
    </row>
    <row r="306" spans="1:17" x14ac:dyDescent="0.3">
      <c r="A306" s="103" t="s">
        <v>284</v>
      </c>
      <c r="B306" s="104">
        <v>43986</v>
      </c>
      <c r="C306" s="105">
        <v>23.67</v>
      </c>
      <c r="D306" s="105"/>
      <c r="E306" s="105"/>
      <c r="F306" s="105"/>
      <c r="G306" s="105"/>
      <c r="H306" s="105"/>
      <c r="I306" s="105"/>
      <c r="J306" s="105"/>
      <c r="K306" s="105"/>
      <c r="L306" s="105"/>
      <c r="M306" s="105"/>
      <c r="N306" s="105">
        <v>-10.0067916580992</v>
      </c>
      <c r="O306" s="105">
        <v>-0.36117790428518898</v>
      </c>
      <c r="P306" s="105">
        <v>3.9410528134299798</v>
      </c>
      <c r="Q306" s="105">
        <v>20.290971939812898</v>
      </c>
    </row>
    <row r="307" spans="1:17" x14ac:dyDescent="0.3">
      <c r="A307" s="103" t="s">
        <v>285</v>
      </c>
      <c r="B307" s="104">
        <v>43986</v>
      </c>
      <c r="C307" s="105">
        <v>44.3</v>
      </c>
      <c r="D307" s="105"/>
      <c r="E307" s="105"/>
      <c r="F307" s="105"/>
      <c r="G307" s="105"/>
      <c r="H307" s="105"/>
      <c r="I307" s="105"/>
      <c r="J307" s="105"/>
      <c r="K307" s="105"/>
      <c r="L307" s="105"/>
      <c r="M307" s="105"/>
      <c r="N307" s="105">
        <v>-23.358648473771002</v>
      </c>
      <c r="O307" s="105">
        <v>-3.6980303786912501</v>
      </c>
      <c r="P307" s="105">
        <v>2.66376793546383</v>
      </c>
      <c r="Q307" s="105">
        <v>29.9652943992341</v>
      </c>
    </row>
    <row r="308" spans="1:17" x14ac:dyDescent="0.3">
      <c r="A308" s="103" t="s">
        <v>286</v>
      </c>
      <c r="B308" s="104">
        <v>43986</v>
      </c>
      <c r="C308" s="105">
        <v>8.3000000000000007</v>
      </c>
      <c r="D308" s="105"/>
      <c r="E308" s="105"/>
      <c r="F308" s="105"/>
      <c r="G308" s="105"/>
      <c r="H308" s="105"/>
      <c r="I308" s="105"/>
      <c r="J308" s="105"/>
      <c r="K308" s="105"/>
      <c r="L308" s="105"/>
      <c r="M308" s="105"/>
      <c r="N308" s="105">
        <v>-16.537606063102402</v>
      </c>
      <c r="O308" s="105"/>
      <c r="P308" s="105"/>
      <c r="Q308" s="105">
        <v>-6.9797525309336299</v>
      </c>
    </row>
    <row r="309" spans="1:17" x14ac:dyDescent="0.3">
      <c r="A309" s="103" t="s">
        <v>287</v>
      </c>
      <c r="B309" s="104">
        <v>43986</v>
      </c>
      <c r="C309" s="105">
        <v>46.61</v>
      </c>
      <c r="D309" s="105"/>
      <c r="E309" s="105"/>
      <c r="F309" s="105"/>
      <c r="G309" s="105"/>
      <c r="H309" s="105"/>
      <c r="I309" s="105"/>
      <c r="J309" s="105"/>
      <c r="K309" s="105"/>
      <c r="L309" s="105"/>
      <c r="M309" s="105"/>
      <c r="N309" s="105">
        <v>-10.645422423850199</v>
      </c>
      <c r="O309" s="105">
        <v>2.6073867846043801</v>
      </c>
      <c r="P309" s="105">
        <v>6.8184270317736004</v>
      </c>
      <c r="Q309" s="105">
        <v>27.2373624133714</v>
      </c>
    </row>
    <row r="310" spans="1:17" x14ac:dyDescent="0.3">
      <c r="A310" s="103" t="s">
        <v>288</v>
      </c>
      <c r="B310" s="104">
        <v>43986</v>
      </c>
      <c r="C310" s="105">
        <v>8.6378000000000004</v>
      </c>
      <c r="D310" s="105"/>
      <c r="E310" s="105"/>
      <c r="F310" s="105"/>
      <c r="G310" s="105"/>
      <c r="H310" s="105"/>
      <c r="I310" s="105"/>
      <c r="J310" s="105"/>
      <c r="K310" s="105"/>
      <c r="L310" s="105"/>
      <c r="M310" s="105"/>
      <c r="N310" s="105"/>
      <c r="O310" s="105"/>
      <c r="P310" s="105"/>
      <c r="Q310" s="105">
        <v>-21.6175217391304</v>
      </c>
    </row>
    <row r="311" spans="1:17" x14ac:dyDescent="0.3">
      <c r="A311" s="103" t="s">
        <v>289</v>
      </c>
      <c r="B311" s="104">
        <v>43986</v>
      </c>
      <c r="C311" s="105">
        <v>15.0093</v>
      </c>
      <c r="D311" s="105"/>
      <c r="E311" s="105"/>
      <c r="F311" s="105"/>
      <c r="G311" s="105"/>
      <c r="H311" s="105"/>
      <c r="I311" s="105"/>
      <c r="J311" s="105"/>
      <c r="K311" s="105"/>
      <c r="L311" s="105"/>
      <c r="M311" s="105"/>
      <c r="N311" s="105">
        <v>-14.8956019922463</v>
      </c>
      <c r="O311" s="105">
        <v>-9.5844202402287595E-2</v>
      </c>
      <c r="P311" s="105">
        <v>6.0887426738182704</v>
      </c>
      <c r="Q311" s="105">
        <v>4.1105991456834499</v>
      </c>
    </row>
    <row r="312" spans="1:17" x14ac:dyDescent="0.3">
      <c r="A312" s="103" t="s">
        <v>290</v>
      </c>
      <c r="B312" s="104">
        <v>43986</v>
      </c>
      <c r="C312" s="105">
        <v>39.387</v>
      </c>
      <c r="D312" s="105"/>
      <c r="E312" s="105"/>
      <c r="F312" s="105"/>
      <c r="G312" s="105"/>
      <c r="H312" s="105"/>
      <c r="I312" s="105"/>
      <c r="J312" s="105"/>
      <c r="K312" s="105"/>
      <c r="L312" s="105"/>
      <c r="M312" s="105"/>
      <c r="N312" s="105">
        <v>-14.412848704700499</v>
      </c>
      <c r="O312" s="105">
        <v>-0.106003709922402</v>
      </c>
      <c r="P312" s="105">
        <v>6.06795876844809</v>
      </c>
      <c r="Q312" s="105">
        <v>20.211522517429799</v>
      </c>
    </row>
    <row r="313" spans="1:17" x14ac:dyDescent="0.3">
      <c r="A313" s="103" t="s">
        <v>291</v>
      </c>
      <c r="B313" s="104">
        <v>43986</v>
      </c>
      <c r="C313" s="105">
        <v>45.978999999999999</v>
      </c>
      <c r="D313" s="105"/>
      <c r="E313" s="105"/>
      <c r="F313" s="105"/>
      <c r="G313" s="105"/>
      <c r="H313" s="105"/>
      <c r="I313" s="105"/>
      <c r="J313" s="105"/>
      <c r="K313" s="105"/>
      <c r="L313" s="105"/>
      <c r="M313" s="105"/>
      <c r="N313" s="105">
        <v>-16.512841475512001</v>
      </c>
      <c r="O313" s="105">
        <v>-2.7866373520376699</v>
      </c>
      <c r="P313" s="105">
        <v>5.1071891418922499</v>
      </c>
      <c r="Q313" s="105">
        <v>25.201180195739799</v>
      </c>
    </row>
    <row r="314" spans="1:17" x14ac:dyDescent="0.3">
      <c r="A314" s="103" t="s">
        <v>292</v>
      </c>
      <c r="B314" s="104">
        <v>43986</v>
      </c>
      <c r="C314" s="105">
        <v>57.789900000000003</v>
      </c>
      <c r="D314" s="105"/>
      <c r="E314" s="105"/>
      <c r="F314" s="105"/>
      <c r="G314" s="105"/>
      <c r="H314" s="105"/>
      <c r="I314" s="105"/>
      <c r="J314" s="105"/>
      <c r="K314" s="105"/>
      <c r="L314" s="105"/>
      <c r="M314" s="105"/>
      <c r="N314" s="105">
        <v>-15.190763079973101</v>
      </c>
      <c r="O314" s="105">
        <v>8.64506344890561E-2</v>
      </c>
      <c r="P314" s="105">
        <v>3.5171848903101002</v>
      </c>
      <c r="Q314" s="105">
        <v>20.700494949233001</v>
      </c>
    </row>
    <row r="315" spans="1:17" x14ac:dyDescent="0.3">
      <c r="A315" s="103" t="s">
        <v>293</v>
      </c>
      <c r="B315" s="104">
        <v>43986</v>
      </c>
      <c r="C315" s="105">
        <v>9.9018999999999995</v>
      </c>
      <c r="D315" s="105"/>
      <c r="E315" s="105"/>
      <c r="F315" s="105"/>
      <c r="G315" s="105"/>
      <c r="H315" s="105"/>
      <c r="I315" s="105"/>
      <c r="J315" s="105"/>
      <c r="K315" s="105"/>
      <c r="L315" s="105"/>
      <c r="M315" s="105"/>
      <c r="N315" s="105">
        <v>-16.1209981486499</v>
      </c>
      <c r="O315" s="105">
        <v>-4.3174420063265897</v>
      </c>
      <c r="P315" s="105"/>
      <c r="Q315" s="105">
        <v>-0.27023773584905902</v>
      </c>
    </row>
    <row r="316" spans="1:17" x14ac:dyDescent="0.3">
      <c r="A316" s="103" t="s">
        <v>294</v>
      </c>
      <c r="B316" s="104">
        <v>43986</v>
      </c>
      <c r="C316" s="105">
        <v>15.919</v>
      </c>
      <c r="D316" s="105"/>
      <c r="E316" s="105"/>
      <c r="F316" s="105"/>
      <c r="G316" s="105"/>
      <c r="H316" s="105"/>
      <c r="I316" s="105"/>
      <c r="J316" s="105"/>
      <c r="K316" s="105"/>
      <c r="L316" s="105"/>
      <c r="M316" s="105"/>
      <c r="N316" s="105">
        <v>-12.5801246718747</v>
      </c>
      <c r="O316" s="105">
        <v>3.2028870423058202</v>
      </c>
      <c r="P316" s="105"/>
      <c r="Q316" s="105">
        <v>13.3360185185185</v>
      </c>
    </row>
    <row r="317" spans="1:17" x14ac:dyDescent="0.3">
      <c r="A317" s="103" t="s">
        <v>295</v>
      </c>
      <c r="B317" s="104">
        <v>43986</v>
      </c>
      <c r="C317" s="105">
        <v>14.908099999999999</v>
      </c>
      <c r="D317" s="105"/>
      <c r="E317" s="105"/>
      <c r="F317" s="105"/>
      <c r="G317" s="105"/>
      <c r="H317" s="105"/>
      <c r="I317" s="105"/>
      <c r="J317" s="105"/>
      <c r="K317" s="105"/>
      <c r="L317" s="105"/>
      <c r="M317" s="105"/>
      <c r="N317" s="105">
        <v>-14.5538076291735</v>
      </c>
      <c r="O317" s="105">
        <v>-2.2641232819294301</v>
      </c>
      <c r="P317" s="105">
        <v>7.9153909320122597</v>
      </c>
      <c r="Q317" s="105">
        <v>9.13542325344212</v>
      </c>
    </row>
    <row r="318" spans="1:17" x14ac:dyDescent="0.3">
      <c r="A318" s="103" t="s">
        <v>296</v>
      </c>
      <c r="B318" s="104">
        <v>43986</v>
      </c>
      <c r="C318" s="105">
        <v>40.106099999999998</v>
      </c>
      <c r="D318" s="105"/>
      <c r="E318" s="105"/>
      <c r="F318" s="105"/>
      <c r="G318" s="105"/>
      <c r="H318" s="105"/>
      <c r="I318" s="105"/>
      <c r="J318" s="105"/>
      <c r="K318" s="105"/>
      <c r="L318" s="105"/>
      <c r="M318" s="105"/>
      <c r="N318" s="105">
        <v>-29.836390229486199</v>
      </c>
      <c r="O318" s="105">
        <v>-10.0202089701174</v>
      </c>
      <c r="P318" s="105">
        <v>-2.2818518679378301</v>
      </c>
      <c r="Q318" s="105">
        <v>20.463177839850999</v>
      </c>
    </row>
    <row r="319" spans="1:17" x14ac:dyDescent="0.3">
      <c r="A319" s="103" t="s">
        <v>297</v>
      </c>
      <c r="B319" s="104">
        <v>43986</v>
      </c>
      <c r="C319" s="105">
        <v>9.9305000000000003</v>
      </c>
      <c r="D319" s="105"/>
      <c r="E319" s="105"/>
      <c r="F319" s="105"/>
      <c r="G319" s="105"/>
      <c r="H319" s="105"/>
      <c r="I319" s="105"/>
      <c r="J319" s="105"/>
      <c r="K319" s="105"/>
      <c r="L319" s="105"/>
      <c r="M319" s="105"/>
      <c r="N319" s="105"/>
      <c r="O319" s="105"/>
      <c r="P319" s="105"/>
      <c r="Q319" s="105">
        <v>-0.80276898734177304</v>
      </c>
    </row>
    <row r="320" spans="1:17" x14ac:dyDescent="0.3">
      <c r="A320" s="103" t="s">
        <v>298</v>
      </c>
      <c r="B320" s="104">
        <v>43986</v>
      </c>
      <c r="C320" s="105">
        <v>12.51</v>
      </c>
      <c r="D320" s="105"/>
      <c r="E320" s="105"/>
      <c r="F320" s="105"/>
      <c r="G320" s="105"/>
      <c r="H320" s="105"/>
      <c r="I320" s="105"/>
      <c r="J320" s="105"/>
      <c r="K320" s="105"/>
      <c r="L320" s="105"/>
      <c r="M320" s="105"/>
      <c r="N320" s="105">
        <v>-15.430697090533201</v>
      </c>
      <c r="O320" s="105">
        <v>-1.2529774415020301</v>
      </c>
      <c r="P320" s="105"/>
      <c r="Q320" s="105">
        <v>5.5965180207697003</v>
      </c>
    </row>
    <row r="321" spans="1:17" x14ac:dyDescent="0.3">
      <c r="A321" s="103" t="s">
        <v>299</v>
      </c>
      <c r="B321" s="104">
        <v>43986</v>
      </c>
      <c r="C321" s="105">
        <v>164.71</v>
      </c>
      <c r="D321" s="105"/>
      <c r="E321" s="105"/>
      <c r="F321" s="105"/>
      <c r="G321" s="105"/>
      <c r="H321" s="105"/>
      <c r="I321" s="105"/>
      <c r="J321" s="105"/>
      <c r="K321" s="105"/>
      <c r="L321" s="105"/>
      <c r="M321" s="105"/>
      <c r="N321" s="105">
        <v>-17.711610848637001</v>
      </c>
      <c r="O321" s="105">
        <v>-3.6842127517140102</v>
      </c>
      <c r="P321" s="105">
        <v>2.0945653318459501</v>
      </c>
      <c r="Q321" s="105">
        <v>197.53421536019599</v>
      </c>
    </row>
    <row r="322" spans="1:17" x14ac:dyDescent="0.3">
      <c r="A322" s="103" t="s">
        <v>300</v>
      </c>
      <c r="B322" s="104">
        <v>43986</v>
      </c>
      <c r="C322" s="105">
        <v>177.22</v>
      </c>
      <c r="D322" s="105"/>
      <c r="E322" s="105"/>
      <c r="F322" s="105"/>
      <c r="G322" s="105"/>
      <c r="H322" s="105"/>
      <c r="I322" s="105"/>
      <c r="J322" s="105"/>
      <c r="K322" s="105"/>
      <c r="L322" s="105"/>
      <c r="M322" s="105"/>
      <c r="N322" s="105">
        <v>-16.985300137123801</v>
      </c>
      <c r="O322" s="105">
        <v>-2.1229671285395599</v>
      </c>
      <c r="P322" s="105">
        <v>6.09538949292768</v>
      </c>
      <c r="Q322" s="105">
        <v>106.361224979735</v>
      </c>
    </row>
    <row r="323" spans="1:17" x14ac:dyDescent="0.3">
      <c r="A323" s="103" t="s">
        <v>301</v>
      </c>
      <c r="B323" s="104">
        <v>43986</v>
      </c>
      <c r="C323" s="105">
        <v>85.601399999999998</v>
      </c>
      <c r="D323" s="105"/>
      <c r="E323" s="105"/>
      <c r="F323" s="105"/>
      <c r="G323" s="105"/>
      <c r="H323" s="105"/>
      <c r="I323" s="105"/>
      <c r="J323" s="105"/>
      <c r="K323" s="105"/>
      <c r="L323" s="105"/>
      <c r="M323" s="105"/>
      <c r="N323" s="105">
        <v>-10.961779316452001</v>
      </c>
      <c r="O323" s="105">
        <v>0.39710302606949099</v>
      </c>
      <c r="P323" s="105">
        <v>9.6131705167300705</v>
      </c>
      <c r="Q323" s="105">
        <v>37.441670284938901</v>
      </c>
    </row>
    <row r="324" spans="1:17" x14ac:dyDescent="0.3">
      <c r="A324" s="103" t="s">
        <v>302</v>
      </c>
      <c r="B324" s="104">
        <v>43986</v>
      </c>
      <c r="C324" s="105">
        <v>42.89</v>
      </c>
      <c r="D324" s="105"/>
      <c r="E324" s="105"/>
      <c r="F324" s="105"/>
      <c r="G324" s="105"/>
      <c r="H324" s="105"/>
      <c r="I324" s="105"/>
      <c r="J324" s="105"/>
      <c r="K324" s="105"/>
      <c r="L324" s="105"/>
      <c r="M324" s="105"/>
      <c r="N324" s="105">
        <v>-23.3603874405722</v>
      </c>
      <c r="O324" s="105">
        <v>-4.68135172925132</v>
      </c>
      <c r="P324" s="105">
        <v>2.8289466304022999</v>
      </c>
      <c r="Q324" s="105">
        <v>27.942740830504899</v>
      </c>
    </row>
    <row r="325" spans="1:17" x14ac:dyDescent="0.3">
      <c r="A325" s="103" t="s">
        <v>375</v>
      </c>
      <c r="B325" s="104">
        <v>43986</v>
      </c>
      <c r="C325" s="105">
        <v>122.6878</v>
      </c>
      <c r="D325" s="105"/>
      <c r="E325" s="105"/>
      <c r="F325" s="105"/>
      <c r="G325" s="105"/>
      <c r="H325" s="105"/>
      <c r="I325" s="105"/>
      <c r="J325" s="105"/>
      <c r="K325" s="105"/>
      <c r="L325" s="105"/>
      <c r="M325" s="105"/>
      <c r="N325" s="105">
        <v>-16.2009282522619</v>
      </c>
      <c r="O325" s="105">
        <v>-2.7371999478169902</v>
      </c>
      <c r="P325" s="105">
        <v>1.99498624910342</v>
      </c>
      <c r="Q325" s="105">
        <v>136.39922886062601</v>
      </c>
    </row>
    <row r="326" spans="1:17" x14ac:dyDescent="0.3">
      <c r="A326" s="103" t="s">
        <v>304</v>
      </c>
      <c r="B326" s="104">
        <v>43986</v>
      </c>
      <c r="C326" s="105">
        <v>11.803900000000001</v>
      </c>
      <c r="D326" s="105"/>
      <c r="E326" s="105"/>
      <c r="F326" s="105"/>
      <c r="G326" s="105"/>
      <c r="H326" s="105"/>
      <c r="I326" s="105"/>
      <c r="J326" s="105"/>
      <c r="K326" s="105"/>
      <c r="L326" s="105"/>
      <c r="M326" s="105"/>
      <c r="N326" s="105">
        <v>-15.3185979918079</v>
      </c>
      <c r="O326" s="105">
        <v>-1.50949651714875</v>
      </c>
      <c r="P326" s="105"/>
      <c r="Q326" s="105">
        <v>4.3147018348623902</v>
      </c>
    </row>
    <row r="327" spans="1:17" x14ac:dyDescent="0.3">
      <c r="A327" s="103" t="s">
        <v>305</v>
      </c>
      <c r="B327" s="104">
        <v>43986</v>
      </c>
      <c r="C327" s="105">
        <v>12.2509</v>
      </c>
      <c r="D327" s="105"/>
      <c r="E327" s="105"/>
      <c r="F327" s="105"/>
      <c r="G327" s="105"/>
      <c r="H327" s="105"/>
      <c r="I327" s="105"/>
      <c r="J327" s="105"/>
      <c r="K327" s="105"/>
      <c r="L327" s="105"/>
      <c r="M327" s="105"/>
      <c r="N327" s="105">
        <v>-14.1771502577846</v>
      </c>
      <c r="O327" s="105">
        <v>-2.1211598724198701</v>
      </c>
      <c r="P327" s="105">
        <v>5.9139438178377199</v>
      </c>
      <c r="Q327" s="105">
        <v>4.2878260430965298</v>
      </c>
    </row>
    <row r="328" spans="1:17" x14ac:dyDescent="0.3">
      <c r="A328" s="103" t="s">
        <v>306</v>
      </c>
      <c r="B328" s="104">
        <v>43986</v>
      </c>
      <c r="C328" s="105">
        <v>11.4231</v>
      </c>
      <c r="D328" s="105"/>
      <c r="E328" s="105"/>
      <c r="F328" s="105"/>
      <c r="G328" s="105"/>
      <c r="H328" s="105"/>
      <c r="I328" s="105"/>
      <c r="J328" s="105"/>
      <c r="K328" s="105"/>
      <c r="L328" s="105"/>
      <c r="M328" s="105"/>
      <c r="N328" s="105">
        <v>-17.153517250836298</v>
      </c>
      <c r="O328" s="105">
        <v>-3.7770721281455</v>
      </c>
      <c r="P328" s="105">
        <v>3.2049721439019399</v>
      </c>
      <c r="Q328" s="105">
        <v>2.7583800075023599</v>
      </c>
    </row>
    <row r="329" spans="1:17" x14ac:dyDescent="0.3">
      <c r="A329" s="103" t="s">
        <v>307</v>
      </c>
      <c r="B329" s="104">
        <v>43986</v>
      </c>
      <c r="C329" s="105">
        <v>12.1364</v>
      </c>
      <c r="D329" s="105"/>
      <c r="E329" s="105"/>
      <c r="F329" s="105"/>
      <c r="G329" s="105"/>
      <c r="H329" s="105"/>
      <c r="I329" s="105"/>
      <c r="J329" s="105"/>
      <c r="K329" s="105"/>
      <c r="L329" s="105"/>
      <c r="M329" s="105"/>
      <c r="N329" s="105">
        <v>-7.4518517222394696</v>
      </c>
      <c r="O329" s="105">
        <v>5.8444565116169196</v>
      </c>
      <c r="P329" s="105"/>
      <c r="Q329" s="105">
        <v>6.7165030146425497</v>
      </c>
    </row>
    <row r="330" spans="1:17" x14ac:dyDescent="0.3">
      <c r="A330" s="103" t="s">
        <v>308</v>
      </c>
      <c r="B330" s="104">
        <v>43986</v>
      </c>
      <c r="C330" s="105">
        <v>9.4207000000000001</v>
      </c>
      <c r="D330" s="105"/>
      <c r="E330" s="105"/>
      <c r="F330" s="105"/>
      <c r="G330" s="105"/>
      <c r="H330" s="105"/>
      <c r="I330" s="105"/>
      <c r="J330" s="105"/>
      <c r="K330" s="105"/>
      <c r="L330" s="105"/>
      <c r="M330" s="105"/>
      <c r="N330" s="105">
        <v>-13.9445023967507</v>
      </c>
      <c r="O330" s="105"/>
      <c r="P330" s="105"/>
      <c r="Q330" s="105">
        <v>-3.0733212209302398</v>
      </c>
    </row>
    <row r="331" spans="1:17" x14ac:dyDescent="0.3">
      <c r="A331" s="103" t="s">
        <v>309</v>
      </c>
      <c r="B331" s="104">
        <v>43986</v>
      </c>
      <c r="C331" s="105">
        <v>9.0409000000000006</v>
      </c>
      <c r="D331" s="105"/>
      <c r="E331" s="105"/>
      <c r="F331" s="105"/>
      <c r="G331" s="105"/>
      <c r="H331" s="105"/>
      <c r="I331" s="105"/>
      <c r="J331" s="105"/>
      <c r="K331" s="105"/>
      <c r="L331" s="105"/>
      <c r="M331" s="105"/>
      <c r="N331" s="105">
        <v>-13.622049779420999</v>
      </c>
      <c r="O331" s="105"/>
      <c r="P331" s="105"/>
      <c r="Q331" s="105">
        <v>-4.3758937500000004</v>
      </c>
    </row>
    <row r="332" spans="1:17" x14ac:dyDescent="0.3">
      <c r="A332" s="103" t="s">
        <v>310</v>
      </c>
      <c r="B332" s="104">
        <v>43986</v>
      </c>
      <c r="C332" s="105">
        <v>35.901299999999999</v>
      </c>
      <c r="D332" s="105"/>
      <c r="E332" s="105"/>
      <c r="F332" s="105"/>
      <c r="G332" s="105"/>
      <c r="H332" s="105"/>
      <c r="I332" s="105"/>
      <c r="J332" s="105"/>
      <c r="K332" s="105"/>
      <c r="L332" s="105"/>
      <c r="M332" s="105"/>
      <c r="N332" s="105">
        <v>-5.3709889693809298</v>
      </c>
      <c r="O332" s="105">
        <v>4.9339043011462804</v>
      </c>
      <c r="P332" s="105">
        <v>12.3295645933038</v>
      </c>
      <c r="Q332" s="105">
        <v>31.629222147875499</v>
      </c>
    </row>
    <row r="333" spans="1:17" x14ac:dyDescent="0.3">
      <c r="A333" s="103" t="s">
        <v>311</v>
      </c>
      <c r="B333" s="104">
        <v>43986</v>
      </c>
      <c r="C333" s="105">
        <v>25.7438</v>
      </c>
      <c r="D333" s="105"/>
      <c r="E333" s="105"/>
      <c r="F333" s="105"/>
      <c r="G333" s="105"/>
      <c r="H333" s="105"/>
      <c r="I333" s="105"/>
      <c r="J333" s="105"/>
      <c r="K333" s="105"/>
      <c r="L333" s="105"/>
      <c r="M333" s="105"/>
      <c r="N333" s="105">
        <v>-1.3399123049494599</v>
      </c>
      <c r="O333" s="105">
        <v>8.9267490047018896</v>
      </c>
      <c r="P333" s="105">
        <v>12.38934777952</v>
      </c>
      <c r="Q333" s="105">
        <v>25.426933628318601</v>
      </c>
    </row>
    <row r="334" spans="1:17" x14ac:dyDescent="0.3">
      <c r="A334" s="103" t="s">
        <v>312</v>
      </c>
      <c r="B334" s="104">
        <v>43986</v>
      </c>
      <c r="C334" s="105">
        <v>9.9422999999999995</v>
      </c>
      <c r="D334" s="105"/>
      <c r="E334" s="105"/>
      <c r="F334" s="105"/>
      <c r="G334" s="105"/>
      <c r="H334" s="105"/>
      <c r="I334" s="105"/>
      <c r="J334" s="105"/>
      <c r="K334" s="105"/>
      <c r="L334" s="105"/>
      <c r="M334" s="105"/>
      <c r="N334" s="105">
        <v>-6.8449469548636603</v>
      </c>
      <c r="O334" s="105"/>
      <c r="P334" s="105"/>
      <c r="Q334" s="105">
        <v>-0.42460685483871402</v>
      </c>
    </row>
    <row r="335" spans="1:17" x14ac:dyDescent="0.3">
      <c r="A335" s="103" t="s">
        <v>313</v>
      </c>
      <c r="B335" s="104">
        <v>43986</v>
      </c>
      <c r="C335" s="105">
        <v>81.135400000000004</v>
      </c>
      <c r="D335" s="105"/>
      <c r="E335" s="105"/>
      <c r="F335" s="105"/>
      <c r="G335" s="105"/>
      <c r="H335" s="105"/>
      <c r="I335" s="105"/>
      <c r="J335" s="105"/>
      <c r="K335" s="105"/>
      <c r="L335" s="105"/>
      <c r="M335" s="105"/>
      <c r="N335" s="105">
        <v>-22.855925989359601</v>
      </c>
      <c r="O335" s="105">
        <v>-5.4853315470475996</v>
      </c>
      <c r="P335" s="105">
        <v>2.8755108106092302</v>
      </c>
      <c r="Q335" s="105">
        <v>34.066313192919701</v>
      </c>
    </row>
    <row r="336" spans="1:17" x14ac:dyDescent="0.3">
      <c r="A336" s="103" t="s">
        <v>314</v>
      </c>
      <c r="B336" s="104">
        <v>43986</v>
      </c>
      <c r="C336" s="105">
        <v>7.2</v>
      </c>
      <c r="D336" s="105"/>
      <c r="E336" s="105"/>
      <c r="F336" s="105"/>
      <c r="G336" s="105"/>
      <c r="H336" s="105"/>
      <c r="I336" s="105"/>
      <c r="J336" s="105"/>
      <c r="K336" s="105"/>
      <c r="L336" s="105"/>
      <c r="M336" s="105"/>
      <c r="N336" s="105">
        <v>-32.5939294025059</v>
      </c>
      <c r="O336" s="105">
        <v>-13.397285947767299</v>
      </c>
      <c r="P336" s="105"/>
      <c r="Q336" s="105">
        <v>-7.89799072642968</v>
      </c>
    </row>
    <row r="337" spans="1:17" x14ac:dyDescent="0.3">
      <c r="A337" s="103" t="s">
        <v>315</v>
      </c>
      <c r="B337" s="104">
        <v>43986</v>
      </c>
      <c r="C337" s="105">
        <v>6.0829000000000004</v>
      </c>
      <c r="D337" s="105"/>
      <c r="E337" s="105"/>
      <c r="F337" s="105"/>
      <c r="G337" s="105"/>
      <c r="H337" s="105"/>
      <c r="I337" s="105"/>
      <c r="J337" s="105"/>
      <c r="K337" s="105"/>
      <c r="L337" s="105"/>
      <c r="M337" s="105"/>
      <c r="N337" s="105">
        <v>-32.602602470051302</v>
      </c>
      <c r="O337" s="105">
        <v>-13.606471591031699</v>
      </c>
      <c r="P337" s="105"/>
      <c r="Q337" s="105">
        <v>-12.240937499999999</v>
      </c>
    </row>
    <row r="338" spans="1:17" x14ac:dyDescent="0.3">
      <c r="A338" s="103" t="s">
        <v>316</v>
      </c>
      <c r="B338" s="104">
        <v>43986</v>
      </c>
      <c r="C338" s="105">
        <v>5.3982000000000001</v>
      </c>
      <c r="D338" s="105"/>
      <c r="E338" s="105"/>
      <c r="F338" s="105"/>
      <c r="G338" s="105"/>
      <c r="H338" s="105"/>
      <c r="I338" s="105"/>
      <c r="J338" s="105"/>
      <c r="K338" s="105"/>
      <c r="L338" s="105"/>
      <c r="M338" s="105"/>
      <c r="N338" s="105">
        <v>-34.697473308798102</v>
      </c>
      <c r="O338" s="105"/>
      <c r="P338" s="105"/>
      <c r="Q338" s="105">
        <v>-17.139357142857101</v>
      </c>
    </row>
    <row r="339" spans="1:17" x14ac:dyDescent="0.3">
      <c r="A339" s="103" t="s">
        <v>317</v>
      </c>
      <c r="B339" s="104">
        <v>43986</v>
      </c>
      <c r="C339" s="105">
        <v>5.8963000000000001</v>
      </c>
      <c r="D339" s="105"/>
      <c r="E339" s="105"/>
      <c r="F339" s="105"/>
      <c r="G339" s="105"/>
      <c r="H339" s="105"/>
      <c r="I339" s="105"/>
      <c r="J339" s="105"/>
      <c r="K339" s="105"/>
      <c r="L339" s="105"/>
      <c r="M339" s="105"/>
      <c r="N339" s="105">
        <v>-32.9807670717421</v>
      </c>
      <c r="O339" s="105"/>
      <c r="P339" s="105"/>
      <c r="Q339" s="105">
        <v>-14.064323943662</v>
      </c>
    </row>
    <row r="340" spans="1:17" x14ac:dyDescent="0.3">
      <c r="A340" s="103" t="s">
        <v>318</v>
      </c>
      <c r="B340" s="104">
        <v>43986</v>
      </c>
      <c r="C340" s="105">
        <v>5.9622000000000002</v>
      </c>
      <c r="D340" s="105"/>
      <c r="E340" s="105"/>
      <c r="F340" s="105"/>
      <c r="G340" s="105"/>
      <c r="H340" s="105"/>
      <c r="I340" s="105"/>
      <c r="J340" s="105"/>
      <c r="K340" s="105"/>
      <c r="L340" s="105"/>
      <c r="M340" s="105"/>
      <c r="N340" s="105">
        <v>-32.091214580966202</v>
      </c>
      <c r="O340" s="105"/>
      <c r="P340" s="105"/>
      <c r="Q340" s="105">
        <v>-18.4455193992491</v>
      </c>
    </row>
    <row r="341" spans="1:17" x14ac:dyDescent="0.3">
      <c r="A341" s="103" t="s">
        <v>319</v>
      </c>
      <c r="B341" s="104">
        <v>43986</v>
      </c>
      <c r="C341" s="105">
        <v>12.737399999999999</v>
      </c>
      <c r="D341" s="105"/>
      <c r="E341" s="105"/>
      <c r="F341" s="105"/>
      <c r="G341" s="105"/>
      <c r="H341" s="105"/>
      <c r="I341" s="105"/>
      <c r="J341" s="105"/>
      <c r="K341" s="105"/>
      <c r="L341" s="105"/>
      <c r="M341" s="105"/>
      <c r="N341" s="105">
        <v>-15.531679743919</v>
      </c>
      <c r="O341" s="105">
        <v>-1.75841285505772</v>
      </c>
      <c r="P341" s="105"/>
      <c r="Q341" s="105">
        <v>6.50488932291666</v>
      </c>
    </row>
    <row r="342" spans="1:17" x14ac:dyDescent="0.3">
      <c r="A342" s="103" t="s">
        <v>320</v>
      </c>
      <c r="B342" s="104">
        <v>43986</v>
      </c>
      <c r="C342" s="105">
        <v>11.579700000000001</v>
      </c>
      <c r="D342" s="105"/>
      <c r="E342" s="105"/>
      <c r="F342" s="105"/>
      <c r="G342" s="105"/>
      <c r="H342" s="105"/>
      <c r="I342" s="105"/>
      <c r="J342" s="105"/>
      <c r="K342" s="105"/>
      <c r="L342" s="105"/>
      <c r="M342" s="105"/>
      <c r="N342" s="105">
        <v>-16.902225109898701</v>
      </c>
      <c r="O342" s="105">
        <v>-2.8313355443144399</v>
      </c>
      <c r="P342" s="105">
        <v>3.5170621716872099</v>
      </c>
      <c r="Q342" s="105">
        <v>3.0394860305745999</v>
      </c>
    </row>
    <row r="343" spans="1:17" x14ac:dyDescent="0.3">
      <c r="A343" s="103" t="s">
        <v>321</v>
      </c>
      <c r="B343" s="104">
        <v>43986</v>
      </c>
      <c r="C343" s="105">
        <v>7.2470999999999997</v>
      </c>
      <c r="D343" s="105"/>
      <c r="E343" s="105"/>
      <c r="F343" s="105"/>
      <c r="G343" s="105"/>
      <c r="H343" s="105"/>
      <c r="I343" s="105"/>
      <c r="J343" s="105"/>
      <c r="K343" s="105"/>
      <c r="L343" s="105"/>
      <c r="M343" s="105"/>
      <c r="N343" s="105">
        <v>-28.542196374806299</v>
      </c>
      <c r="O343" s="105"/>
      <c r="P343" s="105"/>
      <c r="Q343" s="105">
        <v>-14.2324150141643</v>
      </c>
    </row>
    <row r="344" spans="1:17" x14ac:dyDescent="0.3">
      <c r="A344" s="103" t="s">
        <v>322</v>
      </c>
      <c r="B344" s="104">
        <v>43986</v>
      </c>
      <c r="C344" s="105">
        <v>15.779500000000001</v>
      </c>
      <c r="D344" s="105"/>
      <c r="E344" s="105"/>
      <c r="F344" s="105"/>
      <c r="G344" s="105"/>
      <c r="H344" s="105"/>
      <c r="I344" s="105"/>
      <c r="J344" s="105"/>
      <c r="K344" s="105"/>
      <c r="L344" s="105"/>
      <c r="M344" s="105"/>
      <c r="N344" s="105">
        <v>-16.150623402633101</v>
      </c>
      <c r="O344" s="105">
        <v>0.177481811900428</v>
      </c>
      <c r="P344" s="105">
        <v>7.5544073344385403</v>
      </c>
      <c r="Q344" s="105">
        <v>10.2354075691412</v>
      </c>
    </row>
    <row r="345" spans="1:17" x14ac:dyDescent="0.3">
      <c r="A345" s="103" t="s">
        <v>323</v>
      </c>
      <c r="B345" s="104">
        <v>43986</v>
      </c>
      <c r="C345" s="105">
        <v>69.36</v>
      </c>
      <c r="D345" s="105"/>
      <c r="E345" s="105"/>
      <c r="F345" s="105"/>
      <c r="G345" s="105"/>
      <c r="H345" s="105"/>
      <c r="I345" s="105"/>
      <c r="J345" s="105"/>
      <c r="K345" s="105"/>
      <c r="L345" s="105"/>
      <c r="M345" s="105"/>
      <c r="N345" s="105">
        <v>-14.119731645295399</v>
      </c>
      <c r="O345" s="105">
        <v>0.83523262944983701</v>
      </c>
      <c r="P345" s="105">
        <v>6.2559234437703699</v>
      </c>
      <c r="Q345" s="105">
        <v>39.401627554960697</v>
      </c>
    </row>
    <row r="346" spans="1:17" x14ac:dyDescent="0.3">
      <c r="A346" s="103" t="s">
        <v>324</v>
      </c>
      <c r="B346" s="104">
        <v>43986</v>
      </c>
      <c r="C346" s="105">
        <v>22.32</v>
      </c>
      <c r="D346" s="105"/>
      <c r="E346" s="105"/>
      <c r="F346" s="105"/>
      <c r="G346" s="105"/>
      <c r="H346" s="105"/>
      <c r="I346" s="105"/>
      <c r="J346" s="105"/>
      <c r="K346" s="105"/>
      <c r="L346" s="105"/>
      <c r="M346" s="105"/>
      <c r="N346" s="105">
        <v>-10.6194245013497</v>
      </c>
      <c r="O346" s="105">
        <v>0.25513245918086502</v>
      </c>
      <c r="P346" s="105">
        <v>2.32861367739152</v>
      </c>
      <c r="Q346" s="105">
        <v>14.571613739468599</v>
      </c>
    </row>
    <row r="347" spans="1:17" x14ac:dyDescent="0.3">
      <c r="A347" s="103" t="s">
        <v>325</v>
      </c>
      <c r="B347" s="104">
        <v>43986</v>
      </c>
      <c r="C347" s="105">
        <v>11.146699999999999</v>
      </c>
      <c r="D347" s="105"/>
      <c r="E347" s="105"/>
      <c r="F347" s="105"/>
      <c r="G347" s="105"/>
      <c r="H347" s="105"/>
      <c r="I347" s="105"/>
      <c r="J347" s="105"/>
      <c r="K347" s="105"/>
      <c r="L347" s="105"/>
      <c r="M347" s="105"/>
      <c r="N347" s="105">
        <v>-20.394161980469299</v>
      </c>
      <c r="O347" s="105">
        <v>-4.8999645587703498</v>
      </c>
      <c r="P347" s="105"/>
      <c r="Q347" s="105">
        <v>2.7409659462999301</v>
      </c>
    </row>
    <row r="348" spans="1:17" x14ac:dyDescent="0.3">
      <c r="A348" s="103" t="s">
        <v>326</v>
      </c>
      <c r="B348" s="104">
        <v>43986</v>
      </c>
      <c r="C348" s="105">
        <v>8.1522000000000006</v>
      </c>
      <c r="D348" s="105"/>
      <c r="E348" s="105"/>
      <c r="F348" s="105"/>
      <c r="G348" s="105"/>
      <c r="H348" s="105"/>
      <c r="I348" s="105"/>
      <c r="J348" s="105"/>
      <c r="K348" s="105"/>
      <c r="L348" s="105"/>
      <c r="M348" s="105"/>
      <c r="N348" s="105">
        <v>-25.3647473133056</v>
      </c>
      <c r="O348" s="105">
        <v>-8.7084912828802103</v>
      </c>
      <c r="P348" s="105"/>
      <c r="Q348" s="105">
        <v>-5.5011990212071797</v>
      </c>
    </row>
    <row r="349" spans="1:17" x14ac:dyDescent="0.3">
      <c r="A349" s="103" t="s">
        <v>327</v>
      </c>
      <c r="B349" s="104">
        <v>43986</v>
      </c>
      <c r="C349" s="105">
        <v>7.7290999999999999</v>
      </c>
      <c r="D349" s="105"/>
      <c r="E349" s="105"/>
      <c r="F349" s="105"/>
      <c r="G349" s="105"/>
      <c r="H349" s="105"/>
      <c r="I349" s="105"/>
      <c r="J349" s="105"/>
      <c r="K349" s="105"/>
      <c r="L349" s="105"/>
      <c r="M349" s="105"/>
      <c r="N349" s="105">
        <v>-23.050271962917702</v>
      </c>
      <c r="O349" s="105">
        <v>-7.2361307992342798</v>
      </c>
      <c r="P349" s="105"/>
      <c r="Q349" s="105">
        <v>-7.1270722269991396</v>
      </c>
    </row>
    <row r="350" spans="1:17" x14ac:dyDescent="0.3">
      <c r="A350" s="103" t="s">
        <v>328</v>
      </c>
      <c r="B350" s="104">
        <v>43986</v>
      </c>
      <c r="C350" s="105">
        <v>7.2588999999999997</v>
      </c>
      <c r="D350" s="105"/>
      <c r="E350" s="105"/>
      <c r="F350" s="105"/>
      <c r="G350" s="105"/>
      <c r="H350" s="105"/>
      <c r="I350" s="105"/>
      <c r="J350" s="105"/>
      <c r="K350" s="105"/>
      <c r="L350" s="105"/>
      <c r="M350" s="105"/>
      <c r="N350" s="105">
        <v>-17.7942438706886</v>
      </c>
      <c r="O350" s="105"/>
      <c r="P350" s="105"/>
      <c r="Q350" s="105">
        <v>-11.5265149769585</v>
      </c>
    </row>
    <row r="351" spans="1:17" x14ac:dyDescent="0.3">
      <c r="A351" s="103" t="s">
        <v>329</v>
      </c>
      <c r="B351" s="104">
        <v>43986</v>
      </c>
      <c r="C351" s="105">
        <v>7.6269999999999998</v>
      </c>
      <c r="D351" s="105"/>
      <c r="E351" s="105"/>
      <c r="F351" s="105"/>
      <c r="G351" s="105"/>
      <c r="H351" s="105"/>
      <c r="I351" s="105"/>
      <c r="J351" s="105"/>
      <c r="K351" s="105"/>
      <c r="L351" s="105"/>
      <c r="M351" s="105"/>
      <c r="N351" s="105">
        <v>-16.014719054139199</v>
      </c>
      <c r="O351" s="105"/>
      <c r="P351" s="105"/>
      <c r="Q351" s="105">
        <v>-10.826812500000001</v>
      </c>
    </row>
    <row r="352" spans="1:17" x14ac:dyDescent="0.3">
      <c r="A352" s="103" t="s">
        <v>330</v>
      </c>
      <c r="B352" s="104">
        <v>43986</v>
      </c>
      <c r="C352" s="105">
        <v>78.612099999999998</v>
      </c>
      <c r="D352" s="105"/>
      <c r="E352" s="105"/>
      <c r="F352" s="105"/>
      <c r="G352" s="105"/>
      <c r="H352" s="105"/>
      <c r="I352" s="105"/>
      <c r="J352" s="105"/>
      <c r="K352" s="105"/>
      <c r="L352" s="105"/>
      <c r="M352" s="105"/>
      <c r="N352" s="105">
        <v>-11.5891046451463</v>
      </c>
      <c r="O352" s="105">
        <v>-6.8615827884213096E-2</v>
      </c>
      <c r="P352" s="105">
        <v>4.8550510741687098</v>
      </c>
      <c r="Q352" s="105">
        <v>18.0934338977079</v>
      </c>
    </row>
    <row r="353" spans="1:17" x14ac:dyDescent="0.3">
      <c r="A353" s="103" t="s">
        <v>331</v>
      </c>
      <c r="B353" s="104">
        <v>43986</v>
      </c>
      <c r="C353" s="105">
        <v>90.104699999999994</v>
      </c>
      <c r="D353" s="105"/>
      <c r="E353" s="105"/>
      <c r="F353" s="105"/>
      <c r="G353" s="105"/>
      <c r="H353" s="105"/>
      <c r="I353" s="105"/>
      <c r="J353" s="105"/>
      <c r="K353" s="105"/>
      <c r="L353" s="105"/>
      <c r="M353" s="105"/>
      <c r="N353" s="105">
        <v>-18.818702694708399</v>
      </c>
      <c r="O353" s="105">
        <v>-1.97852610601403</v>
      </c>
      <c r="P353" s="105">
        <v>4.4531092935205203</v>
      </c>
      <c r="Q353" s="105">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357</v>
      </c>
      <c r="C1" s="59" t="s">
        <v>358</v>
      </c>
      <c r="D1" s="59" t="s">
        <v>359</v>
      </c>
    </row>
    <row r="2" spans="1:10" x14ac:dyDescent="0.3">
      <c r="A2" s="58" t="s">
        <v>53</v>
      </c>
      <c r="B2" s="58" t="s">
        <v>360</v>
      </c>
      <c r="C2" s="58" t="s">
        <v>361</v>
      </c>
      <c r="D2" s="58" t="s">
        <v>362</v>
      </c>
      <c r="G2" s="19" t="s">
        <v>53</v>
      </c>
      <c r="H2" s="60" t="s">
        <v>396</v>
      </c>
      <c r="I2" s="60" t="b">
        <f>EXACT(G2,A2)</f>
        <v>1</v>
      </c>
    </row>
    <row r="3" spans="1:10" x14ac:dyDescent="0.3">
      <c r="A3" s="58" t="s">
        <v>54</v>
      </c>
      <c r="B3" s="58" t="s">
        <v>360</v>
      </c>
      <c r="C3" s="58" t="s">
        <v>361</v>
      </c>
      <c r="D3" s="58" t="s">
        <v>362</v>
      </c>
      <c r="G3" s="19" t="s">
        <v>54</v>
      </c>
      <c r="H3" s="60" t="s">
        <v>396</v>
      </c>
      <c r="I3" s="60" t="b">
        <f t="shared" ref="I3:I66" si="0">EXACT(G3,A3)</f>
        <v>1</v>
      </c>
    </row>
    <row r="4" spans="1:10" x14ac:dyDescent="0.3">
      <c r="A4" s="58" t="s">
        <v>55</v>
      </c>
      <c r="B4" s="58" t="s">
        <v>360</v>
      </c>
      <c r="C4" s="58" t="s">
        <v>361</v>
      </c>
      <c r="D4" s="58" t="s">
        <v>362</v>
      </c>
      <c r="G4" s="19" t="s">
        <v>55</v>
      </c>
      <c r="H4" s="60" t="s">
        <v>396</v>
      </c>
      <c r="I4" s="60" t="b">
        <f t="shared" si="0"/>
        <v>1</v>
      </c>
    </row>
    <row r="5" spans="1:10" x14ac:dyDescent="0.3">
      <c r="A5" s="58" t="s">
        <v>56</v>
      </c>
      <c r="B5" s="58" t="s">
        <v>360</v>
      </c>
      <c r="C5" s="58" t="s">
        <v>361</v>
      </c>
      <c r="D5" s="58" t="s">
        <v>362</v>
      </c>
      <c r="G5" s="19" t="s">
        <v>56</v>
      </c>
      <c r="H5" s="60" t="s">
        <v>396</v>
      </c>
      <c r="I5" s="60" t="b">
        <f t="shared" si="0"/>
        <v>1</v>
      </c>
    </row>
    <row r="6" spans="1:10" x14ac:dyDescent="0.3">
      <c r="A6" s="58" t="s">
        <v>57</v>
      </c>
      <c r="B6" s="58" t="s">
        <v>360</v>
      </c>
      <c r="C6" s="58" t="s">
        <v>361</v>
      </c>
      <c r="D6" s="58" t="s">
        <v>362</v>
      </c>
      <c r="G6" s="19" t="s">
        <v>57</v>
      </c>
      <c r="H6" s="60" t="s">
        <v>396</v>
      </c>
      <c r="I6" s="60" t="b">
        <f t="shared" si="0"/>
        <v>1</v>
      </c>
    </row>
    <row r="7" spans="1:10" x14ac:dyDescent="0.3">
      <c r="A7" s="58" t="s">
        <v>58</v>
      </c>
      <c r="B7" s="58" t="s">
        <v>360</v>
      </c>
      <c r="C7" s="58" t="s">
        <v>361</v>
      </c>
      <c r="D7" s="58" t="s">
        <v>362</v>
      </c>
      <c r="G7" s="19" t="s">
        <v>58</v>
      </c>
      <c r="H7" s="60" t="s">
        <v>396</v>
      </c>
      <c r="I7" s="60" t="b">
        <f t="shared" si="0"/>
        <v>1</v>
      </c>
    </row>
    <row r="8" spans="1:10" x14ac:dyDescent="0.3">
      <c r="A8" s="58" t="s">
        <v>59</v>
      </c>
      <c r="B8" s="58" t="s">
        <v>360</v>
      </c>
      <c r="C8" s="58" t="s">
        <v>361</v>
      </c>
      <c r="D8" s="58" t="s">
        <v>362</v>
      </c>
      <c r="G8" s="19" t="s">
        <v>59</v>
      </c>
      <c r="H8" s="60" t="s">
        <v>396</v>
      </c>
      <c r="I8" s="60" t="b">
        <f t="shared" si="0"/>
        <v>1</v>
      </c>
    </row>
    <row r="9" spans="1:10" x14ac:dyDescent="0.3">
      <c r="A9" s="58" t="s">
        <v>60</v>
      </c>
      <c r="B9" s="58" t="s">
        <v>360</v>
      </c>
      <c r="C9" s="58" t="s">
        <v>361</v>
      </c>
      <c r="D9" s="58" t="s">
        <v>362</v>
      </c>
      <c r="G9" s="19" t="s">
        <v>60</v>
      </c>
      <c r="H9" s="60" t="s">
        <v>396</v>
      </c>
      <c r="I9" s="60" t="b">
        <f t="shared" si="0"/>
        <v>1</v>
      </c>
    </row>
    <row r="10" spans="1:10" x14ac:dyDescent="0.3">
      <c r="A10" s="58" t="s">
        <v>61</v>
      </c>
      <c r="B10" s="58" t="s">
        <v>360</v>
      </c>
      <c r="C10" s="58" t="s">
        <v>361</v>
      </c>
      <c r="D10" s="58" t="s">
        <v>362</v>
      </c>
      <c r="G10" s="19" t="s">
        <v>61</v>
      </c>
      <c r="H10" s="60" t="s">
        <v>396</v>
      </c>
      <c r="I10" s="60" t="b">
        <f t="shared" si="0"/>
        <v>1</v>
      </c>
    </row>
    <row r="11" spans="1:10" x14ac:dyDescent="0.3">
      <c r="A11" s="58" t="s">
        <v>363</v>
      </c>
      <c r="B11" s="58" t="s">
        <v>360</v>
      </c>
      <c r="C11" s="58" t="s">
        <v>361</v>
      </c>
      <c r="D11" s="58" t="s">
        <v>362</v>
      </c>
      <c r="G11" s="61" t="s">
        <v>363</v>
      </c>
      <c r="H11" s="60" t="s">
        <v>396</v>
      </c>
      <c r="I11" s="60" t="b">
        <f t="shared" si="0"/>
        <v>1</v>
      </c>
      <c r="J11" s="60"/>
    </row>
    <row r="12" spans="1:10" x14ac:dyDescent="0.3">
      <c r="A12" s="58" t="s">
        <v>364</v>
      </c>
      <c r="B12" s="58" t="s">
        <v>360</v>
      </c>
      <c r="C12" s="58" t="s">
        <v>361</v>
      </c>
      <c r="D12" s="58" t="s">
        <v>362</v>
      </c>
      <c r="G12" s="61" t="s">
        <v>364</v>
      </c>
      <c r="H12" s="60" t="s">
        <v>396</v>
      </c>
      <c r="I12" s="60" t="b">
        <f t="shared" si="0"/>
        <v>1</v>
      </c>
      <c r="J12" s="60"/>
    </row>
    <row r="13" spans="1:10" x14ac:dyDescent="0.3">
      <c r="A13" s="58" t="s">
        <v>62</v>
      </c>
      <c r="B13" s="58" t="s">
        <v>360</v>
      </c>
      <c r="C13" s="58" t="s">
        <v>361</v>
      </c>
      <c r="D13" s="58" t="s">
        <v>362</v>
      </c>
      <c r="G13" s="19" t="s">
        <v>62</v>
      </c>
      <c r="H13" s="60" t="s">
        <v>396</v>
      </c>
      <c r="I13" s="60" t="b">
        <f t="shared" si="0"/>
        <v>1</v>
      </c>
    </row>
    <row r="14" spans="1:10" x14ac:dyDescent="0.3">
      <c r="A14" s="58" t="s">
        <v>63</v>
      </c>
      <c r="B14" s="58" t="s">
        <v>360</v>
      </c>
      <c r="C14" s="58" t="s">
        <v>361</v>
      </c>
      <c r="D14" s="58" t="s">
        <v>362</v>
      </c>
      <c r="G14" s="19" t="s">
        <v>63</v>
      </c>
      <c r="H14" s="60" t="s">
        <v>396</v>
      </c>
      <c r="I14" s="60" t="b">
        <f t="shared" si="0"/>
        <v>1</v>
      </c>
    </row>
    <row r="15" spans="1:10" x14ac:dyDescent="0.3">
      <c r="A15" s="58" t="s">
        <v>64</v>
      </c>
      <c r="B15" s="58" t="s">
        <v>360</v>
      </c>
      <c r="C15" s="58" t="s">
        <v>361</v>
      </c>
      <c r="D15" s="58" t="s">
        <v>362</v>
      </c>
      <c r="G15" s="19" t="s">
        <v>64</v>
      </c>
      <c r="H15" s="60" t="s">
        <v>396</v>
      </c>
      <c r="I15" s="60" t="b">
        <f t="shared" si="0"/>
        <v>1</v>
      </c>
    </row>
    <row r="16" spans="1:10" x14ac:dyDescent="0.3">
      <c r="A16" s="58" t="s">
        <v>65</v>
      </c>
      <c r="B16" s="58" t="s">
        <v>360</v>
      </c>
      <c r="C16" s="58" t="s">
        <v>361</v>
      </c>
      <c r="D16" s="58" t="s">
        <v>362</v>
      </c>
      <c r="G16" s="19" t="s">
        <v>65</v>
      </c>
      <c r="H16" s="60" t="s">
        <v>396</v>
      </c>
      <c r="I16" s="60" t="b">
        <f t="shared" si="0"/>
        <v>1</v>
      </c>
    </row>
    <row r="17" spans="1:10" x14ac:dyDescent="0.3">
      <c r="A17" s="58" t="s">
        <v>66</v>
      </c>
      <c r="B17" s="58" t="s">
        <v>360</v>
      </c>
      <c r="C17" s="58" t="s">
        <v>361</v>
      </c>
      <c r="D17" s="58" t="s">
        <v>362</v>
      </c>
      <c r="G17" s="19" t="s">
        <v>66</v>
      </c>
      <c r="H17" s="60" t="s">
        <v>396</v>
      </c>
      <c r="I17" s="60" t="b">
        <f t="shared" si="0"/>
        <v>1</v>
      </c>
    </row>
    <row r="18" spans="1:10" x14ac:dyDescent="0.3">
      <c r="A18" s="58" t="s">
        <v>67</v>
      </c>
      <c r="B18" s="58" t="s">
        <v>360</v>
      </c>
      <c r="C18" s="58" t="s">
        <v>361</v>
      </c>
      <c r="D18" s="58" t="s">
        <v>362</v>
      </c>
      <c r="G18" s="19" t="s">
        <v>67</v>
      </c>
      <c r="H18" s="60" t="s">
        <v>396</v>
      </c>
      <c r="I18" s="60" t="b">
        <f t="shared" si="0"/>
        <v>1</v>
      </c>
    </row>
    <row r="19" spans="1:10" x14ac:dyDescent="0.3">
      <c r="A19" s="58" t="s">
        <v>68</v>
      </c>
      <c r="B19" s="58" t="s">
        <v>360</v>
      </c>
      <c r="C19" s="58" t="s">
        <v>361</v>
      </c>
      <c r="D19" s="58" t="s">
        <v>362</v>
      </c>
      <c r="G19" s="19" t="s">
        <v>68</v>
      </c>
      <c r="H19" s="60" t="s">
        <v>396</v>
      </c>
      <c r="I19" s="60" t="b">
        <f t="shared" si="0"/>
        <v>1</v>
      </c>
    </row>
    <row r="20" spans="1:10" x14ac:dyDescent="0.3">
      <c r="A20" s="58" t="s">
        <v>69</v>
      </c>
      <c r="B20" s="58" t="s">
        <v>360</v>
      </c>
      <c r="C20" s="58" t="s">
        <v>361</v>
      </c>
      <c r="D20" s="58" t="s">
        <v>362</v>
      </c>
      <c r="G20" s="19" t="s">
        <v>69</v>
      </c>
      <c r="H20" s="60" t="s">
        <v>396</v>
      </c>
      <c r="I20" s="60" t="b">
        <f t="shared" si="0"/>
        <v>1</v>
      </c>
    </row>
    <row r="21" spans="1:10" x14ac:dyDescent="0.3">
      <c r="A21" s="58" t="s">
        <v>70</v>
      </c>
      <c r="B21" s="58" t="s">
        <v>360</v>
      </c>
      <c r="C21" s="58" t="s">
        <v>361</v>
      </c>
      <c r="D21" s="58" t="s">
        <v>362</v>
      </c>
      <c r="G21" s="19" t="s">
        <v>70</v>
      </c>
      <c r="H21" s="60" t="s">
        <v>396</v>
      </c>
      <c r="I21" s="60" t="b">
        <f t="shared" si="0"/>
        <v>1</v>
      </c>
    </row>
    <row r="22" spans="1:10" x14ac:dyDescent="0.3">
      <c r="A22" s="58" t="s">
        <v>71</v>
      </c>
      <c r="B22" s="58" t="s">
        <v>360</v>
      </c>
      <c r="C22" s="58" t="s">
        <v>361</v>
      </c>
      <c r="D22" s="58" t="s">
        <v>362</v>
      </c>
      <c r="G22" s="19" t="s">
        <v>71</v>
      </c>
      <c r="H22" s="60" t="s">
        <v>396</v>
      </c>
      <c r="I22" s="60" t="b">
        <f t="shared" si="0"/>
        <v>1</v>
      </c>
    </row>
    <row r="23" spans="1:10" x14ac:dyDescent="0.3">
      <c r="A23" s="58" t="s">
        <v>72</v>
      </c>
      <c r="B23" s="58" t="s">
        <v>360</v>
      </c>
      <c r="C23" s="58" t="s">
        <v>361</v>
      </c>
      <c r="D23" s="58" t="s">
        <v>362</v>
      </c>
      <c r="G23" s="19" t="s">
        <v>72</v>
      </c>
      <c r="H23" s="60" t="s">
        <v>396</v>
      </c>
      <c r="I23" s="60" t="b">
        <f t="shared" si="0"/>
        <v>1</v>
      </c>
    </row>
    <row r="24" spans="1:10" x14ac:dyDescent="0.3">
      <c r="A24" s="58" t="s">
        <v>73</v>
      </c>
      <c r="B24" s="58" t="s">
        <v>360</v>
      </c>
      <c r="C24" s="58" t="s">
        <v>361</v>
      </c>
      <c r="D24" s="58" t="s">
        <v>362</v>
      </c>
      <c r="G24" s="19" t="s">
        <v>73</v>
      </c>
      <c r="H24" s="60" t="s">
        <v>396</v>
      </c>
      <c r="I24" s="60" t="b">
        <f t="shared" si="0"/>
        <v>1</v>
      </c>
    </row>
    <row r="25" spans="1:10" x14ac:dyDescent="0.3">
      <c r="A25" s="58" t="s">
        <v>74</v>
      </c>
      <c r="B25" s="58" t="s">
        <v>360</v>
      </c>
      <c r="C25" s="58" t="s">
        <v>361</v>
      </c>
      <c r="D25" s="58" t="s">
        <v>362</v>
      </c>
      <c r="G25" s="19" t="s">
        <v>74</v>
      </c>
      <c r="H25" s="60" t="s">
        <v>396</v>
      </c>
      <c r="I25" s="60" t="b">
        <f t="shared" si="0"/>
        <v>1</v>
      </c>
    </row>
    <row r="26" spans="1:10" x14ac:dyDescent="0.3">
      <c r="A26" s="58" t="s">
        <v>75</v>
      </c>
      <c r="B26" s="58" t="s">
        <v>360</v>
      </c>
      <c r="C26" s="58" t="s">
        <v>361</v>
      </c>
      <c r="D26" s="58" t="s">
        <v>362</v>
      </c>
      <c r="G26" s="19" t="s">
        <v>75</v>
      </c>
      <c r="H26" s="60" t="s">
        <v>396</v>
      </c>
      <c r="I26" s="60" t="b">
        <f t="shared" si="0"/>
        <v>1</v>
      </c>
    </row>
    <row r="27" spans="1:10" x14ac:dyDescent="0.3">
      <c r="A27" s="58" t="s">
        <v>76</v>
      </c>
      <c r="B27" s="58" t="s">
        <v>360</v>
      </c>
      <c r="C27" s="58" t="s">
        <v>361</v>
      </c>
      <c r="D27" s="58" t="s">
        <v>362</v>
      </c>
      <c r="G27" s="19" t="s">
        <v>76</v>
      </c>
      <c r="H27" s="60" t="s">
        <v>396</v>
      </c>
      <c r="I27" s="60" t="b">
        <f t="shared" si="0"/>
        <v>1</v>
      </c>
    </row>
    <row r="28" spans="1:10" x14ac:dyDescent="0.3">
      <c r="A28" s="58" t="s">
        <v>77</v>
      </c>
      <c r="B28" s="58" t="s">
        <v>360</v>
      </c>
      <c r="C28" s="58" t="s">
        <v>361</v>
      </c>
      <c r="D28" s="58" t="s">
        <v>362</v>
      </c>
      <c r="G28" s="19" t="s">
        <v>77</v>
      </c>
      <c r="H28" s="60" t="s">
        <v>396</v>
      </c>
      <c r="I28" s="60" t="b">
        <f t="shared" si="0"/>
        <v>1</v>
      </c>
    </row>
    <row r="29" spans="1:10" x14ac:dyDescent="0.3">
      <c r="A29" s="58" t="s">
        <v>78</v>
      </c>
      <c r="B29" s="58" t="s">
        <v>360</v>
      </c>
      <c r="C29" s="58" t="s">
        <v>361</v>
      </c>
      <c r="D29" s="58" t="s">
        <v>362</v>
      </c>
      <c r="G29" s="19" t="s">
        <v>78</v>
      </c>
      <c r="H29" s="60" t="s">
        <v>396</v>
      </c>
      <c r="I29" s="60" t="b">
        <f t="shared" si="0"/>
        <v>1</v>
      </c>
    </row>
    <row r="30" spans="1:10" x14ac:dyDescent="0.3">
      <c r="A30" s="58" t="s">
        <v>79</v>
      </c>
      <c r="B30" s="58" t="s">
        <v>360</v>
      </c>
      <c r="C30" s="58" t="s">
        <v>361</v>
      </c>
      <c r="D30" s="58" t="s">
        <v>362</v>
      </c>
      <c r="G30" s="19" t="s">
        <v>79</v>
      </c>
      <c r="H30" s="60" t="s">
        <v>396</v>
      </c>
      <c r="I30" s="60" t="b">
        <f t="shared" si="0"/>
        <v>1</v>
      </c>
    </row>
    <row r="31" spans="1:10" x14ac:dyDescent="0.3">
      <c r="A31" s="58" t="s">
        <v>80</v>
      </c>
      <c r="B31" s="58" t="s">
        <v>360</v>
      </c>
      <c r="C31" s="58" t="s">
        <v>361</v>
      </c>
      <c r="D31" s="58" t="s">
        <v>362</v>
      </c>
      <c r="G31" s="19" t="s">
        <v>80</v>
      </c>
      <c r="H31" s="60" t="s">
        <v>396</v>
      </c>
      <c r="I31" s="60" t="b">
        <f t="shared" si="0"/>
        <v>1</v>
      </c>
    </row>
    <row r="32" spans="1:10" x14ac:dyDescent="0.3">
      <c r="A32" s="58" t="s">
        <v>365</v>
      </c>
      <c r="B32" s="58" t="s">
        <v>360</v>
      </c>
      <c r="C32" s="58" t="s">
        <v>361</v>
      </c>
      <c r="D32" s="58" t="s">
        <v>362</v>
      </c>
      <c r="G32" s="61" t="s">
        <v>365</v>
      </c>
      <c r="H32" s="60" t="s">
        <v>396</v>
      </c>
      <c r="I32" s="60" t="b">
        <f t="shared" si="0"/>
        <v>1</v>
      </c>
      <c r="J32" s="60"/>
    </row>
    <row r="33" spans="1:9" x14ac:dyDescent="0.3">
      <c r="A33" s="58" t="s">
        <v>81</v>
      </c>
      <c r="B33" s="58" t="s">
        <v>360</v>
      </c>
      <c r="C33" s="58" t="s">
        <v>361</v>
      </c>
      <c r="D33" s="58" t="s">
        <v>362</v>
      </c>
      <c r="G33" s="19" t="s">
        <v>81</v>
      </c>
      <c r="H33" s="60" t="s">
        <v>396</v>
      </c>
      <c r="I33" s="60" t="b">
        <f t="shared" si="0"/>
        <v>1</v>
      </c>
    </row>
    <row r="34" spans="1:9" x14ac:dyDescent="0.3">
      <c r="A34" s="58" t="s">
        <v>82</v>
      </c>
      <c r="B34" s="58" t="s">
        <v>360</v>
      </c>
      <c r="C34" s="58" t="s">
        <v>361</v>
      </c>
      <c r="D34" s="58" t="s">
        <v>366</v>
      </c>
      <c r="G34" s="19" t="s">
        <v>82</v>
      </c>
      <c r="H34" s="60" t="s">
        <v>397</v>
      </c>
      <c r="I34" s="60" t="b">
        <f t="shared" si="0"/>
        <v>1</v>
      </c>
    </row>
    <row r="35" spans="1:9" x14ac:dyDescent="0.3">
      <c r="A35" s="58" t="s">
        <v>83</v>
      </c>
      <c r="B35" s="58" t="s">
        <v>360</v>
      </c>
      <c r="C35" s="58" t="s">
        <v>361</v>
      </c>
      <c r="D35" s="58" t="s">
        <v>366</v>
      </c>
      <c r="G35" s="19" t="s">
        <v>83</v>
      </c>
      <c r="H35" s="60" t="s">
        <v>397</v>
      </c>
      <c r="I35" s="60" t="b">
        <f t="shared" si="0"/>
        <v>1</v>
      </c>
    </row>
    <row r="36" spans="1:9" x14ac:dyDescent="0.3">
      <c r="A36" s="58" t="s">
        <v>84</v>
      </c>
      <c r="B36" s="58" t="s">
        <v>360</v>
      </c>
      <c r="C36" s="58" t="s">
        <v>361</v>
      </c>
      <c r="D36" s="58" t="s">
        <v>366</v>
      </c>
      <c r="G36" s="19" t="s">
        <v>84</v>
      </c>
      <c r="H36" s="60" t="s">
        <v>397</v>
      </c>
      <c r="I36" s="60" t="b">
        <f t="shared" si="0"/>
        <v>1</v>
      </c>
    </row>
    <row r="37" spans="1:9" x14ac:dyDescent="0.3">
      <c r="A37" s="58" t="s">
        <v>85</v>
      </c>
      <c r="B37" s="58" t="s">
        <v>360</v>
      </c>
      <c r="C37" s="58" t="s">
        <v>361</v>
      </c>
      <c r="D37" s="58" t="s">
        <v>366</v>
      </c>
      <c r="G37" s="19" t="s">
        <v>85</v>
      </c>
      <c r="H37" s="60" t="s">
        <v>397</v>
      </c>
      <c r="I37" s="60" t="b">
        <f t="shared" si="0"/>
        <v>1</v>
      </c>
    </row>
    <row r="38" spans="1:9" x14ac:dyDescent="0.3">
      <c r="A38" s="58" t="s">
        <v>86</v>
      </c>
      <c r="B38" s="58" t="s">
        <v>360</v>
      </c>
      <c r="C38" s="58" t="s">
        <v>361</v>
      </c>
      <c r="D38" s="58" t="s">
        <v>366</v>
      </c>
      <c r="G38" s="19" t="s">
        <v>86</v>
      </c>
      <c r="H38" s="60" t="s">
        <v>397</v>
      </c>
      <c r="I38" s="60" t="b">
        <f t="shared" si="0"/>
        <v>1</v>
      </c>
    </row>
    <row r="39" spans="1:9" x14ac:dyDescent="0.3">
      <c r="A39" s="58" t="s">
        <v>87</v>
      </c>
      <c r="B39" s="58" t="s">
        <v>360</v>
      </c>
      <c r="C39" s="58" t="s">
        <v>361</v>
      </c>
      <c r="D39" s="58" t="s">
        <v>366</v>
      </c>
      <c r="G39" s="19" t="s">
        <v>87</v>
      </c>
      <c r="H39" s="60" t="s">
        <v>397</v>
      </c>
      <c r="I39" s="60" t="b">
        <f t="shared" si="0"/>
        <v>1</v>
      </c>
    </row>
    <row r="40" spans="1:9" x14ac:dyDescent="0.3">
      <c r="A40" s="58" t="s">
        <v>88</v>
      </c>
      <c r="B40" s="58" t="s">
        <v>360</v>
      </c>
      <c r="C40" s="58" t="s">
        <v>361</v>
      </c>
      <c r="D40" s="58" t="s">
        <v>366</v>
      </c>
      <c r="G40" s="19" t="s">
        <v>88</v>
      </c>
      <c r="H40" s="60" t="s">
        <v>397</v>
      </c>
      <c r="I40" s="60" t="b">
        <f t="shared" si="0"/>
        <v>1</v>
      </c>
    </row>
    <row r="41" spans="1:9" x14ac:dyDescent="0.3">
      <c r="A41" s="58" t="s">
        <v>89</v>
      </c>
      <c r="B41" s="58" t="s">
        <v>360</v>
      </c>
      <c r="C41" s="58" t="s">
        <v>361</v>
      </c>
      <c r="D41" s="58" t="s">
        <v>366</v>
      </c>
      <c r="G41" s="19" t="s">
        <v>89</v>
      </c>
      <c r="H41" s="60" t="s">
        <v>397</v>
      </c>
      <c r="I41" s="60" t="b">
        <f t="shared" si="0"/>
        <v>1</v>
      </c>
    </row>
    <row r="42" spans="1:9" x14ac:dyDescent="0.3">
      <c r="A42" s="58" t="s">
        <v>90</v>
      </c>
      <c r="B42" s="58" t="s">
        <v>360</v>
      </c>
      <c r="C42" s="58" t="s">
        <v>361</v>
      </c>
      <c r="D42" s="58" t="s">
        <v>366</v>
      </c>
      <c r="G42" s="19" t="s">
        <v>90</v>
      </c>
      <c r="H42" s="60" t="s">
        <v>397</v>
      </c>
      <c r="I42" s="60" t="b">
        <f t="shared" si="0"/>
        <v>1</v>
      </c>
    </row>
    <row r="43" spans="1:9" x14ac:dyDescent="0.3">
      <c r="A43" s="58" t="s">
        <v>91</v>
      </c>
      <c r="B43" s="58" t="s">
        <v>360</v>
      </c>
      <c r="C43" s="58" t="s">
        <v>361</v>
      </c>
      <c r="D43" s="58" t="s">
        <v>366</v>
      </c>
      <c r="G43" s="19" t="s">
        <v>91</v>
      </c>
      <c r="H43" s="60" t="s">
        <v>397</v>
      </c>
      <c r="I43" s="60" t="b">
        <f t="shared" si="0"/>
        <v>1</v>
      </c>
    </row>
    <row r="44" spans="1:9" x14ac:dyDescent="0.3">
      <c r="A44" s="58" t="s">
        <v>92</v>
      </c>
      <c r="B44" s="58" t="s">
        <v>360</v>
      </c>
      <c r="C44" s="58" t="s">
        <v>361</v>
      </c>
      <c r="D44" s="58" t="s">
        <v>366</v>
      </c>
      <c r="G44" s="19" t="s">
        <v>92</v>
      </c>
      <c r="H44" s="60" t="s">
        <v>397</v>
      </c>
      <c r="I44" s="60" t="b">
        <f t="shared" si="0"/>
        <v>1</v>
      </c>
    </row>
    <row r="45" spans="1:9" x14ac:dyDescent="0.3">
      <c r="A45" s="58" t="s">
        <v>367</v>
      </c>
      <c r="B45" s="58" t="s">
        <v>360</v>
      </c>
      <c r="C45" s="58" t="s">
        <v>361</v>
      </c>
      <c r="D45" s="58" t="s">
        <v>366</v>
      </c>
      <c r="G45" s="61" t="s">
        <v>367</v>
      </c>
      <c r="H45" s="60" t="s">
        <v>397</v>
      </c>
      <c r="I45" s="60" t="b">
        <f t="shared" si="0"/>
        <v>1</v>
      </c>
    </row>
    <row r="46" spans="1:9" x14ac:dyDescent="0.3">
      <c r="A46" s="58" t="s">
        <v>368</v>
      </c>
      <c r="B46" s="58" t="s">
        <v>360</v>
      </c>
      <c r="C46" s="58" t="s">
        <v>361</v>
      </c>
      <c r="D46" s="58" t="s">
        <v>366</v>
      </c>
      <c r="G46" s="61" t="s">
        <v>368</v>
      </c>
      <c r="H46" s="60" t="s">
        <v>397</v>
      </c>
      <c r="I46" s="60" t="b">
        <f t="shared" si="0"/>
        <v>1</v>
      </c>
    </row>
    <row r="47" spans="1:9" x14ac:dyDescent="0.3">
      <c r="A47" s="58" t="s">
        <v>93</v>
      </c>
      <c r="B47" s="58" t="s">
        <v>360</v>
      </c>
      <c r="C47" s="58" t="s">
        <v>361</v>
      </c>
      <c r="D47" s="58" t="s">
        <v>366</v>
      </c>
      <c r="G47" s="19" t="s">
        <v>93</v>
      </c>
      <c r="H47" s="60" t="s">
        <v>397</v>
      </c>
      <c r="I47" s="60" t="b">
        <f t="shared" si="0"/>
        <v>1</v>
      </c>
    </row>
    <row r="48" spans="1:9" x14ac:dyDescent="0.3">
      <c r="A48" s="58" t="s">
        <v>94</v>
      </c>
      <c r="B48" s="58" t="s">
        <v>360</v>
      </c>
      <c r="C48" s="58" t="s">
        <v>361</v>
      </c>
      <c r="D48" s="58" t="s">
        <v>366</v>
      </c>
      <c r="G48" s="19" t="s">
        <v>94</v>
      </c>
      <c r="H48" s="60" t="s">
        <v>397</v>
      </c>
      <c r="I48" s="60" t="b">
        <f t="shared" si="0"/>
        <v>1</v>
      </c>
    </row>
    <row r="49" spans="1:9" x14ac:dyDescent="0.3">
      <c r="A49" s="58" t="s">
        <v>95</v>
      </c>
      <c r="B49" s="58" t="s">
        <v>360</v>
      </c>
      <c r="C49" s="58" t="s">
        <v>361</v>
      </c>
      <c r="D49" s="58" t="s">
        <v>366</v>
      </c>
      <c r="G49" s="19" t="s">
        <v>95</v>
      </c>
      <c r="H49" s="60" t="s">
        <v>397</v>
      </c>
      <c r="I49" s="60" t="b">
        <f t="shared" si="0"/>
        <v>1</v>
      </c>
    </row>
    <row r="50" spans="1:9" x14ac:dyDescent="0.3">
      <c r="A50" s="58" t="s">
        <v>96</v>
      </c>
      <c r="B50" s="58" t="s">
        <v>360</v>
      </c>
      <c r="C50" s="58" t="s">
        <v>361</v>
      </c>
      <c r="D50" s="58" t="s">
        <v>366</v>
      </c>
      <c r="G50" s="19" t="s">
        <v>96</v>
      </c>
      <c r="H50" s="60" t="s">
        <v>397</v>
      </c>
      <c r="I50" s="60" t="b">
        <f t="shared" si="0"/>
        <v>1</v>
      </c>
    </row>
    <row r="51" spans="1:9" x14ac:dyDescent="0.3">
      <c r="A51" s="58" t="s">
        <v>97</v>
      </c>
      <c r="B51" s="58" t="s">
        <v>360</v>
      </c>
      <c r="C51" s="58" t="s">
        <v>361</v>
      </c>
      <c r="D51" s="58" t="s">
        <v>366</v>
      </c>
      <c r="G51" s="19" t="s">
        <v>97</v>
      </c>
      <c r="H51" s="60" t="s">
        <v>397</v>
      </c>
      <c r="I51" s="60" t="b">
        <f t="shared" si="0"/>
        <v>1</v>
      </c>
    </row>
    <row r="52" spans="1:9" x14ac:dyDescent="0.3">
      <c r="A52" s="58" t="s">
        <v>98</v>
      </c>
      <c r="B52" s="58" t="s">
        <v>360</v>
      </c>
      <c r="C52" s="58" t="s">
        <v>361</v>
      </c>
      <c r="D52" s="58" t="s">
        <v>366</v>
      </c>
      <c r="G52" s="19" t="s">
        <v>98</v>
      </c>
      <c r="H52" s="60" t="s">
        <v>397</v>
      </c>
      <c r="I52" s="60" t="b">
        <f t="shared" si="0"/>
        <v>1</v>
      </c>
    </row>
    <row r="53" spans="1:9" x14ac:dyDescent="0.3">
      <c r="A53" s="58" t="s">
        <v>99</v>
      </c>
      <c r="B53" s="58" t="s">
        <v>360</v>
      </c>
      <c r="C53" s="58" t="s">
        <v>361</v>
      </c>
      <c r="D53" s="58" t="s">
        <v>366</v>
      </c>
      <c r="G53" s="19" t="s">
        <v>99</v>
      </c>
      <c r="H53" s="60" t="s">
        <v>397</v>
      </c>
      <c r="I53" s="60" t="b">
        <f t="shared" si="0"/>
        <v>1</v>
      </c>
    </row>
    <row r="54" spans="1:9" x14ac:dyDescent="0.3">
      <c r="A54" s="58" t="s">
        <v>100</v>
      </c>
      <c r="B54" s="58" t="s">
        <v>360</v>
      </c>
      <c r="C54" s="58" t="s">
        <v>361</v>
      </c>
      <c r="D54" s="58" t="s">
        <v>366</v>
      </c>
      <c r="G54" s="19" t="s">
        <v>100</v>
      </c>
      <c r="H54" s="60" t="s">
        <v>397</v>
      </c>
      <c r="I54" s="60" t="b">
        <f t="shared" si="0"/>
        <v>1</v>
      </c>
    </row>
    <row r="55" spans="1:9" x14ac:dyDescent="0.3">
      <c r="A55" s="58" t="s">
        <v>101</v>
      </c>
      <c r="B55" s="58" t="s">
        <v>360</v>
      </c>
      <c r="C55" s="58" t="s">
        <v>361</v>
      </c>
      <c r="D55" s="58" t="s">
        <v>366</v>
      </c>
      <c r="G55" s="19" t="s">
        <v>101</v>
      </c>
      <c r="H55" s="60" t="s">
        <v>397</v>
      </c>
      <c r="I55" s="60" t="b">
        <f t="shared" si="0"/>
        <v>1</v>
      </c>
    </row>
    <row r="56" spans="1:9" x14ac:dyDescent="0.3">
      <c r="A56" s="58" t="s">
        <v>102</v>
      </c>
      <c r="B56" s="58" t="s">
        <v>360</v>
      </c>
      <c r="C56" s="58" t="s">
        <v>361</v>
      </c>
      <c r="D56" s="58" t="s">
        <v>366</v>
      </c>
      <c r="G56" s="19" t="s">
        <v>102</v>
      </c>
      <c r="H56" s="60" t="s">
        <v>397</v>
      </c>
      <c r="I56" s="60" t="b">
        <f t="shared" si="0"/>
        <v>1</v>
      </c>
    </row>
    <row r="57" spans="1:9" x14ac:dyDescent="0.3">
      <c r="A57" s="58" t="s">
        <v>103</v>
      </c>
      <c r="B57" s="58" t="s">
        <v>360</v>
      </c>
      <c r="C57" s="58" t="s">
        <v>361</v>
      </c>
      <c r="D57" s="58" t="s">
        <v>366</v>
      </c>
      <c r="G57" s="19" t="s">
        <v>103</v>
      </c>
      <c r="H57" s="60" t="s">
        <v>397</v>
      </c>
      <c r="I57" s="60" t="b">
        <f t="shared" si="0"/>
        <v>1</v>
      </c>
    </row>
    <row r="58" spans="1:9" x14ac:dyDescent="0.3">
      <c r="A58" s="58" t="s">
        <v>104</v>
      </c>
      <c r="B58" s="58" t="s">
        <v>360</v>
      </c>
      <c r="C58" s="58" t="s">
        <v>361</v>
      </c>
      <c r="D58" s="58" t="s">
        <v>366</v>
      </c>
      <c r="G58" s="19" t="s">
        <v>104</v>
      </c>
      <c r="H58" s="60" t="s">
        <v>397</v>
      </c>
      <c r="I58" s="60" t="b">
        <f t="shared" si="0"/>
        <v>1</v>
      </c>
    </row>
    <row r="59" spans="1:9" x14ac:dyDescent="0.3">
      <c r="A59" s="58" t="s">
        <v>105</v>
      </c>
      <c r="B59" s="58" t="s">
        <v>360</v>
      </c>
      <c r="C59" s="58" t="s">
        <v>361</v>
      </c>
      <c r="D59" s="58" t="s">
        <v>366</v>
      </c>
      <c r="G59" s="19" t="s">
        <v>105</v>
      </c>
      <c r="H59" s="60" t="s">
        <v>397</v>
      </c>
      <c r="I59" s="60" t="b">
        <f t="shared" si="0"/>
        <v>1</v>
      </c>
    </row>
    <row r="60" spans="1:9" x14ac:dyDescent="0.3">
      <c r="A60" s="58" t="s">
        <v>106</v>
      </c>
      <c r="B60" s="58" t="s">
        <v>360</v>
      </c>
      <c r="C60" s="58" t="s">
        <v>361</v>
      </c>
      <c r="D60" s="58" t="s">
        <v>366</v>
      </c>
      <c r="G60" s="19" t="s">
        <v>106</v>
      </c>
      <c r="H60" s="60" t="s">
        <v>397</v>
      </c>
      <c r="I60" s="60" t="b">
        <f t="shared" si="0"/>
        <v>1</v>
      </c>
    </row>
    <row r="61" spans="1:9" x14ac:dyDescent="0.3">
      <c r="A61" s="58" t="s">
        <v>107</v>
      </c>
      <c r="B61" s="58" t="s">
        <v>360</v>
      </c>
      <c r="C61" s="58" t="s">
        <v>361</v>
      </c>
      <c r="D61" s="58" t="s">
        <v>366</v>
      </c>
      <c r="G61" s="19" t="s">
        <v>107</v>
      </c>
      <c r="H61" s="60" t="s">
        <v>397</v>
      </c>
      <c r="I61" s="60" t="b">
        <f t="shared" si="0"/>
        <v>1</v>
      </c>
    </row>
    <row r="62" spans="1:9" x14ac:dyDescent="0.3">
      <c r="A62" s="58" t="s">
        <v>108</v>
      </c>
      <c r="B62" s="58" t="s">
        <v>360</v>
      </c>
      <c r="C62" s="58" t="s">
        <v>361</v>
      </c>
      <c r="D62" s="58" t="s">
        <v>366</v>
      </c>
      <c r="G62" s="19" t="s">
        <v>108</v>
      </c>
      <c r="H62" s="60" t="s">
        <v>397</v>
      </c>
      <c r="I62" s="60" t="b">
        <f t="shared" si="0"/>
        <v>1</v>
      </c>
    </row>
    <row r="63" spans="1:9" x14ac:dyDescent="0.3">
      <c r="A63" s="58" t="s">
        <v>109</v>
      </c>
      <c r="B63" s="58" t="s">
        <v>360</v>
      </c>
      <c r="C63" s="58" t="s">
        <v>361</v>
      </c>
      <c r="D63" s="58" t="s">
        <v>366</v>
      </c>
      <c r="G63" s="19" t="s">
        <v>109</v>
      </c>
      <c r="H63" s="60" t="s">
        <v>397</v>
      </c>
      <c r="I63" s="60" t="b">
        <f t="shared" si="0"/>
        <v>1</v>
      </c>
    </row>
    <row r="64" spans="1:9" x14ac:dyDescent="0.3">
      <c r="A64" s="58" t="s">
        <v>110</v>
      </c>
      <c r="B64" s="58" t="s">
        <v>360</v>
      </c>
      <c r="C64" s="58" t="s">
        <v>361</v>
      </c>
      <c r="D64" s="58" t="s">
        <v>366</v>
      </c>
      <c r="G64" s="19" t="s">
        <v>110</v>
      </c>
      <c r="H64" s="60" t="s">
        <v>397</v>
      </c>
      <c r="I64" s="60" t="b">
        <f t="shared" si="0"/>
        <v>1</v>
      </c>
    </row>
    <row r="65" spans="1:9" x14ac:dyDescent="0.3">
      <c r="A65" s="58" t="s">
        <v>111</v>
      </c>
      <c r="B65" s="58" t="s">
        <v>360</v>
      </c>
      <c r="C65" s="58" t="s">
        <v>361</v>
      </c>
      <c r="D65" s="58" t="s">
        <v>366</v>
      </c>
      <c r="G65" s="19" t="s">
        <v>111</v>
      </c>
      <c r="H65" s="60" t="s">
        <v>397</v>
      </c>
      <c r="I65" s="60" t="b">
        <f t="shared" si="0"/>
        <v>1</v>
      </c>
    </row>
    <row r="66" spans="1:9" x14ac:dyDescent="0.3">
      <c r="A66" s="58" t="s">
        <v>112</v>
      </c>
      <c r="B66" s="58" t="s">
        <v>360</v>
      </c>
      <c r="C66" s="58" t="s">
        <v>361</v>
      </c>
      <c r="D66" s="58" t="s">
        <v>366</v>
      </c>
      <c r="G66" s="19" t="s">
        <v>112</v>
      </c>
      <c r="H66" s="60" t="s">
        <v>397</v>
      </c>
      <c r="I66" s="60" t="b">
        <f t="shared" si="0"/>
        <v>1</v>
      </c>
    </row>
    <row r="67" spans="1:9" x14ac:dyDescent="0.3">
      <c r="A67" s="58" t="s">
        <v>113</v>
      </c>
      <c r="B67" s="58" t="s">
        <v>360</v>
      </c>
      <c r="C67" s="58" t="s">
        <v>361</v>
      </c>
      <c r="D67" s="58" t="s">
        <v>366</v>
      </c>
      <c r="G67" s="19" t="s">
        <v>113</v>
      </c>
      <c r="H67" s="60" t="s">
        <v>397</v>
      </c>
      <c r="I67" s="60" t="b">
        <f t="shared" ref="I67:I130" si="1">EXACT(G67,A67)</f>
        <v>1</v>
      </c>
    </row>
    <row r="68" spans="1:9" x14ac:dyDescent="0.3">
      <c r="A68" s="58" t="s">
        <v>369</v>
      </c>
      <c r="B68" s="58" t="s">
        <v>360</v>
      </c>
      <c r="C68" s="58" t="s">
        <v>361</v>
      </c>
      <c r="D68" s="58" t="s">
        <v>366</v>
      </c>
      <c r="G68" s="61" t="s">
        <v>369</v>
      </c>
      <c r="H68" s="60" t="s">
        <v>397</v>
      </c>
      <c r="I68" s="60" t="b">
        <f t="shared" si="1"/>
        <v>1</v>
      </c>
    </row>
    <row r="69" spans="1:9" x14ac:dyDescent="0.3">
      <c r="A69" s="58" t="s">
        <v>114</v>
      </c>
      <c r="B69" s="58" t="s">
        <v>360</v>
      </c>
      <c r="C69" s="58" t="s">
        <v>361</v>
      </c>
      <c r="D69" s="58" t="s">
        <v>366</v>
      </c>
      <c r="G69" s="19" t="s">
        <v>114</v>
      </c>
      <c r="H69" s="60" t="s">
        <v>397</v>
      </c>
      <c r="I69" s="60" t="b">
        <f t="shared" si="1"/>
        <v>1</v>
      </c>
    </row>
    <row r="70" spans="1:9" x14ac:dyDescent="0.3">
      <c r="A70" s="58" t="s">
        <v>163</v>
      </c>
      <c r="B70" s="58" t="s">
        <v>370</v>
      </c>
      <c r="C70" s="58" t="s">
        <v>361</v>
      </c>
      <c r="D70" s="58" t="s">
        <v>362</v>
      </c>
      <c r="G70" s="25" t="s">
        <v>163</v>
      </c>
      <c r="H70" s="60" t="s">
        <v>393</v>
      </c>
      <c r="I70" s="60" t="b">
        <f t="shared" si="1"/>
        <v>1</v>
      </c>
    </row>
    <row r="71" spans="1:9" x14ac:dyDescent="0.3">
      <c r="A71" s="58" t="s">
        <v>164</v>
      </c>
      <c r="B71" s="58" t="s">
        <v>370</v>
      </c>
      <c r="C71" s="58" t="s">
        <v>361</v>
      </c>
      <c r="D71" s="58" t="s">
        <v>362</v>
      </c>
      <c r="G71" s="25" t="s">
        <v>164</v>
      </c>
      <c r="H71" s="60" t="s">
        <v>393</v>
      </c>
      <c r="I71" s="60" t="b">
        <f t="shared" si="1"/>
        <v>1</v>
      </c>
    </row>
    <row r="72" spans="1:9" x14ac:dyDescent="0.3">
      <c r="A72" s="58" t="s">
        <v>165</v>
      </c>
      <c r="B72" s="58" t="s">
        <v>370</v>
      </c>
      <c r="C72" s="58" t="s">
        <v>361</v>
      </c>
      <c r="D72" s="58" t="s">
        <v>362</v>
      </c>
      <c r="G72" s="25" t="s">
        <v>165</v>
      </c>
      <c r="H72" s="60" t="s">
        <v>393</v>
      </c>
      <c r="I72" s="60" t="b">
        <f t="shared" si="1"/>
        <v>1</v>
      </c>
    </row>
    <row r="73" spans="1:9" x14ac:dyDescent="0.3">
      <c r="A73" s="58" t="s">
        <v>166</v>
      </c>
      <c r="B73" s="58" t="s">
        <v>370</v>
      </c>
      <c r="C73" s="58" t="s">
        <v>361</v>
      </c>
      <c r="D73" s="58" t="s">
        <v>362</v>
      </c>
      <c r="G73" s="25" t="s">
        <v>166</v>
      </c>
      <c r="H73" s="60" t="s">
        <v>393</v>
      </c>
      <c r="I73" s="60" t="b">
        <f t="shared" si="1"/>
        <v>1</v>
      </c>
    </row>
    <row r="74" spans="1:9" x14ac:dyDescent="0.3">
      <c r="A74" s="58" t="s">
        <v>167</v>
      </c>
      <c r="B74" s="58" t="s">
        <v>370</v>
      </c>
      <c r="C74" s="58" t="s">
        <v>361</v>
      </c>
      <c r="D74" s="58" t="s">
        <v>362</v>
      </c>
      <c r="G74" s="25" t="s">
        <v>167</v>
      </c>
      <c r="H74" s="60" t="s">
        <v>393</v>
      </c>
      <c r="I74" s="60" t="b">
        <f t="shared" si="1"/>
        <v>1</v>
      </c>
    </row>
    <row r="75" spans="1:9" x14ac:dyDescent="0.3">
      <c r="A75" s="58" t="s">
        <v>168</v>
      </c>
      <c r="B75" s="58" t="s">
        <v>370</v>
      </c>
      <c r="C75" s="58" t="s">
        <v>371</v>
      </c>
      <c r="D75" s="58" t="s">
        <v>362</v>
      </c>
      <c r="G75" s="25" t="s">
        <v>168</v>
      </c>
      <c r="H75" s="60" t="s">
        <v>393</v>
      </c>
      <c r="I75" s="60" t="b">
        <f t="shared" si="1"/>
        <v>1</v>
      </c>
    </row>
    <row r="76" spans="1:9" x14ac:dyDescent="0.3">
      <c r="A76" s="58" t="s">
        <v>169</v>
      </c>
      <c r="B76" s="58" t="s">
        <v>370</v>
      </c>
      <c r="C76" s="58" t="s">
        <v>371</v>
      </c>
      <c r="D76" s="58" t="s">
        <v>362</v>
      </c>
      <c r="G76" s="25" t="s">
        <v>169</v>
      </c>
      <c r="H76" s="60" t="s">
        <v>393</v>
      </c>
      <c r="I76" s="60" t="b">
        <f t="shared" si="1"/>
        <v>1</v>
      </c>
    </row>
    <row r="77" spans="1:9" x14ac:dyDescent="0.3">
      <c r="A77" s="58" t="s">
        <v>170</v>
      </c>
      <c r="B77" s="58" t="s">
        <v>370</v>
      </c>
      <c r="C77" s="58" t="s">
        <v>361</v>
      </c>
      <c r="D77" s="58" t="s">
        <v>362</v>
      </c>
      <c r="G77" s="25" t="s">
        <v>170</v>
      </c>
      <c r="H77" s="60" t="s">
        <v>393</v>
      </c>
      <c r="I77" s="60" t="b">
        <f t="shared" si="1"/>
        <v>1</v>
      </c>
    </row>
    <row r="78" spans="1:9" x14ac:dyDescent="0.3">
      <c r="A78" s="58" t="s">
        <v>171</v>
      </c>
      <c r="B78" s="58" t="s">
        <v>370</v>
      </c>
      <c r="C78" s="58" t="s">
        <v>361</v>
      </c>
      <c r="D78" s="58" t="s">
        <v>362</v>
      </c>
      <c r="G78" s="25" t="s">
        <v>171</v>
      </c>
      <c r="H78" s="60" t="s">
        <v>393</v>
      </c>
      <c r="I78" s="60" t="b">
        <f t="shared" si="1"/>
        <v>1</v>
      </c>
    </row>
    <row r="79" spans="1:9" x14ac:dyDescent="0.3">
      <c r="A79" s="58" t="s">
        <v>172</v>
      </c>
      <c r="B79" s="58" t="s">
        <v>370</v>
      </c>
      <c r="C79" s="58" t="s">
        <v>361</v>
      </c>
      <c r="D79" s="58" t="s">
        <v>362</v>
      </c>
      <c r="G79" s="25" t="s">
        <v>172</v>
      </c>
      <c r="H79" s="60" t="s">
        <v>393</v>
      </c>
      <c r="I79" s="60" t="b">
        <f t="shared" si="1"/>
        <v>1</v>
      </c>
    </row>
    <row r="80" spans="1:9" x14ac:dyDescent="0.3">
      <c r="A80" s="58" t="s">
        <v>173</v>
      </c>
      <c r="B80" s="58" t="s">
        <v>370</v>
      </c>
      <c r="C80" s="58" t="s">
        <v>361</v>
      </c>
      <c r="D80" s="58" t="s">
        <v>362</v>
      </c>
      <c r="G80" s="25" t="s">
        <v>173</v>
      </c>
      <c r="H80" s="60" t="s">
        <v>393</v>
      </c>
      <c r="I80" s="60" t="b">
        <f t="shared" si="1"/>
        <v>1</v>
      </c>
    </row>
    <row r="81" spans="1:9" x14ac:dyDescent="0.3">
      <c r="A81" s="58" t="s">
        <v>174</v>
      </c>
      <c r="B81" s="58" t="s">
        <v>370</v>
      </c>
      <c r="C81" s="58" t="s">
        <v>361</v>
      </c>
      <c r="D81" s="58" t="s">
        <v>362</v>
      </c>
      <c r="G81" s="25" t="s">
        <v>174</v>
      </c>
      <c r="H81" s="60" t="s">
        <v>393</v>
      </c>
      <c r="I81" s="60" t="b">
        <f t="shared" si="1"/>
        <v>1</v>
      </c>
    </row>
    <row r="82" spans="1:9" x14ac:dyDescent="0.3">
      <c r="A82" s="58" t="s">
        <v>175</v>
      </c>
      <c r="B82" s="58" t="s">
        <v>370</v>
      </c>
      <c r="C82" s="58" t="s">
        <v>361</v>
      </c>
      <c r="D82" s="58" t="s">
        <v>362</v>
      </c>
      <c r="G82" s="25" t="s">
        <v>175</v>
      </c>
      <c r="H82" s="60" t="s">
        <v>393</v>
      </c>
      <c r="I82" s="60" t="b">
        <f t="shared" si="1"/>
        <v>1</v>
      </c>
    </row>
    <row r="83" spans="1:9" x14ac:dyDescent="0.3">
      <c r="A83" s="58" t="s">
        <v>176</v>
      </c>
      <c r="B83" s="58" t="s">
        <v>370</v>
      </c>
      <c r="C83" s="58" t="s">
        <v>361</v>
      </c>
      <c r="D83" s="58" t="s">
        <v>362</v>
      </c>
      <c r="G83" s="25" t="s">
        <v>176</v>
      </c>
      <c r="H83" s="60" t="s">
        <v>393</v>
      </c>
      <c r="I83" s="60" t="b">
        <f t="shared" si="1"/>
        <v>1</v>
      </c>
    </row>
    <row r="84" spans="1:9" x14ac:dyDescent="0.3">
      <c r="A84" s="58" t="s">
        <v>177</v>
      </c>
      <c r="B84" s="58" t="s">
        <v>370</v>
      </c>
      <c r="C84" s="58" t="s">
        <v>361</v>
      </c>
      <c r="D84" s="58" t="s">
        <v>362</v>
      </c>
      <c r="G84" s="25" t="s">
        <v>177</v>
      </c>
      <c r="H84" s="60" t="s">
        <v>393</v>
      </c>
      <c r="I84" s="60" t="b">
        <f t="shared" si="1"/>
        <v>1</v>
      </c>
    </row>
    <row r="85" spans="1:9" x14ac:dyDescent="0.3">
      <c r="A85" s="58" t="s">
        <v>178</v>
      </c>
      <c r="B85" s="58" t="s">
        <v>370</v>
      </c>
      <c r="C85" s="58" t="s">
        <v>361</v>
      </c>
      <c r="D85" s="58" t="s">
        <v>362</v>
      </c>
      <c r="G85" s="25" t="s">
        <v>178</v>
      </c>
      <c r="H85" s="60" t="s">
        <v>393</v>
      </c>
      <c r="I85" s="60" t="b">
        <f t="shared" si="1"/>
        <v>1</v>
      </c>
    </row>
    <row r="86" spans="1:9" x14ac:dyDescent="0.3">
      <c r="A86" s="58" t="s">
        <v>179</v>
      </c>
      <c r="B86" s="58" t="s">
        <v>370</v>
      </c>
      <c r="C86" s="58" t="s">
        <v>361</v>
      </c>
      <c r="D86" s="58" t="s">
        <v>362</v>
      </c>
      <c r="G86" s="25" t="s">
        <v>179</v>
      </c>
      <c r="H86" s="60" t="s">
        <v>393</v>
      </c>
      <c r="I86" s="60" t="b">
        <f t="shared" si="1"/>
        <v>1</v>
      </c>
    </row>
    <row r="87" spans="1:9" x14ac:dyDescent="0.3">
      <c r="A87" s="58" t="s">
        <v>180</v>
      </c>
      <c r="B87" s="58" t="s">
        <v>370</v>
      </c>
      <c r="C87" s="58" t="s">
        <v>371</v>
      </c>
      <c r="D87" s="58" t="s">
        <v>362</v>
      </c>
      <c r="G87" s="25" t="s">
        <v>180</v>
      </c>
      <c r="H87" s="60" t="s">
        <v>393</v>
      </c>
      <c r="I87" s="60" t="b">
        <f t="shared" si="1"/>
        <v>1</v>
      </c>
    </row>
    <row r="88" spans="1:9" x14ac:dyDescent="0.3">
      <c r="A88" s="58" t="s">
        <v>181</v>
      </c>
      <c r="B88" s="58" t="s">
        <v>370</v>
      </c>
      <c r="C88" s="58" t="s">
        <v>361</v>
      </c>
      <c r="D88" s="58" t="s">
        <v>362</v>
      </c>
      <c r="G88" s="25" t="s">
        <v>181</v>
      </c>
      <c r="H88" s="60" t="s">
        <v>393</v>
      </c>
      <c r="I88" s="60" t="b">
        <f t="shared" si="1"/>
        <v>1</v>
      </c>
    </row>
    <row r="89" spans="1:9" x14ac:dyDescent="0.3">
      <c r="A89" s="58" t="s">
        <v>182</v>
      </c>
      <c r="B89" s="58" t="s">
        <v>370</v>
      </c>
      <c r="C89" s="58" t="s">
        <v>361</v>
      </c>
      <c r="D89" s="58" t="s">
        <v>362</v>
      </c>
      <c r="G89" s="25" t="s">
        <v>182</v>
      </c>
      <c r="H89" s="60" t="s">
        <v>393</v>
      </c>
      <c r="I89" s="60" t="b">
        <f t="shared" si="1"/>
        <v>1</v>
      </c>
    </row>
    <row r="90" spans="1:9" x14ac:dyDescent="0.3">
      <c r="A90" s="58" t="s">
        <v>183</v>
      </c>
      <c r="B90" s="58" t="s">
        <v>370</v>
      </c>
      <c r="C90" s="58" t="s">
        <v>361</v>
      </c>
      <c r="D90" s="58" t="s">
        <v>362</v>
      </c>
      <c r="G90" s="25" t="s">
        <v>183</v>
      </c>
      <c r="H90" s="60" t="s">
        <v>393</v>
      </c>
      <c r="I90" s="60" t="b">
        <f t="shared" si="1"/>
        <v>1</v>
      </c>
    </row>
    <row r="91" spans="1:9" x14ac:dyDescent="0.3">
      <c r="A91" s="58" t="s">
        <v>184</v>
      </c>
      <c r="B91" s="58" t="s">
        <v>370</v>
      </c>
      <c r="C91" s="58" t="s">
        <v>361</v>
      </c>
      <c r="D91" s="58" t="s">
        <v>362</v>
      </c>
      <c r="G91" s="25" t="s">
        <v>184</v>
      </c>
      <c r="H91" s="60" t="s">
        <v>393</v>
      </c>
      <c r="I91" s="60" t="b">
        <f t="shared" si="1"/>
        <v>1</v>
      </c>
    </row>
    <row r="92" spans="1:9" x14ac:dyDescent="0.3">
      <c r="A92" s="58" t="s">
        <v>185</v>
      </c>
      <c r="B92" s="58" t="s">
        <v>370</v>
      </c>
      <c r="C92" s="58" t="s">
        <v>361</v>
      </c>
      <c r="D92" s="58" t="s">
        <v>362</v>
      </c>
      <c r="G92" s="25" t="s">
        <v>185</v>
      </c>
      <c r="H92" s="60" t="s">
        <v>393</v>
      </c>
      <c r="I92" s="60" t="b">
        <f t="shared" si="1"/>
        <v>1</v>
      </c>
    </row>
    <row r="93" spans="1:9" x14ac:dyDescent="0.3">
      <c r="A93" s="58" t="s">
        <v>186</v>
      </c>
      <c r="B93" s="58" t="s">
        <v>370</v>
      </c>
      <c r="C93" s="58" t="s">
        <v>361</v>
      </c>
      <c r="D93" s="58" t="s">
        <v>362</v>
      </c>
      <c r="G93" s="25" t="s">
        <v>186</v>
      </c>
      <c r="H93" s="60" t="s">
        <v>393</v>
      </c>
      <c r="I93" s="60" t="b">
        <f t="shared" si="1"/>
        <v>1</v>
      </c>
    </row>
    <row r="94" spans="1:9" x14ac:dyDescent="0.3">
      <c r="A94" s="58" t="s">
        <v>187</v>
      </c>
      <c r="B94" s="58" t="s">
        <v>370</v>
      </c>
      <c r="C94" s="58" t="s">
        <v>361</v>
      </c>
      <c r="D94" s="58" t="s">
        <v>362</v>
      </c>
      <c r="G94" s="25" t="s">
        <v>187</v>
      </c>
      <c r="H94" s="60" t="s">
        <v>393</v>
      </c>
      <c r="I94" s="60" t="b">
        <f t="shared" si="1"/>
        <v>1</v>
      </c>
    </row>
    <row r="95" spans="1:9" x14ac:dyDescent="0.3">
      <c r="A95" s="58" t="s">
        <v>188</v>
      </c>
      <c r="B95" s="58" t="s">
        <v>370</v>
      </c>
      <c r="C95" s="58" t="s">
        <v>361</v>
      </c>
      <c r="D95" s="58" t="s">
        <v>362</v>
      </c>
      <c r="G95" s="25" t="s">
        <v>188</v>
      </c>
      <c r="H95" s="60" t="s">
        <v>393</v>
      </c>
      <c r="I95" s="60" t="b">
        <f t="shared" si="1"/>
        <v>1</v>
      </c>
    </row>
    <row r="96" spans="1:9" x14ac:dyDescent="0.3">
      <c r="A96" s="58" t="s">
        <v>189</v>
      </c>
      <c r="B96" s="58" t="s">
        <v>370</v>
      </c>
      <c r="C96" s="58" t="s">
        <v>361</v>
      </c>
      <c r="D96" s="58" t="s">
        <v>362</v>
      </c>
      <c r="G96" s="25" t="s">
        <v>189</v>
      </c>
      <c r="H96" s="60" t="s">
        <v>393</v>
      </c>
      <c r="I96" s="60" t="b">
        <f t="shared" si="1"/>
        <v>1</v>
      </c>
    </row>
    <row r="97" spans="1:10" x14ac:dyDescent="0.3">
      <c r="A97" s="58" t="s">
        <v>190</v>
      </c>
      <c r="B97" s="58" t="s">
        <v>370</v>
      </c>
      <c r="C97" s="58" t="s">
        <v>361</v>
      </c>
      <c r="D97" s="58" t="s">
        <v>362</v>
      </c>
      <c r="G97" s="25" t="s">
        <v>190</v>
      </c>
      <c r="H97" s="60" t="s">
        <v>393</v>
      </c>
      <c r="I97" s="60" t="b">
        <f t="shared" si="1"/>
        <v>1</v>
      </c>
    </row>
    <row r="98" spans="1:10" x14ac:dyDescent="0.3">
      <c r="A98" s="58" t="s">
        <v>191</v>
      </c>
      <c r="B98" s="58" t="s">
        <v>370</v>
      </c>
      <c r="C98" s="58" t="s">
        <v>361</v>
      </c>
      <c r="D98" s="58" t="s">
        <v>362</v>
      </c>
      <c r="G98" s="25" t="s">
        <v>191</v>
      </c>
      <c r="H98" s="60" t="s">
        <v>393</v>
      </c>
      <c r="I98" s="60" t="b">
        <f t="shared" si="1"/>
        <v>1</v>
      </c>
    </row>
    <row r="99" spans="1:10" x14ac:dyDescent="0.3">
      <c r="A99" s="58" t="s">
        <v>192</v>
      </c>
      <c r="B99" s="58" t="s">
        <v>370</v>
      </c>
      <c r="C99" s="58" t="s">
        <v>361</v>
      </c>
      <c r="D99" s="58" t="s">
        <v>362</v>
      </c>
      <c r="G99" s="25" t="s">
        <v>192</v>
      </c>
      <c r="H99" s="60" t="s">
        <v>393</v>
      </c>
      <c r="I99" s="60" t="b">
        <f t="shared" si="1"/>
        <v>1</v>
      </c>
    </row>
    <row r="100" spans="1:10" x14ac:dyDescent="0.3">
      <c r="A100" s="58" t="s">
        <v>193</v>
      </c>
      <c r="B100" s="58" t="s">
        <v>370</v>
      </c>
      <c r="C100" s="58" t="s">
        <v>361</v>
      </c>
      <c r="D100" s="58" t="s">
        <v>362</v>
      </c>
      <c r="G100" s="25" t="s">
        <v>193</v>
      </c>
      <c r="H100" s="60" t="s">
        <v>393</v>
      </c>
      <c r="I100" s="60" t="b">
        <f t="shared" si="1"/>
        <v>1</v>
      </c>
    </row>
    <row r="101" spans="1:10" x14ac:dyDescent="0.3">
      <c r="A101" s="58" t="s">
        <v>194</v>
      </c>
      <c r="B101" s="58" t="s">
        <v>370</v>
      </c>
      <c r="C101" s="58" t="s">
        <v>361</v>
      </c>
      <c r="D101" s="58" t="s">
        <v>362</v>
      </c>
      <c r="G101" s="25" t="s">
        <v>194</v>
      </c>
      <c r="H101" s="60" t="s">
        <v>393</v>
      </c>
      <c r="I101" s="60" t="b">
        <f t="shared" si="1"/>
        <v>1</v>
      </c>
    </row>
    <row r="102" spans="1:10" x14ac:dyDescent="0.3">
      <c r="A102" s="58" t="s">
        <v>195</v>
      </c>
      <c r="B102" s="58" t="s">
        <v>370</v>
      </c>
      <c r="C102" s="58" t="s">
        <v>361</v>
      </c>
      <c r="D102" s="58" t="s">
        <v>362</v>
      </c>
      <c r="G102" s="25" t="s">
        <v>195</v>
      </c>
      <c r="H102" s="60" t="s">
        <v>393</v>
      </c>
      <c r="I102" s="60" t="b">
        <f t="shared" si="1"/>
        <v>1</v>
      </c>
    </row>
    <row r="103" spans="1:10" x14ac:dyDescent="0.3">
      <c r="A103" s="58" t="s">
        <v>196</v>
      </c>
      <c r="B103" s="58" t="s">
        <v>370</v>
      </c>
      <c r="C103" s="58" t="s">
        <v>361</v>
      </c>
      <c r="D103" s="58" t="s">
        <v>362</v>
      </c>
      <c r="G103" s="25" t="s">
        <v>196</v>
      </c>
      <c r="H103" s="60" t="s">
        <v>393</v>
      </c>
      <c r="I103" s="60" t="b">
        <f t="shared" si="1"/>
        <v>1</v>
      </c>
    </row>
    <row r="104" spans="1:10" x14ac:dyDescent="0.3">
      <c r="A104" s="58" t="s">
        <v>197</v>
      </c>
      <c r="B104" s="58" t="s">
        <v>370</v>
      </c>
      <c r="C104" s="58" t="s">
        <v>361</v>
      </c>
      <c r="D104" s="58" t="s">
        <v>362</v>
      </c>
      <c r="G104" s="25" t="s">
        <v>197</v>
      </c>
      <c r="H104" s="60" t="s">
        <v>393</v>
      </c>
      <c r="I104" s="60" t="b">
        <f t="shared" si="1"/>
        <v>1</v>
      </c>
    </row>
    <row r="105" spans="1:10" x14ac:dyDescent="0.3">
      <c r="A105" s="58" t="s">
        <v>198</v>
      </c>
      <c r="B105" s="58" t="s">
        <v>370</v>
      </c>
      <c r="C105" s="58" t="s">
        <v>361</v>
      </c>
      <c r="D105" s="58" t="s">
        <v>362</v>
      </c>
      <c r="G105" s="25" t="s">
        <v>198</v>
      </c>
      <c r="H105" s="60" t="s">
        <v>393</v>
      </c>
      <c r="I105" s="60" t="b">
        <f t="shared" si="1"/>
        <v>1</v>
      </c>
    </row>
    <row r="106" spans="1:10" x14ac:dyDescent="0.3">
      <c r="A106" s="58" t="s">
        <v>199</v>
      </c>
      <c r="B106" s="58" t="s">
        <v>370</v>
      </c>
      <c r="C106" s="58" t="s">
        <v>361</v>
      </c>
      <c r="D106" s="58" t="s">
        <v>362</v>
      </c>
      <c r="G106" s="25" t="s">
        <v>199</v>
      </c>
      <c r="H106" s="60" t="s">
        <v>393</v>
      </c>
      <c r="I106" s="60" t="b">
        <f t="shared" si="1"/>
        <v>1</v>
      </c>
      <c r="J106" s="60"/>
    </row>
    <row r="107" spans="1:10" x14ac:dyDescent="0.3">
      <c r="A107" s="58" t="s">
        <v>200</v>
      </c>
      <c r="B107" s="58" t="s">
        <v>370</v>
      </c>
      <c r="C107" s="58" t="s">
        <v>361</v>
      </c>
      <c r="D107" s="58" t="s">
        <v>362</v>
      </c>
      <c r="G107" s="25" t="s">
        <v>200</v>
      </c>
      <c r="H107" s="60" t="s">
        <v>393</v>
      </c>
      <c r="I107" s="60" t="b">
        <f t="shared" si="1"/>
        <v>1</v>
      </c>
    </row>
    <row r="108" spans="1:10" x14ac:dyDescent="0.3">
      <c r="A108" s="58" t="s">
        <v>372</v>
      </c>
      <c r="B108" s="58" t="s">
        <v>370</v>
      </c>
      <c r="C108" s="58" t="s">
        <v>361</v>
      </c>
      <c r="D108" s="58" t="s">
        <v>362</v>
      </c>
      <c r="G108" s="61" t="s">
        <v>372</v>
      </c>
      <c r="H108" s="60" t="s">
        <v>393</v>
      </c>
      <c r="I108" s="60" t="b">
        <f t="shared" si="1"/>
        <v>1</v>
      </c>
    </row>
    <row r="109" spans="1:10" x14ac:dyDescent="0.3">
      <c r="A109" s="58" t="s">
        <v>201</v>
      </c>
      <c r="B109" s="58" t="s">
        <v>370</v>
      </c>
      <c r="C109" s="58" t="s">
        <v>371</v>
      </c>
      <c r="D109" s="58" t="s">
        <v>362</v>
      </c>
      <c r="G109" s="25" t="s">
        <v>201</v>
      </c>
      <c r="H109" s="60" t="s">
        <v>393</v>
      </c>
      <c r="I109" s="60" t="b">
        <f t="shared" si="1"/>
        <v>1</v>
      </c>
    </row>
    <row r="110" spans="1:10" x14ac:dyDescent="0.3">
      <c r="A110" s="58" t="s">
        <v>202</v>
      </c>
      <c r="B110" s="58" t="s">
        <v>370</v>
      </c>
      <c r="C110" s="58" t="s">
        <v>371</v>
      </c>
      <c r="D110" s="58" t="s">
        <v>362</v>
      </c>
      <c r="G110" s="25" t="s">
        <v>202</v>
      </c>
      <c r="H110" s="60" t="s">
        <v>393</v>
      </c>
      <c r="I110" s="60" t="b">
        <f t="shared" si="1"/>
        <v>1</v>
      </c>
    </row>
    <row r="111" spans="1:10" x14ac:dyDescent="0.3">
      <c r="A111" s="58" t="s">
        <v>203</v>
      </c>
      <c r="B111" s="58" t="s">
        <v>370</v>
      </c>
      <c r="C111" s="58" t="s">
        <v>371</v>
      </c>
      <c r="D111" s="58" t="s">
        <v>362</v>
      </c>
      <c r="G111" s="25" t="s">
        <v>203</v>
      </c>
      <c r="H111" s="60" t="s">
        <v>393</v>
      </c>
      <c r="I111" s="60" t="b">
        <f t="shared" si="1"/>
        <v>1</v>
      </c>
    </row>
    <row r="112" spans="1:10" x14ac:dyDescent="0.3">
      <c r="A112" s="58" t="s">
        <v>204</v>
      </c>
      <c r="B112" s="58" t="s">
        <v>370</v>
      </c>
      <c r="C112" s="58" t="s">
        <v>371</v>
      </c>
      <c r="D112" s="58" t="s">
        <v>362</v>
      </c>
      <c r="G112" s="25" t="s">
        <v>204</v>
      </c>
      <c r="H112" s="60" t="s">
        <v>393</v>
      </c>
      <c r="I112" s="60" t="b">
        <f t="shared" si="1"/>
        <v>1</v>
      </c>
    </row>
    <row r="113" spans="1:10" x14ac:dyDescent="0.3">
      <c r="A113" s="58" t="s">
        <v>205</v>
      </c>
      <c r="B113" s="58" t="s">
        <v>370</v>
      </c>
      <c r="C113" s="58" t="s">
        <v>371</v>
      </c>
      <c r="D113" s="58" t="s">
        <v>362</v>
      </c>
      <c r="G113" s="25" t="s">
        <v>205</v>
      </c>
      <c r="H113" s="60" t="s">
        <v>393</v>
      </c>
      <c r="I113" s="60" t="b">
        <f t="shared" si="1"/>
        <v>1</v>
      </c>
    </row>
    <row r="114" spans="1:10" x14ac:dyDescent="0.3">
      <c r="A114" s="58" t="s">
        <v>206</v>
      </c>
      <c r="B114" s="58" t="s">
        <v>370</v>
      </c>
      <c r="C114" s="58" t="s">
        <v>371</v>
      </c>
      <c r="D114" s="58" t="s">
        <v>362</v>
      </c>
      <c r="G114" s="25" t="s">
        <v>206</v>
      </c>
      <c r="H114" s="60" t="s">
        <v>393</v>
      </c>
      <c r="I114" s="60" t="b">
        <f t="shared" si="1"/>
        <v>1</v>
      </c>
    </row>
    <row r="115" spans="1:10" x14ac:dyDescent="0.3">
      <c r="A115" s="58" t="s">
        <v>207</v>
      </c>
      <c r="B115" s="58" t="s">
        <v>370</v>
      </c>
      <c r="C115" s="58" t="s">
        <v>371</v>
      </c>
      <c r="D115" s="58" t="s">
        <v>362</v>
      </c>
      <c r="G115" s="25" t="s">
        <v>207</v>
      </c>
      <c r="H115" s="60" t="s">
        <v>393</v>
      </c>
      <c r="I115" s="60" t="b">
        <f t="shared" si="1"/>
        <v>1</v>
      </c>
    </row>
    <row r="116" spans="1:10" x14ac:dyDescent="0.3">
      <c r="A116" s="58" t="s">
        <v>208</v>
      </c>
      <c r="B116" s="58" t="s">
        <v>370</v>
      </c>
      <c r="C116" s="58" t="s">
        <v>361</v>
      </c>
      <c r="D116" s="58" t="s">
        <v>362</v>
      </c>
      <c r="G116" s="25" t="s">
        <v>208</v>
      </c>
      <c r="H116" s="60" t="s">
        <v>393</v>
      </c>
      <c r="I116" s="60" t="b">
        <f t="shared" si="1"/>
        <v>1</v>
      </c>
    </row>
    <row r="117" spans="1:10" x14ac:dyDescent="0.3">
      <c r="A117" s="58" t="s">
        <v>209</v>
      </c>
      <c r="B117" s="58" t="s">
        <v>370</v>
      </c>
      <c r="C117" s="58" t="s">
        <v>361</v>
      </c>
      <c r="D117" s="58" t="s">
        <v>362</v>
      </c>
      <c r="G117" s="25" t="s">
        <v>209</v>
      </c>
      <c r="H117" s="60" t="s">
        <v>393</v>
      </c>
      <c r="I117" s="60" t="b">
        <f t="shared" si="1"/>
        <v>1</v>
      </c>
    </row>
    <row r="118" spans="1:10" x14ac:dyDescent="0.3">
      <c r="A118" s="58" t="s">
        <v>210</v>
      </c>
      <c r="B118" s="58" t="s">
        <v>370</v>
      </c>
      <c r="C118" s="58" t="s">
        <v>371</v>
      </c>
      <c r="D118" s="58" t="s">
        <v>362</v>
      </c>
      <c r="G118" s="25" t="s">
        <v>210</v>
      </c>
      <c r="H118" s="60" t="s">
        <v>393</v>
      </c>
      <c r="I118" s="60" t="b">
        <f t="shared" si="1"/>
        <v>1</v>
      </c>
    </row>
    <row r="119" spans="1:10" x14ac:dyDescent="0.3">
      <c r="A119" s="58" t="s">
        <v>211</v>
      </c>
      <c r="B119" s="58" t="s">
        <v>370</v>
      </c>
      <c r="C119" s="58" t="s">
        <v>371</v>
      </c>
      <c r="D119" s="58" t="s">
        <v>362</v>
      </c>
      <c r="G119" s="25" t="s">
        <v>211</v>
      </c>
      <c r="H119" s="60" t="s">
        <v>393</v>
      </c>
      <c r="I119" s="60" t="b">
        <f t="shared" si="1"/>
        <v>1</v>
      </c>
    </row>
    <row r="120" spans="1:10" x14ac:dyDescent="0.3">
      <c r="A120" s="58" t="s">
        <v>212</v>
      </c>
      <c r="B120" s="58" t="s">
        <v>370</v>
      </c>
      <c r="C120" s="58" t="s">
        <v>371</v>
      </c>
      <c r="D120" s="58" t="s">
        <v>362</v>
      </c>
      <c r="G120" s="25" t="s">
        <v>212</v>
      </c>
      <c r="H120" s="60" t="s">
        <v>393</v>
      </c>
      <c r="I120" s="60" t="b">
        <f t="shared" si="1"/>
        <v>1</v>
      </c>
    </row>
    <row r="121" spans="1:10" x14ac:dyDescent="0.3">
      <c r="A121" s="58" t="s">
        <v>213</v>
      </c>
      <c r="B121" s="58" t="s">
        <v>370</v>
      </c>
      <c r="C121" s="58" t="s">
        <v>371</v>
      </c>
      <c r="D121" s="58" t="s">
        <v>362</v>
      </c>
      <c r="G121" s="25" t="s">
        <v>213</v>
      </c>
      <c r="H121" s="60" t="s">
        <v>393</v>
      </c>
      <c r="I121" s="60" t="b">
        <f t="shared" si="1"/>
        <v>1</v>
      </c>
    </row>
    <row r="122" spans="1:10" x14ac:dyDescent="0.3">
      <c r="A122" s="58" t="s">
        <v>214</v>
      </c>
      <c r="B122" s="58" t="s">
        <v>370</v>
      </c>
      <c r="C122" s="58" t="s">
        <v>371</v>
      </c>
      <c r="D122" s="58" t="s">
        <v>362</v>
      </c>
      <c r="G122" s="25" t="s">
        <v>214</v>
      </c>
      <c r="H122" s="60" t="s">
        <v>393</v>
      </c>
      <c r="I122" s="60" t="b">
        <f t="shared" si="1"/>
        <v>1</v>
      </c>
    </row>
    <row r="123" spans="1:10" x14ac:dyDescent="0.3">
      <c r="A123" s="58" t="s">
        <v>215</v>
      </c>
      <c r="B123" s="58" t="s">
        <v>370</v>
      </c>
      <c r="C123" s="58" t="s">
        <v>371</v>
      </c>
      <c r="D123" s="58" t="s">
        <v>362</v>
      </c>
      <c r="G123" s="25" t="s">
        <v>215</v>
      </c>
      <c r="H123" s="60" t="s">
        <v>393</v>
      </c>
      <c r="I123" s="60" t="b">
        <f t="shared" si="1"/>
        <v>1</v>
      </c>
    </row>
    <row r="124" spans="1:10" x14ac:dyDescent="0.3">
      <c r="A124" s="58" t="s">
        <v>216</v>
      </c>
      <c r="B124" s="58" t="s">
        <v>370</v>
      </c>
      <c r="C124" s="58" t="s">
        <v>371</v>
      </c>
      <c r="D124" s="58" t="s">
        <v>362</v>
      </c>
      <c r="G124" s="25" t="s">
        <v>216</v>
      </c>
      <c r="H124" s="60" t="s">
        <v>393</v>
      </c>
      <c r="I124" s="60" t="b">
        <f t="shared" si="1"/>
        <v>1</v>
      </c>
      <c r="J124" s="60"/>
    </row>
    <row r="125" spans="1:10" x14ac:dyDescent="0.3">
      <c r="A125" s="58" t="s">
        <v>217</v>
      </c>
      <c r="B125" s="58" t="s">
        <v>370</v>
      </c>
      <c r="C125" s="58" t="s">
        <v>371</v>
      </c>
      <c r="D125" s="58" t="s">
        <v>362</v>
      </c>
      <c r="G125" s="25" t="s">
        <v>217</v>
      </c>
      <c r="H125" s="60" t="s">
        <v>393</v>
      </c>
      <c r="I125" s="60" t="b">
        <f t="shared" si="1"/>
        <v>1</v>
      </c>
      <c r="J125" s="60"/>
    </row>
    <row r="126" spans="1:10" x14ac:dyDescent="0.3">
      <c r="A126" s="58" t="s">
        <v>373</v>
      </c>
      <c r="B126" s="58" t="s">
        <v>370</v>
      </c>
      <c r="C126" s="58" t="s">
        <v>371</v>
      </c>
      <c r="D126" s="58" t="s">
        <v>362</v>
      </c>
      <c r="G126" s="25" t="s">
        <v>373</v>
      </c>
      <c r="H126" s="60" t="s">
        <v>393</v>
      </c>
      <c r="I126" s="60" t="b">
        <f t="shared" si="1"/>
        <v>1</v>
      </c>
    </row>
    <row r="127" spans="1:10" x14ac:dyDescent="0.3">
      <c r="A127" s="58" t="s">
        <v>374</v>
      </c>
      <c r="B127" s="58" t="s">
        <v>370</v>
      </c>
      <c r="C127" s="58" t="s">
        <v>371</v>
      </c>
      <c r="D127" s="58" t="s">
        <v>362</v>
      </c>
      <c r="G127" s="25" t="s">
        <v>374</v>
      </c>
      <c r="H127" s="60" t="s">
        <v>393</v>
      </c>
      <c r="I127" s="60" t="b">
        <f t="shared" si="1"/>
        <v>1</v>
      </c>
    </row>
    <row r="128" spans="1:10" x14ac:dyDescent="0.3">
      <c r="A128" s="58" t="s">
        <v>218</v>
      </c>
      <c r="B128" s="58" t="s">
        <v>370</v>
      </c>
      <c r="C128" s="58" t="s">
        <v>361</v>
      </c>
      <c r="D128" s="58" t="s">
        <v>362</v>
      </c>
      <c r="G128" s="25" t="s">
        <v>218</v>
      </c>
      <c r="H128" s="60" t="s">
        <v>393</v>
      </c>
      <c r="I128" s="60" t="b">
        <f t="shared" si="1"/>
        <v>1</v>
      </c>
    </row>
    <row r="129" spans="1:9" x14ac:dyDescent="0.3">
      <c r="A129" s="58" t="s">
        <v>219</v>
      </c>
      <c r="B129" s="58" t="s">
        <v>370</v>
      </c>
      <c r="C129" s="58" t="s">
        <v>361</v>
      </c>
      <c r="D129" s="58" t="s">
        <v>362</v>
      </c>
      <c r="G129" s="25" t="s">
        <v>219</v>
      </c>
      <c r="H129" s="60" t="s">
        <v>393</v>
      </c>
      <c r="I129" s="60" t="b">
        <f t="shared" si="1"/>
        <v>1</v>
      </c>
    </row>
    <row r="130" spans="1:9" x14ac:dyDescent="0.3">
      <c r="A130" s="58" t="s">
        <v>220</v>
      </c>
      <c r="B130" s="58" t="s">
        <v>370</v>
      </c>
      <c r="C130" s="58" t="s">
        <v>361</v>
      </c>
      <c r="D130" s="58" t="s">
        <v>362</v>
      </c>
      <c r="G130" s="25" t="s">
        <v>220</v>
      </c>
      <c r="H130" s="60" t="s">
        <v>393</v>
      </c>
      <c r="I130" s="60" t="b">
        <f t="shared" si="1"/>
        <v>1</v>
      </c>
    </row>
    <row r="131" spans="1:9" x14ac:dyDescent="0.3">
      <c r="A131" s="58" t="s">
        <v>221</v>
      </c>
      <c r="B131" s="58" t="s">
        <v>370</v>
      </c>
      <c r="C131" s="58" t="s">
        <v>371</v>
      </c>
      <c r="D131" s="58" t="s">
        <v>362</v>
      </c>
      <c r="G131" s="25" t="s">
        <v>221</v>
      </c>
      <c r="H131" s="60" t="s">
        <v>393</v>
      </c>
      <c r="I131" s="60" t="b">
        <f t="shared" ref="I131:I194" si="2">EXACT(G131,A131)</f>
        <v>1</v>
      </c>
    </row>
    <row r="132" spans="1:9" x14ac:dyDescent="0.3">
      <c r="A132" s="58" t="s">
        <v>222</v>
      </c>
      <c r="B132" s="58" t="s">
        <v>370</v>
      </c>
      <c r="C132" s="58" t="s">
        <v>371</v>
      </c>
      <c r="D132" s="58" t="s">
        <v>362</v>
      </c>
      <c r="G132" s="25" t="s">
        <v>222</v>
      </c>
      <c r="H132" s="60" t="s">
        <v>393</v>
      </c>
      <c r="I132" s="60" t="b">
        <f t="shared" si="2"/>
        <v>1</v>
      </c>
    </row>
    <row r="133" spans="1:9" x14ac:dyDescent="0.3">
      <c r="A133" s="58" t="s">
        <v>223</v>
      </c>
      <c r="B133" s="58" t="s">
        <v>370</v>
      </c>
      <c r="C133" s="58" t="s">
        <v>371</v>
      </c>
      <c r="D133" s="58" t="s">
        <v>362</v>
      </c>
      <c r="G133" s="25" t="s">
        <v>223</v>
      </c>
      <c r="H133" s="60" t="s">
        <v>393</v>
      </c>
      <c r="I133" s="60" t="b">
        <f t="shared" si="2"/>
        <v>1</v>
      </c>
    </row>
    <row r="134" spans="1:9" x14ac:dyDescent="0.3">
      <c r="A134" s="58" t="s">
        <v>224</v>
      </c>
      <c r="B134" s="58" t="s">
        <v>370</v>
      </c>
      <c r="C134" s="58" t="s">
        <v>371</v>
      </c>
      <c r="D134" s="58" t="s">
        <v>362</v>
      </c>
      <c r="G134" s="25" t="s">
        <v>224</v>
      </c>
      <c r="H134" s="60" t="s">
        <v>393</v>
      </c>
      <c r="I134" s="60" t="b">
        <f t="shared" si="2"/>
        <v>1</v>
      </c>
    </row>
    <row r="135" spans="1:9" x14ac:dyDescent="0.3">
      <c r="A135" s="58" t="s">
        <v>225</v>
      </c>
      <c r="B135" s="58" t="s">
        <v>370</v>
      </c>
      <c r="C135" s="58" t="s">
        <v>371</v>
      </c>
      <c r="D135" s="58" t="s">
        <v>362</v>
      </c>
      <c r="G135" s="25" t="s">
        <v>225</v>
      </c>
      <c r="H135" s="60" t="s">
        <v>393</v>
      </c>
      <c r="I135" s="60" t="b">
        <f t="shared" si="2"/>
        <v>1</v>
      </c>
    </row>
    <row r="136" spans="1:9" x14ac:dyDescent="0.3">
      <c r="A136" s="58" t="s">
        <v>226</v>
      </c>
      <c r="B136" s="58" t="s">
        <v>370</v>
      </c>
      <c r="C136" s="58" t="s">
        <v>361</v>
      </c>
      <c r="D136" s="58" t="s">
        <v>362</v>
      </c>
      <c r="G136" s="25" t="s">
        <v>226</v>
      </c>
      <c r="H136" s="60" t="s">
        <v>393</v>
      </c>
      <c r="I136" s="60" t="b">
        <f t="shared" si="2"/>
        <v>1</v>
      </c>
    </row>
    <row r="137" spans="1:9" x14ac:dyDescent="0.3">
      <c r="A137" s="58" t="s">
        <v>266</v>
      </c>
      <c r="B137" s="58" t="s">
        <v>370</v>
      </c>
      <c r="C137" s="58" t="s">
        <v>361</v>
      </c>
      <c r="D137" s="58" t="s">
        <v>366</v>
      </c>
      <c r="G137" s="10" t="s">
        <v>266</v>
      </c>
      <c r="H137" t="s">
        <v>392</v>
      </c>
      <c r="I137" s="60" t="b">
        <f t="shared" si="2"/>
        <v>1</v>
      </c>
    </row>
    <row r="138" spans="1:9" x14ac:dyDescent="0.3">
      <c r="A138" s="58" t="s">
        <v>267</v>
      </c>
      <c r="B138" s="58" t="s">
        <v>370</v>
      </c>
      <c r="C138" s="58" t="s">
        <v>361</v>
      </c>
      <c r="D138" s="58" t="s">
        <v>366</v>
      </c>
      <c r="G138" s="10" t="s">
        <v>267</v>
      </c>
      <c r="H138" s="60" t="s">
        <v>392</v>
      </c>
      <c r="I138" s="60" t="b">
        <f t="shared" si="2"/>
        <v>1</v>
      </c>
    </row>
    <row r="139" spans="1:9" x14ac:dyDescent="0.3">
      <c r="A139" s="58" t="s">
        <v>268</v>
      </c>
      <c r="B139" s="58" t="s">
        <v>370</v>
      </c>
      <c r="C139" s="58" t="s">
        <v>361</v>
      </c>
      <c r="D139" s="58" t="s">
        <v>366</v>
      </c>
      <c r="G139" s="10" t="s">
        <v>268</v>
      </c>
      <c r="H139" s="60" t="s">
        <v>392</v>
      </c>
      <c r="I139" s="60" t="b">
        <f t="shared" si="2"/>
        <v>1</v>
      </c>
    </row>
    <row r="140" spans="1:9" x14ac:dyDescent="0.3">
      <c r="A140" s="58" t="s">
        <v>269</v>
      </c>
      <c r="B140" s="58" t="s">
        <v>370</v>
      </c>
      <c r="C140" s="58" t="s">
        <v>361</v>
      </c>
      <c r="D140" s="58" t="s">
        <v>366</v>
      </c>
      <c r="G140" s="10" t="s">
        <v>269</v>
      </c>
      <c r="H140" s="60" t="s">
        <v>392</v>
      </c>
      <c r="I140" s="60" t="b">
        <f t="shared" si="2"/>
        <v>1</v>
      </c>
    </row>
    <row r="141" spans="1:9" x14ac:dyDescent="0.3">
      <c r="A141" s="58" t="s">
        <v>270</v>
      </c>
      <c r="B141" s="58" t="s">
        <v>370</v>
      </c>
      <c r="C141" s="58" t="s">
        <v>361</v>
      </c>
      <c r="D141" s="58" t="s">
        <v>366</v>
      </c>
      <c r="G141" s="10" t="s">
        <v>270</v>
      </c>
      <c r="H141" s="60" t="s">
        <v>392</v>
      </c>
      <c r="I141" s="60" t="b">
        <f t="shared" si="2"/>
        <v>1</v>
      </c>
    </row>
    <row r="142" spans="1:9" x14ac:dyDescent="0.3">
      <c r="A142" s="58" t="s">
        <v>271</v>
      </c>
      <c r="B142" s="58" t="s">
        <v>370</v>
      </c>
      <c r="C142" s="58" t="s">
        <v>371</v>
      </c>
      <c r="D142" s="58" t="s">
        <v>366</v>
      </c>
      <c r="G142" s="10" t="s">
        <v>271</v>
      </c>
      <c r="H142" s="60" t="s">
        <v>392</v>
      </c>
      <c r="I142" s="60" t="b">
        <f t="shared" si="2"/>
        <v>1</v>
      </c>
    </row>
    <row r="143" spans="1:9" x14ac:dyDescent="0.3">
      <c r="A143" s="58" t="s">
        <v>272</v>
      </c>
      <c r="B143" s="58" t="s">
        <v>370</v>
      </c>
      <c r="C143" s="58" t="s">
        <v>371</v>
      </c>
      <c r="D143" s="58" t="s">
        <v>366</v>
      </c>
      <c r="G143" s="10" t="s">
        <v>272</v>
      </c>
      <c r="H143" s="60" t="s">
        <v>392</v>
      </c>
      <c r="I143" s="60" t="b">
        <f t="shared" si="2"/>
        <v>1</v>
      </c>
    </row>
    <row r="144" spans="1:9" x14ac:dyDescent="0.3">
      <c r="A144" s="58" t="s">
        <v>273</v>
      </c>
      <c r="B144" s="58" t="s">
        <v>370</v>
      </c>
      <c r="C144" s="58" t="s">
        <v>361</v>
      </c>
      <c r="D144" s="58" t="s">
        <v>366</v>
      </c>
      <c r="G144" s="10" t="s">
        <v>273</v>
      </c>
      <c r="H144" s="60" t="s">
        <v>392</v>
      </c>
      <c r="I144" s="60" t="b">
        <f t="shared" si="2"/>
        <v>1</v>
      </c>
    </row>
    <row r="145" spans="1:9" x14ac:dyDescent="0.3">
      <c r="A145" s="58" t="s">
        <v>274</v>
      </c>
      <c r="B145" s="58" t="s">
        <v>370</v>
      </c>
      <c r="C145" s="58" t="s">
        <v>361</v>
      </c>
      <c r="D145" s="58" t="s">
        <v>366</v>
      </c>
      <c r="G145" s="10" t="s">
        <v>274</v>
      </c>
      <c r="H145" s="60" t="s">
        <v>392</v>
      </c>
      <c r="I145" s="60" t="b">
        <f t="shared" si="2"/>
        <v>1</v>
      </c>
    </row>
    <row r="146" spans="1:9" x14ac:dyDescent="0.3">
      <c r="A146" s="58" t="s">
        <v>275</v>
      </c>
      <c r="B146" s="58" t="s">
        <v>370</v>
      </c>
      <c r="C146" s="58" t="s">
        <v>361</v>
      </c>
      <c r="D146" s="58" t="s">
        <v>366</v>
      </c>
      <c r="G146" s="10" t="s">
        <v>275</v>
      </c>
      <c r="H146" s="60" t="s">
        <v>392</v>
      </c>
      <c r="I146" s="60" t="b">
        <f t="shared" si="2"/>
        <v>1</v>
      </c>
    </row>
    <row r="147" spans="1:9" x14ac:dyDescent="0.3">
      <c r="A147" s="58" t="s">
        <v>276</v>
      </c>
      <c r="B147" s="58" t="s">
        <v>370</v>
      </c>
      <c r="C147" s="58" t="s">
        <v>361</v>
      </c>
      <c r="D147" s="58" t="s">
        <v>366</v>
      </c>
      <c r="G147" s="10" t="s">
        <v>276</v>
      </c>
      <c r="H147" s="60" t="s">
        <v>392</v>
      </c>
      <c r="I147" s="60" t="b">
        <f t="shared" si="2"/>
        <v>1</v>
      </c>
    </row>
    <row r="148" spans="1:9" x14ac:dyDescent="0.3">
      <c r="A148" s="58" t="s">
        <v>277</v>
      </c>
      <c r="B148" s="58" t="s">
        <v>370</v>
      </c>
      <c r="C148" s="58" t="s">
        <v>361</v>
      </c>
      <c r="D148" s="58" t="s">
        <v>366</v>
      </c>
      <c r="G148" s="10" t="s">
        <v>277</v>
      </c>
      <c r="H148" s="60" t="s">
        <v>392</v>
      </c>
      <c r="I148" s="60" t="b">
        <f t="shared" si="2"/>
        <v>1</v>
      </c>
    </row>
    <row r="149" spans="1:9" x14ac:dyDescent="0.3">
      <c r="A149" s="58" t="s">
        <v>278</v>
      </c>
      <c r="B149" s="58" t="s">
        <v>370</v>
      </c>
      <c r="C149" s="58" t="s">
        <v>361</v>
      </c>
      <c r="D149" s="58" t="s">
        <v>366</v>
      </c>
      <c r="G149" s="10" t="s">
        <v>278</v>
      </c>
      <c r="H149" s="60" t="s">
        <v>392</v>
      </c>
      <c r="I149" s="60" t="b">
        <f t="shared" si="2"/>
        <v>1</v>
      </c>
    </row>
    <row r="150" spans="1:9" x14ac:dyDescent="0.3">
      <c r="A150" s="58" t="s">
        <v>279</v>
      </c>
      <c r="B150" s="58" t="s">
        <v>370</v>
      </c>
      <c r="C150" s="58" t="s">
        <v>361</v>
      </c>
      <c r="D150" s="58" t="s">
        <v>366</v>
      </c>
      <c r="G150" s="10" t="s">
        <v>279</v>
      </c>
      <c r="H150" s="60" t="s">
        <v>392</v>
      </c>
      <c r="I150" s="60" t="b">
        <f t="shared" si="2"/>
        <v>1</v>
      </c>
    </row>
    <row r="151" spans="1:9" x14ac:dyDescent="0.3">
      <c r="A151" s="58" t="s">
        <v>280</v>
      </c>
      <c r="B151" s="58" t="s">
        <v>370</v>
      </c>
      <c r="C151" s="58" t="s">
        <v>361</v>
      </c>
      <c r="D151" s="58" t="s">
        <v>366</v>
      </c>
      <c r="G151" s="10" t="s">
        <v>280</v>
      </c>
      <c r="H151" s="60" t="s">
        <v>392</v>
      </c>
      <c r="I151" s="60" t="b">
        <f t="shared" si="2"/>
        <v>1</v>
      </c>
    </row>
    <row r="152" spans="1:9" x14ac:dyDescent="0.3">
      <c r="A152" s="58" t="s">
        <v>281</v>
      </c>
      <c r="B152" s="58" t="s">
        <v>370</v>
      </c>
      <c r="C152" s="58" t="s">
        <v>361</v>
      </c>
      <c r="D152" s="58" t="s">
        <v>366</v>
      </c>
      <c r="G152" s="10" t="s">
        <v>281</v>
      </c>
      <c r="H152" s="60" t="s">
        <v>392</v>
      </c>
      <c r="I152" s="60" t="b">
        <f t="shared" si="2"/>
        <v>1</v>
      </c>
    </row>
    <row r="153" spans="1:9" x14ac:dyDescent="0.3">
      <c r="A153" s="58" t="s">
        <v>282</v>
      </c>
      <c r="B153" s="58" t="s">
        <v>370</v>
      </c>
      <c r="C153" s="58" t="s">
        <v>361</v>
      </c>
      <c r="D153" s="58" t="s">
        <v>366</v>
      </c>
      <c r="G153" s="10" t="s">
        <v>282</v>
      </c>
      <c r="H153" s="60" t="s">
        <v>392</v>
      </c>
      <c r="I153" s="60" t="b">
        <f t="shared" si="2"/>
        <v>1</v>
      </c>
    </row>
    <row r="154" spans="1:9" x14ac:dyDescent="0.3">
      <c r="A154" s="58" t="s">
        <v>283</v>
      </c>
      <c r="B154" s="58" t="s">
        <v>370</v>
      </c>
      <c r="C154" s="58" t="s">
        <v>371</v>
      </c>
      <c r="D154" s="58" t="s">
        <v>366</v>
      </c>
      <c r="G154" s="10" t="s">
        <v>283</v>
      </c>
      <c r="H154" s="60" t="s">
        <v>392</v>
      </c>
      <c r="I154" s="60" t="b">
        <f t="shared" si="2"/>
        <v>1</v>
      </c>
    </row>
    <row r="155" spans="1:9" x14ac:dyDescent="0.3">
      <c r="A155" s="58" t="s">
        <v>284</v>
      </c>
      <c r="B155" s="58" t="s">
        <v>370</v>
      </c>
      <c r="C155" s="58" t="s">
        <v>361</v>
      </c>
      <c r="D155" s="58" t="s">
        <v>366</v>
      </c>
      <c r="G155" s="10" t="s">
        <v>284</v>
      </c>
      <c r="H155" s="60" t="s">
        <v>392</v>
      </c>
      <c r="I155" s="60" t="b">
        <f t="shared" si="2"/>
        <v>1</v>
      </c>
    </row>
    <row r="156" spans="1:9" x14ac:dyDescent="0.3">
      <c r="A156" s="58" t="s">
        <v>285</v>
      </c>
      <c r="B156" s="58" t="s">
        <v>370</v>
      </c>
      <c r="C156" s="58" t="s">
        <v>361</v>
      </c>
      <c r="D156" s="58" t="s">
        <v>366</v>
      </c>
      <c r="G156" s="10" t="s">
        <v>285</v>
      </c>
      <c r="H156" s="60" t="s">
        <v>392</v>
      </c>
      <c r="I156" s="60" t="b">
        <f t="shared" si="2"/>
        <v>1</v>
      </c>
    </row>
    <row r="157" spans="1:9" x14ac:dyDescent="0.3">
      <c r="A157" s="58" t="s">
        <v>286</v>
      </c>
      <c r="B157" s="58" t="s">
        <v>370</v>
      </c>
      <c r="C157" s="58" t="s">
        <v>361</v>
      </c>
      <c r="D157" s="58" t="s">
        <v>366</v>
      </c>
      <c r="G157" s="10" t="s">
        <v>286</v>
      </c>
      <c r="H157" s="60" t="s">
        <v>392</v>
      </c>
      <c r="I157" s="60" t="b">
        <f t="shared" si="2"/>
        <v>1</v>
      </c>
    </row>
    <row r="158" spans="1:9" x14ac:dyDescent="0.3">
      <c r="A158" s="58" t="s">
        <v>287</v>
      </c>
      <c r="B158" s="58" t="s">
        <v>370</v>
      </c>
      <c r="C158" s="58" t="s">
        <v>361</v>
      </c>
      <c r="D158" s="58" t="s">
        <v>366</v>
      </c>
      <c r="G158" s="10" t="s">
        <v>287</v>
      </c>
      <c r="H158" s="60" t="s">
        <v>392</v>
      </c>
      <c r="I158" s="60" t="b">
        <f t="shared" si="2"/>
        <v>1</v>
      </c>
    </row>
    <row r="159" spans="1:9" x14ac:dyDescent="0.3">
      <c r="A159" s="58" t="s">
        <v>288</v>
      </c>
      <c r="B159" s="58" t="s">
        <v>370</v>
      </c>
      <c r="C159" s="58" t="s">
        <v>361</v>
      </c>
      <c r="D159" s="58" t="s">
        <v>366</v>
      </c>
      <c r="G159" s="10" t="s">
        <v>288</v>
      </c>
      <c r="H159" s="60" t="s">
        <v>392</v>
      </c>
      <c r="I159" s="60" t="b">
        <f t="shared" si="2"/>
        <v>1</v>
      </c>
    </row>
    <row r="160" spans="1:9" x14ac:dyDescent="0.3">
      <c r="A160" s="58" t="s">
        <v>289</v>
      </c>
      <c r="B160" s="58" t="s">
        <v>370</v>
      </c>
      <c r="C160" s="58" t="s">
        <v>361</v>
      </c>
      <c r="D160" s="58" t="s">
        <v>366</v>
      </c>
      <c r="G160" s="10" t="s">
        <v>289</v>
      </c>
      <c r="H160" s="60" t="s">
        <v>392</v>
      </c>
      <c r="I160" s="60" t="b">
        <f t="shared" si="2"/>
        <v>1</v>
      </c>
    </row>
    <row r="161" spans="1:9" x14ac:dyDescent="0.3">
      <c r="A161" s="58" t="s">
        <v>290</v>
      </c>
      <c r="B161" s="58" t="s">
        <v>370</v>
      </c>
      <c r="C161" s="58" t="s">
        <v>361</v>
      </c>
      <c r="D161" s="58" t="s">
        <v>366</v>
      </c>
      <c r="G161" s="10" t="s">
        <v>290</v>
      </c>
      <c r="H161" s="60" t="s">
        <v>392</v>
      </c>
      <c r="I161" s="60" t="b">
        <f t="shared" si="2"/>
        <v>1</v>
      </c>
    </row>
    <row r="162" spans="1:9" x14ac:dyDescent="0.3">
      <c r="A162" s="58" t="s">
        <v>291</v>
      </c>
      <c r="B162" s="58" t="s">
        <v>370</v>
      </c>
      <c r="C162" s="58" t="s">
        <v>361</v>
      </c>
      <c r="D162" s="58" t="s">
        <v>366</v>
      </c>
      <c r="G162" s="10" t="s">
        <v>291</v>
      </c>
      <c r="H162" s="60" t="s">
        <v>392</v>
      </c>
      <c r="I162" s="60" t="b">
        <f t="shared" si="2"/>
        <v>1</v>
      </c>
    </row>
    <row r="163" spans="1:9" x14ac:dyDescent="0.3">
      <c r="A163" s="58" t="s">
        <v>292</v>
      </c>
      <c r="B163" s="58" t="s">
        <v>370</v>
      </c>
      <c r="C163" s="58" t="s">
        <v>361</v>
      </c>
      <c r="D163" s="58" t="s">
        <v>366</v>
      </c>
      <c r="G163" s="10" t="s">
        <v>292</v>
      </c>
      <c r="H163" s="60" t="s">
        <v>392</v>
      </c>
      <c r="I163" s="60" t="b">
        <f t="shared" si="2"/>
        <v>1</v>
      </c>
    </row>
    <row r="164" spans="1:9" x14ac:dyDescent="0.3">
      <c r="A164" s="58" t="s">
        <v>293</v>
      </c>
      <c r="B164" s="58" t="s">
        <v>370</v>
      </c>
      <c r="C164" s="58" t="s">
        <v>361</v>
      </c>
      <c r="D164" s="58" t="s">
        <v>366</v>
      </c>
      <c r="G164" s="10" t="s">
        <v>293</v>
      </c>
      <c r="H164" s="60" t="s">
        <v>392</v>
      </c>
      <c r="I164" s="60" t="b">
        <f t="shared" si="2"/>
        <v>1</v>
      </c>
    </row>
    <row r="165" spans="1:9" x14ac:dyDescent="0.3">
      <c r="A165" s="58" t="s">
        <v>294</v>
      </c>
      <c r="B165" s="58" t="s">
        <v>370</v>
      </c>
      <c r="C165" s="58" t="s">
        <v>361</v>
      </c>
      <c r="D165" s="58" t="s">
        <v>366</v>
      </c>
      <c r="G165" s="10" t="s">
        <v>294</v>
      </c>
      <c r="H165" s="60" t="s">
        <v>392</v>
      </c>
      <c r="I165" s="60" t="b">
        <f t="shared" si="2"/>
        <v>1</v>
      </c>
    </row>
    <row r="166" spans="1:9" x14ac:dyDescent="0.3">
      <c r="A166" s="58" t="s">
        <v>295</v>
      </c>
      <c r="B166" s="58" t="s">
        <v>370</v>
      </c>
      <c r="C166" s="58" t="s">
        <v>361</v>
      </c>
      <c r="D166" s="58" t="s">
        <v>366</v>
      </c>
      <c r="G166" s="10" t="s">
        <v>295</v>
      </c>
      <c r="H166" s="60" t="s">
        <v>392</v>
      </c>
      <c r="I166" s="60" t="b">
        <f t="shared" si="2"/>
        <v>1</v>
      </c>
    </row>
    <row r="167" spans="1:9" x14ac:dyDescent="0.3">
      <c r="A167" s="58" t="s">
        <v>296</v>
      </c>
      <c r="B167" s="58" t="s">
        <v>370</v>
      </c>
      <c r="C167" s="58" t="s">
        <v>361</v>
      </c>
      <c r="D167" s="58" t="s">
        <v>366</v>
      </c>
      <c r="G167" s="10" t="s">
        <v>296</v>
      </c>
      <c r="H167" s="60" t="s">
        <v>392</v>
      </c>
      <c r="I167" s="60" t="b">
        <f t="shared" si="2"/>
        <v>1</v>
      </c>
    </row>
    <row r="168" spans="1:9" x14ac:dyDescent="0.3">
      <c r="A168" s="58" t="s">
        <v>297</v>
      </c>
      <c r="B168" s="58" t="s">
        <v>370</v>
      </c>
      <c r="C168" s="58" t="s">
        <v>361</v>
      </c>
      <c r="D168" s="58" t="s">
        <v>366</v>
      </c>
      <c r="G168" s="10" t="s">
        <v>297</v>
      </c>
      <c r="H168" s="60" t="s">
        <v>392</v>
      </c>
      <c r="I168" s="60" t="b">
        <f t="shared" si="2"/>
        <v>1</v>
      </c>
    </row>
    <row r="169" spans="1:9" x14ac:dyDescent="0.3">
      <c r="A169" s="58" t="s">
        <v>298</v>
      </c>
      <c r="B169" s="58" t="s">
        <v>370</v>
      </c>
      <c r="C169" s="58" t="s">
        <v>361</v>
      </c>
      <c r="D169" s="58" t="s">
        <v>366</v>
      </c>
      <c r="G169" s="10" t="s">
        <v>298</v>
      </c>
      <c r="H169" s="60" t="s">
        <v>392</v>
      </c>
      <c r="I169" s="60" t="b">
        <f t="shared" si="2"/>
        <v>1</v>
      </c>
    </row>
    <row r="170" spans="1:9" x14ac:dyDescent="0.3">
      <c r="A170" s="58" t="s">
        <v>299</v>
      </c>
      <c r="B170" s="58" t="s">
        <v>370</v>
      </c>
      <c r="C170" s="58" t="s">
        <v>361</v>
      </c>
      <c r="D170" s="58" t="s">
        <v>366</v>
      </c>
      <c r="G170" s="10" t="s">
        <v>299</v>
      </c>
      <c r="H170" s="60" t="s">
        <v>392</v>
      </c>
      <c r="I170" s="60" t="b">
        <f t="shared" si="2"/>
        <v>1</v>
      </c>
    </row>
    <row r="171" spans="1:9" x14ac:dyDescent="0.3">
      <c r="A171" s="58" t="s">
        <v>300</v>
      </c>
      <c r="B171" s="58" t="s">
        <v>370</v>
      </c>
      <c r="C171" s="58" t="s">
        <v>361</v>
      </c>
      <c r="D171" s="58" t="s">
        <v>366</v>
      </c>
      <c r="G171" s="10" t="s">
        <v>300</v>
      </c>
      <c r="H171" s="60" t="s">
        <v>392</v>
      </c>
      <c r="I171" s="60" t="b">
        <f t="shared" si="2"/>
        <v>1</v>
      </c>
    </row>
    <row r="172" spans="1:9" x14ac:dyDescent="0.3">
      <c r="A172" s="58" t="s">
        <v>301</v>
      </c>
      <c r="B172" s="58" t="s">
        <v>370</v>
      </c>
      <c r="C172" s="58" t="s">
        <v>361</v>
      </c>
      <c r="D172" s="58" t="s">
        <v>366</v>
      </c>
      <c r="G172" s="10" t="s">
        <v>301</v>
      </c>
      <c r="H172" s="60" t="s">
        <v>392</v>
      </c>
      <c r="I172" s="60" t="b">
        <f t="shared" si="2"/>
        <v>1</v>
      </c>
    </row>
    <row r="173" spans="1:9" x14ac:dyDescent="0.3">
      <c r="A173" s="58" t="s">
        <v>302</v>
      </c>
      <c r="B173" s="58" t="s">
        <v>370</v>
      </c>
      <c r="C173" s="58" t="s">
        <v>361</v>
      </c>
      <c r="D173" s="58" t="s">
        <v>366</v>
      </c>
      <c r="G173" s="10" t="s">
        <v>302</v>
      </c>
      <c r="H173" s="60" t="s">
        <v>392</v>
      </c>
      <c r="I173" s="60" t="b">
        <f t="shared" si="2"/>
        <v>1</v>
      </c>
    </row>
    <row r="174" spans="1:9" x14ac:dyDescent="0.3">
      <c r="A174" s="58" t="s">
        <v>303</v>
      </c>
      <c r="B174" s="58" t="s">
        <v>370</v>
      </c>
      <c r="C174" s="58" t="s">
        <v>361</v>
      </c>
      <c r="D174" s="58" t="s">
        <v>366</v>
      </c>
      <c r="G174" s="10" t="s">
        <v>303</v>
      </c>
      <c r="H174" s="60" t="s">
        <v>392</v>
      </c>
      <c r="I174" s="60" t="b">
        <f t="shared" si="2"/>
        <v>1</v>
      </c>
    </row>
    <row r="175" spans="1:9" x14ac:dyDescent="0.3">
      <c r="A175" s="58" t="s">
        <v>375</v>
      </c>
      <c r="B175" s="58" t="s">
        <v>370</v>
      </c>
      <c r="C175" s="58" t="s">
        <v>361</v>
      </c>
      <c r="D175" s="58" t="s">
        <v>366</v>
      </c>
      <c r="G175" s="61" t="s">
        <v>375</v>
      </c>
      <c r="H175" s="60" t="s">
        <v>392</v>
      </c>
      <c r="I175" s="60" t="b">
        <f t="shared" si="2"/>
        <v>1</v>
      </c>
    </row>
    <row r="176" spans="1:9" x14ac:dyDescent="0.3">
      <c r="A176" s="58" t="s">
        <v>304</v>
      </c>
      <c r="B176" s="58" t="s">
        <v>370</v>
      </c>
      <c r="C176" s="58" t="s">
        <v>371</v>
      </c>
      <c r="D176" s="58" t="s">
        <v>366</v>
      </c>
      <c r="G176" s="10" t="s">
        <v>304</v>
      </c>
      <c r="H176" s="60" t="s">
        <v>392</v>
      </c>
      <c r="I176" s="60" t="b">
        <f t="shared" si="2"/>
        <v>1</v>
      </c>
    </row>
    <row r="177" spans="1:9" x14ac:dyDescent="0.3">
      <c r="A177" s="58" t="s">
        <v>305</v>
      </c>
      <c r="B177" s="58" t="s">
        <v>370</v>
      </c>
      <c r="C177" s="58" t="s">
        <v>371</v>
      </c>
      <c r="D177" s="58" t="s">
        <v>366</v>
      </c>
      <c r="G177" s="10" t="s">
        <v>305</v>
      </c>
      <c r="H177" s="60" t="s">
        <v>392</v>
      </c>
      <c r="I177" s="60" t="b">
        <f t="shared" si="2"/>
        <v>1</v>
      </c>
    </row>
    <row r="178" spans="1:9" x14ac:dyDescent="0.3">
      <c r="A178" s="58" t="s">
        <v>306</v>
      </c>
      <c r="B178" s="58" t="s">
        <v>370</v>
      </c>
      <c r="C178" s="58" t="s">
        <v>371</v>
      </c>
      <c r="D178" s="58" t="s">
        <v>366</v>
      </c>
      <c r="G178" s="10" t="s">
        <v>306</v>
      </c>
      <c r="H178" s="60" t="s">
        <v>392</v>
      </c>
      <c r="I178" s="60" t="b">
        <f t="shared" si="2"/>
        <v>1</v>
      </c>
    </row>
    <row r="179" spans="1:9" x14ac:dyDescent="0.3">
      <c r="A179" s="58" t="s">
        <v>307</v>
      </c>
      <c r="B179" s="58" t="s">
        <v>370</v>
      </c>
      <c r="C179" s="58" t="s">
        <v>371</v>
      </c>
      <c r="D179" s="58" t="s">
        <v>366</v>
      </c>
      <c r="G179" s="10" t="s">
        <v>307</v>
      </c>
      <c r="H179" s="60" t="s">
        <v>392</v>
      </c>
      <c r="I179" s="60" t="b">
        <f t="shared" si="2"/>
        <v>1</v>
      </c>
    </row>
    <row r="180" spans="1:9" x14ac:dyDescent="0.3">
      <c r="A180" s="58" t="s">
        <v>308</v>
      </c>
      <c r="B180" s="58" t="s">
        <v>370</v>
      </c>
      <c r="C180" s="58" t="s">
        <v>371</v>
      </c>
      <c r="D180" s="58" t="s">
        <v>366</v>
      </c>
      <c r="G180" s="10" t="s">
        <v>308</v>
      </c>
      <c r="H180" s="60" t="s">
        <v>392</v>
      </c>
      <c r="I180" s="60" t="b">
        <f t="shared" si="2"/>
        <v>1</v>
      </c>
    </row>
    <row r="181" spans="1:9" x14ac:dyDescent="0.3">
      <c r="A181" s="58" t="s">
        <v>309</v>
      </c>
      <c r="B181" s="58" t="s">
        <v>370</v>
      </c>
      <c r="C181" s="58" t="s">
        <v>371</v>
      </c>
      <c r="D181" s="58" t="s">
        <v>366</v>
      </c>
      <c r="G181" s="10" t="s">
        <v>309</v>
      </c>
      <c r="H181" s="60" t="s">
        <v>392</v>
      </c>
      <c r="I181" s="60" t="b">
        <f t="shared" si="2"/>
        <v>1</v>
      </c>
    </row>
    <row r="182" spans="1:9" x14ac:dyDescent="0.3">
      <c r="A182" s="58" t="s">
        <v>310</v>
      </c>
      <c r="B182" s="58" t="s">
        <v>370</v>
      </c>
      <c r="C182" s="58" t="s">
        <v>371</v>
      </c>
      <c r="D182" s="58" t="s">
        <v>366</v>
      </c>
      <c r="G182" s="10" t="s">
        <v>310</v>
      </c>
      <c r="H182" s="60" t="s">
        <v>392</v>
      </c>
      <c r="I182" s="60" t="b">
        <f t="shared" si="2"/>
        <v>1</v>
      </c>
    </row>
    <row r="183" spans="1:9" x14ac:dyDescent="0.3">
      <c r="A183" s="58" t="s">
        <v>311</v>
      </c>
      <c r="B183" s="58" t="s">
        <v>370</v>
      </c>
      <c r="C183" s="58" t="s">
        <v>371</v>
      </c>
      <c r="D183" s="58" t="s">
        <v>366</v>
      </c>
      <c r="G183" s="10" t="s">
        <v>311</v>
      </c>
      <c r="H183" s="60" t="s">
        <v>392</v>
      </c>
      <c r="I183" s="60" t="b">
        <f t="shared" si="2"/>
        <v>1</v>
      </c>
    </row>
    <row r="184" spans="1:9" x14ac:dyDescent="0.3">
      <c r="A184" s="58" t="s">
        <v>312</v>
      </c>
      <c r="B184" s="58" t="s">
        <v>370</v>
      </c>
      <c r="C184" s="58" t="s">
        <v>361</v>
      </c>
      <c r="D184" s="58" t="s">
        <v>366</v>
      </c>
      <c r="G184" s="10" t="s">
        <v>312</v>
      </c>
      <c r="H184" s="60" t="s">
        <v>392</v>
      </c>
      <c r="I184" s="60" t="b">
        <f t="shared" si="2"/>
        <v>1</v>
      </c>
    </row>
    <row r="185" spans="1:9" x14ac:dyDescent="0.3">
      <c r="A185" s="58" t="s">
        <v>313</v>
      </c>
      <c r="B185" s="58" t="s">
        <v>370</v>
      </c>
      <c r="C185" s="58" t="s">
        <v>361</v>
      </c>
      <c r="D185" s="58" t="s">
        <v>366</v>
      </c>
      <c r="G185" s="10" t="s">
        <v>313</v>
      </c>
      <c r="H185" s="60" t="s">
        <v>392</v>
      </c>
      <c r="I185" s="60" t="b">
        <f t="shared" si="2"/>
        <v>1</v>
      </c>
    </row>
    <row r="186" spans="1:9" x14ac:dyDescent="0.3">
      <c r="A186" s="58" t="s">
        <v>314</v>
      </c>
      <c r="B186" s="58" t="s">
        <v>370</v>
      </c>
      <c r="C186" s="58" t="s">
        <v>371</v>
      </c>
      <c r="D186" s="58" t="s">
        <v>366</v>
      </c>
      <c r="G186" s="10" t="s">
        <v>314</v>
      </c>
      <c r="H186" s="60" t="s">
        <v>392</v>
      </c>
      <c r="I186" s="60" t="b">
        <f t="shared" si="2"/>
        <v>1</v>
      </c>
    </row>
    <row r="187" spans="1:9" x14ac:dyDescent="0.3">
      <c r="A187" s="58" t="s">
        <v>315</v>
      </c>
      <c r="B187" s="58" t="s">
        <v>370</v>
      </c>
      <c r="C187" s="58" t="s">
        <v>371</v>
      </c>
      <c r="D187" s="58" t="s">
        <v>366</v>
      </c>
      <c r="G187" s="10" t="s">
        <v>315</v>
      </c>
      <c r="H187" s="60" t="s">
        <v>392</v>
      </c>
      <c r="I187" s="60" t="b">
        <f t="shared" si="2"/>
        <v>1</v>
      </c>
    </row>
    <row r="188" spans="1:9" x14ac:dyDescent="0.3">
      <c r="A188" s="58" t="s">
        <v>316</v>
      </c>
      <c r="B188" s="58" t="s">
        <v>370</v>
      </c>
      <c r="C188" s="58" t="s">
        <v>371</v>
      </c>
      <c r="D188" s="58" t="s">
        <v>366</v>
      </c>
      <c r="G188" s="10" t="s">
        <v>316</v>
      </c>
      <c r="H188" s="60" t="s">
        <v>392</v>
      </c>
      <c r="I188" s="60" t="b">
        <f t="shared" si="2"/>
        <v>1</v>
      </c>
    </row>
    <row r="189" spans="1:9" x14ac:dyDescent="0.3">
      <c r="A189" s="58" t="s">
        <v>317</v>
      </c>
      <c r="B189" s="58" t="s">
        <v>370</v>
      </c>
      <c r="C189" s="58" t="s">
        <v>371</v>
      </c>
      <c r="D189" s="58" t="s">
        <v>366</v>
      </c>
      <c r="G189" s="10" t="s">
        <v>317</v>
      </c>
      <c r="H189" s="60" t="s">
        <v>392</v>
      </c>
      <c r="I189" s="60" t="b">
        <f t="shared" si="2"/>
        <v>1</v>
      </c>
    </row>
    <row r="190" spans="1:9" x14ac:dyDescent="0.3">
      <c r="A190" s="58" t="s">
        <v>318</v>
      </c>
      <c r="B190" s="58" t="s">
        <v>370</v>
      </c>
      <c r="C190" s="58" t="s">
        <v>371</v>
      </c>
      <c r="D190" s="58" t="s">
        <v>366</v>
      </c>
      <c r="G190" s="10" t="s">
        <v>318</v>
      </c>
      <c r="H190" s="60" t="s">
        <v>392</v>
      </c>
      <c r="I190" s="60" t="b">
        <f t="shared" si="2"/>
        <v>1</v>
      </c>
    </row>
    <row r="191" spans="1:9" x14ac:dyDescent="0.3">
      <c r="A191" s="58" t="s">
        <v>319</v>
      </c>
      <c r="B191" s="58" t="s">
        <v>370</v>
      </c>
      <c r="C191" s="58" t="s">
        <v>371</v>
      </c>
      <c r="D191" s="58" t="s">
        <v>366</v>
      </c>
      <c r="G191" s="10" t="s">
        <v>319</v>
      </c>
      <c r="H191" s="60" t="s">
        <v>392</v>
      </c>
      <c r="I191" s="60" t="b">
        <f t="shared" si="2"/>
        <v>1</v>
      </c>
    </row>
    <row r="192" spans="1:9" x14ac:dyDescent="0.3">
      <c r="A192" s="58" t="s">
        <v>320</v>
      </c>
      <c r="B192" s="58" t="s">
        <v>370</v>
      </c>
      <c r="C192" s="58" t="s">
        <v>371</v>
      </c>
      <c r="D192" s="58" t="s">
        <v>366</v>
      </c>
      <c r="G192" s="10" t="s">
        <v>320</v>
      </c>
      <c r="H192" s="60" t="s">
        <v>392</v>
      </c>
      <c r="I192" s="60" t="b">
        <f t="shared" si="2"/>
        <v>1</v>
      </c>
    </row>
    <row r="193" spans="1:9" x14ac:dyDescent="0.3">
      <c r="A193" s="58" t="s">
        <v>321</v>
      </c>
      <c r="B193" s="58" t="s">
        <v>370</v>
      </c>
      <c r="C193" s="58" t="s">
        <v>371</v>
      </c>
      <c r="D193" s="58" t="s">
        <v>366</v>
      </c>
      <c r="G193" s="10" t="s">
        <v>321</v>
      </c>
      <c r="H193" s="60" t="s">
        <v>392</v>
      </c>
      <c r="I193" s="60" t="b">
        <f t="shared" si="2"/>
        <v>1</v>
      </c>
    </row>
    <row r="194" spans="1:9" x14ac:dyDescent="0.3">
      <c r="A194" s="58" t="s">
        <v>376</v>
      </c>
      <c r="B194" s="58" t="s">
        <v>370</v>
      </c>
      <c r="C194" s="58" t="s">
        <v>371</v>
      </c>
      <c r="D194" s="58" t="s">
        <v>366</v>
      </c>
      <c r="G194" s="61" t="s">
        <v>376</v>
      </c>
      <c r="H194" s="60" t="s">
        <v>392</v>
      </c>
      <c r="I194" s="60" t="b">
        <f t="shared" si="2"/>
        <v>1</v>
      </c>
    </row>
    <row r="195" spans="1:9" x14ac:dyDescent="0.3">
      <c r="A195" s="58" t="s">
        <v>377</v>
      </c>
      <c r="B195" s="58" t="s">
        <v>370</v>
      </c>
      <c r="C195" s="58" t="s">
        <v>371</v>
      </c>
      <c r="D195" s="58" t="s">
        <v>366</v>
      </c>
      <c r="G195" s="61" t="s">
        <v>377</v>
      </c>
      <c r="H195" s="60" t="s">
        <v>392</v>
      </c>
      <c r="I195" s="60" t="b">
        <f t="shared" ref="I195:I258" si="3">EXACT(G195,A195)</f>
        <v>1</v>
      </c>
    </row>
    <row r="196" spans="1:9" x14ac:dyDescent="0.3">
      <c r="A196" s="58" t="s">
        <v>322</v>
      </c>
      <c r="B196" s="58" t="s">
        <v>370</v>
      </c>
      <c r="C196" s="58" t="s">
        <v>361</v>
      </c>
      <c r="D196" s="58" t="s">
        <v>366</v>
      </c>
      <c r="G196" s="10" t="s">
        <v>322</v>
      </c>
      <c r="H196" s="60" t="s">
        <v>392</v>
      </c>
      <c r="I196" s="60" t="b">
        <f t="shared" si="3"/>
        <v>1</v>
      </c>
    </row>
    <row r="197" spans="1:9" x14ac:dyDescent="0.3">
      <c r="A197" s="58" t="s">
        <v>323</v>
      </c>
      <c r="B197" s="58" t="s">
        <v>370</v>
      </c>
      <c r="C197" s="58" t="s">
        <v>361</v>
      </c>
      <c r="D197" s="58" t="s">
        <v>366</v>
      </c>
      <c r="G197" s="10" t="s">
        <v>323</v>
      </c>
      <c r="H197" s="60" t="s">
        <v>392</v>
      </c>
      <c r="I197" s="60" t="b">
        <f t="shared" si="3"/>
        <v>1</v>
      </c>
    </row>
    <row r="198" spans="1:9" x14ac:dyDescent="0.3">
      <c r="A198" s="58" t="s">
        <v>324</v>
      </c>
      <c r="B198" s="58" t="s">
        <v>370</v>
      </c>
      <c r="C198" s="58" t="s">
        <v>361</v>
      </c>
      <c r="D198" s="58" t="s">
        <v>366</v>
      </c>
      <c r="G198" s="10" t="s">
        <v>324</v>
      </c>
      <c r="H198" s="60" t="s">
        <v>392</v>
      </c>
      <c r="I198" s="60" t="b">
        <f t="shared" si="3"/>
        <v>1</v>
      </c>
    </row>
    <row r="199" spans="1:9" x14ac:dyDescent="0.3">
      <c r="A199" s="58" t="s">
        <v>325</v>
      </c>
      <c r="B199" s="58" t="s">
        <v>370</v>
      </c>
      <c r="C199" s="58" t="s">
        <v>371</v>
      </c>
      <c r="D199" s="58" t="s">
        <v>366</v>
      </c>
      <c r="G199" s="10" t="s">
        <v>325</v>
      </c>
      <c r="H199" s="60" t="s">
        <v>392</v>
      </c>
      <c r="I199" s="60" t="b">
        <f t="shared" si="3"/>
        <v>1</v>
      </c>
    </row>
    <row r="200" spans="1:9" x14ac:dyDescent="0.3">
      <c r="A200" s="58" t="s">
        <v>326</v>
      </c>
      <c r="B200" s="58" t="s">
        <v>370</v>
      </c>
      <c r="C200" s="58" t="s">
        <v>371</v>
      </c>
      <c r="D200" s="58" t="s">
        <v>366</v>
      </c>
      <c r="G200" s="10" t="s">
        <v>326</v>
      </c>
      <c r="H200" s="60" t="s">
        <v>392</v>
      </c>
      <c r="I200" s="60" t="b">
        <f t="shared" si="3"/>
        <v>1</v>
      </c>
    </row>
    <row r="201" spans="1:9" x14ac:dyDescent="0.3">
      <c r="A201" s="58" t="s">
        <v>327</v>
      </c>
      <c r="B201" s="58" t="s">
        <v>370</v>
      </c>
      <c r="C201" s="58" t="s">
        <v>371</v>
      </c>
      <c r="D201" s="58" t="s">
        <v>366</v>
      </c>
      <c r="G201" s="10" t="s">
        <v>327</v>
      </c>
      <c r="H201" s="60" t="s">
        <v>392</v>
      </c>
      <c r="I201" s="60" t="b">
        <f t="shared" si="3"/>
        <v>1</v>
      </c>
    </row>
    <row r="202" spans="1:9" x14ac:dyDescent="0.3">
      <c r="A202" s="58" t="s">
        <v>328</v>
      </c>
      <c r="B202" s="58" t="s">
        <v>370</v>
      </c>
      <c r="C202" s="58" t="s">
        <v>371</v>
      </c>
      <c r="D202" s="58" t="s">
        <v>366</v>
      </c>
      <c r="G202" s="10" t="s">
        <v>328</v>
      </c>
      <c r="H202" s="60" t="s">
        <v>392</v>
      </c>
      <c r="I202" s="60" t="b">
        <f t="shared" si="3"/>
        <v>1</v>
      </c>
    </row>
    <row r="203" spans="1:9" x14ac:dyDescent="0.3">
      <c r="A203" s="58" t="s">
        <v>329</v>
      </c>
      <c r="B203" s="58" t="s">
        <v>370</v>
      </c>
      <c r="C203" s="58" t="s">
        <v>371</v>
      </c>
      <c r="D203" s="58" t="s">
        <v>366</v>
      </c>
      <c r="G203" s="10" t="s">
        <v>329</v>
      </c>
      <c r="H203" s="60" t="s">
        <v>392</v>
      </c>
      <c r="I203" s="60" t="b">
        <f t="shared" si="3"/>
        <v>1</v>
      </c>
    </row>
    <row r="204" spans="1:9" x14ac:dyDescent="0.3">
      <c r="A204" s="58" t="s">
        <v>330</v>
      </c>
      <c r="B204" s="58" t="s">
        <v>370</v>
      </c>
      <c r="C204" s="58" t="s">
        <v>361</v>
      </c>
      <c r="D204" s="58" t="s">
        <v>366</v>
      </c>
      <c r="G204" s="10" t="s">
        <v>330</v>
      </c>
      <c r="H204" s="60" t="s">
        <v>392</v>
      </c>
      <c r="I204" s="60" t="b">
        <f t="shared" si="3"/>
        <v>1</v>
      </c>
    </row>
    <row r="205" spans="1:9" x14ac:dyDescent="0.3">
      <c r="A205" s="58" t="s">
        <v>331</v>
      </c>
      <c r="B205" s="58" t="s">
        <v>370</v>
      </c>
      <c r="C205" s="58" t="s">
        <v>371</v>
      </c>
      <c r="D205" s="58" t="s">
        <v>366</v>
      </c>
      <c r="G205" s="10" t="s">
        <v>331</v>
      </c>
      <c r="H205" s="60" t="s">
        <v>392</v>
      </c>
      <c r="I205" s="60" t="b">
        <f t="shared" si="3"/>
        <v>1</v>
      </c>
    </row>
    <row r="206" spans="1:9" x14ac:dyDescent="0.3">
      <c r="A206" s="58" t="s">
        <v>118</v>
      </c>
      <c r="B206" s="58" t="s">
        <v>378</v>
      </c>
      <c r="C206" s="58" t="s">
        <v>361</v>
      </c>
      <c r="D206" s="58" t="s">
        <v>362</v>
      </c>
      <c r="G206" s="10" t="s">
        <v>118</v>
      </c>
      <c r="H206" s="60" t="s">
        <v>398</v>
      </c>
      <c r="I206" s="60" t="b">
        <f t="shared" si="3"/>
        <v>1</v>
      </c>
    </row>
    <row r="207" spans="1:9" x14ac:dyDescent="0.3">
      <c r="A207" s="58" t="s">
        <v>119</v>
      </c>
      <c r="B207" s="58" t="s">
        <v>378</v>
      </c>
      <c r="C207" s="58" t="s">
        <v>361</v>
      </c>
      <c r="D207" s="58" t="s">
        <v>362</v>
      </c>
      <c r="G207" s="10" t="s">
        <v>119</v>
      </c>
      <c r="H207" s="60" t="s">
        <v>398</v>
      </c>
      <c r="I207" s="60" t="b">
        <f t="shared" si="3"/>
        <v>1</v>
      </c>
    </row>
    <row r="208" spans="1:9" x14ac:dyDescent="0.3">
      <c r="A208" s="58" t="s">
        <v>120</v>
      </c>
      <c r="B208" s="58" t="s">
        <v>378</v>
      </c>
      <c r="C208" s="58" t="s">
        <v>361</v>
      </c>
      <c r="D208" s="58" t="s">
        <v>362</v>
      </c>
      <c r="G208" s="10" t="s">
        <v>120</v>
      </c>
      <c r="H208" s="60" t="s">
        <v>398</v>
      </c>
      <c r="I208" s="60" t="b">
        <f t="shared" si="3"/>
        <v>1</v>
      </c>
    </row>
    <row r="209" spans="1:9" x14ac:dyDescent="0.3">
      <c r="A209" s="58" t="s">
        <v>121</v>
      </c>
      <c r="B209" s="58" t="s">
        <v>378</v>
      </c>
      <c r="C209" s="58" t="s">
        <v>361</v>
      </c>
      <c r="D209" s="58" t="s">
        <v>362</v>
      </c>
      <c r="G209" s="10" t="s">
        <v>121</v>
      </c>
      <c r="H209" s="60" t="s">
        <v>398</v>
      </c>
      <c r="I209" s="60" t="b">
        <f t="shared" si="3"/>
        <v>1</v>
      </c>
    </row>
    <row r="210" spans="1:9" x14ac:dyDescent="0.3">
      <c r="A210" s="58" t="s">
        <v>122</v>
      </c>
      <c r="B210" s="58" t="s">
        <v>378</v>
      </c>
      <c r="C210" s="58" t="s">
        <v>361</v>
      </c>
      <c r="D210" s="58" t="s">
        <v>362</v>
      </c>
      <c r="G210" s="10" t="s">
        <v>122</v>
      </c>
      <c r="H210" s="60" t="s">
        <v>398</v>
      </c>
      <c r="I210" s="60" t="b">
        <f t="shared" si="3"/>
        <v>1</v>
      </c>
    </row>
    <row r="211" spans="1:9" x14ac:dyDescent="0.3">
      <c r="A211" s="58" t="s">
        <v>123</v>
      </c>
      <c r="B211" s="58" t="s">
        <v>378</v>
      </c>
      <c r="C211" s="58" t="s">
        <v>361</v>
      </c>
      <c r="D211" s="58" t="s">
        <v>362</v>
      </c>
      <c r="G211" s="10" t="s">
        <v>123</v>
      </c>
      <c r="H211" s="60" t="s">
        <v>398</v>
      </c>
      <c r="I211" s="60" t="b">
        <f t="shared" si="3"/>
        <v>1</v>
      </c>
    </row>
    <row r="212" spans="1:9" x14ac:dyDescent="0.3">
      <c r="A212" s="58" t="s">
        <v>124</v>
      </c>
      <c r="B212" s="58" t="s">
        <v>378</v>
      </c>
      <c r="C212" s="58" t="s">
        <v>361</v>
      </c>
      <c r="D212" s="58" t="s">
        <v>362</v>
      </c>
      <c r="G212" s="10" t="s">
        <v>124</v>
      </c>
      <c r="H212" s="60" t="s">
        <v>398</v>
      </c>
      <c r="I212" s="60" t="b">
        <f t="shared" si="3"/>
        <v>1</v>
      </c>
    </row>
    <row r="213" spans="1:9" x14ac:dyDescent="0.3">
      <c r="A213" s="58" t="s">
        <v>125</v>
      </c>
      <c r="B213" s="58" t="s">
        <v>378</v>
      </c>
      <c r="C213" s="58" t="s">
        <v>361</v>
      </c>
      <c r="D213" s="58" t="s">
        <v>362</v>
      </c>
      <c r="G213" s="10" t="s">
        <v>125</v>
      </c>
      <c r="H213" s="60" t="s">
        <v>398</v>
      </c>
      <c r="I213" s="60" t="b">
        <f t="shared" si="3"/>
        <v>1</v>
      </c>
    </row>
    <row r="214" spans="1:9" x14ac:dyDescent="0.3">
      <c r="A214" s="58" t="s">
        <v>126</v>
      </c>
      <c r="B214" s="58" t="s">
        <v>378</v>
      </c>
      <c r="C214" s="58" t="s">
        <v>361</v>
      </c>
      <c r="D214" s="58" t="s">
        <v>362</v>
      </c>
      <c r="G214" s="10" t="s">
        <v>126</v>
      </c>
      <c r="H214" s="60" t="s">
        <v>398</v>
      </c>
      <c r="I214" s="60" t="b">
        <f t="shared" si="3"/>
        <v>1</v>
      </c>
    </row>
    <row r="215" spans="1:9" x14ac:dyDescent="0.3">
      <c r="A215" s="58" t="s">
        <v>127</v>
      </c>
      <c r="B215" s="58" t="s">
        <v>378</v>
      </c>
      <c r="C215" s="58" t="s">
        <v>361</v>
      </c>
      <c r="D215" s="58" t="s">
        <v>362</v>
      </c>
      <c r="G215" s="10" t="s">
        <v>127</v>
      </c>
      <c r="H215" s="60" t="s">
        <v>398</v>
      </c>
      <c r="I215" s="60" t="b">
        <f t="shared" si="3"/>
        <v>1</v>
      </c>
    </row>
    <row r="216" spans="1:9" x14ac:dyDescent="0.3">
      <c r="A216" s="58" t="s">
        <v>128</v>
      </c>
      <c r="B216" s="58" t="s">
        <v>378</v>
      </c>
      <c r="C216" s="58" t="s">
        <v>361</v>
      </c>
      <c r="D216" s="58" t="s">
        <v>362</v>
      </c>
      <c r="G216" s="10" t="s">
        <v>128</v>
      </c>
      <c r="H216" s="60" t="s">
        <v>398</v>
      </c>
      <c r="I216" s="60" t="b">
        <f t="shared" si="3"/>
        <v>1</v>
      </c>
    </row>
    <row r="217" spans="1:9" x14ac:dyDescent="0.3">
      <c r="A217" s="58" t="s">
        <v>129</v>
      </c>
      <c r="B217" s="58" t="s">
        <v>378</v>
      </c>
      <c r="C217" s="58" t="s">
        <v>361</v>
      </c>
      <c r="D217" s="58" t="s">
        <v>362</v>
      </c>
      <c r="G217" s="10" t="s">
        <v>129</v>
      </c>
      <c r="H217" s="60" t="s">
        <v>398</v>
      </c>
      <c r="I217" s="60" t="b">
        <f t="shared" si="3"/>
        <v>1</v>
      </c>
    </row>
    <row r="218" spans="1:9" x14ac:dyDescent="0.3">
      <c r="A218" s="58" t="s">
        <v>130</v>
      </c>
      <c r="B218" s="58" t="s">
        <v>378</v>
      </c>
      <c r="C218" s="58" t="s">
        <v>361</v>
      </c>
      <c r="D218" s="58" t="s">
        <v>362</v>
      </c>
      <c r="G218" s="10" t="s">
        <v>130</v>
      </c>
      <c r="H218" s="60" t="s">
        <v>398</v>
      </c>
      <c r="I218" s="60" t="b">
        <f t="shared" si="3"/>
        <v>1</v>
      </c>
    </row>
    <row r="219" spans="1:9" x14ac:dyDescent="0.3">
      <c r="A219" s="58" t="s">
        <v>131</v>
      </c>
      <c r="B219" s="58" t="s">
        <v>378</v>
      </c>
      <c r="C219" s="58" t="s">
        <v>361</v>
      </c>
      <c r="D219" s="58" t="s">
        <v>362</v>
      </c>
      <c r="G219" s="10" t="s">
        <v>131</v>
      </c>
      <c r="H219" s="60" t="s">
        <v>398</v>
      </c>
      <c r="I219" s="60" t="b">
        <f t="shared" si="3"/>
        <v>1</v>
      </c>
    </row>
    <row r="220" spans="1:9" x14ac:dyDescent="0.3">
      <c r="A220" s="58" t="s">
        <v>132</v>
      </c>
      <c r="B220" s="58" t="s">
        <v>378</v>
      </c>
      <c r="C220" s="58" t="s">
        <v>361</v>
      </c>
      <c r="D220" s="58" t="s">
        <v>362</v>
      </c>
      <c r="G220" s="10" t="s">
        <v>132</v>
      </c>
      <c r="H220" s="60" t="s">
        <v>398</v>
      </c>
      <c r="I220" s="60" t="b">
        <f t="shared" si="3"/>
        <v>1</v>
      </c>
    </row>
    <row r="221" spans="1:9" x14ac:dyDescent="0.3">
      <c r="A221" s="58" t="s">
        <v>133</v>
      </c>
      <c r="B221" s="58" t="s">
        <v>378</v>
      </c>
      <c r="C221" s="58" t="s">
        <v>361</v>
      </c>
      <c r="D221" s="58" t="s">
        <v>362</v>
      </c>
      <c r="G221" s="10" t="s">
        <v>133</v>
      </c>
      <c r="H221" s="60" t="s">
        <v>398</v>
      </c>
      <c r="I221" s="60" t="b">
        <f t="shared" si="3"/>
        <v>1</v>
      </c>
    </row>
    <row r="222" spans="1:9" x14ac:dyDescent="0.3">
      <c r="A222" s="58" t="s">
        <v>134</v>
      </c>
      <c r="B222" s="58" t="s">
        <v>378</v>
      </c>
      <c r="C222" s="58" t="s">
        <v>361</v>
      </c>
      <c r="D222" s="58" t="s">
        <v>362</v>
      </c>
      <c r="G222" s="10" t="s">
        <v>134</v>
      </c>
      <c r="H222" s="60" t="s">
        <v>398</v>
      </c>
      <c r="I222" s="60" t="b">
        <f t="shared" si="3"/>
        <v>1</v>
      </c>
    </row>
    <row r="223" spans="1:9" x14ac:dyDescent="0.3">
      <c r="A223" s="58" t="s">
        <v>135</v>
      </c>
      <c r="B223" s="58" t="s">
        <v>378</v>
      </c>
      <c r="C223" s="58" t="s">
        <v>361</v>
      </c>
      <c r="D223" s="58" t="s">
        <v>362</v>
      </c>
      <c r="G223" s="10" t="s">
        <v>135</v>
      </c>
      <c r="H223" s="60" t="s">
        <v>398</v>
      </c>
      <c r="I223" s="60" t="b">
        <f t="shared" si="3"/>
        <v>1</v>
      </c>
    </row>
    <row r="224" spans="1:9" x14ac:dyDescent="0.3">
      <c r="A224" s="58" t="s">
        <v>136</v>
      </c>
      <c r="B224" s="58" t="s">
        <v>378</v>
      </c>
      <c r="C224" s="58" t="s">
        <v>361</v>
      </c>
      <c r="D224" s="58" t="s">
        <v>362</v>
      </c>
      <c r="G224" s="10" t="s">
        <v>136</v>
      </c>
      <c r="H224" s="60" t="s">
        <v>398</v>
      </c>
      <c r="I224" s="60" t="b">
        <f t="shared" si="3"/>
        <v>1</v>
      </c>
    </row>
    <row r="225" spans="1:9" x14ac:dyDescent="0.3">
      <c r="A225" s="58" t="s">
        <v>137</v>
      </c>
      <c r="B225" s="58" t="s">
        <v>378</v>
      </c>
      <c r="C225" s="58" t="s">
        <v>361</v>
      </c>
      <c r="D225" s="58" t="s">
        <v>362</v>
      </c>
      <c r="G225" s="10" t="s">
        <v>137</v>
      </c>
      <c r="H225" s="60" t="s">
        <v>398</v>
      </c>
      <c r="I225" s="60" t="b">
        <f t="shared" si="3"/>
        <v>1</v>
      </c>
    </row>
    <row r="226" spans="1:9" x14ac:dyDescent="0.3">
      <c r="A226" s="58" t="s">
        <v>138</v>
      </c>
      <c r="B226" s="58" t="s">
        <v>378</v>
      </c>
      <c r="C226" s="58" t="s">
        <v>361</v>
      </c>
      <c r="D226" s="58" t="s">
        <v>362</v>
      </c>
      <c r="G226" s="10" t="s">
        <v>138</v>
      </c>
      <c r="H226" s="60" t="s">
        <v>398</v>
      </c>
      <c r="I226" s="60" t="b">
        <f t="shared" si="3"/>
        <v>1</v>
      </c>
    </row>
    <row r="227" spans="1:9" x14ac:dyDescent="0.3">
      <c r="A227" s="58" t="s">
        <v>139</v>
      </c>
      <c r="B227" s="58" t="s">
        <v>378</v>
      </c>
      <c r="C227" s="58" t="s">
        <v>361</v>
      </c>
      <c r="D227" s="58" t="s">
        <v>362</v>
      </c>
      <c r="G227" s="10" t="s">
        <v>139</v>
      </c>
      <c r="H227" s="60" t="s">
        <v>398</v>
      </c>
      <c r="I227" s="60" t="b">
        <f t="shared" si="3"/>
        <v>1</v>
      </c>
    </row>
    <row r="228" spans="1:9" x14ac:dyDescent="0.3">
      <c r="A228" s="58" t="s">
        <v>140</v>
      </c>
      <c r="B228" s="58" t="s">
        <v>378</v>
      </c>
      <c r="C228" s="58" t="s">
        <v>361</v>
      </c>
      <c r="D228" s="58" t="s">
        <v>362</v>
      </c>
      <c r="G228" s="10" t="s">
        <v>140</v>
      </c>
      <c r="H228" s="60" t="s">
        <v>398</v>
      </c>
      <c r="I228" s="60" t="b">
        <f t="shared" si="3"/>
        <v>1</v>
      </c>
    </row>
    <row r="229" spans="1:9" x14ac:dyDescent="0.3">
      <c r="A229" s="58" t="s">
        <v>141</v>
      </c>
      <c r="B229" s="58" t="s">
        <v>378</v>
      </c>
      <c r="C229" s="58" t="s">
        <v>361</v>
      </c>
      <c r="D229" s="58" t="s">
        <v>362</v>
      </c>
      <c r="G229" s="10" t="s">
        <v>141</v>
      </c>
      <c r="H229" s="60" t="s">
        <v>398</v>
      </c>
      <c r="I229" s="60" t="b">
        <f t="shared" si="3"/>
        <v>1</v>
      </c>
    </row>
    <row r="230" spans="1:9" x14ac:dyDescent="0.3">
      <c r="A230" s="58" t="s">
        <v>142</v>
      </c>
      <c r="B230" s="58" t="s">
        <v>378</v>
      </c>
      <c r="C230" s="58" t="s">
        <v>361</v>
      </c>
      <c r="D230" s="58" t="s">
        <v>362</v>
      </c>
      <c r="G230" s="10" t="s">
        <v>142</v>
      </c>
      <c r="H230" s="60" t="s">
        <v>398</v>
      </c>
      <c r="I230" s="60" t="b">
        <f t="shared" si="3"/>
        <v>1</v>
      </c>
    </row>
    <row r="231" spans="1:9" x14ac:dyDescent="0.3">
      <c r="A231" s="58" t="s">
        <v>143</v>
      </c>
      <c r="B231" s="58" t="s">
        <v>378</v>
      </c>
      <c r="C231" s="58" t="s">
        <v>361</v>
      </c>
      <c r="D231" s="58" t="s">
        <v>362</v>
      </c>
      <c r="G231" s="10" t="s">
        <v>143</v>
      </c>
      <c r="H231" s="60" t="s">
        <v>398</v>
      </c>
      <c r="I231" s="60" t="b">
        <f t="shared" si="3"/>
        <v>1</v>
      </c>
    </row>
    <row r="232" spans="1:9" x14ac:dyDescent="0.3">
      <c r="A232" s="58" t="s">
        <v>144</v>
      </c>
      <c r="B232" s="58" t="s">
        <v>378</v>
      </c>
      <c r="C232" s="58" t="s">
        <v>361</v>
      </c>
      <c r="D232" s="58" t="s">
        <v>362</v>
      </c>
      <c r="G232" s="10" t="s">
        <v>144</v>
      </c>
      <c r="H232" s="60" t="s">
        <v>398</v>
      </c>
      <c r="I232" s="60" t="b">
        <f t="shared" si="3"/>
        <v>1</v>
      </c>
    </row>
    <row r="233" spans="1:9" x14ac:dyDescent="0.3">
      <c r="A233" s="58" t="s">
        <v>145</v>
      </c>
      <c r="B233" s="58" t="s">
        <v>378</v>
      </c>
      <c r="C233" s="58" t="s">
        <v>361</v>
      </c>
      <c r="D233" s="58" t="s">
        <v>362</v>
      </c>
      <c r="G233" s="10" t="s">
        <v>145</v>
      </c>
      <c r="H233" s="60" t="s">
        <v>398</v>
      </c>
      <c r="I233" s="60" t="b">
        <f t="shared" si="3"/>
        <v>1</v>
      </c>
    </row>
    <row r="234" spans="1:9" x14ac:dyDescent="0.3">
      <c r="A234" s="58" t="s">
        <v>146</v>
      </c>
      <c r="B234" s="58" t="s">
        <v>378</v>
      </c>
      <c r="C234" s="58" t="s">
        <v>361</v>
      </c>
      <c r="D234" s="58" t="s">
        <v>362</v>
      </c>
      <c r="G234" s="10" t="s">
        <v>146</v>
      </c>
      <c r="H234" s="60" t="s">
        <v>398</v>
      </c>
      <c r="I234" s="60" t="b">
        <f t="shared" si="3"/>
        <v>1</v>
      </c>
    </row>
    <row r="235" spans="1:9" x14ac:dyDescent="0.3">
      <c r="A235" s="58" t="s">
        <v>147</v>
      </c>
      <c r="B235" s="58" t="s">
        <v>378</v>
      </c>
      <c r="C235" s="58" t="s">
        <v>361</v>
      </c>
      <c r="D235" s="58" t="s">
        <v>362</v>
      </c>
      <c r="G235" s="10" t="s">
        <v>147</v>
      </c>
      <c r="H235" s="60" t="s">
        <v>398</v>
      </c>
      <c r="I235" s="60" t="b">
        <f t="shared" si="3"/>
        <v>1</v>
      </c>
    </row>
    <row r="236" spans="1:9" x14ac:dyDescent="0.3">
      <c r="A236" s="58" t="s">
        <v>148</v>
      </c>
      <c r="B236" s="58" t="s">
        <v>378</v>
      </c>
      <c r="C236" s="58" t="s">
        <v>361</v>
      </c>
      <c r="D236" s="58" t="s">
        <v>362</v>
      </c>
      <c r="G236" s="10" t="s">
        <v>148</v>
      </c>
      <c r="H236" s="60" t="s">
        <v>398</v>
      </c>
      <c r="I236" s="60" t="b">
        <f t="shared" si="3"/>
        <v>1</v>
      </c>
    </row>
    <row r="237" spans="1:9" x14ac:dyDescent="0.3">
      <c r="A237" s="58" t="s">
        <v>149</v>
      </c>
      <c r="B237" s="58" t="s">
        <v>378</v>
      </c>
      <c r="C237" s="58" t="s">
        <v>361</v>
      </c>
      <c r="D237" s="58" t="s">
        <v>362</v>
      </c>
      <c r="G237" s="10" t="s">
        <v>149</v>
      </c>
      <c r="H237" s="60" t="s">
        <v>398</v>
      </c>
      <c r="I237" s="60" t="b">
        <f t="shared" si="3"/>
        <v>1</v>
      </c>
    </row>
    <row r="238" spans="1:9" x14ac:dyDescent="0.3">
      <c r="A238" s="58" t="s">
        <v>150</v>
      </c>
      <c r="B238" s="58" t="s">
        <v>378</v>
      </c>
      <c r="C238" s="58" t="s">
        <v>361</v>
      </c>
      <c r="D238" s="58" t="s">
        <v>362</v>
      </c>
      <c r="G238" s="10" t="s">
        <v>150</v>
      </c>
      <c r="H238" s="60" t="s">
        <v>398</v>
      </c>
      <c r="I238" s="60" t="b">
        <f t="shared" si="3"/>
        <v>1</v>
      </c>
    </row>
    <row r="239" spans="1:9" x14ac:dyDescent="0.3">
      <c r="A239" s="58" t="s">
        <v>151</v>
      </c>
      <c r="B239" s="58" t="s">
        <v>378</v>
      </c>
      <c r="C239" s="58" t="s">
        <v>361</v>
      </c>
      <c r="D239" s="58" t="s">
        <v>362</v>
      </c>
      <c r="G239" s="10" t="s">
        <v>151</v>
      </c>
      <c r="H239" s="60" t="s">
        <v>398</v>
      </c>
      <c r="I239" s="60" t="b">
        <f t="shared" si="3"/>
        <v>1</v>
      </c>
    </row>
    <row r="240" spans="1:9" x14ac:dyDescent="0.3">
      <c r="A240" s="58" t="s">
        <v>152</v>
      </c>
      <c r="B240" s="58" t="s">
        <v>378</v>
      </c>
      <c r="C240" s="58" t="s">
        <v>361</v>
      </c>
      <c r="D240" s="58" t="s">
        <v>362</v>
      </c>
      <c r="G240" s="10" t="s">
        <v>152</v>
      </c>
      <c r="H240" s="60" t="s">
        <v>398</v>
      </c>
      <c r="I240" s="60" t="b">
        <f t="shared" si="3"/>
        <v>1</v>
      </c>
    </row>
    <row r="241" spans="1:9" x14ac:dyDescent="0.3">
      <c r="A241" s="58" t="s">
        <v>153</v>
      </c>
      <c r="B241" s="58" t="s">
        <v>378</v>
      </c>
      <c r="C241" s="58" t="s">
        <v>361</v>
      </c>
      <c r="D241" s="58" t="s">
        <v>362</v>
      </c>
      <c r="G241" s="10" t="s">
        <v>153</v>
      </c>
      <c r="H241" s="60" t="s">
        <v>398</v>
      </c>
      <c r="I241" s="60" t="b">
        <f t="shared" si="3"/>
        <v>1</v>
      </c>
    </row>
    <row r="242" spans="1:9" x14ac:dyDescent="0.3">
      <c r="A242" s="58" t="s">
        <v>154</v>
      </c>
      <c r="B242" s="58" t="s">
        <v>378</v>
      </c>
      <c r="C242" s="58" t="s">
        <v>361</v>
      </c>
      <c r="D242" s="58" t="s">
        <v>362</v>
      </c>
      <c r="G242" s="10" t="s">
        <v>154</v>
      </c>
      <c r="H242" s="60" t="s">
        <v>398</v>
      </c>
      <c r="I242" s="60" t="b">
        <f t="shared" si="3"/>
        <v>1</v>
      </c>
    </row>
    <row r="243" spans="1:9" x14ac:dyDescent="0.3">
      <c r="A243" s="58" t="s">
        <v>155</v>
      </c>
      <c r="B243" s="58" t="s">
        <v>378</v>
      </c>
      <c r="C243" s="58" t="s">
        <v>361</v>
      </c>
      <c r="D243" s="58" t="s">
        <v>362</v>
      </c>
      <c r="G243" s="10" t="s">
        <v>155</v>
      </c>
      <c r="H243" s="60" t="s">
        <v>398</v>
      </c>
      <c r="I243" s="60" t="b">
        <f t="shared" si="3"/>
        <v>1</v>
      </c>
    </row>
    <row r="244" spans="1:9" x14ac:dyDescent="0.3">
      <c r="A244" s="58" t="s">
        <v>156</v>
      </c>
      <c r="B244" s="58" t="s">
        <v>378</v>
      </c>
      <c r="C244" s="58" t="s">
        <v>361</v>
      </c>
      <c r="D244" s="58" t="s">
        <v>362</v>
      </c>
      <c r="G244" s="10" t="s">
        <v>156</v>
      </c>
      <c r="H244" s="60" t="s">
        <v>398</v>
      </c>
      <c r="I244" s="60" t="b">
        <f t="shared" si="3"/>
        <v>1</v>
      </c>
    </row>
    <row r="245" spans="1:9" x14ac:dyDescent="0.3">
      <c r="A245" s="58" t="s">
        <v>157</v>
      </c>
      <c r="B245" s="58" t="s">
        <v>378</v>
      </c>
      <c r="C245" s="58" t="s">
        <v>361</v>
      </c>
      <c r="D245" s="58" t="s">
        <v>362</v>
      </c>
      <c r="G245" s="10" t="s">
        <v>157</v>
      </c>
      <c r="H245" s="60" t="s">
        <v>398</v>
      </c>
      <c r="I245" s="60" t="b">
        <f t="shared" si="3"/>
        <v>1</v>
      </c>
    </row>
    <row r="246" spans="1:9" x14ac:dyDescent="0.3">
      <c r="A246" s="58" t="s">
        <v>158</v>
      </c>
      <c r="B246" s="58" t="s">
        <v>378</v>
      </c>
      <c r="C246" s="58" t="s">
        <v>361</v>
      </c>
      <c r="D246" s="58" t="s">
        <v>362</v>
      </c>
      <c r="G246" s="10" t="s">
        <v>158</v>
      </c>
      <c r="H246" s="60" t="s">
        <v>398</v>
      </c>
      <c r="I246" s="60" t="b">
        <f t="shared" si="3"/>
        <v>1</v>
      </c>
    </row>
    <row r="247" spans="1:9" x14ac:dyDescent="0.3">
      <c r="A247" s="58" t="s">
        <v>159</v>
      </c>
      <c r="B247" s="58" t="s">
        <v>378</v>
      </c>
      <c r="C247" s="58" t="s">
        <v>361</v>
      </c>
      <c r="D247" s="58" t="s">
        <v>362</v>
      </c>
      <c r="G247" s="10" t="s">
        <v>159</v>
      </c>
      <c r="H247" s="60" t="s">
        <v>398</v>
      </c>
      <c r="I247" s="60" t="b">
        <f t="shared" si="3"/>
        <v>1</v>
      </c>
    </row>
    <row r="248" spans="1:9" x14ac:dyDescent="0.3">
      <c r="A248" s="58" t="s">
        <v>160</v>
      </c>
      <c r="B248" s="58" t="s">
        <v>378</v>
      </c>
      <c r="C248" s="58" t="s">
        <v>361</v>
      </c>
      <c r="D248" s="58" t="s">
        <v>362</v>
      </c>
      <c r="G248" s="10" t="s">
        <v>160</v>
      </c>
      <c r="H248" s="60" t="s">
        <v>398</v>
      </c>
      <c r="I248" s="60" t="b">
        <f t="shared" si="3"/>
        <v>1</v>
      </c>
    </row>
    <row r="249" spans="1:9" x14ac:dyDescent="0.3">
      <c r="A249" s="58" t="s">
        <v>161</v>
      </c>
      <c r="B249" s="58" t="s">
        <v>378</v>
      </c>
      <c r="C249" s="58" t="s">
        <v>361</v>
      </c>
      <c r="D249" s="58" t="s">
        <v>362</v>
      </c>
      <c r="G249" s="10" t="s">
        <v>161</v>
      </c>
      <c r="H249" s="60" t="s">
        <v>398</v>
      </c>
      <c r="I249" s="60" t="b">
        <f t="shared" si="3"/>
        <v>1</v>
      </c>
    </row>
    <row r="250" spans="1:9" x14ac:dyDescent="0.3">
      <c r="A250" s="58" t="s">
        <v>162</v>
      </c>
      <c r="B250" s="58" t="s">
        <v>378</v>
      </c>
      <c r="C250" s="58" t="s">
        <v>361</v>
      </c>
      <c r="D250" s="58" t="s">
        <v>362</v>
      </c>
      <c r="G250" s="10" t="s">
        <v>162</v>
      </c>
      <c r="H250" s="60" t="s">
        <v>398</v>
      </c>
      <c r="I250" s="60" t="b">
        <f t="shared" si="3"/>
        <v>1</v>
      </c>
    </row>
    <row r="251" spans="1:9" x14ac:dyDescent="0.3">
      <c r="A251" s="58" t="s">
        <v>227</v>
      </c>
      <c r="B251" s="58" t="s">
        <v>378</v>
      </c>
      <c r="C251" s="58" t="s">
        <v>361</v>
      </c>
      <c r="D251" s="58" t="s">
        <v>366</v>
      </c>
      <c r="G251" s="25" t="s">
        <v>227</v>
      </c>
      <c r="H251" s="60" t="s">
        <v>399</v>
      </c>
      <c r="I251" s="60" t="b">
        <f t="shared" si="3"/>
        <v>1</v>
      </c>
    </row>
    <row r="252" spans="1:9" x14ac:dyDescent="0.3">
      <c r="A252" s="58" t="s">
        <v>228</v>
      </c>
      <c r="B252" s="58" t="s">
        <v>378</v>
      </c>
      <c r="C252" s="58" t="s">
        <v>361</v>
      </c>
      <c r="D252" s="58" t="s">
        <v>366</v>
      </c>
      <c r="G252" s="25" t="s">
        <v>228</v>
      </c>
      <c r="H252" s="60" t="s">
        <v>399</v>
      </c>
      <c r="I252" s="60" t="b">
        <f t="shared" si="3"/>
        <v>1</v>
      </c>
    </row>
    <row r="253" spans="1:9" x14ac:dyDescent="0.3">
      <c r="A253" s="58" t="s">
        <v>229</v>
      </c>
      <c r="B253" s="58" t="s">
        <v>378</v>
      </c>
      <c r="C253" s="58" t="s">
        <v>361</v>
      </c>
      <c r="D253" s="58" t="s">
        <v>366</v>
      </c>
      <c r="G253" s="25" t="s">
        <v>229</v>
      </c>
      <c r="H253" s="60" t="s">
        <v>399</v>
      </c>
      <c r="I253" s="60" t="b">
        <f t="shared" si="3"/>
        <v>1</v>
      </c>
    </row>
    <row r="254" spans="1:9" x14ac:dyDescent="0.3">
      <c r="A254" s="58" t="s">
        <v>230</v>
      </c>
      <c r="B254" s="58" t="s">
        <v>378</v>
      </c>
      <c r="C254" s="58" t="s">
        <v>361</v>
      </c>
      <c r="D254" s="58" t="s">
        <v>366</v>
      </c>
      <c r="G254" s="25" t="s">
        <v>230</v>
      </c>
      <c r="H254" s="60" t="s">
        <v>399</v>
      </c>
      <c r="I254" s="60" t="b">
        <f t="shared" si="3"/>
        <v>1</v>
      </c>
    </row>
    <row r="255" spans="1:9" x14ac:dyDescent="0.3">
      <c r="A255" s="58" t="s">
        <v>231</v>
      </c>
      <c r="B255" s="58" t="s">
        <v>378</v>
      </c>
      <c r="C255" s="58" t="s">
        <v>361</v>
      </c>
      <c r="D255" s="58" t="s">
        <v>366</v>
      </c>
      <c r="G255" s="25" t="s">
        <v>231</v>
      </c>
      <c r="H255" s="60" t="s">
        <v>399</v>
      </c>
      <c r="I255" s="60" t="b">
        <f t="shared" si="3"/>
        <v>1</v>
      </c>
    </row>
    <row r="256" spans="1:9" x14ac:dyDescent="0.3">
      <c r="A256" s="58" t="s">
        <v>232</v>
      </c>
      <c r="B256" s="58" t="s">
        <v>378</v>
      </c>
      <c r="C256" s="58" t="s">
        <v>361</v>
      </c>
      <c r="D256" s="58" t="s">
        <v>366</v>
      </c>
      <c r="G256" s="25" t="s">
        <v>232</v>
      </c>
      <c r="H256" s="60" t="s">
        <v>399</v>
      </c>
      <c r="I256" s="60" t="b">
        <f t="shared" si="3"/>
        <v>1</v>
      </c>
    </row>
    <row r="257" spans="1:9" x14ac:dyDescent="0.3">
      <c r="A257" s="58" t="s">
        <v>233</v>
      </c>
      <c r="B257" s="58" t="s">
        <v>378</v>
      </c>
      <c r="C257" s="58" t="s">
        <v>361</v>
      </c>
      <c r="D257" s="58" t="s">
        <v>366</v>
      </c>
      <c r="G257" s="25" t="s">
        <v>233</v>
      </c>
      <c r="H257" s="60" t="s">
        <v>399</v>
      </c>
      <c r="I257" s="60" t="b">
        <f t="shared" si="3"/>
        <v>1</v>
      </c>
    </row>
    <row r="258" spans="1:9" x14ac:dyDescent="0.3">
      <c r="A258" s="58" t="s">
        <v>234</v>
      </c>
      <c r="B258" s="58" t="s">
        <v>378</v>
      </c>
      <c r="C258" s="58" t="s">
        <v>361</v>
      </c>
      <c r="D258" s="58" t="s">
        <v>366</v>
      </c>
      <c r="G258" s="25" t="s">
        <v>234</v>
      </c>
      <c r="H258" s="60" t="s">
        <v>399</v>
      </c>
      <c r="I258" s="60" t="b">
        <f t="shared" si="3"/>
        <v>1</v>
      </c>
    </row>
    <row r="259" spans="1:9" x14ac:dyDescent="0.3">
      <c r="A259" s="58" t="s">
        <v>235</v>
      </c>
      <c r="B259" s="58" t="s">
        <v>378</v>
      </c>
      <c r="C259" s="58" t="s">
        <v>361</v>
      </c>
      <c r="D259" s="58" t="s">
        <v>366</v>
      </c>
      <c r="G259" s="25" t="s">
        <v>235</v>
      </c>
      <c r="H259" s="60" t="s">
        <v>399</v>
      </c>
      <c r="I259" s="60" t="b">
        <f t="shared" ref="I259:I290" si="4">EXACT(G259,A259)</f>
        <v>1</v>
      </c>
    </row>
    <row r="260" spans="1:9" x14ac:dyDescent="0.3">
      <c r="A260" s="58" t="s">
        <v>236</v>
      </c>
      <c r="B260" s="58" t="s">
        <v>378</v>
      </c>
      <c r="C260" s="58" t="s">
        <v>361</v>
      </c>
      <c r="D260" s="58" t="s">
        <v>366</v>
      </c>
      <c r="G260" s="25" t="s">
        <v>236</v>
      </c>
      <c r="H260" s="60" t="s">
        <v>399</v>
      </c>
      <c r="I260" s="60" t="b">
        <f t="shared" si="4"/>
        <v>1</v>
      </c>
    </row>
    <row r="261" spans="1:9" x14ac:dyDescent="0.3">
      <c r="A261" s="58" t="s">
        <v>237</v>
      </c>
      <c r="B261" s="58" t="s">
        <v>378</v>
      </c>
      <c r="C261" s="58" t="s">
        <v>361</v>
      </c>
      <c r="D261" s="58" t="s">
        <v>366</v>
      </c>
      <c r="G261" s="25" t="s">
        <v>237</v>
      </c>
      <c r="H261" s="60" t="s">
        <v>399</v>
      </c>
      <c r="I261" s="60" t="b">
        <f t="shared" si="4"/>
        <v>1</v>
      </c>
    </row>
    <row r="262" spans="1:9" x14ac:dyDescent="0.3">
      <c r="A262" s="58" t="s">
        <v>238</v>
      </c>
      <c r="B262" s="58" t="s">
        <v>378</v>
      </c>
      <c r="C262" s="58" t="s">
        <v>361</v>
      </c>
      <c r="D262" s="58" t="s">
        <v>366</v>
      </c>
      <c r="G262" s="25" t="s">
        <v>238</v>
      </c>
      <c r="H262" s="60" t="s">
        <v>399</v>
      </c>
      <c r="I262" s="60" t="b">
        <f t="shared" si="4"/>
        <v>1</v>
      </c>
    </row>
    <row r="263" spans="1:9" x14ac:dyDescent="0.3">
      <c r="A263" s="58" t="s">
        <v>239</v>
      </c>
      <c r="B263" s="58" t="s">
        <v>378</v>
      </c>
      <c r="C263" s="58" t="s">
        <v>361</v>
      </c>
      <c r="D263" s="58" t="s">
        <v>366</v>
      </c>
      <c r="G263" s="25" t="s">
        <v>239</v>
      </c>
      <c r="H263" s="60" t="s">
        <v>399</v>
      </c>
      <c r="I263" s="60" t="b">
        <f t="shared" si="4"/>
        <v>1</v>
      </c>
    </row>
    <row r="264" spans="1:9" x14ac:dyDescent="0.3">
      <c r="A264" s="58" t="s">
        <v>240</v>
      </c>
      <c r="B264" s="58" t="s">
        <v>378</v>
      </c>
      <c r="C264" s="58" t="s">
        <v>361</v>
      </c>
      <c r="D264" s="58" t="s">
        <v>366</v>
      </c>
      <c r="G264" s="25" t="s">
        <v>240</v>
      </c>
      <c r="H264" s="60" t="s">
        <v>399</v>
      </c>
      <c r="I264" s="60" t="b">
        <f t="shared" si="4"/>
        <v>1</v>
      </c>
    </row>
    <row r="265" spans="1:9" x14ac:dyDescent="0.3">
      <c r="A265" s="58" t="s">
        <v>241</v>
      </c>
      <c r="B265" s="58" t="s">
        <v>378</v>
      </c>
      <c r="C265" s="58" t="s">
        <v>361</v>
      </c>
      <c r="D265" s="58" t="s">
        <v>366</v>
      </c>
      <c r="G265" s="25" t="s">
        <v>241</v>
      </c>
      <c r="H265" s="60" t="s">
        <v>399</v>
      </c>
      <c r="I265" s="60" t="b">
        <f t="shared" si="4"/>
        <v>1</v>
      </c>
    </row>
    <row r="266" spans="1:9" x14ac:dyDescent="0.3">
      <c r="A266" s="58" t="s">
        <v>242</v>
      </c>
      <c r="B266" s="58" t="s">
        <v>378</v>
      </c>
      <c r="C266" s="58" t="s">
        <v>361</v>
      </c>
      <c r="D266" s="58" t="s">
        <v>366</v>
      </c>
      <c r="G266" s="25" t="s">
        <v>242</v>
      </c>
      <c r="H266" s="60" t="s">
        <v>399</v>
      </c>
      <c r="I266" s="60" t="b">
        <f t="shared" si="4"/>
        <v>1</v>
      </c>
    </row>
    <row r="267" spans="1:9" x14ac:dyDescent="0.3">
      <c r="A267" s="58" t="s">
        <v>243</v>
      </c>
      <c r="B267" s="58" t="s">
        <v>378</v>
      </c>
      <c r="C267" s="58" t="s">
        <v>361</v>
      </c>
      <c r="D267" s="58" t="s">
        <v>366</v>
      </c>
      <c r="G267" s="25" t="s">
        <v>243</v>
      </c>
      <c r="H267" s="60" t="s">
        <v>399</v>
      </c>
      <c r="I267" s="60" t="b">
        <f t="shared" si="4"/>
        <v>1</v>
      </c>
    </row>
    <row r="268" spans="1:9" x14ac:dyDescent="0.3">
      <c r="A268" s="58" t="s">
        <v>244</v>
      </c>
      <c r="B268" s="58" t="s">
        <v>378</v>
      </c>
      <c r="C268" s="58" t="s">
        <v>361</v>
      </c>
      <c r="D268" s="58" t="s">
        <v>366</v>
      </c>
      <c r="G268" s="25" t="s">
        <v>244</v>
      </c>
      <c r="H268" s="60" t="s">
        <v>399</v>
      </c>
      <c r="I268" s="60" t="b">
        <f t="shared" si="4"/>
        <v>1</v>
      </c>
    </row>
    <row r="269" spans="1:9" x14ac:dyDescent="0.3">
      <c r="A269" s="58" t="s">
        <v>245</v>
      </c>
      <c r="B269" s="58" t="s">
        <v>378</v>
      </c>
      <c r="C269" s="58" t="s">
        <v>361</v>
      </c>
      <c r="D269" s="58" t="s">
        <v>366</v>
      </c>
      <c r="G269" s="25" t="s">
        <v>245</v>
      </c>
      <c r="H269" s="60" t="s">
        <v>399</v>
      </c>
      <c r="I269" s="60" t="b">
        <f t="shared" si="4"/>
        <v>1</v>
      </c>
    </row>
    <row r="270" spans="1:9" x14ac:dyDescent="0.3">
      <c r="A270" s="58" t="s">
        <v>246</v>
      </c>
      <c r="B270" s="58" t="s">
        <v>378</v>
      </c>
      <c r="C270" s="58" t="s">
        <v>361</v>
      </c>
      <c r="D270" s="58" t="s">
        <v>366</v>
      </c>
      <c r="G270" s="25" t="s">
        <v>246</v>
      </c>
      <c r="H270" s="60" t="s">
        <v>399</v>
      </c>
      <c r="I270" s="60" t="b">
        <f t="shared" si="4"/>
        <v>1</v>
      </c>
    </row>
    <row r="271" spans="1:9" x14ac:dyDescent="0.3">
      <c r="A271" s="58" t="s">
        <v>247</v>
      </c>
      <c r="B271" s="58" t="s">
        <v>378</v>
      </c>
      <c r="C271" s="58" t="s">
        <v>361</v>
      </c>
      <c r="D271" s="58" t="s">
        <v>366</v>
      </c>
      <c r="G271" s="25" t="s">
        <v>247</v>
      </c>
      <c r="H271" s="60" t="s">
        <v>399</v>
      </c>
      <c r="I271" s="60" t="b">
        <f t="shared" si="4"/>
        <v>1</v>
      </c>
    </row>
    <row r="272" spans="1:9" x14ac:dyDescent="0.3">
      <c r="A272" s="58" t="s">
        <v>248</v>
      </c>
      <c r="B272" s="58" t="s">
        <v>378</v>
      </c>
      <c r="C272" s="58" t="s">
        <v>361</v>
      </c>
      <c r="D272" s="58" t="s">
        <v>366</v>
      </c>
      <c r="G272" s="25" t="s">
        <v>248</v>
      </c>
      <c r="H272" s="60" t="s">
        <v>399</v>
      </c>
      <c r="I272" s="60" t="b">
        <f t="shared" si="4"/>
        <v>1</v>
      </c>
    </row>
    <row r="273" spans="1:9" x14ac:dyDescent="0.3">
      <c r="A273" s="58" t="s">
        <v>249</v>
      </c>
      <c r="B273" s="58" t="s">
        <v>378</v>
      </c>
      <c r="C273" s="58" t="s">
        <v>361</v>
      </c>
      <c r="D273" s="58" t="s">
        <v>366</v>
      </c>
      <c r="G273" s="25" t="s">
        <v>249</v>
      </c>
      <c r="H273" s="60" t="s">
        <v>399</v>
      </c>
      <c r="I273" s="60" t="b">
        <f t="shared" si="4"/>
        <v>1</v>
      </c>
    </row>
    <row r="274" spans="1:9" x14ac:dyDescent="0.3">
      <c r="A274" s="58" t="s">
        <v>250</v>
      </c>
      <c r="B274" s="58" t="s">
        <v>378</v>
      </c>
      <c r="C274" s="58" t="s">
        <v>361</v>
      </c>
      <c r="D274" s="58" t="s">
        <v>366</v>
      </c>
      <c r="G274" s="25" t="s">
        <v>250</v>
      </c>
      <c r="H274" s="60" t="s">
        <v>399</v>
      </c>
      <c r="I274" s="60" t="b">
        <f t="shared" si="4"/>
        <v>1</v>
      </c>
    </row>
    <row r="275" spans="1:9" x14ac:dyDescent="0.3">
      <c r="A275" s="58" t="s">
        <v>251</v>
      </c>
      <c r="B275" s="58" t="s">
        <v>378</v>
      </c>
      <c r="C275" s="58" t="s">
        <v>361</v>
      </c>
      <c r="D275" s="58" t="s">
        <v>366</v>
      </c>
      <c r="G275" s="25" t="s">
        <v>251</v>
      </c>
      <c r="H275" s="60" t="s">
        <v>399</v>
      </c>
      <c r="I275" s="60" t="b">
        <f t="shared" si="4"/>
        <v>1</v>
      </c>
    </row>
    <row r="276" spans="1:9" x14ac:dyDescent="0.3">
      <c r="A276" s="58" t="s">
        <v>252</v>
      </c>
      <c r="B276" s="58" t="s">
        <v>378</v>
      </c>
      <c r="C276" s="58" t="s">
        <v>361</v>
      </c>
      <c r="D276" s="58" t="s">
        <v>366</v>
      </c>
      <c r="G276" s="25" t="s">
        <v>252</v>
      </c>
      <c r="H276" s="60" t="s">
        <v>399</v>
      </c>
      <c r="I276" s="60" t="b">
        <f t="shared" si="4"/>
        <v>1</v>
      </c>
    </row>
    <row r="277" spans="1:9" x14ac:dyDescent="0.3">
      <c r="A277" s="58" t="s">
        <v>253</v>
      </c>
      <c r="B277" s="58" t="s">
        <v>378</v>
      </c>
      <c r="C277" s="58" t="s">
        <v>361</v>
      </c>
      <c r="D277" s="58" t="s">
        <v>366</v>
      </c>
      <c r="G277" s="25" t="s">
        <v>253</v>
      </c>
      <c r="H277" s="60" t="s">
        <v>399</v>
      </c>
      <c r="I277" s="60" t="b">
        <f t="shared" si="4"/>
        <v>1</v>
      </c>
    </row>
    <row r="278" spans="1:9" x14ac:dyDescent="0.3">
      <c r="A278" s="58" t="s">
        <v>254</v>
      </c>
      <c r="B278" s="58" t="s">
        <v>378</v>
      </c>
      <c r="C278" s="58" t="s">
        <v>361</v>
      </c>
      <c r="D278" s="58" t="s">
        <v>366</v>
      </c>
      <c r="G278" s="25" t="s">
        <v>254</v>
      </c>
      <c r="H278" s="60" t="s">
        <v>399</v>
      </c>
      <c r="I278" s="60" t="b">
        <f t="shared" si="4"/>
        <v>1</v>
      </c>
    </row>
    <row r="279" spans="1:9" x14ac:dyDescent="0.3">
      <c r="A279" s="58" t="s">
        <v>255</v>
      </c>
      <c r="B279" s="58" t="s">
        <v>378</v>
      </c>
      <c r="C279" s="58" t="s">
        <v>361</v>
      </c>
      <c r="D279" s="58" t="s">
        <v>366</v>
      </c>
      <c r="G279" s="25" t="s">
        <v>255</v>
      </c>
      <c r="H279" s="60" t="s">
        <v>399</v>
      </c>
      <c r="I279" s="60" t="b">
        <f t="shared" si="4"/>
        <v>1</v>
      </c>
    </row>
    <row r="280" spans="1:9" x14ac:dyDescent="0.3">
      <c r="A280" s="58" t="s">
        <v>256</v>
      </c>
      <c r="B280" s="58" t="s">
        <v>378</v>
      </c>
      <c r="C280" s="58" t="s">
        <v>361</v>
      </c>
      <c r="D280" s="58" t="s">
        <v>366</v>
      </c>
      <c r="G280" s="25" t="s">
        <v>256</v>
      </c>
      <c r="H280" s="60" t="s">
        <v>399</v>
      </c>
      <c r="I280" s="60" t="b">
        <f t="shared" si="4"/>
        <v>1</v>
      </c>
    </row>
    <row r="281" spans="1:9" x14ac:dyDescent="0.3">
      <c r="A281" s="58" t="s">
        <v>257</v>
      </c>
      <c r="B281" s="58" t="s">
        <v>378</v>
      </c>
      <c r="C281" s="58" t="s">
        <v>361</v>
      </c>
      <c r="D281" s="58" t="s">
        <v>366</v>
      </c>
      <c r="G281" s="25" t="s">
        <v>257</v>
      </c>
      <c r="H281" s="60" t="s">
        <v>399</v>
      </c>
      <c r="I281" s="60" t="b">
        <f t="shared" si="4"/>
        <v>1</v>
      </c>
    </row>
    <row r="282" spans="1:9" x14ac:dyDescent="0.3">
      <c r="A282" s="58" t="s">
        <v>258</v>
      </c>
      <c r="B282" s="58" t="s">
        <v>378</v>
      </c>
      <c r="C282" s="58" t="s">
        <v>361</v>
      </c>
      <c r="D282" s="58" t="s">
        <v>366</v>
      </c>
      <c r="G282" s="25" t="s">
        <v>258</v>
      </c>
      <c r="H282" s="60" t="s">
        <v>399</v>
      </c>
      <c r="I282" s="60" t="b">
        <f t="shared" si="4"/>
        <v>1</v>
      </c>
    </row>
    <row r="283" spans="1:9" x14ac:dyDescent="0.3">
      <c r="A283" s="58" t="s">
        <v>259</v>
      </c>
      <c r="B283" s="58" t="s">
        <v>378</v>
      </c>
      <c r="C283" s="58" t="s">
        <v>361</v>
      </c>
      <c r="D283" s="58" t="s">
        <v>366</v>
      </c>
      <c r="G283" s="25" t="s">
        <v>259</v>
      </c>
      <c r="H283" s="60" t="s">
        <v>399</v>
      </c>
      <c r="I283" s="60" t="b">
        <f t="shared" si="4"/>
        <v>1</v>
      </c>
    </row>
    <row r="284" spans="1:9" x14ac:dyDescent="0.3">
      <c r="A284" s="58" t="s">
        <v>260</v>
      </c>
      <c r="B284" s="58" t="s">
        <v>378</v>
      </c>
      <c r="C284" s="58" t="s">
        <v>361</v>
      </c>
      <c r="D284" s="58" t="s">
        <v>366</v>
      </c>
      <c r="G284" s="25" t="s">
        <v>260</v>
      </c>
      <c r="H284" s="60" t="s">
        <v>399</v>
      </c>
      <c r="I284" s="60" t="b">
        <f t="shared" si="4"/>
        <v>1</v>
      </c>
    </row>
    <row r="285" spans="1:9" x14ac:dyDescent="0.3">
      <c r="A285" s="58" t="s">
        <v>261</v>
      </c>
      <c r="B285" s="58" t="s">
        <v>378</v>
      </c>
      <c r="C285" s="58" t="s">
        <v>361</v>
      </c>
      <c r="D285" s="58" t="s">
        <v>366</v>
      </c>
      <c r="G285" s="25" t="s">
        <v>261</v>
      </c>
      <c r="H285" s="60" t="s">
        <v>399</v>
      </c>
      <c r="I285" s="60" t="b">
        <f t="shared" si="4"/>
        <v>1</v>
      </c>
    </row>
    <row r="286" spans="1:9" x14ac:dyDescent="0.3">
      <c r="A286" s="58" t="s">
        <v>262</v>
      </c>
      <c r="B286" s="58" t="s">
        <v>378</v>
      </c>
      <c r="C286" s="58" t="s">
        <v>361</v>
      </c>
      <c r="D286" s="58" t="s">
        <v>366</v>
      </c>
      <c r="G286" s="25" t="s">
        <v>262</v>
      </c>
      <c r="H286" s="60" t="s">
        <v>399</v>
      </c>
      <c r="I286" s="60" t="b">
        <f t="shared" si="4"/>
        <v>1</v>
      </c>
    </row>
    <row r="287" spans="1:9" x14ac:dyDescent="0.3">
      <c r="A287" s="58" t="s">
        <v>263</v>
      </c>
      <c r="B287" s="58" t="s">
        <v>378</v>
      </c>
      <c r="C287" s="58" t="s">
        <v>361</v>
      </c>
      <c r="D287" s="58" t="s">
        <v>366</v>
      </c>
      <c r="G287" s="25" t="s">
        <v>263</v>
      </c>
      <c r="H287" s="60" t="s">
        <v>399</v>
      </c>
      <c r="I287" s="60" t="b">
        <f t="shared" si="4"/>
        <v>1</v>
      </c>
    </row>
    <row r="288" spans="1:9" x14ac:dyDescent="0.3">
      <c r="A288" s="58" t="s">
        <v>264</v>
      </c>
      <c r="B288" s="58" t="s">
        <v>378</v>
      </c>
      <c r="C288" s="58" t="s">
        <v>361</v>
      </c>
      <c r="D288" s="58" t="s">
        <v>366</v>
      </c>
      <c r="G288" s="25" t="s">
        <v>264</v>
      </c>
      <c r="H288" s="60" t="s">
        <v>399</v>
      </c>
      <c r="I288" s="60" t="b">
        <f t="shared" si="4"/>
        <v>1</v>
      </c>
    </row>
    <row r="289" spans="1:9" x14ac:dyDescent="0.3">
      <c r="A289" s="58" t="s">
        <v>265</v>
      </c>
      <c r="B289" s="58" t="s">
        <v>378</v>
      </c>
      <c r="C289" s="58" t="s">
        <v>361</v>
      </c>
      <c r="D289" s="58" t="s">
        <v>366</v>
      </c>
      <c r="G289" s="25" t="s">
        <v>265</v>
      </c>
      <c r="H289" s="60" t="s">
        <v>399</v>
      </c>
      <c r="I289" s="60" t="b">
        <f t="shared" si="4"/>
        <v>1</v>
      </c>
    </row>
    <row r="290" spans="1:9" x14ac:dyDescent="0.3">
      <c r="A290" s="58" t="s">
        <v>379</v>
      </c>
      <c r="B290" s="58" t="s">
        <v>380</v>
      </c>
      <c r="C290" s="58" t="s">
        <v>361</v>
      </c>
      <c r="D290" s="58" t="s">
        <v>362</v>
      </c>
      <c r="G290" s="62" t="s">
        <v>379</v>
      </c>
      <c r="H290" t="s">
        <v>394</v>
      </c>
      <c r="I290" s="60" t="b">
        <f t="shared" si="4"/>
        <v>1</v>
      </c>
    </row>
    <row r="291" spans="1:9" x14ac:dyDescent="0.3">
      <c r="A291" s="58" t="s">
        <v>49</v>
      </c>
      <c r="B291" s="58" t="s">
        <v>380</v>
      </c>
      <c r="C291" s="58" t="s">
        <v>361</v>
      </c>
      <c r="D291" s="58" t="s">
        <v>362</v>
      </c>
      <c r="G291" s="25" t="s">
        <v>49</v>
      </c>
      <c r="H291" s="60" t="s">
        <v>394</v>
      </c>
      <c r="I291" s="60" t="b">
        <f t="shared" ref="I291:I327" si="5">EXACT(G291,A291)</f>
        <v>1</v>
      </c>
    </row>
    <row r="292" spans="1:9" x14ac:dyDescent="0.3">
      <c r="A292" s="58" t="s">
        <v>50</v>
      </c>
      <c r="B292" s="58" t="s">
        <v>380</v>
      </c>
      <c r="C292" s="58" t="s">
        <v>361</v>
      </c>
      <c r="D292" s="58" t="s">
        <v>362</v>
      </c>
      <c r="G292" s="25" t="s">
        <v>50</v>
      </c>
      <c r="H292" s="60" t="s">
        <v>394</v>
      </c>
      <c r="I292" s="60" t="b">
        <f t="shared" si="5"/>
        <v>1</v>
      </c>
    </row>
    <row r="293" spans="1:9" x14ac:dyDescent="0.3">
      <c r="A293" s="58" t="s">
        <v>381</v>
      </c>
      <c r="B293" s="58" t="s">
        <v>380</v>
      </c>
      <c r="C293" s="58" t="s">
        <v>361</v>
      </c>
      <c r="D293" s="58" t="s">
        <v>366</v>
      </c>
      <c r="G293" s="62" t="s">
        <v>381</v>
      </c>
      <c r="H293" s="60" t="s">
        <v>395</v>
      </c>
      <c r="I293" s="60" t="b">
        <f t="shared" si="5"/>
        <v>1</v>
      </c>
    </row>
    <row r="294" spans="1:9" x14ac:dyDescent="0.3">
      <c r="A294" s="58" t="s">
        <v>51</v>
      </c>
      <c r="B294" s="58" t="s">
        <v>380</v>
      </c>
      <c r="C294" s="58" t="s">
        <v>361</v>
      </c>
      <c r="D294" s="58" t="s">
        <v>366</v>
      </c>
      <c r="G294" s="25" t="s">
        <v>51</v>
      </c>
      <c r="H294" s="60" t="s">
        <v>395</v>
      </c>
      <c r="I294" s="60" t="b">
        <f t="shared" si="5"/>
        <v>1</v>
      </c>
    </row>
    <row r="295" spans="1:9" x14ac:dyDescent="0.3">
      <c r="A295" s="58" t="s">
        <v>52</v>
      </c>
      <c r="B295" s="58" t="s">
        <v>380</v>
      </c>
      <c r="C295" s="58" t="s">
        <v>361</v>
      </c>
      <c r="D295" s="58" t="s">
        <v>366</v>
      </c>
      <c r="G295" s="25" t="s">
        <v>52</v>
      </c>
      <c r="H295" s="60" t="s">
        <v>395</v>
      </c>
      <c r="I295" s="60" t="b">
        <f t="shared" si="5"/>
        <v>1</v>
      </c>
    </row>
    <row r="296" spans="1:9" x14ac:dyDescent="0.3">
      <c r="A296" s="58" t="s">
        <v>11</v>
      </c>
      <c r="B296" s="58" t="s">
        <v>382</v>
      </c>
      <c r="C296" s="58" t="s">
        <v>361</v>
      </c>
      <c r="D296" s="58" t="s">
        <v>362</v>
      </c>
      <c r="G296" s="25" t="s">
        <v>11</v>
      </c>
      <c r="H296" t="s">
        <v>390</v>
      </c>
      <c r="I296" s="60" t="b">
        <f t="shared" si="5"/>
        <v>1</v>
      </c>
    </row>
    <row r="297" spans="1:9" x14ac:dyDescent="0.3">
      <c r="A297" s="58" t="s">
        <v>12</v>
      </c>
      <c r="B297" s="58" t="s">
        <v>382</v>
      </c>
      <c r="C297" s="58" t="s">
        <v>361</v>
      </c>
      <c r="D297" s="58" t="s">
        <v>362</v>
      </c>
      <c r="G297" s="25" t="s">
        <v>12</v>
      </c>
      <c r="H297" s="60" t="s">
        <v>390</v>
      </c>
      <c r="I297" s="60" t="b">
        <f t="shared" si="5"/>
        <v>1</v>
      </c>
    </row>
    <row r="298" spans="1:9" x14ac:dyDescent="0.3">
      <c r="A298" s="58" t="s">
        <v>13</v>
      </c>
      <c r="B298" s="58" t="s">
        <v>382</v>
      </c>
      <c r="C298" s="58" t="s">
        <v>361</v>
      </c>
      <c r="D298" s="58" t="s">
        <v>362</v>
      </c>
      <c r="G298" s="25" t="s">
        <v>13</v>
      </c>
      <c r="H298" s="60" t="s">
        <v>390</v>
      </c>
      <c r="I298" s="60" t="b">
        <f t="shared" si="5"/>
        <v>1</v>
      </c>
    </row>
    <row r="299" spans="1:9" x14ac:dyDescent="0.3">
      <c r="A299" s="58" t="s">
        <v>14</v>
      </c>
      <c r="B299" s="58" t="s">
        <v>382</v>
      </c>
      <c r="C299" s="58" t="s">
        <v>361</v>
      </c>
      <c r="D299" s="58" t="s">
        <v>362</v>
      </c>
      <c r="G299" s="25" t="s">
        <v>14</v>
      </c>
      <c r="H299" s="60" t="s">
        <v>390</v>
      </c>
      <c r="I299" s="60" t="b">
        <f t="shared" si="5"/>
        <v>1</v>
      </c>
    </row>
    <row r="300" spans="1:9" x14ac:dyDescent="0.3">
      <c r="A300" s="58" t="s">
        <v>15</v>
      </c>
      <c r="B300" s="58" t="s">
        <v>382</v>
      </c>
      <c r="C300" s="58" t="s">
        <v>361</v>
      </c>
      <c r="D300" s="58" t="s">
        <v>362</v>
      </c>
      <c r="G300" s="25" t="s">
        <v>15</v>
      </c>
      <c r="H300" s="60" t="s">
        <v>390</v>
      </c>
      <c r="I300" s="60" t="b">
        <f t="shared" si="5"/>
        <v>1</v>
      </c>
    </row>
    <row r="301" spans="1:9" x14ac:dyDescent="0.3">
      <c r="A301" s="58" t="s">
        <v>16</v>
      </c>
      <c r="B301" s="58" t="s">
        <v>382</v>
      </c>
      <c r="C301" s="58" t="s">
        <v>361</v>
      </c>
      <c r="D301" s="58" t="s">
        <v>362</v>
      </c>
      <c r="G301" s="25" t="s">
        <v>16</v>
      </c>
      <c r="H301" s="60" t="s">
        <v>390</v>
      </c>
      <c r="I301" s="60" t="b">
        <f t="shared" si="5"/>
        <v>1</v>
      </c>
    </row>
    <row r="302" spans="1:9" x14ac:dyDescent="0.3">
      <c r="A302" s="58" t="s">
        <v>17</v>
      </c>
      <c r="B302" s="58" t="s">
        <v>382</v>
      </c>
      <c r="C302" s="58" t="s">
        <v>361</v>
      </c>
      <c r="D302" s="58" t="s">
        <v>362</v>
      </c>
      <c r="G302" s="25" t="s">
        <v>17</v>
      </c>
      <c r="H302" s="60" t="s">
        <v>390</v>
      </c>
      <c r="I302" s="60" t="b">
        <f t="shared" si="5"/>
        <v>1</v>
      </c>
    </row>
    <row r="303" spans="1:9" x14ac:dyDescent="0.3">
      <c r="A303" s="58" t="s">
        <v>18</v>
      </c>
      <c r="B303" s="58" t="s">
        <v>382</v>
      </c>
      <c r="C303" s="58" t="s">
        <v>361</v>
      </c>
      <c r="D303" s="58" t="s">
        <v>362</v>
      </c>
      <c r="G303" s="25" t="s">
        <v>18</v>
      </c>
      <c r="H303" s="60" t="s">
        <v>390</v>
      </c>
      <c r="I303" s="60" t="b">
        <f t="shared" si="5"/>
        <v>1</v>
      </c>
    </row>
    <row r="304" spans="1:9" x14ac:dyDescent="0.3">
      <c r="A304" s="58" t="s">
        <v>19</v>
      </c>
      <c r="B304" s="58" t="s">
        <v>382</v>
      </c>
      <c r="C304" s="58" t="s">
        <v>361</v>
      </c>
      <c r="D304" s="58" t="s">
        <v>362</v>
      </c>
      <c r="G304" s="25" t="s">
        <v>19</v>
      </c>
      <c r="H304" s="60" t="s">
        <v>390</v>
      </c>
      <c r="I304" s="60" t="b">
        <f t="shared" si="5"/>
        <v>1</v>
      </c>
    </row>
    <row r="305" spans="1:9" x14ac:dyDescent="0.3">
      <c r="A305" s="58" t="s">
        <v>20</v>
      </c>
      <c r="B305" s="58" t="s">
        <v>382</v>
      </c>
      <c r="C305" s="58" t="s">
        <v>361</v>
      </c>
      <c r="D305" s="58" t="s">
        <v>362</v>
      </c>
      <c r="G305" s="25" t="s">
        <v>20</v>
      </c>
      <c r="H305" s="60" t="s">
        <v>390</v>
      </c>
      <c r="I305" s="60" t="b">
        <f t="shared" si="5"/>
        <v>1</v>
      </c>
    </row>
    <row r="306" spans="1:9" x14ac:dyDescent="0.3">
      <c r="A306" s="58" t="s">
        <v>21</v>
      </c>
      <c r="B306" s="58" t="s">
        <v>382</v>
      </c>
      <c r="C306" s="58" t="s">
        <v>361</v>
      </c>
      <c r="D306" s="58" t="s">
        <v>362</v>
      </c>
      <c r="G306" s="25" t="s">
        <v>21</v>
      </c>
      <c r="H306" s="60" t="s">
        <v>390</v>
      </c>
      <c r="I306" s="60" t="b">
        <f t="shared" si="5"/>
        <v>1</v>
      </c>
    </row>
    <row r="307" spans="1:9" x14ac:dyDescent="0.3">
      <c r="A307" s="58" t="s">
        <v>22</v>
      </c>
      <c r="B307" s="58" t="s">
        <v>382</v>
      </c>
      <c r="C307" s="58" t="s">
        <v>371</v>
      </c>
      <c r="D307" s="58" t="s">
        <v>362</v>
      </c>
      <c r="G307" s="25" t="s">
        <v>22</v>
      </c>
      <c r="H307" s="60" t="s">
        <v>390</v>
      </c>
      <c r="I307" s="60" t="b">
        <f t="shared" si="5"/>
        <v>1</v>
      </c>
    </row>
    <row r="308" spans="1:9" x14ac:dyDescent="0.3">
      <c r="A308" s="58" t="s">
        <v>23</v>
      </c>
      <c r="B308" s="58" t="s">
        <v>382</v>
      </c>
      <c r="C308" s="58" t="s">
        <v>371</v>
      </c>
      <c r="D308" s="58" t="s">
        <v>362</v>
      </c>
      <c r="G308" s="25" t="s">
        <v>23</v>
      </c>
      <c r="H308" s="60" t="s">
        <v>390</v>
      </c>
      <c r="I308" s="60" t="b">
        <f t="shared" si="5"/>
        <v>1</v>
      </c>
    </row>
    <row r="309" spans="1:9" x14ac:dyDescent="0.3">
      <c r="A309" s="58" t="s">
        <v>24</v>
      </c>
      <c r="B309" s="58" t="s">
        <v>382</v>
      </c>
      <c r="C309" s="58" t="s">
        <v>361</v>
      </c>
      <c r="D309" s="58" t="s">
        <v>362</v>
      </c>
      <c r="G309" s="25" t="s">
        <v>24</v>
      </c>
      <c r="H309" s="60" t="s">
        <v>390</v>
      </c>
      <c r="I309" s="60" t="b">
        <f t="shared" si="5"/>
        <v>1</v>
      </c>
    </row>
    <row r="310" spans="1:9" x14ac:dyDescent="0.3">
      <c r="A310" s="58" t="s">
        <v>25</v>
      </c>
      <c r="B310" s="58" t="s">
        <v>382</v>
      </c>
      <c r="C310" s="58" t="s">
        <v>361</v>
      </c>
      <c r="D310" s="58" t="s">
        <v>362</v>
      </c>
      <c r="G310" s="25" t="s">
        <v>25</v>
      </c>
      <c r="H310" s="60" t="s">
        <v>390</v>
      </c>
      <c r="I310" s="60" t="b">
        <f t="shared" si="5"/>
        <v>1</v>
      </c>
    </row>
    <row r="311" spans="1:9" x14ac:dyDescent="0.3">
      <c r="A311" s="58" t="s">
        <v>26</v>
      </c>
      <c r="B311" s="58" t="s">
        <v>382</v>
      </c>
      <c r="C311" s="58" t="s">
        <v>361</v>
      </c>
      <c r="D311" s="58" t="s">
        <v>362</v>
      </c>
      <c r="G311" s="25" t="s">
        <v>26</v>
      </c>
      <c r="H311" s="60" t="s">
        <v>390</v>
      </c>
      <c r="I311" s="60" t="b">
        <f t="shared" si="5"/>
        <v>1</v>
      </c>
    </row>
    <row r="312" spans="1:9" x14ac:dyDescent="0.3">
      <c r="A312" s="58" t="s">
        <v>30</v>
      </c>
      <c r="B312" s="58" t="s">
        <v>382</v>
      </c>
      <c r="C312" s="58" t="s">
        <v>361</v>
      </c>
      <c r="D312" s="58" t="s">
        <v>366</v>
      </c>
      <c r="G312" s="25" t="s">
        <v>30</v>
      </c>
      <c r="H312" t="s">
        <v>391</v>
      </c>
      <c r="I312" s="60" t="b">
        <f t="shared" si="5"/>
        <v>1</v>
      </c>
    </row>
    <row r="313" spans="1:9" x14ac:dyDescent="0.3">
      <c r="A313" s="58" t="s">
        <v>31</v>
      </c>
      <c r="B313" s="58" t="s">
        <v>382</v>
      </c>
      <c r="C313" s="58" t="s">
        <v>361</v>
      </c>
      <c r="D313" s="58" t="s">
        <v>366</v>
      </c>
      <c r="G313" s="25" t="s">
        <v>31</v>
      </c>
      <c r="H313" s="60" t="s">
        <v>391</v>
      </c>
      <c r="I313" s="60" t="b">
        <f t="shared" si="5"/>
        <v>1</v>
      </c>
    </row>
    <row r="314" spans="1:9" x14ac:dyDescent="0.3">
      <c r="A314" s="58" t="s">
        <v>32</v>
      </c>
      <c r="B314" s="58" t="s">
        <v>382</v>
      </c>
      <c r="C314" s="58" t="s">
        <v>361</v>
      </c>
      <c r="D314" s="58" t="s">
        <v>366</v>
      </c>
      <c r="G314" s="25" t="s">
        <v>32</v>
      </c>
      <c r="H314" s="60" t="s">
        <v>391</v>
      </c>
      <c r="I314" s="60" t="b">
        <f t="shared" si="5"/>
        <v>1</v>
      </c>
    </row>
    <row r="315" spans="1:9" x14ac:dyDescent="0.3">
      <c r="A315" s="58" t="s">
        <v>33</v>
      </c>
      <c r="B315" s="58" t="s">
        <v>382</v>
      </c>
      <c r="C315" s="58" t="s">
        <v>361</v>
      </c>
      <c r="D315" s="58" t="s">
        <v>366</v>
      </c>
      <c r="G315" s="25" t="s">
        <v>33</v>
      </c>
      <c r="H315" s="60" t="s">
        <v>391</v>
      </c>
      <c r="I315" s="60" t="b">
        <f t="shared" si="5"/>
        <v>1</v>
      </c>
    </row>
    <row r="316" spans="1:9" x14ac:dyDescent="0.3">
      <c r="A316" s="58" t="s">
        <v>34</v>
      </c>
      <c r="B316" s="58" t="s">
        <v>382</v>
      </c>
      <c r="C316" s="58" t="s">
        <v>361</v>
      </c>
      <c r="D316" s="58" t="s">
        <v>366</v>
      </c>
      <c r="G316" s="25" t="s">
        <v>34</v>
      </c>
      <c r="H316" s="60" t="s">
        <v>391</v>
      </c>
      <c r="I316" s="60" t="b">
        <f t="shared" si="5"/>
        <v>1</v>
      </c>
    </row>
    <row r="317" spans="1:9" x14ac:dyDescent="0.3">
      <c r="A317" s="58" t="s">
        <v>35</v>
      </c>
      <c r="B317" s="58" t="s">
        <v>382</v>
      </c>
      <c r="C317" s="58" t="s">
        <v>361</v>
      </c>
      <c r="D317" s="58" t="s">
        <v>366</v>
      </c>
      <c r="G317" s="25" t="s">
        <v>35</v>
      </c>
      <c r="H317" s="60" t="s">
        <v>391</v>
      </c>
      <c r="I317" s="60" t="b">
        <f t="shared" si="5"/>
        <v>1</v>
      </c>
    </row>
    <row r="318" spans="1:9" x14ac:dyDescent="0.3">
      <c r="A318" s="58" t="s">
        <v>36</v>
      </c>
      <c r="B318" s="58" t="s">
        <v>382</v>
      </c>
      <c r="C318" s="58" t="s">
        <v>361</v>
      </c>
      <c r="D318" s="58" t="s">
        <v>366</v>
      </c>
      <c r="G318" s="25" t="s">
        <v>36</v>
      </c>
      <c r="H318" s="60" t="s">
        <v>391</v>
      </c>
      <c r="I318" s="60" t="b">
        <f t="shared" si="5"/>
        <v>1</v>
      </c>
    </row>
    <row r="319" spans="1:9" x14ac:dyDescent="0.3">
      <c r="A319" s="58" t="s">
        <v>37</v>
      </c>
      <c r="B319" s="58" t="s">
        <v>382</v>
      </c>
      <c r="C319" s="58" t="s">
        <v>361</v>
      </c>
      <c r="D319" s="58" t="s">
        <v>366</v>
      </c>
      <c r="G319" s="25" t="s">
        <v>37</v>
      </c>
      <c r="H319" s="60" t="s">
        <v>391</v>
      </c>
      <c r="I319" s="60" t="b">
        <f t="shared" si="5"/>
        <v>1</v>
      </c>
    </row>
    <row r="320" spans="1:9" x14ac:dyDescent="0.3">
      <c r="A320" s="58" t="s">
        <v>38</v>
      </c>
      <c r="B320" s="58" t="s">
        <v>382</v>
      </c>
      <c r="C320" s="58" t="s">
        <v>361</v>
      </c>
      <c r="D320" s="58" t="s">
        <v>366</v>
      </c>
      <c r="G320" s="25" t="s">
        <v>38</v>
      </c>
      <c r="H320" s="60" t="s">
        <v>391</v>
      </c>
      <c r="I320" s="60" t="b">
        <f t="shared" si="5"/>
        <v>1</v>
      </c>
    </row>
    <row r="321" spans="1:9" x14ac:dyDescent="0.3">
      <c r="A321" s="58" t="s">
        <v>39</v>
      </c>
      <c r="B321" s="58" t="s">
        <v>382</v>
      </c>
      <c r="C321" s="58" t="s">
        <v>361</v>
      </c>
      <c r="D321" s="58" t="s">
        <v>366</v>
      </c>
      <c r="G321" s="25" t="s">
        <v>39</v>
      </c>
      <c r="H321" s="60" t="s">
        <v>391</v>
      </c>
      <c r="I321" s="60" t="b">
        <f t="shared" si="5"/>
        <v>1</v>
      </c>
    </row>
    <row r="322" spans="1:9" x14ac:dyDescent="0.3">
      <c r="A322" s="58" t="s">
        <v>40</v>
      </c>
      <c r="B322" s="58" t="s">
        <v>382</v>
      </c>
      <c r="C322" s="58" t="s">
        <v>361</v>
      </c>
      <c r="D322" s="58" t="s">
        <v>366</v>
      </c>
      <c r="G322" s="25" t="s">
        <v>40</v>
      </c>
      <c r="H322" s="60" t="s">
        <v>391</v>
      </c>
      <c r="I322" s="60" t="b">
        <f t="shared" si="5"/>
        <v>1</v>
      </c>
    </row>
    <row r="323" spans="1:9" x14ac:dyDescent="0.3">
      <c r="A323" s="58" t="s">
        <v>41</v>
      </c>
      <c r="B323" s="58" t="s">
        <v>382</v>
      </c>
      <c r="C323" s="58" t="s">
        <v>371</v>
      </c>
      <c r="D323" s="58" t="s">
        <v>366</v>
      </c>
      <c r="G323" s="25" t="s">
        <v>41</v>
      </c>
      <c r="H323" s="60" t="s">
        <v>391</v>
      </c>
      <c r="I323" s="60" t="b">
        <f t="shared" si="5"/>
        <v>1</v>
      </c>
    </row>
    <row r="324" spans="1:9" x14ac:dyDescent="0.3">
      <c r="A324" s="58" t="s">
        <v>42</v>
      </c>
      <c r="B324" s="58" t="s">
        <v>382</v>
      </c>
      <c r="C324" s="58" t="s">
        <v>371</v>
      </c>
      <c r="D324" s="58" t="s">
        <v>366</v>
      </c>
      <c r="G324" s="25" t="s">
        <v>42</v>
      </c>
      <c r="H324" s="60" t="s">
        <v>391</v>
      </c>
      <c r="I324" s="60" t="b">
        <f t="shared" si="5"/>
        <v>1</v>
      </c>
    </row>
    <row r="325" spans="1:9" x14ac:dyDescent="0.3">
      <c r="A325" s="58" t="s">
        <v>43</v>
      </c>
      <c r="B325" s="58" t="s">
        <v>382</v>
      </c>
      <c r="C325" s="58" t="s">
        <v>361</v>
      </c>
      <c r="D325" s="58" t="s">
        <v>366</v>
      </c>
      <c r="G325" s="25" t="s">
        <v>43</v>
      </c>
      <c r="H325" s="60" t="s">
        <v>391</v>
      </c>
      <c r="I325" s="60" t="b">
        <f t="shared" si="5"/>
        <v>1</v>
      </c>
    </row>
    <row r="326" spans="1:9" x14ac:dyDescent="0.3">
      <c r="A326" s="58" t="s">
        <v>44</v>
      </c>
      <c r="B326" s="58" t="s">
        <v>382</v>
      </c>
      <c r="C326" s="58" t="s">
        <v>361</v>
      </c>
      <c r="D326" s="58" t="s">
        <v>366</v>
      </c>
      <c r="G326" s="25" t="s">
        <v>44</v>
      </c>
      <c r="H326" s="60" t="s">
        <v>391</v>
      </c>
      <c r="I326" s="60" t="b">
        <f t="shared" si="5"/>
        <v>1</v>
      </c>
    </row>
    <row r="327" spans="1:9" x14ac:dyDescent="0.3">
      <c r="A327" s="58" t="s">
        <v>45</v>
      </c>
      <c r="B327" s="58" t="s">
        <v>382</v>
      </c>
      <c r="C327" s="58" t="s">
        <v>361</v>
      </c>
      <c r="D327" s="58" t="s">
        <v>366</v>
      </c>
      <c r="G327" s="25" t="s">
        <v>45</v>
      </c>
      <c r="H327" s="60" t="s">
        <v>391</v>
      </c>
      <c r="I327" s="60" t="b">
        <f t="shared" si="5"/>
        <v>1</v>
      </c>
    </row>
  </sheetData>
  <sortState xmlns:xlrd2="http://schemas.microsoft.com/office/spreadsheetml/2017/richdata2"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37" t="s">
        <v>349</v>
      </c>
      <c r="C2" s="138"/>
      <c r="D2" s="138"/>
      <c r="E2" s="139"/>
    </row>
    <row r="3" spans="2:15" ht="15.75" customHeight="1" thickBot="1" x14ac:dyDescent="0.35">
      <c r="B3" s="140"/>
      <c r="C3" s="141"/>
      <c r="D3" s="141"/>
      <c r="E3" s="142"/>
    </row>
    <row r="5" spans="2:15" x14ac:dyDescent="0.3">
      <c r="B5" s="143" t="s">
        <v>400</v>
      </c>
      <c r="C5" s="143"/>
      <c r="D5" s="143"/>
      <c r="E5" s="143"/>
      <c r="F5" s="143"/>
      <c r="G5" s="143"/>
      <c r="H5" s="143"/>
      <c r="I5" s="143"/>
      <c r="J5" s="143"/>
      <c r="K5" s="143"/>
      <c r="L5" s="143"/>
      <c r="M5" s="143"/>
      <c r="N5" s="143"/>
    </row>
    <row r="7" spans="2:15" ht="15" customHeight="1" x14ac:dyDescent="0.3">
      <c r="B7" s="144" t="s">
        <v>401</v>
      </c>
      <c r="C7" s="144"/>
      <c r="D7" s="144"/>
      <c r="E7" s="144"/>
      <c r="F7" s="144"/>
      <c r="G7" s="144"/>
      <c r="H7" s="144"/>
      <c r="I7" s="144"/>
      <c r="J7" s="144"/>
      <c r="K7" s="144"/>
      <c r="L7" s="144"/>
      <c r="M7" s="144"/>
      <c r="N7" s="144"/>
      <c r="O7" s="144"/>
    </row>
    <row r="8" spans="2:15" x14ac:dyDescent="0.3">
      <c r="B8" s="144"/>
      <c r="C8" s="144"/>
      <c r="D8" s="144"/>
      <c r="E8" s="144"/>
      <c r="F8" s="144"/>
      <c r="G8" s="144"/>
      <c r="H8" s="144"/>
      <c r="I8" s="144"/>
      <c r="J8" s="144"/>
      <c r="K8" s="144"/>
      <c r="L8" s="144"/>
      <c r="M8" s="144"/>
      <c r="N8" s="144"/>
      <c r="O8" s="144"/>
    </row>
    <row r="9" spans="2:15" x14ac:dyDescent="0.3">
      <c r="B9" s="144"/>
      <c r="C9" s="144"/>
      <c r="D9" s="144"/>
      <c r="E9" s="144"/>
      <c r="F9" s="144"/>
      <c r="G9" s="144"/>
      <c r="H9" s="144"/>
      <c r="I9" s="144"/>
      <c r="J9" s="144"/>
      <c r="K9" s="144"/>
      <c r="L9" s="144"/>
      <c r="M9" s="144"/>
      <c r="N9" s="144"/>
      <c r="O9" s="144"/>
    </row>
    <row r="10" spans="2:15" x14ac:dyDescent="0.3">
      <c r="B10" s="144"/>
      <c r="C10" s="144"/>
      <c r="D10" s="144"/>
      <c r="E10" s="144"/>
      <c r="F10" s="144"/>
      <c r="G10" s="144"/>
      <c r="H10" s="144"/>
      <c r="I10" s="144"/>
      <c r="J10" s="144"/>
      <c r="K10" s="144"/>
      <c r="L10" s="144"/>
      <c r="M10" s="144"/>
      <c r="N10" s="144"/>
      <c r="O10" s="144"/>
    </row>
    <row r="11" spans="2:15" x14ac:dyDescent="0.3">
      <c r="B11" s="144"/>
      <c r="C11" s="144"/>
      <c r="D11" s="144"/>
      <c r="E11" s="144"/>
      <c r="F11" s="144"/>
      <c r="G11" s="144"/>
      <c r="H11" s="144"/>
      <c r="I11" s="144"/>
      <c r="J11" s="144"/>
      <c r="K11" s="144"/>
      <c r="L11" s="144"/>
      <c r="M11" s="144"/>
      <c r="N11" s="144"/>
      <c r="O11" s="144"/>
    </row>
    <row r="12" spans="2:15" x14ac:dyDescent="0.3">
      <c r="B12" s="144"/>
      <c r="C12" s="144"/>
      <c r="D12" s="144"/>
      <c r="E12" s="144"/>
      <c r="F12" s="144"/>
      <c r="G12" s="144"/>
      <c r="H12" s="144"/>
      <c r="I12" s="144"/>
      <c r="J12" s="144"/>
      <c r="K12" s="144"/>
      <c r="L12" s="144"/>
      <c r="M12" s="144"/>
      <c r="N12" s="144"/>
      <c r="O12" s="144"/>
    </row>
    <row r="13" spans="2:15" x14ac:dyDescent="0.3">
      <c r="B13" s="144"/>
      <c r="C13" s="144"/>
      <c r="D13" s="144"/>
      <c r="E13" s="144"/>
      <c r="F13" s="144"/>
      <c r="G13" s="144"/>
      <c r="H13" s="144"/>
      <c r="I13" s="144"/>
      <c r="J13" s="144"/>
      <c r="K13" s="144"/>
      <c r="L13" s="144"/>
      <c r="M13" s="144"/>
      <c r="N13" s="144"/>
      <c r="O13" s="144"/>
    </row>
    <row r="14" spans="2:15" x14ac:dyDescent="0.3">
      <c r="B14" s="144"/>
      <c r="C14" s="144"/>
      <c r="D14" s="144"/>
      <c r="E14" s="144"/>
      <c r="F14" s="144"/>
      <c r="G14" s="144"/>
      <c r="H14" s="144"/>
      <c r="I14" s="144"/>
      <c r="J14" s="144"/>
      <c r="K14" s="144"/>
      <c r="L14" s="144"/>
      <c r="M14" s="144"/>
      <c r="N14" s="144"/>
      <c r="O14" s="144"/>
    </row>
    <row r="15" spans="2:15" x14ac:dyDescent="0.3">
      <c r="B15" s="144"/>
      <c r="C15" s="144"/>
      <c r="D15" s="144"/>
      <c r="E15" s="144"/>
      <c r="F15" s="144"/>
      <c r="G15" s="144"/>
      <c r="H15" s="144"/>
      <c r="I15" s="144"/>
      <c r="J15" s="144"/>
      <c r="K15" s="144"/>
      <c r="L15" s="144"/>
      <c r="M15" s="144"/>
      <c r="N15" s="144"/>
      <c r="O15" s="144"/>
    </row>
    <row r="16" spans="2:15" x14ac:dyDescent="0.3">
      <c r="B16" s="144"/>
      <c r="C16" s="144"/>
      <c r="D16" s="144"/>
      <c r="E16" s="144"/>
      <c r="F16" s="144"/>
      <c r="G16" s="144"/>
      <c r="H16" s="144"/>
      <c r="I16" s="144"/>
      <c r="J16" s="144"/>
      <c r="K16" s="144"/>
      <c r="L16" s="144"/>
      <c r="M16" s="144"/>
      <c r="N16" s="144"/>
      <c r="O16" s="144"/>
    </row>
    <row r="17" spans="2:15" x14ac:dyDescent="0.3">
      <c r="B17" s="144"/>
      <c r="C17" s="144"/>
      <c r="D17" s="144"/>
      <c r="E17" s="144"/>
      <c r="F17" s="144"/>
      <c r="G17" s="144"/>
      <c r="H17" s="144"/>
      <c r="I17" s="144"/>
      <c r="J17" s="144"/>
      <c r="K17" s="144"/>
      <c r="L17" s="144"/>
      <c r="M17" s="144"/>
      <c r="N17" s="144"/>
      <c r="O17" s="144"/>
    </row>
    <row r="18" spans="2:15" x14ac:dyDescent="0.3">
      <c r="B18" s="144"/>
      <c r="C18" s="144"/>
      <c r="D18" s="144"/>
      <c r="E18" s="144"/>
      <c r="F18" s="144"/>
      <c r="G18" s="144"/>
      <c r="H18" s="144"/>
      <c r="I18" s="144"/>
      <c r="J18" s="144"/>
      <c r="K18" s="144"/>
      <c r="L18" s="144"/>
      <c r="M18" s="144"/>
      <c r="N18" s="144"/>
      <c r="O18" s="144"/>
    </row>
    <row r="19" spans="2:15" x14ac:dyDescent="0.3">
      <c r="B19" s="144"/>
      <c r="C19" s="144"/>
      <c r="D19" s="144"/>
      <c r="E19" s="144"/>
      <c r="F19" s="144"/>
      <c r="G19" s="144"/>
      <c r="H19" s="144"/>
      <c r="I19" s="144"/>
      <c r="J19" s="144"/>
      <c r="K19" s="144"/>
      <c r="L19" s="144"/>
      <c r="M19" s="144"/>
      <c r="N19" s="144"/>
      <c r="O19" s="144"/>
    </row>
    <row r="20" spans="2:15" x14ac:dyDescent="0.3">
      <c r="B20" s="144"/>
      <c r="C20" s="144"/>
      <c r="D20" s="144"/>
      <c r="E20" s="144"/>
      <c r="F20" s="144"/>
      <c r="G20" s="144"/>
      <c r="H20" s="144"/>
      <c r="I20" s="144"/>
      <c r="J20" s="144"/>
      <c r="K20" s="144"/>
      <c r="L20" s="144"/>
      <c r="M20" s="144"/>
      <c r="N20" s="144"/>
      <c r="O20" s="144"/>
    </row>
    <row r="21" spans="2:15" x14ac:dyDescent="0.3">
      <c r="B21" s="97"/>
      <c r="C21" s="97"/>
      <c r="D21" s="97"/>
      <c r="E21" s="97"/>
      <c r="F21" s="97"/>
      <c r="G21" s="97"/>
      <c r="H21" s="97"/>
      <c r="I21" s="97"/>
      <c r="J21" s="97"/>
      <c r="K21" s="97"/>
      <c r="L21" s="97"/>
      <c r="M21" s="97"/>
      <c r="N21" s="97"/>
      <c r="O21" s="97"/>
    </row>
    <row r="22" spans="2:15" ht="15" customHeight="1" x14ac:dyDescent="0.3">
      <c r="B22" s="145" t="s">
        <v>402</v>
      </c>
      <c r="C22" s="145"/>
      <c r="D22" s="145"/>
      <c r="E22" s="145"/>
      <c r="F22" s="145"/>
      <c r="G22" s="145"/>
      <c r="H22" s="145"/>
      <c r="I22" s="145"/>
      <c r="J22" s="145"/>
      <c r="K22" s="145"/>
      <c r="L22" s="145"/>
      <c r="M22" s="145"/>
      <c r="N22" s="145"/>
      <c r="O22" s="145"/>
    </row>
    <row r="23" spans="2:15" x14ac:dyDescent="0.3">
      <c r="B23" s="145"/>
      <c r="C23" s="145"/>
      <c r="D23" s="145"/>
      <c r="E23" s="145"/>
      <c r="F23" s="145"/>
      <c r="G23" s="145"/>
      <c r="H23" s="145"/>
      <c r="I23" s="145"/>
      <c r="J23" s="145"/>
      <c r="K23" s="145"/>
      <c r="L23" s="145"/>
      <c r="M23" s="145"/>
      <c r="N23" s="145"/>
      <c r="O23" s="145"/>
    </row>
    <row r="24" spans="2:15" x14ac:dyDescent="0.3">
      <c r="B24" s="145"/>
      <c r="C24" s="145"/>
      <c r="D24" s="145"/>
      <c r="E24" s="145"/>
      <c r="F24" s="145"/>
      <c r="G24" s="145"/>
      <c r="H24" s="145"/>
      <c r="I24" s="145"/>
      <c r="J24" s="145"/>
      <c r="K24" s="145"/>
      <c r="L24" s="145"/>
      <c r="M24" s="145"/>
      <c r="N24" s="145"/>
      <c r="O24" s="145"/>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27" t="s">
        <v>349</v>
      </c>
    </row>
    <row r="3" spans="1:19" ht="15" thickBot="1" x14ac:dyDescent="0.35">
      <c r="A3" s="128"/>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343</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row>
    <row r="6" spans="1:19" s="12" customFormat="1"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Data'!$B$7:$R$526,3,0)</f>
        <v>44001</v>
      </c>
      <c r="C8" s="65">
        <f>VLOOKUP($A8,'Return Data'!$B$7:$R$526,4,0)</f>
        <v>41.406500000000001</v>
      </c>
      <c r="D8" s="65">
        <f>VLOOKUP($A8,'Return Data'!$B$7:$R$526,10,0)</f>
        <v>21.075199999999999</v>
      </c>
      <c r="E8" s="66">
        <f>RANK(D8,D$8:D$23,0)</f>
        <v>7</v>
      </c>
      <c r="F8" s="65">
        <f>VLOOKUP($A8,'Return Data'!$B$7:$R$526,11,0)</f>
        <v>-15.9001</v>
      </c>
      <c r="G8" s="66">
        <f>RANK(F8,F$8:F$23,0)</f>
        <v>11</v>
      </c>
      <c r="H8" s="65">
        <f>VLOOKUP($A8,'Return Data'!$B$7:$R$526,12,0)</f>
        <v>-12.578900000000001</v>
      </c>
      <c r="I8" s="66">
        <f>RANK(H8,H$8:H$23,0)</f>
        <v>13</v>
      </c>
      <c r="J8" s="65">
        <f>VLOOKUP($A8,'Return Data'!$B$7:$R$526,13,0)</f>
        <v>-20.925799999999999</v>
      </c>
      <c r="K8" s="66">
        <f>RANK(J8,J$8:J$23,0)</f>
        <v>14</v>
      </c>
      <c r="L8" s="65">
        <f>VLOOKUP($A8,'Return Data'!$B$7:$R$526,17,0)</f>
        <v>-17.939</v>
      </c>
      <c r="M8" s="66">
        <f>RANK(L8,L$8:L$23,0)</f>
        <v>12</v>
      </c>
      <c r="N8" s="65">
        <f>VLOOKUP($A8,'Return Data'!$B$7:$R$526,14,0)</f>
        <v>-9.6628000000000007</v>
      </c>
      <c r="O8" s="66">
        <f>RANK(N8,N$8:N$23,0)</f>
        <v>12</v>
      </c>
      <c r="P8" s="65">
        <f>VLOOKUP($A8,'Return Data'!$B$7:$R$526,15,0)</f>
        <v>2.2585999999999999</v>
      </c>
      <c r="Q8" s="66">
        <f>RANK(P8,P$8:P$23,0)</f>
        <v>9</v>
      </c>
      <c r="R8" s="65">
        <f>VLOOKUP($A8,'Return Data'!$B$7:$R$526,16,0)</f>
        <v>11.4411</v>
      </c>
      <c r="S8" s="67">
        <f>RANK(R8,R$8:R$23,0)</f>
        <v>4</v>
      </c>
    </row>
    <row r="9" spans="1:19" s="68" customFormat="1" x14ac:dyDescent="0.3">
      <c r="A9" s="63" t="s">
        <v>12</v>
      </c>
      <c r="B9" s="64">
        <f>VLOOKUP($A9,'Return Data'!$B$7:$R$526,3,0)</f>
        <v>44001</v>
      </c>
      <c r="C9" s="65">
        <f>VLOOKUP($A9,'Return Data'!$B$7:$R$526,4,0)</f>
        <v>250.81299999999999</v>
      </c>
      <c r="D9" s="65">
        <f>VLOOKUP($A9,'Return Data'!$B$7:$R$526,10,0)</f>
        <v>23.933499999999999</v>
      </c>
      <c r="E9" s="66">
        <f t="shared" ref="E9:E23" si="0">RANK(D9,D$8:D$23,0)</f>
        <v>4</v>
      </c>
      <c r="F9" s="65">
        <f>VLOOKUP($A9,'Return Data'!$B$7:$R$526,11,0)</f>
        <v>-17.2256</v>
      </c>
      <c r="G9" s="66">
        <f t="shared" ref="G9:I9" si="1">RANK(F9,F$8:F$23,0)</f>
        <v>13</v>
      </c>
      <c r="H9" s="65">
        <f>VLOOKUP($A9,'Return Data'!$B$7:$R$526,12,0)</f>
        <v>-9.5193999999999992</v>
      </c>
      <c r="I9" s="66">
        <f t="shared" si="1"/>
        <v>12</v>
      </c>
      <c r="J9" s="65">
        <f>VLOOKUP($A9,'Return Data'!$B$7:$R$526,13,0)</f>
        <v>-17.5182</v>
      </c>
      <c r="K9" s="66">
        <f t="shared" ref="K9" si="2">RANK(J9,J$8:J$23,0)</f>
        <v>12</v>
      </c>
      <c r="L9" s="65">
        <f>VLOOKUP($A9,'Return Data'!$B$7:$R$526,17,0)</f>
        <v>-8.9344999999999999</v>
      </c>
      <c r="M9" s="66">
        <f t="shared" ref="M9" si="3">RANK(L9,L$8:L$23,0)</f>
        <v>8</v>
      </c>
      <c r="N9" s="65">
        <f>VLOOKUP($A9,'Return Data'!$B$7:$R$526,14,0)</f>
        <v>-1.8279000000000001</v>
      </c>
      <c r="O9" s="66">
        <f>RANK(N9,N$8:N$23,0)</f>
        <v>6</v>
      </c>
      <c r="P9" s="65">
        <f>VLOOKUP($A9,'Return Data'!$B$7:$R$526,15,0)</f>
        <v>4.7835999999999999</v>
      </c>
      <c r="Q9" s="66">
        <f t="shared" ref="Q9:S23" si="4">RANK(P9,P$8:P$23,0)</f>
        <v>5</v>
      </c>
      <c r="R9" s="65">
        <f>VLOOKUP($A9,'Return Data'!$B$7:$R$526,16,0)</f>
        <v>10.773199999999999</v>
      </c>
      <c r="S9" s="67">
        <f t="shared" si="4"/>
        <v>6</v>
      </c>
    </row>
    <row r="10" spans="1:19" s="68" customFormat="1" x14ac:dyDescent="0.3">
      <c r="A10" s="63" t="s">
        <v>13</v>
      </c>
      <c r="B10" s="64">
        <f>VLOOKUP($A10,'Return Data'!$B$7:$R$526,3,0)</f>
        <v>44001</v>
      </c>
      <c r="C10" s="65">
        <f>VLOOKUP($A10,'Return Data'!$B$7:$R$526,4,0)</f>
        <v>141.55000000000001</v>
      </c>
      <c r="D10" s="65">
        <f>VLOOKUP($A10,'Return Data'!$B$7:$R$526,10,0)</f>
        <v>28.9985</v>
      </c>
      <c r="E10" s="66">
        <f t="shared" si="0"/>
        <v>1</v>
      </c>
      <c r="F10" s="65">
        <f>VLOOKUP($A10,'Return Data'!$B$7:$R$526,11,0)</f>
        <v>-6.4997999999999996</v>
      </c>
      <c r="G10" s="66">
        <f t="shared" ref="G10:I10" si="5">RANK(F10,F$8:F$23,0)</f>
        <v>1</v>
      </c>
      <c r="H10" s="65">
        <f>VLOOKUP($A10,'Return Data'!$B$7:$R$526,12,0)</f>
        <v>-1.3520000000000001</v>
      </c>
      <c r="I10" s="66">
        <f t="shared" si="5"/>
        <v>4</v>
      </c>
      <c r="J10" s="65">
        <f>VLOOKUP($A10,'Return Data'!$B$7:$R$526,13,0)</f>
        <v>-7.0949999999999998</v>
      </c>
      <c r="K10" s="66">
        <f t="shared" ref="K10" si="6">RANK(J10,J$8:J$23,0)</f>
        <v>4</v>
      </c>
      <c r="L10" s="65">
        <f>VLOOKUP($A10,'Return Data'!$B$7:$R$526,17,0)</f>
        <v>-3.3128000000000002</v>
      </c>
      <c r="M10" s="66">
        <f t="shared" ref="M10" si="7">RANK(L10,L$8:L$23,0)</f>
        <v>2</v>
      </c>
      <c r="N10" s="65">
        <f>VLOOKUP($A10,'Return Data'!$B$7:$R$526,14,0)</f>
        <v>0.35780000000000001</v>
      </c>
      <c r="O10" s="66">
        <f>RANK(N10,N$8:N$23,0)</f>
        <v>2</v>
      </c>
      <c r="P10" s="65">
        <f>VLOOKUP($A10,'Return Data'!$B$7:$R$526,15,0)</f>
        <v>4.1216999999999997</v>
      </c>
      <c r="Q10" s="66">
        <f t="shared" si="4"/>
        <v>7</v>
      </c>
      <c r="R10" s="65">
        <f>VLOOKUP($A10,'Return Data'!$B$7:$R$526,16,0)</f>
        <v>12.678800000000001</v>
      </c>
      <c r="S10" s="67">
        <f t="shared" si="4"/>
        <v>3</v>
      </c>
    </row>
    <row r="11" spans="1:19" s="68" customFormat="1" x14ac:dyDescent="0.3">
      <c r="A11" s="63" t="s">
        <v>14</v>
      </c>
      <c r="B11" s="64">
        <f>VLOOKUP($A11,'Return Data'!$B$7:$R$526,3,0)</f>
        <v>44001</v>
      </c>
      <c r="C11" s="65">
        <f>VLOOKUP($A11,'Return Data'!$B$7:$R$526,4,0)</f>
        <v>9.25</v>
      </c>
      <c r="D11" s="65">
        <f>VLOOKUP($A11,'Return Data'!$B$7:$R$526,10,0)</f>
        <v>16.792899999999999</v>
      </c>
      <c r="E11" s="66">
        <f t="shared" si="0"/>
        <v>14</v>
      </c>
      <c r="F11" s="65">
        <f>VLOOKUP($A11,'Return Data'!$B$7:$R$526,11,0)</f>
        <v>-12.239100000000001</v>
      </c>
      <c r="G11" s="66">
        <f t="shared" ref="G11:I11" si="8">RANK(F11,F$8:F$23,0)</f>
        <v>4</v>
      </c>
      <c r="H11" s="65">
        <f>VLOOKUP($A11,'Return Data'!$B$7:$R$526,12,0)</f>
        <v>-5.6121999999999996</v>
      </c>
      <c r="I11" s="66">
        <f t="shared" si="8"/>
        <v>11</v>
      </c>
      <c r="J11" s="65">
        <f>VLOOKUP($A11,'Return Data'!$B$7:$R$526,13,0)</f>
        <v>-11.8208</v>
      </c>
      <c r="K11" s="66">
        <f t="shared" ref="K11" si="9">RANK(J11,J$8:J$23,0)</f>
        <v>9</v>
      </c>
      <c r="L11" s="65"/>
      <c r="M11" s="66"/>
      <c r="N11" s="65"/>
      <c r="O11" s="66"/>
      <c r="P11" s="65"/>
      <c r="Q11" s="66"/>
      <c r="R11" s="65">
        <f>VLOOKUP($A11,'Return Data'!$B$7:$R$526,16,0)</f>
        <v>-4.1642999999999999</v>
      </c>
      <c r="S11" s="67">
        <f t="shared" si="4"/>
        <v>15</v>
      </c>
    </row>
    <row r="12" spans="1:19" s="68" customFormat="1" x14ac:dyDescent="0.3">
      <c r="A12" s="63" t="s">
        <v>15</v>
      </c>
      <c r="B12" s="64">
        <f>VLOOKUP($A12,'Return Data'!$B$7:$R$526,3,0)</f>
        <v>44001</v>
      </c>
      <c r="C12" s="65">
        <f>VLOOKUP($A12,'Return Data'!$B$7:$R$526,4,0)</f>
        <v>40.01</v>
      </c>
      <c r="D12" s="65">
        <f>VLOOKUP($A12,'Return Data'!$B$7:$R$526,10,0)</f>
        <v>16.105599999999999</v>
      </c>
      <c r="E12" s="66">
        <f t="shared" si="0"/>
        <v>15</v>
      </c>
      <c r="F12" s="65">
        <f>VLOOKUP($A12,'Return Data'!$B$7:$R$526,11,0)</f>
        <v>-20.012</v>
      </c>
      <c r="G12" s="66">
        <f t="shared" ref="G12:I12" si="10">RANK(F12,F$8:F$23,0)</f>
        <v>16</v>
      </c>
      <c r="H12" s="65">
        <f>VLOOKUP($A12,'Return Data'!$B$7:$R$526,12,0)</f>
        <v>-14.4354</v>
      </c>
      <c r="I12" s="66">
        <f t="shared" si="10"/>
        <v>16</v>
      </c>
      <c r="J12" s="65">
        <f>VLOOKUP($A12,'Return Data'!$B$7:$R$526,13,0)</f>
        <v>-24.0076</v>
      </c>
      <c r="K12" s="66">
        <f t="shared" ref="K12" si="11">RANK(J12,J$8:J$23,0)</f>
        <v>16</v>
      </c>
      <c r="L12" s="65">
        <f>VLOOKUP($A12,'Return Data'!$B$7:$R$526,17,0)</f>
        <v>-16.0624</v>
      </c>
      <c r="M12" s="66">
        <f t="shared" ref="M12" si="12">RANK(L12,L$8:L$23,0)</f>
        <v>11</v>
      </c>
      <c r="N12" s="65">
        <f>VLOOKUP($A12,'Return Data'!$B$7:$R$526,14,0)</f>
        <v>-7.6885000000000003</v>
      </c>
      <c r="O12" s="66">
        <f t="shared" ref="O12:O18" si="13">RANK(N12,N$8:N$23,0)</f>
        <v>11</v>
      </c>
      <c r="P12" s="65">
        <f>VLOOKUP($A12,'Return Data'!$B$7:$R$526,15,0)</f>
        <v>1.6625000000000001</v>
      </c>
      <c r="Q12" s="66">
        <f t="shared" si="4"/>
        <v>11</v>
      </c>
      <c r="R12" s="65">
        <f>VLOOKUP($A12,'Return Data'!$B$7:$R$526,16,0)</f>
        <v>8.4094999999999995</v>
      </c>
      <c r="S12" s="67">
        <f t="shared" si="4"/>
        <v>10</v>
      </c>
    </row>
    <row r="13" spans="1:19" s="68" customFormat="1" x14ac:dyDescent="0.3">
      <c r="A13" s="63" t="s">
        <v>16</v>
      </c>
      <c r="B13" s="64">
        <f>VLOOKUP($A13,'Return Data'!$B$7:$R$526,3,0)</f>
        <v>44001</v>
      </c>
      <c r="C13" s="65">
        <f>VLOOKUP($A13,'Return Data'!$B$7:$R$526,4,0)</f>
        <v>11.013299999999999</v>
      </c>
      <c r="D13" s="65">
        <f>VLOOKUP($A13,'Return Data'!$B$7:$R$526,10,0)</f>
        <v>19.9223</v>
      </c>
      <c r="E13" s="66">
        <f t="shared" si="0"/>
        <v>11</v>
      </c>
      <c r="F13" s="65">
        <f>VLOOKUP($A13,'Return Data'!$B$7:$R$526,11,0)</f>
        <v>-13.994199999999999</v>
      </c>
      <c r="G13" s="66">
        <f t="shared" ref="G13:I13" si="14">RANK(F13,F$8:F$23,0)</f>
        <v>8</v>
      </c>
      <c r="H13" s="65">
        <f>VLOOKUP($A13,'Return Data'!$B$7:$R$526,12,0)</f>
        <v>-3.6389</v>
      </c>
      <c r="I13" s="66">
        <f t="shared" si="14"/>
        <v>7</v>
      </c>
      <c r="J13" s="65">
        <f>VLOOKUP($A13,'Return Data'!$B$7:$R$526,13,0)</f>
        <v>-11.689399999999999</v>
      </c>
      <c r="K13" s="66">
        <f t="shared" ref="K13" si="15">RANK(J13,J$8:J$23,0)</f>
        <v>8</v>
      </c>
      <c r="L13" s="65">
        <f>VLOOKUP($A13,'Return Data'!$B$7:$R$526,17,0)</f>
        <v>-9.5045999999999999</v>
      </c>
      <c r="M13" s="66">
        <f t="shared" ref="M13" si="16">RANK(L13,L$8:L$23,0)</f>
        <v>9</v>
      </c>
      <c r="N13" s="65">
        <f>VLOOKUP($A13,'Return Data'!$B$7:$R$526,14,0)</f>
        <v>-7.4139999999999997</v>
      </c>
      <c r="O13" s="66">
        <f t="shared" si="13"/>
        <v>10</v>
      </c>
      <c r="P13" s="65"/>
      <c r="Q13" s="66"/>
      <c r="R13" s="65">
        <f>VLOOKUP($A13,'Return Data'!$B$7:$R$526,16,0)</f>
        <v>2.0369999999999999</v>
      </c>
      <c r="S13" s="67">
        <f t="shared" si="4"/>
        <v>12</v>
      </c>
    </row>
    <row r="14" spans="1:19" s="68" customFormat="1" x14ac:dyDescent="0.3">
      <c r="A14" s="63" t="s">
        <v>17</v>
      </c>
      <c r="B14" s="64">
        <f>VLOOKUP($A14,'Return Data'!$B$7:$R$526,3,0)</f>
        <v>44001</v>
      </c>
      <c r="C14" s="65">
        <f>VLOOKUP($A14,'Return Data'!$B$7:$R$526,4,0)</f>
        <v>29.898299999999999</v>
      </c>
      <c r="D14" s="65">
        <f>VLOOKUP($A14,'Return Data'!$B$7:$R$526,10,0)</f>
        <v>13.5238</v>
      </c>
      <c r="E14" s="66">
        <f t="shared" si="0"/>
        <v>16</v>
      </c>
      <c r="F14" s="65">
        <f>VLOOKUP($A14,'Return Data'!$B$7:$R$526,11,0)</f>
        <v>-16.5656</v>
      </c>
      <c r="G14" s="66">
        <f t="shared" ref="G14:I14" si="17">RANK(F14,F$8:F$23,0)</f>
        <v>12</v>
      </c>
      <c r="H14" s="65">
        <f>VLOOKUP($A14,'Return Data'!$B$7:$R$526,12,0)</f>
        <v>-4.8445999999999998</v>
      </c>
      <c r="I14" s="66">
        <f t="shared" si="17"/>
        <v>8</v>
      </c>
      <c r="J14" s="65">
        <f>VLOOKUP($A14,'Return Data'!$B$7:$R$526,13,0)</f>
        <v>-11.1838</v>
      </c>
      <c r="K14" s="66">
        <f t="shared" ref="K14" si="18">RANK(J14,J$8:J$23,0)</f>
        <v>7</v>
      </c>
      <c r="L14" s="65">
        <f>VLOOKUP($A14,'Return Data'!$B$7:$R$526,17,0)</f>
        <v>-4.6890999999999998</v>
      </c>
      <c r="M14" s="66">
        <f t="shared" ref="M14" si="19">RANK(L14,L$8:L$23,0)</f>
        <v>3</v>
      </c>
      <c r="N14" s="65">
        <f>VLOOKUP($A14,'Return Data'!$B$7:$R$526,14,0)</f>
        <v>-1.4454</v>
      </c>
      <c r="O14" s="66">
        <f t="shared" si="13"/>
        <v>5</v>
      </c>
      <c r="P14" s="65">
        <f>VLOOKUP($A14,'Return Data'!$B$7:$R$526,15,0)</f>
        <v>6.6430999999999996</v>
      </c>
      <c r="Q14" s="66">
        <f t="shared" si="4"/>
        <v>2</v>
      </c>
      <c r="R14" s="65">
        <f>VLOOKUP($A14,'Return Data'!$B$7:$R$526,16,0)</f>
        <v>10.189399999999999</v>
      </c>
      <c r="S14" s="67">
        <f t="shared" si="4"/>
        <v>7</v>
      </c>
    </row>
    <row r="15" spans="1:19" s="68" customFormat="1" x14ac:dyDescent="0.3">
      <c r="A15" s="63" t="s">
        <v>18</v>
      </c>
      <c r="B15" s="64">
        <f>VLOOKUP($A15,'Return Data'!$B$7:$R$526,3,0)</f>
        <v>44001</v>
      </c>
      <c r="C15" s="65">
        <f>VLOOKUP($A15,'Return Data'!$B$7:$R$526,4,0)</f>
        <v>32.435000000000002</v>
      </c>
      <c r="D15" s="65">
        <f>VLOOKUP($A15,'Return Data'!$B$7:$R$526,10,0)</f>
        <v>22.2118</v>
      </c>
      <c r="E15" s="66">
        <f t="shared" si="0"/>
        <v>5</v>
      </c>
      <c r="F15" s="65">
        <f>VLOOKUP($A15,'Return Data'!$B$7:$R$526,11,0)</f>
        <v>-14.973699999999999</v>
      </c>
      <c r="G15" s="66">
        <f t="shared" ref="G15:I15" si="20">RANK(F15,F$8:F$23,0)</f>
        <v>10</v>
      </c>
      <c r="H15" s="65">
        <f>VLOOKUP($A15,'Return Data'!$B$7:$R$526,12,0)</f>
        <v>-5.3821000000000003</v>
      </c>
      <c r="I15" s="66">
        <f t="shared" si="20"/>
        <v>10</v>
      </c>
      <c r="J15" s="65">
        <f>VLOOKUP($A15,'Return Data'!$B$7:$R$526,13,0)</f>
        <v>-13.275399999999999</v>
      </c>
      <c r="K15" s="66">
        <f t="shared" ref="K15" si="21">RANK(J15,J$8:J$23,0)</f>
        <v>11</v>
      </c>
      <c r="L15" s="65">
        <f>VLOOKUP($A15,'Return Data'!$B$7:$R$526,17,0)</f>
        <v>-6.5223000000000004</v>
      </c>
      <c r="M15" s="66">
        <f t="shared" ref="M15" si="22">RANK(L15,L$8:L$23,0)</f>
        <v>6</v>
      </c>
      <c r="N15" s="65">
        <f>VLOOKUP($A15,'Return Data'!$B$7:$R$526,14,0)</f>
        <v>-3.2330000000000001</v>
      </c>
      <c r="O15" s="66">
        <f t="shared" si="13"/>
        <v>7</v>
      </c>
      <c r="P15" s="65">
        <f>VLOOKUP($A15,'Return Data'!$B$7:$R$526,15,0)</f>
        <v>6.1840999999999999</v>
      </c>
      <c r="Q15" s="66">
        <f t="shared" si="4"/>
        <v>3</v>
      </c>
      <c r="R15" s="65">
        <f>VLOOKUP($A15,'Return Data'!$B$7:$R$526,16,0)</f>
        <v>13.8896</v>
      </c>
      <c r="S15" s="67">
        <f t="shared" si="4"/>
        <v>1</v>
      </c>
    </row>
    <row r="16" spans="1:19" s="68" customFormat="1" x14ac:dyDescent="0.3">
      <c r="A16" s="63" t="s">
        <v>19</v>
      </c>
      <c r="B16" s="64">
        <f>VLOOKUP($A16,'Return Data'!$B$7:$R$526,3,0)</f>
        <v>44001</v>
      </c>
      <c r="C16" s="65">
        <f>VLOOKUP($A16,'Return Data'!$B$7:$R$526,4,0)</f>
        <v>67.406499999999994</v>
      </c>
      <c r="D16" s="65">
        <f>VLOOKUP($A16,'Return Data'!$B$7:$R$526,10,0)</f>
        <v>20.046800000000001</v>
      </c>
      <c r="E16" s="66">
        <f t="shared" si="0"/>
        <v>10</v>
      </c>
      <c r="F16" s="65">
        <f>VLOOKUP($A16,'Return Data'!$B$7:$R$526,11,0)</f>
        <v>-14.4954</v>
      </c>
      <c r="G16" s="66">
        <f t="shared" ref="G16:I16" si="23">RANK(F16,F$8:F$23,0)</f>
        <v>9</v>
      </c>
      <c r="H16" s="65">
        <f>VLOOKUP($A16,'Return Data'!$B$7:$R$526,12,0)</f>
        <v>-5.1836000000000002</v>
      </c>
      <c r="I16" s="66">
        <f t="shared" si="23"/>
        <v>9</v>
      </c>
      <c r="J16" s="65">
        <f>VLOOKUP($A16,'Return Data'!$B$7:$R$526,13,0)</f>
        <v>-12.721</v>
      </c>
      <c r="K16" s="66">
        <f t="shared" ref="K16" si="24">RANK(J16,J$8:J$23,0)</f>
        <v>10</v>
      </c>
      <c r="L16" s="65">
        <f>VLOOKUP($A16,'Return Data'!$B$7:$R$526,17,0)</f>
        <v>-4.8337000000000003</v>
      </c>
      <c r="M16" s="66">
        <f t="shared" ref="M16" si="25">RANK(L16,L$8:L$23,0)</f>
        <v>4</v>
      </c>
      <c r="N16" s="65">
        <f>VLOOKUP($A16,'Return Data'!$B$7:$R$526,14,0)</f>
        <v>-0.215</v>
      </c>
      <c r="O16" s="66">
        <f t="shared" si="13"/>
        <v>4</v>
      </c>
      <c r="P16" s="65">
        <f>VLOOKUP($A16,'Return Data'!$B$7:$R$526,15,0)</f>
        <v>5.0404999999999998</v>
      </c>
      <c r="Q16" s="66">
        <f t="shared" si="4"/>
        <v>4</v>
      </c>
      <c r="R16" s="65">
        <f>VLOOKUP($A16,'Return Data'!$B$7:$R$526,16,0)</f>
        <v>9.4559999999999995</v>
      </c>
      <c r="S16" s="67">
        <f t="shared" si="4"/>
        <v>8</v>
      </c>
    </row>
    <row r="17" spans="1:19" s="68" customFormat="1" x14ac:dyDescent="0.3">
      <c r="A17" s="63" t="s">
        <v>20</v>
      </c>
      <c r="B17" s="64">
        <f>VLOOKUP($A17,'Return Data'!$B$7:$R$526,3,0)</f>
        <v>44001</v>
      </c>
      <c r="C17" s="65">
        <f>VLOOKUP($A17,'Return Data'!$B$7:$R$526,4,0)</f>
        <v>43.97</v>
      </c>
      <c r="D17" s="65">
        <f>VLOOKUP($A17,'Return Data'!$B$7:$R$526,10,0)</f>
        <v>20.929600000000001</v>
      </c>
      <c r="E17" s="66">
        <f t="shared" si="0"/>
        <v>8</v>
      </c>
      <c r="F17" s="65">
        <f>VLOOKUP($A17,'Return Data'!$B$7:$R$526,11,0)</f>
        <v>-17.582000000000001</v>
      </c>
      <c r="G17" s="66">
        <f t="shared" ref="G17:I17" si="26">RANK(F17,F$8:F$23,0)</f>
        <v>14</v>
      </c>
      <c r="H17" s="65">
        <f>VLOOKUP($A17,'Return Data'!$B$7:$R$526,12,0)</f>
        <v>-12.965199999999999</v>
      </c>
      <c r="I17" s="66">
        <f t="shared" si="26"/>
        <v>15</v>
      </c>
      <c r="J17" s="65">
        <f>VLOOKUP($A17,'Return Data'!$B$7:$R$526,13,0)</f>
        <v>-19.894300000000001</v>
      </c>
      <c r="K17" s="66">
        <f t="shared" ref="K17" si="27">RANK(J17,J$8:J$23,0)</f>
        <v>13</v>
      </c>
      <c r="L17" s="65">
        <f>VLOOKUP($A17,'Return Data'!$B$7:$R$526,17,0)</f>
        <v>-8.7325999999999997</v>
      </c>
      <c r="M17" s="66">
        <f t="shared" ref="M17" si="28">RANK(L17,L$8:L$23,0)</f>
        <v>7</v>
      </c>
      <c r="N17" s="65">
        <f>VLOOKUP($A17,'Return Data'!$B$7:$R$526,14,0)</f>
        <v>-4.0296000000000003</v>
      </c>
      <c r="O17" s="66">
        <f t="shared" si="13"/>
        <v>8</v>
      </c>
      <c r="P17" s="65">
        <f>VLOOKUP($A17,'Return Data'!$B$7:$R$526,15,0)</f>
        <v>2.7858000000000001</v>
      </c>
      <c r="Q17" s="66">
        <f t="shared" si="4"/>
        <v>8</v>
      </c>
      <c r="R17" s="65">
        <f>VLOOKUP($A17,'Return Data'!$B$7:$R$526,16,0)</f>
        <v>10.927899999999999</v>
      </c>
      <c r="S17" s="67">
        <f t="shared" si="4"/>
        <v>5</v>
      </c>
    </row>
    <row r="18" spans="1:19" s="68" customFormat="1" x14ac:dyDescent="0.3">
      <c r="A18" s="63" t="s">
        <v>21</v>
      </c>
      <c r="B18" s="64">
        <f>VLOOKUP($A18,'Return Data'!$B$7:$R$526,3,0)</f>
        <v>44001</v>
      </c>
      <c r="C18" s="65">
        <f>VLOOKUP($A18,'Return Data'!$B$7:$R$526,4,0)</f>
        <v>128.70920000000001</v>
      </c>
      <c r="D18" s="65">
        <f>VLOOKUP($A18,'Return Data'!$B$7:$R$526,10,0)</f>
        <v>25.773599999999998</v>
      </c>
      <c r="E18" s="66">
        <f t="shared" si="0"/>
        <v>3</v>
      </c>
      <c r="F18" s="65">
        <f>VLOOKUP($A18,'Return Data'!$B$7:$R$526,11,0)</f>
        <v>-12.5977</v>
      </c>
      <c r="G18" s="66">
        <f t="shared" ref="G18:I18" si="29">RANK(F18,F$8:F$23,0)</f>
        <v>5</v>
      </c>
      <c r="H18" s="65">
        <f>VLOOKUP($A18,'Return Data'!$B$7:$R$526,12,0)</f>
        <v>-1.5265</v>
      </c>
      <c r="I18" s="66">
        <f t="shared" si="29"/>
        <v>5</v>
      </c>
      <c r="J18" s="65">
        <f>VLOOKUP($A18,'Return Data'!$B$7:$R$526,13,0)</f>
        <v>-7.6942000000000004</v>
      </c>
      <c r="K18" s="66">
        <f t="shared" ref="K18" si="30">RANK(J18,J$8:J$23,0)</f>
        <v>5</v>
      </c>
      <c r="L18" s="65">
        <f>VLOOKUP($A18,'Return Data'!$B$7:$R$526,17,0)</f>
        <v>-4.9969000000000001</v>
      </c>
      <c r="M18" s="66">
        <f t="shared" ref="M18" si="31">RANK(L18,L$8:L$23,0)</f>
        <v>5</v>
      </c>
      <c r="N18" s="65">
        <f>VLOOKUP($A18,'Return Data'!$B$7:$R$526,14,0)</f>
        <v>0.11700000000000001</v>
      </c>
      <c r="O18" s="66">
        <f t="shared" si="13"/>
        <v>3</v>
      </c>
      <c r="P18" s="65">
        <f>VLOOKUP($A18,'Return Data'!$B$7:$R$526,15,0)</f>
        <v>8.0183</v>
      </c>
      <c r="Q18" s="66">
        <f t="shared" si="4"/>
        <v>1</v>
      </c>
      <c r="R18" s="65">
        <f>VLOOKUP($A18,'Return Data'!$B$7:$R$526,16,0)</f>
        <v>13.276400000000001</v>
      </c>
      <c r="S18" s="67">
        <f t="shared" si="4"/>
        <v>2</v>
      </c>
    </row>
    <row r="19" spans="1:19" s="68" customFormat="1" x14ac:dyDescent="0.3">
      <c r="A19" s="63" t="s">
        <v>22</v>
      </c>
      <c r="B19" s="64">
        <f>VLOOKUP($A19,'Return Data'!$B$7:$R$526,3,0)</f>
        <v>44001</v>
      </c>
      <c r="C19" s="65">
        <f>VLOOKUP($A19,'Return Data'!$B$7:$R$526,4,0)</f>
        <v>9.2538</v>
      </c>
      <c r="D19" s="65">
        <f>VLOOKUP($A19,'Return Data'!$B$7:$R$526,10,0)</f>
        <v>18.971</v>
      </c>
      <c r="E19" s="66">
        <f t="shared" si="0"/>
        <v>12</v>
      </c>
      <c r="F19" s="65">
        <f>VLOOKUP($A19,'Return Data'!$B$7:$R$526,11,0)</f>
        <v>-13.776199999999999</v>
      </c>
      <c r="G19" s="66">
        <f t="shared" ref="G19:I19" si="32">RANK(F19,F$8:F$23,0)</f>
        <v>7</v>
      </c>
      <c r="H19" s="65">
        <f>VLOOKUP($A19,'Return Data'!$B$7:$R$526,12,0)</f>
        <v>-1.7162999999999999</v>
      </c>
      <c r="I19" s="66">
        <f t="shared" si="32"/>
        <v>6</v>
      </c>
      <c r="J19" s="65">
        <f>VLOOKUP($A19,'Return Data'!$B$7:$R$526,13,0)</f>
        <v>-6.8865999999999996</v>
      </c>
      <c r="K19" s="66">
        <f t="shared" ref="K19" si="33">RANK(J19,J$8:J$23,0)</f>
        <v>3</v>
      </c>
      <c r="L19" s="65"/>
      <c r="M19" s="66"/>
      <c r="N19" s="65"/>
      <c r="O19" s="66"/>
      <c r="P19" s="65"/>
      <c r="Q19" s="66"/>
      <c r="R19" s="65">
        <f>VLOOKUP($A19,'Return Data'!$B$7:$R$526,16,0)</f>
        <v>-3.9245999999999999</v>
      </c>
      <c r="S19" s="67">
        <f t="shared" si="4"/>
        <v>14</v>
      </c>
    </row>
    <row r="20" spans="1:19" s="68" customFormat="1" x14ac:dyDescent="0.3">
      <c r="A20" s="63" t="s">
        <v>23</v>
      </c>
      <c r="B20" s="64">
        <f>VLOOKUP($A20,'Return Data'!$B$7:$R$526,3,0)</f>
        <v>44001</v>
      </c>
      <c r="C20" s="65">
        <f>VLOOKUP($A20,'Return Data'!$B$7:$R$526,4,0)</f>
        <v>9.0638000000000005</v>
      </c>
      <c r="D20" s="65">
        <f>VLOOKUP($A20,'Return Data'!$B$7:$R$526,10,0)</f>
        <v>17.880099999999999</v>
      </c>
      <c r="E20" s="66">
        <f t="shared" si="0"/>
        <v>13</v>
      </c>
      <c r="F20" s="65">
        <f>VLOOKUP($A20,'Return Data'!$B$7:$R$526,11,0)</f>
        <v>-12.639799999999999</v>
      </c>
      <c r="G20" s="66">
        <f t="shared" ref="G20:I20" si="34">RANK(F20,F$8:F$23,0)</f>
        <v>6</v>
      </c>
      <c r="H20" s="65">
        <f>VLOOKUP($A20,'Return Data'!$B$7:$R$526,12,0)</f>
        <v>-1.2152000000000001</v>
      </c>
      <c r="I20" s="66">
        <f t="shared" si="34"/>
        <v>3</v>
      </c>
      <c r="J20" s="65">
        <f>VLOOKUP($A20,'Return Data'!$B$7:$R$526,13,0)</f>
        <v>-5.8384999999999998</v>
      </c>
      <c r="K20" s="66">
        <f t="shared" ref="K20" si="35">RANK(J20,J$8:J$23,0)</f>
        <v>2</v>
      </c>
      <c r="L20" s="65"/>
      <c r="M20" s="66"/>
      <c r="N20" s="65"/>
      <c r="O20" s="66"/>
      <c r="P20" s="65"/>
      <c r="Q20" s="66"/>
      <c r="R20" s="65">
        <f>VLOOKUP($A20,'Return Data'!$B$7:$R$526,16,0)</f>
        <v>-5.0956999999999999</v>
      </c>
      <c r="S20" s="67">
        <f t="shared" si="4"/>
        <v>16</v>
      </c>
    </row>
    <row r="21" spans="1:19" s="68" customFormat="1" x14ac:dyDescent="0.3">
      <c r="A21" s="63" t="s">
        <v>24</v>
      </c>
      <c r="B21" s="64">
        <f>VLOOKUP($A21,'Return Data'!$B$7:$R$526,3,0)</f>
        <v>44001</v>
      </c>
      <c r="C21" s="65">
        <f>VLOOKUP($A21,'Return Data'!$B$7:$R$526,4,0)</f>
        <v>203.1138</v>
      </c>
      <c r="D21" s="65">
        <f>VLOOKUP($A21,'Return Data'!$B$7:$R$526,10,0)</f>
        <v>21.211099999999998</v>
      </c>
      <c r="E21" s="66">
        <f t="shared" si="0"/>
        <v>6</v>
      </c>
      <c r="F21" s="65">
        <f>VLOOKUP($A21,'Return Data'!$B$7:$R$526,11,0)</f>
        <v>-19.679400000000001</v>
      </c>
      <c r="G21" s="66">
        <f t="shared" ref="G21:I21" si="36">RANK(F21,F$8:F$23,0)</f>
        <v>15</v>
      </c>
      <c r="H21" s="65">
        <f>VLOOKUP($A21,'Return Data'!$B$7:$R$526,12,0)</f>
        <v>-12.8696</v>
      </c>
      <c r="I21" s="66">
        <f t="shared" si="36"/>
        <v>14</v>
      </c>
      <c r="J21" s="65">
        <f>VLOOKUP($A21,'Return Data'!$B$7:$R$526,13,0)</f>
        <v>-21.4895</v>
      </c>
      <c r="K21" s="66">
        <f t="shared" ref="K21" si="37">RANK(J21,J$8:J$23,0)</f>
        <v>15</v>
      </c>
      <c r="L21" s="65">
        <f>VLOOKUP($A21,'Return Data'!$B$7:$R$526,17,0)</f>
        <v>-13.3461</v>
      </c>
      <c r="M21" s="66">
        <f t="shared" ref="M21" si="38">RANK(L21,L$8:L$23,0)</f>
        <v>10</v>
      </c>
      <c r="N21" s="65">
        <f>VLOOKUP($A21,'Return Data'!$B$7:$R$526,14,0)</f>
        <v>-6.8719999999999999</v>
      </c>
      <c r="O21" s="66">
        <f>RANK(N21,N$8:N$23,0)</f>
        <v>9</v>
      </c>
      <c r="P21" s="65">
        <f>VLOOKUP($A21,'Return Data'!$B$7:$R$526,15,0)</f>
        <v>1.948</v>
      </c>
      <c r="Q21" s="66">
        <f t="shared" si="4"/>
        <v>10</v>
      </c>
      <c r="R21" s="65">
        <f>VLOOKUP($A21,'Return Data'!$B$7:$R$526,16,0)</f>
        <v>6.6104000000000003</v>
      </c>
      <c r="S21" s="67">
        <f t="shared" si="4"/>
        <v>11</v>
      </c>
    </row>
    <row r="22" spans="1:19" s="68" customFormat="1" x14ac:dyDescent="0.3">
      <c r="A22" s="63" t="s">
        <v>25</v>
      </c>
      <c r="B22" s="64">
        <f>VLOOKUP($A22,'Return Data'!$B$7:$R$526,3,0)</f>
        <v>44001</v>
      </c>
      <c r="C22" s="65">
        <f>VLOOKUP($A22,'Return Data'!$B$7:$R$526,4,0)</f>
        <v>9.69</v>
      </c>
      <c r="D22" s="65">
        <f>VLOOKUP($A22,'Return Data'!$B$7:$R$526,10,0)</f>
        <v>28.514600000000002</v>
      </c>
      <c r="E22" s="66">
        <f t="shared" si="0"/>
        <v>2</v>
      </c>
      <c r="F22" s="65">
        <f>VLOOKUP($A22,'Return Data'!$B$7:$R$526,11,0)</f>
        <v>-10.855600000000001</v>
      </c>
      <c r="G22" s="66">
        <f t="shared" ref="G22:I22" si="39">RANK(F22,F$8:F$23,0)</f>
        <v>2</v>
      </c>
      <c r="H22" s="65">
        <f>VLOOKUP($A22,'Return Data'!$B$7:$R$526,12,0)</f>
        <v>-0.1031</v>
      </c>
      <c r="I22" s="66">
        <f t="shared" si="39"/>
        <v>1</v>
      </c>
      <c r="J22" s="65">
        <f>VLOOKUP($A22,'Return Data'!$B$7:$R$526,13,0)</f>
        <v>-8.1516999999999999</v>
      </c>
      <c r="K22" s="66">
        <f t="shared" ref="K22" si="40">RANK(J22,J$8:J$23,0)</f>
        <v>6</v>
      </c>
      <c r="L22" s="65"/>
      <c r="M22" s="66"/>
      <c r="N22" s="65"/>
      <c r="O22" s="66"/>
      <c r="P22" s="65"/>
      <c r="Q22" s="66"/>
      <c r="R22" s="65">
        <f>VLOOKUP($A22,'Return Data'!$B$7:$R$526,16,0)</f>
        <v>-2.0244</v>
      </c>
      <c r="S22" s="67">
        <f t="shared" si="4"/>
        <v>13</v>
      </c>
    </row>
    <row r="23" spans="1:19" s="68" customFormat="1" x14ac:dyDescent="0.3">
      <c r="A23" s="63" t="s">
        <v>26</v>
      </c>
      <c r="B23" s="64">
        <f>VLOOKUP($A23,'Return Data'!$B$7:$R$526,3,0)</f>
        <v>44001</v>
      </c>
      <c r="C23" s="65">
        <f>VLOOKUP($A23,'Return Data'!$B$7:$R$526,4,0)</f>
        <v>59.412199999999999</v>
      </c>
      <c r="D23" s="65">
        <f>VLOOKUP($A23,'Return Data'!$B$7:$R$526,10,0)</f>
        <v>20.36</v>
      </c>
      <c r="E23" s="66">
        <f t="shared" si="0"/>
        <v>9</v>
      </c>
      <c r="F23" s="65">
        <f>VLOOKUP($A23,'Return Data'!$B$7:$R$526,11,0)</f>
        <v>-11.9207</v>
      </c>
      <c r="G23" s="66">
        <f t="shared" ref="G23:I23" si="41">RANK(F23,F$8:F$23,0)</f>
        <v>3</v>
      </c>
      <c r="H23" s="65">
        <f>VLOOKUP($A23,'Return Data'!$B$7:$R$526,12,0)</f>
        <v>-0.34849999999999998</v>
      </c>
      <c r="I23" s="66">
        <f t="shared" si="41"/>
        <v>2</v>
      </c>
      <c r="J23" s="65">
        <f>VLOOKUP($A23,'Return Data'!$B$7:$R$526,13,0)</f>
        <v>-5.8198999999999996</v>
      </c>
      <c r="K23" s="66">
        <f t="shared" ref="K23" si="42">RANK(J23,J$8:J$23,0)</f>
        <v>1</v>
      </c>
      <c r="L23" s="65">
        <f>VLOOKUP($A23,'Return Data'!$B$7:$R$526,17,0)</f>
        <v>-2.1613000000000002</v>
      </c>
      <c r="M23" s="66">
        <f t="shared" ref="M23" si="43">RANK(L23,L$8:L$23,0)</f>
        <v>1</v>
      </c>
      <c r="N23" s="65">
        <f>VLOOKUP($A23,'Return Data'!$B$7:$R$526,14,0)</f>
        <v>2.3058999999999998</v>
      </c>
      <c r="O23" s="66">
        <f>RANK(N23,N$8:N$23,0)</f>
        <v>1</v>
      </c>
      <c r="P23" s="65">
        <f>VLOOKUP($A23,'Return Data'!$B$7:$R$526,15,0)</f>
        <v>4.3178999999999998</v>
      </c>
      <c r="Q23" s="66">
        <f t="shared" si="4"/>
        <v>6</v>
      </c>
      <c r="R23" s="65">
        <f>VLOOKUP($A23,'Return Data'!$B$7:$R$526,16,0)</f>
        <v>8.4797999999999991</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21.015650000000001</v>
      </c>
      <c r="E25" s="74"/>
      <c r="F25" s="75">
        <f>AVERAGE(F8:F23)</f>
        <v>-14.434806249999999</v>
      </c>
      <c r="G25" s="74"/>
      <c r="H25" s="75">
        <f>AVERAGE(H8:H23)</f>
        <v>-5.83071875</v>
      </c>
      <c r="I25" s="74"/>
      <c r="J25" s="75">
        <f>AVERAGE(J8:J23)</f>
        <v>-12.875731249999999</v>
      </c>
      <c r="K25" s="74"/>
      <c r="L25" s="75">
        <f>AVERAGE(L8:L23)</f>
        <v>-8.4196083333333327</v>
      </c>
      <c r="M25" s="74"/>
      <c r="N25" s="75">
        <f>AVERAGE(N8:N23)</f>
        <v>-3.3006250000000001</v>
      </c>
      <c r="O25" s="74"/>
      <c r="P25" s="75">
        <f>AVERAGE(P8:P23)</f>
        <v>4.3421909090909088</v>
      </c>
      <c r="Q25" s="74"/>
      <c r="R25" s="75">
        <f>AVERAGE(R8:R23)</f>
        <v>6.4350062499999998</v>
      </c>
      <c r="S25" s="76"/>
    </row>
    <row r="26" spans="1:19" s="68" customFormat="1" x14ac:dyDescent="0.3">
      <c r="A26" s="73" t="s">
        <v>28</v>
      </c>
      <c r="B26" s="74"/>
      <c r="C26" s="74"/>
      <c r="D26" s="75">
        <f>MIN(D8:D23)</f>
        <v>13.5238</v>
      </c>
      <c r="E26" s="74"/>
      <c r="F26" s="75">
        <f>MIN(F8:F23)</f>
        <v>-20.012</v>
      </c>
      <c r="G26" s="74"/>
      <c r="H26" s="75">
        <f>MIN(H8:H23)</f>
        <v>-14.4354</v>
      </c>
      <c r="I26" s="74"/>
      <c r="J26" s="75">
        <f>MIN(J8:J23)</f>
        <v>-24.0076</v>
      </c>
      <c r="K26" s="74"/>
      <c r="L26" s="75">
        <f>MIN(L8:L23)</f>
        <v>-17.939</v>
      </c>
      <c r="M26" s="74"/>
      <c r="N26" s="75">
        <f>MIN(N8:N23)</f>
        <v>-9.6628000000000007</v>
      </c>
      <c r="O26" s="74"/>
      <c r="P26" s="75">
        <f>MIN(P8:P23)</f>
        <v>1.6625000000000001</v>
      </c>
      <c r="Q26" s="74"/>
      <c r="R26" s="75">
        <f>MIN(R8:R23)</f>
        <v>-5.0956999999999999</v>
      </c>
      <c r="S26" s="76"/>
    </row>
    <row r="27" spans="1:19" s="68" customFormat="1" ht="15" thickBot="1" x14ac:dyDescent="0.35">
      <c r="A27" s="77" t="s">
        <v>29</v>
      </c>
      <c r="B27" s="78"/>
      <c r="C27" s="78"/>
      <c r="D27" s="79">
        <f>MAX(D8:D23)</f>
        <v>28.9985</v>
      </c>
      <c r="E27" s="78"/>
      <c r="F27" s="79">
        <f>MAX(F8:F23)</f>
        <v>-6.4997999999999996</v>
      </c>
      <c r="G27" s="78"/>
      <c r="H27" s="79">
        <f>MAX(H8:H23)</f>
        <v>-0.1031</v>
      </c>
      <c r="I27" s="78"/>
      <c r="J27" s="79">
        <f>MAX(J8:J23)</f>
        <v>-5.8198999999999996</v>
      </c>
      <c r="K27" s="78"/>
      <c r="L27" s="79">
        <f>MAX(L8:L23)</f>
        <v>-2.1613000000000002</v>
      </c>
      <c r="M27" s="78"/>
      <c r="N27" s="79">
        <f>MAX(N8:N23)</f>
        <v>2.3058999999999998</v>
      </c>
      <c r="O27" s="78"/>
      <c r="P27" s="79">
        <f>MAX(P8:P23)</f>
        <v>8.0183</v>
      </c>
      <c r="Q27" s="78"/>
      <c r="R27" s="79">
        <f>MAX(R8:R23)</f>
        <v>13.8896</v>
      </c>
      <c r="S27" s="80"/>
    </row>
    <row r="28" spans="1:19" x14ac:dyDescent="0.3">
      <c r="A28" s="113" t="s">
        <v>435</v>
      </c>
    </row>
    <row r="29" spans="1:19" x14ac:dyDescent="0.3">
      <c r="A29" s="14" t="s">
        <v>342</v>
      </c>
    </row>
  </sheetData>
  <sheetProtection algorithmName="SHA-512" hashValue="n43V+wKEmn0nnV4rBrJqPUDRqFAuJ+86aUUpHFfR6w0GoPWyhaY3fP3AI92j3WGYZIi1UvRpehZdpmPw3sT1lw==" saltValue="wCV07wbobSkqsEJDNKnHN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344</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Data'!$B$7:$R$526,3,0)</f>
        <v>44001</v>
      </c>
      <c r="C8" s="65">
        <f>VLOOKUP($A8,'Return Data'!$B$7:$R$526,4,0)</f>
        <v>38.512599999999999</v>
      </c>
      <c r="D8" s="65">
        <f>VLOOKUP($A8,'Return Data'!$B$7:$R$526,10,0)</f>
        <v>20.7485</v>
      </c>
      <c r="E8" s="66">
        <f>RANK(D8,D$8:D$23,0)</f>
        <v>8</v>
      </c>
      <c r="F8" s="65">
        <f>VLOOKUP($A8,'Return Data'!$B$7:$R$526,11,0)</f>
        <v>-16.3246</v>
      </c>
      <c r="G8" s="66">
        <f>RANK(F8,F$8:F$23,0)</f>
        <v>11</v>
      </c>
      <c r="H8" s="65">
        <f>VLOOKUP($A8,'Return Data'!$B$7:$R$526,12,0)</f>
        <v>-13.2765</v>
      </c>
      <c r="I8" s="66">
        <f>RANK(H8,H$8:H$23,0)</f>
        <v>14</v>
      </c>
      <c r="J8" s="65">
        <f>VLOOKUP($A8,'Return Data'!$B$7:$R$526,13,0)</f>
        <v>-21.793299999999999</v>
      </c>
      <c r="K8" s="66">
        <f>RANK(J8,J$8:J$23,0)</f>
        <v>14</v>
      </c>
      <c r="L8" s="65">
        <f>VLOOKUP($A8,'Return Data'!$B$7:$R$526,17,0)</f>
        <v>-18.865500000000001</v>
      </c>
      <c r="M8" s="66">
        <f>RANK(L8,L$8:L$23,0)</f>
        <v>12</v>
      </c>
      <c r="N8" s="65">
        <f>VLOOKUP($A8,'Return Data'!$B$7:$R$526,14,0)</f>
        <v>-10.7319</v>
      </c>
      <c r="O8" s="66">
        <f>RANK(N8,N$8:N$23,0)</f>
        <v>12</v>
      </c>
      <c r="P8" s="65">
        <f>VLOOKUP($A8,'Return Data'!$B$7:$R$526,15,0)</f>
        <v>1.1443000000000001</v>
      </c>
      <c r="Q8" s="66">
        <f>RANK(P8,P$8:P$23,0)</f>
        <v>10</v>
      </c>
      <c r="R8" s="65">
        <f>VLOOKUP($A8,'Return Data'!$B$7:$R$526,16,0)</f>
        <v>11.6477</v>
      </c>
      <c r="S8" s="67">
        <f>RANK(R8,R$8:R$23,0)</f>
        <v>8</v>
      </c>
    </row>
    <row r="9" spans="1:20" x14ac:dyDescent="0.3">
      <c r="A9" s="63" t="s">
        <v>31</v>
      </c>
      <c r="B9" s="64">
        <f>VLOOKUP($A9,'Return Data'!$B$7:$R$526,3,0)</f>
        <v>44001</v>
      </c>
      <c r="C9" s="65">
        <f>VLOOKUP($A9,'Return Data'!$B$7:$R$526,4,0)</f>
        <v>234.93299999999999</v>
      </c>
      <c r="D9" s="65">
        <f>VLOOKUP($A9,'Return Data'!$B$7:$R$526,10,0)</f>
        <v>23.619</v>
      </c>
      <c r="E9" s="66">
        <f t="shared" ref="E9:E23" si="0">RANK(D9,D$8:D$23,0)</f>
        <v>4</v>
      </c>
      <c r="F9" s="65">
        <f>VLOOKUP($A9,'Return Data'!$B$7:$R$526,11,0)</f>
        <v>-17.604099999999999</v>
      </c>
      <c r="G9" s="66">
        <f t="shared" ref="G9:G23" si="1">RANK(F9,F$8:F$23,0)</f>
        <v>13</v>
      </c>
      <c r="H9" s="65">
        <f>VLOOKUP($A9,'Return Data'!$B$7:$R$526,12,0)</f>
        <v>-10.1151</v>
      </c>
      <c r="I9" s="66">
        <f t="shared" ref="I9:I23" si="2">RANK(H9,H$8:H$23,0)</f>
        <v>12</v>
      </c>
      <c r="J9" s="65">
        <f>VLOOKUP($A9,'Return Data'!$B$7:$R$526,13,0)</f>
        <v>-18.236699999999999</v>
      </c>
      <c r="K9" s="66">
        <f t="shared" ref="K9:K23" si="3">RANK(J9,J$8:J$23,0)</f>
        <v>12</v>
      </c>
      <c r="L9" s="65">
        <f>VLOOKUP($A9,'Return Data'!$B$7:$R$526,17,0)</f>
        <v>-9.9260000000000002</v>
      </c>
      <c r="M9" s="66">
        <f t="shared" ref="M9:M23" si="4">RANK(L9,L$8:L$23,0)</f>
        <v>8</v>
      </c>
      <c r="N9" s="65">
        <f>VLOOKUP($A9,'Return Data'!$B$7:$R$526,14,0)</f>
        <v>-2.9003000000000001</v>
      </c>
      <c r="O9" s="66">
        <f t="shared" ref="O9:O23" si="5">RANK(N9,N$8:N$23,0)</f>
        <v>6</v>
      </c>
      <c r="P9" s="65">
        <f>VLOOKUP($A9,'Return Data'!$B$7:$R$526,15,0)</f>
        <v>3.6591</v>
      </c>
      <c r="Q9" s="66">
        <f t="shared" ref="Q9:Q23" si="6">RANK(P9,P$8:P$23,0)</f>
        <v>5</v>
      </c>
      <c r="R9" s="65">
        <f>VLOOKUP($A9,'Return Data'!$B$7:$R$526,16,0)</f>
        <v>12.7029</v>
      </c>
      <c r="S9" s="67">
        <f t="shared" ref="S9:S23" si="7">RANK(R9,R$8:R$23,0)</f>
        <v>6</v>
      </c>
    </row>
    <row r="10" spans="1:20" x14ac:dyDescent="0.3">
      <c r="A10" s="63" t="s">
        <v>32</v>
      </c>
      <c r="B10" s="64">
        <f>VLOOKUP($A10,'Return Data'!$B$7:$R$526,3,0)</f>
        <v>44001</v>
      </c>
      <c r="C10" s="65">
        <f>VLOOKUP($A10,'Return Data'!$B$7:$R$526,4,0)</f>
        <v>132.38999999999999</v>
      </c>
      <c r="D10" s="65">
        <f>VLOOKUP($A10,'Return Data'!$B$7:$R$526,10,0)</f>
        <v>28.809100000000001</v>
      </c>
      <c r="E10" s="66">
        <f t="shared" si="0"/>
        <v>1</v>
      </c>
      <c r="F10" s="65">
        <f>VLOOKUP($A10,'Return Data'!$B$7:$R$526,11,0)</f>
        <v>-6.7545000000000002</v>
      </c>
      <c r="G10" s="66">
        <f t="shared" si="1"/>
        <v>1</v>
      </c>
      <c r="H10" s="65">
        <f>VLOOKUP($A10,'Return Data'!$B$7:$R$526,12,0)</f>
        <v>-1.7514000000000001</v>
      </c>
      <c r="I10" s="66">
        <f t="shared" si="2"/>
        <v>3</v>
      </c>
      <c r="J10" s="65">
        <f>VLOOKUP($A10,'Return Data'!$B$7:$R$526,13,0)</f>
        <v>-7.6070000000000002</v>
      </c>
      <c r="K10" s="66">
        <f t="shared" si="3"/>
        <v>3</v>
      </c>
      <c r="L10" s="65">
        <f>VLOOKUP($A10,'Return Data'!$B$7:$R$526,17,0)</f>
        <v>-3.9504000000000001</v>
      </c>
      <c r="M10" s="66">
        <f t="shared" si="4"/>
        <v>2</v>
      </c>
      <c r="N10" s="65">
        <f>VLOOKUP($A10,'Return Data'!$B$7:$R$526,14,0)</f>
        <v>-0.41660000000000003</v>
      </c>
      <c r="O10" s="66">
        <f t="shared" si="5"/>
        <v>2</v>
      </c>
      <c r="P10" s="65">
        <f>VLOOKUP($A10,'Return Data'!$B$7:$R$526,15,0)</f>
        <v>3.1343000000000001</v>
      </c>
      <c r="Q10" s="66">
        <f t="shared" si="6"/>
        <v>7</v>
      </c>
      <c r="R10" s="65">
        <f>VLOOKUP($A10,'Return Data'!$B$7:$R$526,16,0)</f>
        <v>17.6983</v>
      </c>
      <c r="S10" s="67">
        <f t="shared" si="7"/>
        <v>1</v>
      </c>
    </row>
    <row r="11" spans="1:20" x14ac:dyDescent="0.3">
      <c r="A11" s="63" t="s">
        <v>33</v>
      </c>
      <c r="B11" s="64">
        <f>VLOOKUP($A11,'Return Data'!$B$7:$R$526,3,0)</f>
        <v>44001</v>
      </c>
      <c r="C11" s="65">
        <f>VLOOKUP($A11,'Return Data'!$B$7:$R$526,4,0)</f>
        <v>9.01</v>
      </c>
      <c r="D11" s="65">
        <f>VLOOKUP($A11,'Return Data'!$B$7:$R$526,10,0)</f>
        <v>16.709800000000001</v>
      </c>
      <c r="E11" s="66">
        <f t="shared" si="0"/>
        <v>14</v>
      </c>
      <c r="F11" s="65">
        <f>VLOOKUP($A11,'Return Data'!$B$7:$R$526,11,0)</f>
        <v>-12.439299999999999</v>
      </c>
      <c r="G11" s="66">
        <f t="shared" si="1"/>
        <v>4</v>
      </c>
      <c r="H11" s="65">
        <f>VLOOKUP($A11,'Return Data'!$B$7:$R$526,12,0)</f>
        <v>-5.9499000000000004</v>
      </c>
      <c r="I11" s="66">
        <f t="shared" si="2"/>
        <v>10</v>
      </c>
      <c r="J11" s="65">
        <f>VLOOKUP($A11,'Return Data'!$B$7:$R$526,13,0)</f>
        <v>-12.5243</v>
      </c>
      <c r="K11" s="66">
        <f t="shared" si="3"/>
        <v>8</v>
      </c>
      <c r="L11" s="65"/>
      <c r="M11" s="66"/>
      <c r="N11" s="65"/>
      <c r="O11" s="66"/>
      <c r="P11" s="65"/>
      <c r="Q11" s="66"/>
      <c r="R11" s="65">
        <f>VLOOKUP($A11,'Return Data'!$B$7:$R$526,16,0)</f>
        <v>-5.5290999999999997</v>
      </c>
      <c r="S11" s="67">
        <f t="shared" si="7"/>
        <v>15</v>
      </c>
    </row>
    <row r="12" spans="1:20" x14ac:dyDescent="0.3">
      <c r="A12" s="63" t="s">
        <v>34</v>
      </c>
      <c r="B12" s="64">
        <f>VLOOKUP($A12,'Return Data'!$B$7:$R$526,3,0)</f>
        <v>44001</v>
      </c>
      <c r="C12" s="65">
        <f>VLOOKUP($A12,'Return Data'!$B$7:$R$526,4,0)</f>
        <v>37.28</v>
      </c>
      <c r="D12" s="65">
        <f>VLOOKUP($A12,'Return Data'!$B$7:$R$526,10,0)</f>
        <v>15.8124</v>
      </c>
      <c r="E12" s="66">
        <f t="shared" si="0"/>
        <v>15</v>
      </c>
      <c r="F12" s="65">
        <f>VLOOKUP($A12,'Return Data'!$B$7:$R$526,11,0)</f>
        <v>-20.4269</v>
      </c>
      <c r="G12" s="66">
        <f t="shared" si="1"/>
        <v>16</v>
      </c>
      <c r="H12" s="65">
        <f>VLOOKUP($A12,'Return Data'!$B$7:$R$526,12,0)</f>
        <v>-15.0991</v>
      </c>
      <c r="I12" s="66">
        <f t="shared" si="2"/>
        <v>16</v>
      </c>
      <c r="J12" s="65">
        <f>VLOOKUP($A12,'Return Data'!$B$7:$R$526,13,0)</f>
        <v>-24.808399999999999</v>
      </c>
      <c r="K12" s="66">
        <f t="shared" si="3"/>
        <v>16</v>
      </c>
      <c r="L12" s="65">
        <f>VLOOKUP($A12,'Return Data'!$B$7:$R$526,17,0)</f>
        <v>-16.9725</v>
      </c>
      <c r="M12" s="66">
        <f t="shared" si="4"/>
        <v>11</v>
      </c>
      <c r="N12" s="65">
        <f>VLOOKUP($A12,'Return Data'!$B$7:$R$526,14,0)</f>
        <v>-8.7217000000000002</v>
      </c>
      <c r="O12" s="66">
        <f t="shared" si="5"/>
        <v>10</v>
      </c>
      <c r="P12" s="65">
        <f>VLOOKUP($A12,'Return Data'!$B$7:$R$526,15,0)</f>
        <v>0.64380000000000004</v>
      </c>
      <c r="Q12" s="66">
        <f t="shared" si="6"/>
        <v>11</v>
      </c>
      <c r="R12" s="65">
        <f>VLOOKUP($A12,'Return Data'!$B$7:$R$526,16,0)</f>
        <v>11.298</v>
      </c>
      <c r="S12" s="67">
        <f t="shared" si="7"/>
        <v>9</v>
      </c>
    </row>
    <row r="13" spans="1:20" x14ac:dyDescent="0.3">
      <c r="A13" s="63" t="s">
        <v>35</v>
      </c>
      <c r="B13" s="64">
        <f>VLOOKUP($A13,'Return Data'!$B$7:$R$526,3,0)</f>
        <v>44001</v>
      </c>
      <c r="C13" s="65">
        <f>VLOOKUP($A13,'Return Data'!$B$7:$R$526,4,0)</f>
        <v>10.0746</v>
      </c>
      <c r="D13" s="65">
        <f>VLOOKUP($A13,'Return Data'!$B$7:$R$526,10,0)</f>
        <v>19.378599999999999</v>
      </c>
      <c r="E13" s="66">
        <f t="shared" si="0"/>
        <v>11</v>
      </c>
      <c r="F13" s="65">
        <f>VLOOKUP($A13,'Return Data'!$B$7:$R$526,11,0)</f>
        <v>-14.713800000000001</v>
      </c>
      <c r="G13" s="66">
        <f t="shared" si="1"/>
        <v>8</v>
      </c>
      <c r="H13" s="65">
        <f>VLOOKUP($A13,'Return Data'!$B$7:$R$526,12,0)</f>
        <v>-4.7687999999999997</v>
      </c>
      <c r="I13" s="66">
        <f t="shared" si="2"/>
        <v>7</v>
      </c>
      <c r="J13" s="65">
        <f>VLOOKUP($A13,'Return Data'!$B$7:$R$526,13,0)</f>
        <v>-13.066800000000001</v>
      </c>
      <c r="K13" s="66">
        <f t="shared" si="3"/>
        <v>9</v>
      </c>
      <c r="L13" s="65">
        <f>VLOOKUP($A13,'Return Data'!$B$7:$R$526,17,0)</f>
        <v>-10.8139</v>
      </c>
      <c r="M13" s="66">
        <f t="shared" si="4"/>
        <v>9</v>
      </c>
      <c r="N13" s="65">
        <f>VLOOKUP($A13,'Return Data'!$B$7:$R$526,14,0)</f>
        <v>-8.8579000000000008</v>
      </c>
      <c r="O13" s="66">
        <f t="shared" si="5"/>
        <v>11</v>
      </c>
      <c r="P13" s="65"/>
      <c r="Q13" s="66"/>
      <c r="R13" s="65">
        <f>VLOOKUP($A13,'Return Data'!$B$7:$R$526,16,0)</f>
        <v>0.15540000000000001</v>
      </c>
      <c r="S13" s="67">
        <f t="shared" si="7"/>
        <v>12</v>
      </c>
    </row>
    <row r="14" spans="1:20" x14ac:dyDescent="0.3">
      <c r="A14" s="63" t="s">
        <v>36</v>
      </c>
      <c r="B14" s="64">
        <f>VLOOKUP($A14,'Return Data'!$B$7:$R$526,3,0)</f>
        <v>44001</v>
      </c>
      <c r="C14" s="65">
        <f>VLOOKUP($A14,'Return Data'!$B$7:$R$526,4,0)</f>
        <v>224.352755328482</v>
      </c>
      <c r="D14" s="65">
        <f>VLOOKUP($A14,'Return Data'!$B$7:$R$526,10,0)</f>
        <v>13.338100000000001</v>
      </c>
      <c r="E14" s="66">
        <f t="shared" si="0"/>
        <v>16</v>
      </c>
      <c r="F14" s="65">
        <f>VLOOKUP($A14,'Return Data'!$B$7:$R$526,11,0)</f>
        <v>-16.8368</v>
      </c>
      <c r="G14" s="66">
        <f t="shared" si="1"/>
        <v>12</v>
      </c>
      <c r="H14" s="65">
        <f>VLOOKUP($A14,'Return Data'!$B$7:$R$526,12,0)</f>
        <v>-5.3068999999999997</v>
      </c>
      <c r="I14" s="66">
        <f t="shared" si="2"/>
        <v>8</v>
      </c>
      <c r="J14" s="65">
        <f>VLOOKUP($A14,'Return Data'!$B$7:$R$526,13,0)</f>
        <v>-11.759600000000001</v>
      </c>
      <c r="K14" s="66">
        <f t="shared" si="3"/>
        <v>7</v>
      </c>
      <c r="L14" s="65">
        <f>VLOOKUP($A14,'Return Data'!$B$7:$R$526,17,0)</f>
        <v>-5.3059000000000003</v>
      </c>
      <c r="M14" s="66">
        <f t="shared" si="4"/>
        <v>3</v>
      </c>
      <c r="N14" s="65">
        <f>VLOOKUP($A14,'Return Data'!$B$7:$R$526,14,0)</f>
        <v>-2.0834000000000001</v>
      </c>
      <c r="O14" s="66">
        <f t="shared" si="5"/>
        <v>5</v>
      </c>
      <c r="P14" s="65">
        <f>VLOOKUP($A14,'Return Data'!$B$7:$R$526,15,0)</f>
        <v>5.4688999999999997</v>
      </c>
      <c r="Q14" s="66">
        <f t="shared" si="6"/>
        <v>2</v>
      </c>
      <c r="R14" s="65">
        <f>VLOOKUP($A14,'Return Data'!$B$7:$R$526,16,0)</f>
        <v>14.439399999999999</v>
      </c>
      <c r="S14" s="67">
        <f t="shared" si="7"/>
        <v>3</v>
      </c>
    </row>
    <row r="15" spans="1:20" x14ac:dyDescent="0.3">
      <c r="A15" s="63" t="s">
        <v>37</v>
      </c>
      <c r="B15" s="64">
        <f>VLOOKUP($A15,'Return Data'!$B$7:$R$526,3,0)</f>
        <v>44001</v>
      </c>
      <c r="C15" s="65">
        <f>VLOOKUP($A15,'Return Data'!$B$7:$R$526,4,0)</f>
        <v>30.509</v>
      </c>
      <c r="D15" s="65">
        <f>VLOOKUP($A15,'Return Data'!$B$7:$R$526,10,0)</f>
        <v>21.904299999999999</v>
      </c>
      <c r="E15" s="66">
        <f t="shared" si="0"/>
        <v>5</v>
      </c>
      <c r="F15" s="65">
        <f>VLOOKUP($A15,'Return Data'!$B$7:$R$526,11,0)</f>
        <v>-15.3985</v>
      </c>
      <c r="G15" s="66">
        <f t="shared" si="1"/>
        <v>10</v>
      </c>
      <c r="H15" s="65">
        <f>VLOOKUP($A15,'Return Data'!$B$7:$R$526,12,0)</f>
        <v>-6.077</v>
      </c>
      <c r="I15" s="66">
        <f t="shared" si="2"/>
        <v>11</v>
      </c>
      <c r="J15" s="65">
        <f>VLOOKUP($A15,'Return Data'!$B$7:$R$526,13,0)</f>
        <v>-14.1221</v>
      </c>
      <c r="K15" s="66">
        <f t="shared" si="3"/>
        <v>11</v>
      </c>
      <c r="L15" s="65">
        <f>VLOOKUP($A15,'Return Data'!$B$7:$R$526,17,0)</f>
        <v>-7.4175000000000004</v>
      </c>
      <c r="M15" s="66">
        <f t="shared" si="4"/>
        <v>6</v>
      </c>
      <c r="N15" s="65">
        <f>VLOOKUP($A15,'Return Data'!$B$7:$R$526,14,0)</f>
        <v>-4.1269999999999998</v>
      </c>
      <c r="O15" s="66">
        <f t="shared" si="5"/>
        <v>7</v>
      </c>
      <c r="P15" s="65">
        <f>VLOOKUP($A15,'Return Data'!$B$7:$R$526,15,0)</f>
        <v>5.2450000000000001</v>
      </c>
      <c r="Q15" s="66">
        <f t="shared" si="6"/>
        <v>3</v>
      </c>
      <c r="R15" s="65">
        <f>VLOOKUP($A15,'Return Data'!$B$7:$R$526,16,0)</f>
        <v>11.2622</v>
      </c>
      <c r="S15" s="67">
        <f t="shared" si="7"/>
        <v>10</v>
      </c>
    </row>
    <row r="16" spans="1:20" x14ac:dyDescent="0.3">
      <c r="A16" s="63" t="s">
        <v>38</v>
      </c>
      <c r="B16" s="64">
        <f>VLOOKUP($A16,'Return Data'!$B$7:$R$526,3,0)</f>
        <v>44001</v>
      </c>
      <c r="C16" s="65">
        <f>VLOOKUP($A16,'Return Data'!$B$7:$R$526,4,0)</f>
        <v>63.764299999999999</v>
      </c>
      <c r="D16" s="65">
        <f>VLOOKUP($A16,'Return Data'!$B$7:$R$526,10,0)</f>
        <v>19.843699999999998</v>
      </c>
      <c r="E16" s="66">
        <f t="shared" si="0"/>
        <v>10</v>
      </c>
      <c r="F16" s="65">
        <f>VLOOKUP($A16,'Return Data'!$B$7:$R$526,11,0)</f>
        <v>-14.805099999999999</v>
      </c>
      <c r="G16" s="66">
        <f t="shared" si="1"/>
        <v>9</v>
      </c>
      <c r="H16" s="65">
        <f>VLOOKUP($A16,'Return Data'!$B$7:$R$526,12,0)</f>
        <v>-5.6680000000000001</v>
      </c>
      <c r="I16" s="66">
        <f t="shared" si="2"/>
        <v>9</v>
      </c>
      <c r="J16" s="65">
        <f>VLOOKUP($A16,'Return Data'!$B$7:$R$526,13,0)</f>
        <v>-13.2979</v>
      </c>
      <c r="K16" s="66">
        <f t="shared" si="3"/>
        <v>10</v>
      </c>
      <c r="L16" s="65">
        <f>VLOOKUP($A16,'Return Data'!$B$7:$R$526,17,0)</f>
        <v>-5.4504000000000001</v>
      </c>
      <c r="M16" s="66">
        <f t="shared" si="4"/>
        <v>4</v>
      </c>
      <c r="N16" s="65">
        <f>VLOOKUP($A16,'Return Data'!$B$7:$R$526,14,0)</f>
        <v>-0.91859999999999997</v>
      </c>
      <c r="O16" s="66">
        <f t="shared" si="5"/>
        <v>3</v>
      </c>
      <c r="P16" s="65">
        <f>VLOOKUP($A16,'Return Data'!$B$7:$R$526,15,0)</f>
        <v>4.2611999999999997</v>
      </c>
      <c r="Q16" s="66">
        <f t="shared" si="6"/>
        <v>4</v>
      </c>
      <c r="R16" s="65">
        <f>VLOOKUP($A16,'Return Data'!$B$7:$R$526,16,0)</f>
        <v>13.1076</v>
      </c>
      <c r="S16" s="67">
        <f t="shared" si="7"/>
        <v>5</v>
      </c>
    </row>
    <row r="17" spans="1:19" x14ac:dyDescent="0.3">
      <c r="A17" s="63" t="s">
        <v>39</v>
      </c>
      <c r="B17" s="64">
        <f>VLOOKUP($A17,'Return Data'!$B$7:$R$526,3,0)</f>
        <v>44001</v>
      </c>
      <c r="C17" s="65">
        <f>VLOOKUP($A17,'Return Data'!$B$7:$R$526,4,0)</f>
        <v>43.55</v>
      </c>
      <c r="D17" s="65">
        <f>VLOOKUP($A17,'Return Data'!$B$7:$R$526,10,0)</f>
        <v>20.804400000000001</v>
      </c>
      <c r="E17" s="66">
        <f t="shared" si="0"/>
        <v>7</v>
      </c>
      <c r="F17" s="65">
        <f>VLOOKUP($A17,'Return Data'!$B$7:$R$526,11,0)</f>
        <v>-17.7681</v>
      </c>
      <c r="G17" s="66">
        <f t="shared" si="1"/>
        <v>14</v>
      </c>
      <c r="H17" s="65">
        <f>VLOOKUP($A17,'Return Data'!$B$7:$R$526,12,0)</f>
        <v>-13.2643</v>
      </c>
      <c r="I17" s="66">
        <f t="shared" si="2"/>
        <v>13</v>
      </c>
      <c r="J17" s="65">
        <f>VLOOKUP($A17,'Return Data'!$B$7:$R$526,13,0)</f>
        <v>-20.2819</v>
      </c>
      <c r="K17" s="66">
        <f t="shared" si="3"/>
        <v>13</v>
      </c>
      <c r="L17" s="65">
        <f>VLOOKUP($A17,'Return Data'!$B$7:$R$526,17,0)</f>
        <v>-9.0742999999999991</v>
      </c>
      <c r="M17" s="66">
        <f t="shared" si="4"/>
        <v>7</v>
      </c>
      <c r="N17" s="65">
        <f>VLOOKUP($A17,'Return Data'!$B$7:$R$526,14,0)</f>
        <v>-4.3293999999999997</v>
      </c>
      <c r="O17" s="66">
        <f t="shared" si="5"/>
        <v>8</v>
      </c>
      <c r="P17" s="65">
        <f>VLOOKUP($A17,'Return Data'!$B$7:$R$526,15,0)</f>
        <v>2.4982000000000002</v>
      </c>
      <c r="Q17" s="66">
        <f t="shared" si="6"/>
        <v>8</v>
      </c>
      <c r="R17" s="65">
        <f>VLOOKUP($A17,'Return Data'!$B$7:$R$526,16,0)</f>
        <v>10.639200000000001</v>
      </c>
      <c r="S17" s="67">
        <f t="shared" si="7"/>
        <v>11</v>
      </c>
    </row>
    <row r="18" spans="1:19" x14ac:dyDescent="0.3">
      <c r="A18" s="63" t="s">
        <v>40</v>
      </c>
      <c r="B18" s="64">
        <f>VLOOKUP($A18,'Return Data'!$B$7:$R$526,3,0)</f>
        <v>44001</v>
      </c>
      <c r="C18" s="65">
        <f>VLOOKUP($A18,'Return Data'!$B$7:$R$526,4,0)</f>
        <v>120.456</v>
      </c>
      <c r="D18" s="65">
        <f>VLOOKUP($A18,'Return Data'!$B$7:$R$526,10,0)</f>
        <v>25.3508</v>
      </c>
      <c r="E18" s="66">
        <f t="shared" si="0"/>
        <v>3</v>
      </c>
      <c r="F18" s="65">
        <f>VLOOKUP($A18,'Return Data'!$B$7:$R$526,11,0)</f>
        <v>-13.2463</v>
      </c>
      <c r="G18" s="66">
        <f t="shared" si="1"/>
        <v>6</v>
      </c>
      <c r="H18" s="65">
        <f>VLOOKUP($A18,'Return Data'!$B$7:$R$526,12,0)</f>
        <v>-2.6221999999999999</v>
      </c>
      <c r="I18" s="66">
        <f t="shared" si="2"/>
        <v>6</v>
      </c>
      <c r="J18" s="65">
        <f>VLOOKUP($A18,'Return Data'!$B$7:$R$526,13,0)</f>
        <v>-9.0617999999999999</v>
      </c>
      <c r="K18" s="66">
        <f t="shared" si="3"/>
        <v>6</v>
      </c>
      <c r="L18" s="65">
        <f>VLOOKUP($A18,'Return Data'!$B$7:$R$526,17,0)</f>
        <v>-6.3461999999999996</v>
      </c>
      <c r="M18" s="66">
        <f t="shared" si="4"/>
        <v>5</v>
      </c>
      <c r="N18" s="65">
        <f>VLOOKUP($A18,'Return Data'!$B$7:$R$526,14,0)</f>
        <v>-1.1560999999999999</v>
      </c>
      <c r="O18" s="66">
        <f t="shared" si="5"/>
        <v>4</v>
      </c>
      <c r="P18" s="65">
        <f>VLOOKUP($A18,'Return Data'!$B$7:$R$526,15,0)</f>
        <v>6.8921999999999999</v>
      </c>
      <c r="Q18" s="66">
        <f t="shared" si="6"/>
        <v>1</v>
      </c>
      <c r="R18" s="65">
        <f>VLOOKUP($A18,'Return Data'!$B$7:$R$526,16,0)</f>
        <v>16.847999999999999</v>
      </c>
      <c r="S18" s="67">
        <f t="shared" si="7"/>
        <v>2</v>
      </c>
    </row>
    <row r="19" spans="1:19" x14ac:dyDescent="0.3">
      <c r="A19" s="63" t="s">
        <v>41</v>
      </c>
      <c r="B19" s="64">
        <f>VLOOKUP($A19,'Return Data'!$B$7:$R$526,3,0)</f>
        <v>44001</v>
      </c>
      <c r="C19" s="65">
        <f>VLOOKUP($A19,'Return Data'!$B$7:$R$526,4,0)</f>
        <v>8.9734999999999996</v>
      </c>
      <c r="D19" s="65">
        <f>VLOOKUP($A19,'Return Data'!$B$7:$R$526,10,0)</f>
        <v>18.598299999999998</v>
      </c>
      <c r="E19" s="66">
        <f t="shared" si="0"/>
        <v>12</v>
      </c>
      <c r="F19" s="65">
        <f>VLOOKUP($A19,'Return Data'!$B$7:$R$526,11,0)</f>
        <v>-14.2883</v>
      </c>
      <c r="G19" s="66">
        <f t="shared" si="1"/>
        <v>7</v>
      </c>
      <c r="H19" s="65">
        <f>VLOOKUP($A19,'Return Data'!$B$7:$R$526,12,0)</f>
        <v>-2.5762999999999998</v>
      </c>
      <c r="I19" s="66">
        <f t="shared" si="2"/>
        <v>5</v>
      </c>
      <c r="J19" s="65">
        <f>VLOOKUP($A19,'Return Data'!$B$7:$R$526,13,0)</f>
        <v>-7.9962</v>
      </c>
      <c r="K19" s="66">
        <f t="shared" si="3"/>
        <v>4</v>
      </c>
      <c r="L19" s="65"/>
      <c r="M19" s="66"/>
      <c r="N19" s="65"/>
      <c r="O19" s="66"/>
      <c r="P19" s="65"/>
      <c r="Q19" s="66"/>
      <c r="R19" s="65">
        <f>VLOOKUP($A19,'Return Data'!$B$7:$R$526,16,0)</f>
        <v>-5.4382000000000001</v>
      </c>
      <c r="S19" s="67">
        <f t="shared" si="7"/>
        <v>14</v>
      </c>
    </row>
    <row r="20" spans="1:19" x14ac:dyDescent="0.3">
      <c r="A20" s="63" t="s">
        <v>42</v>
      </c>
      <c r="B20" s="64">
        <f>VLOOKUP($A20,'Return Data'!$B$7:$R$526,3,0)</f>
        <v>44001</v>
      </c>
      <c r="C20" s="65">
        <f>VLOOKUP($A20,'Return Data'!$B$7:$R$526,4,0)</f>
        <v>8.7780000000000005</v>
      </c>
      <c r="D20" s="65">
        <f>VLOOKUP($A20,'Return Data'!$B$7:$R$526,10,0)</f>
        <v>17.514800000000001</v>
      </c>
      <c r="E20" s="66">
        <f t="shared" si="0"/>
        <v>13</v>
      </c>
      <c r="F20" s="65">
        <f>VLOOKUP($A20,'Return Data'!$B$7:$R$526,11,0)</f>
        <v>-13.1562</v>
      </c>
      <c r="G20" s="66">
        <f t="shared" si="1"/>
        <v>5</v>
      </c>
      <c r="H20" s="65">
        <f>VLOOKUP($A20,'Return Data'!$B$7:$R$526,12,0)</f>
        <v>-2.0695000000000001</v>
      </c>
      <c r="I20" s="66">
        <f t="shared" si="2"/>
        <v>4</v>
      </c>
      <c r="J20" s="65">
        <f>VLOOKUP($A20,'Return Data'!$B$7:$R$526,13,0)</f>
        <v>-6.9978999999999996</v>
      </c>
      <c r="K20" s="66">
        <f t="shared" si="3"/>
        <v>2</v>
      </c>
      <c r="L20" s="65"/>
      <c r="M20" s="66"/>
      <c r="N20" s="65"/>
      <c r="O20" s="66"/>
      <c r="P20" s="65"/>
      <c r="Q20" s="66"/>
      <c r="R20" s="65">
        <f>VLOOKUP($A20,'Return Data'!$B$7:$R$526,16,0)</f>
        <v>-6.6997999999999998</v>
      </c>
      <c r="S20" s="67">
        <f t="shared" si="7"/>
        <v>16</v>
      </c>
    </row>
    <row r="21" spans="1:19" x14ac:dyDescent="0.3">
      <c r="A21" s="63" t="s">
        <v>43</v>
      </c>
      <c r="B21" s="64">
        <f>VLOOKUP($A21,'Return Data'!$B$7:$R$526,3,0)</f>
        <v>44001</v>
      </c>
      <c r="C21" s="65">
        <f>VLOOKUP($A21,'Return Data'!$B$7:$R$526,4,0)</f>
        <v>192.3449</v>
      </c>
      <c r="D21" s="65">
        <f>VLOOKUP($A21,'Return Data'!$B$7:$R$526,10,0)</f>
        <v>20.891999999999999</v>
      </c>
      <c r="E21" s="66">
        <f t="shared" si="0"/>
        <v>6</v>
      </c>
      <c r="F21" s="65">
        <f>VLOOKUP($A21,'Return Data'!$B$7:$R$526,11,0)</f>
        <v>-20.089300000000001</v>
      </c>
      <c r="G21" s="66">
        <f t="shared" si="1"/>
        <v>15</v>
      </c>
      <c r="H21" s="65">
        <f>VLOOKUP($A21,'Return Data'!$B$7:$R$526,12,0)</f>
        <v>-13.516</v>
      </c>
      <c r="I21" s="66">
        <f t="shared" si="2"/>
        <v>15</v>
      </c>
      <c r="J21" s="65">
        <f>VLOOKUP($A21,'Return Data'!$B$7:$R$526,13,0)</f>
        <v>-22.226099999999999</v>
      </c>
      <c r="K21" s="66">
        <f t="shared" si="3"/>
        <v>15</v>
      </c>
      <c r="L21" s="65">
        <f>VLOOKUP($A21,'Return Data'!$B$7:$R$526,17,0)</f>
        <v>-14.0863</v>
      </c>
      <c r="M21" s="66">
        <f t="shared" si="4"/>
        <v>10</v>
      </c>
      <c r="N21" s="65">
        <f>VLOOKUP($A21,'Return Data'!$B$7:$R$526,14,0)</f>
        <v>-7.6441999999999997</v>
      </c>
      <c r="O21" s="66">
        <f t="shared" si="5"/>
        <v>9</v>
      </c>
      <c r="P21" s="65">
        <f>VLOOKUP($A21,'Return Data'!$B$7:$R$526,15,0)</f>
        <v>1.1514</v>
      </c>
      <c r="Q21" s="66">
        <f t="shared" si="6"/>
        <v>9</v>
      </c>
      <c r="R21" s="65">
        <f>VLOOKUP($A21,'Return Data'!$B$7:$R$526,16,0)</f>
        <v>14.2256</v>
      </c>
      <c r="S21" s="67">
        <f t="shared" si="7"/>
        <v>4</v>
      </c>
    </row>
    <row r="22" spans="1:19" x14ac:dyDescent="0.3">
      <c r="A22" s="63" t="s">
        <v>44</v>
      </c>
      <c r="B22" s="64">
        <f>VLOOKUP($A22,'Return Data'!$B$7:$R$526,3,0)</f>
        <v>44001</v>
      </c>
      <c r="C22" s="65">
        <f>VLOOKUP($A22,'Return Data'!$B$7:$R$526,4,0)</f>
        <v>9.56</v>
      </c>
      <c r="D22" s="65">
        <f>VLOOKUP($A22,'Return Data'!$B$7:$R$526,10,0)</f>
        <v>28.150099999999998</v>
      </c>
      <c r="E22" s="66">
        <f t="shared" si="0"/>
        <v>2</v>
      </c>
      <c r="F22" s="65">
        <f>VLOOKUP($A22,'Return Data'!$B$7:$R$526,11,0)</f>
        <v>-11.1524</v>
      </c>
      <c r="G22" s="66">
        <f t="shared" si="1"/>
        <v>2</v>
      </c>
      <c r="H22" s="65">
        <f>VLOOKUP($A22,'Return Data'!$B$7:$R$526,12,0)</f>
        <v>-0.62370000000000003</v>
      </c>
      <c r="I22" s="66">
        <f t="shared" si="2"/>
        <v>1</v>
      </c>
      <c r="J22" s="65">
        <f>VLOOKUP($A22,'Return Data'!$B$7:$R$526,13,0)</f>
        <v>-8.9524000000000008</v>
      </c>
      <c r="K22" s="66">
        <f t="shared" si="3"/>
        <v>5</v>
      </c>
      <c r="L22" s="65"/>
      <c r="M22" s="66"/>
      <c r="N22" s="65"/>
      <c r="O22" s="66"/>
      <c r="P22" s="65"/>
      <c r="Q22" s="66"/>
      <c r="R22" s="65">
        <f>VLOOKUP($A22,'Return Data'!$B$7:$R$526,16,0)</f>
        <v>-2.8801000000000001</v>
      </c>
      <c r="S22" s="67">
        <f t="shared" si="7"/>
        <v>13</v>
      </c>
    </row>
    <row r="23" spans="1:19" x14ac:dyDescent="0.3">
      <c r="A23" s="63" t="s">
        <v>45</v>
      </c>
      <c r="B23" s="64">
        <f>VLOOKUP($A23,'Return Data'!$B$7:$R$526,3,0)</f>
        <v>44001</v>
      </c>
      <c r="C23" s="65">
        <f>VLOOKUP($A23,'Return Data'!$B$7:$R$526,4,0)</f>
        <v>56.265099999999997</v>
      </c>
      <c r="D23" s="65">
        <f>VLOOKUP($A23,'Return Data'!$B$7:$R$526,10,0)</f>
        <v>20.168900000000001</v>
      </c>
      <c r="E23" s="66">
        <f t="shared" si="0"/>
        <v>9</v>
      </c>
      <c r="F23" s="65">
        <f>VLOOKUP($A23,'Return Data'!$B$7:$R$526,11,0)</f>
        <v>-12.203799999999999</v>
      </c>
      <c r="G23" s="66">
        <f t="shared" si="1"/>
        <v>3</v>
      </c>
      <c r="H23" s="65">
        <f>VLOOKUP($A23,'Return Data'!$B$7:$R$526,12,0)</f>
        <v>-0.81459999999999999</v>
      </c>
      <c r="I23" s="66">
        <f t="shared" si="2"/>
        <v>2</v>
      </c>
      <c r="J23" s="65">
        <f>VLOOKUP($A23,'Return Data'!$B$7:$R$526,13,0)</f>
        <v>-6.4082999999999997</v>
      </c>
      <c r="K23" s="66">
        <f t="shared" si="3"/>
        <v>1</v>
      </c>
      <c r="L23" s="65">
        <f>VLOOKUP($A23,'Return Data'!$B$7:$R$526,17,0)</f>
        <v>-2.8180999999999998</v>
      </c>
      <c r="M23" s="66">
        <f t="shared" si="4"/>
        <v>1</v>
      </c>
      <c r="N23" s="65">
        <f>VLOOKUP($A23,'Return Data'!$B$7:$R$526,14,0)</f>
        <v>1.5819000000000001</v>
      </c>
      <c r="O23" s="66">
        <f t="shared" si="5"/>
        <v>1</v>
      </c>
      <c r="P23" s="65">
        <f>VLOOKUP($A23,'Return Data'!$B$7:$R$526,15,0)</f>
        <v>3.5745</v>
      </c>
      <c r="Q23" s="66">
        <f t="shared" si="6"/>
        <v>6</v>
      </c>
      <c r="R23" s="65">
        <f>VLOOKUP($A23,'Return Data'!$B$7:$R$526,16,0)</f>
        <v>12.27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20.727674999999998</v>
      </c>
      <c r="E25" s="74"/>
      <c r="F25" s="75">
        <f>AVERAGE(F8:F23)</f>
        <v>-14.825500000000002</v>
      </c>
      <c r="G25" s="74"/>
      <c r="H25" s="75">
        <f>AVERAGE(H8:H23)</f>
        <v>-6.4687062500000012</v>
      </c>
      <c r="I25" s="74"/>
      <c r="J25" s="75">
        <f>AVERAGE(J8:J23)</f>
        <v>-13.696293750000001</v>
      </c>
      <c r="K25" s="74"/>
      <c r="L25" s="75">
        <f>AVERAGE(L8:L23)</f>
        <v>-9.2522499999999983</v>
      </c>
      <c r="M25" s="74"/>
      <c r="N25" s="75">
        <f>AVERAGE(N8:N23)</f>
        <v>-4.1920999999999999</v>
      </c>
      <c r="O25" s="74"/>
      <c r="P25" s="75">
        <f>AVERAGE(P8:P23)</f>
        <v>3.4248090909090916</v>
      </c>
      <c r="Q25" s="74"/>
      <c r="R25" s="75">
        <f>AVERAGE(R8:R23)</f>
        <v>7.8591937500000011</v>
      </c>
      <c r="S25" s="76"/>
    </row>
    <row r="26" spans="1:19" x14ac:dyDescent="0.3">
      <c r="A26" s="73" t="s">
        <v>28</v>
      </c>
      <c r="B26" s="74"/>
      <c r="C26" s="74"/>
      <c r="D26" s="75">
        <f>MIN(D8:D23)</f>
        <v>13.338100000000001</v>
      </c>
      <c r="E26" s="74"/>
      <c r="F26" s="75">
        <f>MIN(F8:F23)</f>
        <v>-20.4269</v>
      </c>
      <c r="G26" s="74"/>
      <c r="H26" s="75">
        <f>MIN(H8:H23)</f>
        <v>-15.0991</v>
      </c>
      <c r="I26" s="74"/>
      <c r="J26" s="75">
        <f>MIN(J8:J23)</f>
        <v>-24.808399999999999</v>
      </c>
      <c r="K26" s="74"/>
      <c r="L26" s="75">
        <f>MIN(L8:L23)</f>
        <v>-18.865500000000001</v>
      </c>
      <c r="M26" s="74"/>
      <c r="N26" s="75">
        <f>MIN(N8:N23)</f>
        <v>-10.7319</v>
      </c>
      <c r="O26" s="74"/>
      <c r="P26" s="75">
        <f>MIN(P8:P23)</f>
        <v>0.64380000000000004</v>
      </c>
      <c r="Q26" s="74"/>
      <c r="R26" s="75">
        <f>MIN(R8:R23)</f>
        <v>-6.6997999999999998</v>
      </c>
      <c r="S26" s="76"/>
    </row>
    <row r="27" spans="1:19" ht="15" thickBot="1" x14ac:dyDescent="0.35">
      <c r="A27" s="77" t="s">
        <v>29</v>
      </c>
      <c r="B27" s="78"/>
      <c r="C27" s="78"/>
      <c r="D27" s="79">
        <f>MAX(D8:D23)</f>
        <v>28.809100000000001</v>
      </c>
      <c r="E27" s="78"/>
      <c r="F27" s="79">
        <f>MAX(F8:F23)</f>
        <v>-6.7545000000000002</v>
      </c>
      <c r="G27" s="78"/>
      <c r="H27" s="79">
        <f>MAX(H8:H23)</f>
        <v>-0.62370000000000003</v>
      </c>
      <c r="I27" s="78"/>
      <c r="J27" s="79">
        <f>MAX(J8:J23)</f>
        <v>-6.4082999999999997</v>
      </c>
      <c r="K27" s="78"/>
      <c r="L27" s="79">
        <f>MAX(L8:L23)</f>
        <v>-2.8180999999999998</v>
      </c>
      <c r="M27" s="78"/>
      <c r="N27" s="79">
        <f>MAX(N8:N23)</f>
        <v>1.5819000000000001</v>
      </c>
      <c r="O27" s="78"/>
      <c r="P27" s="79">
        <f>MAX(P8:P23)</f>
        <v>6.8921999999999999</v>
      </c>
      <c r="Q27" s="78"/>
      <c r="R27" s="79">
        <f>MAX(R8:R23)</f>
        <v>17.6983</v>
      </c>
      <c r="S27" s="80"/>
    </row>
    <row r="28" spans="1:19" x14ac:dyDescent="0.3">
      <c r="A28" s="113" t="s">
        <v>435</v>
      </c>
    </row>
    <row r="29" spans="1:19" x14ac:dyDescent="0.3">
      <c r="A29" s="14" t="s">
        <v>342</v>
      </c>
    </row>
  </sheetData>
  <sheetProtection algorithmName="SHA-512" hashValue="1L2DbfGgf6S7qXNmlKGkWNBhH+5xerJsV2fvoWLOpqURzUe+EMRhL9ieguHmXGcn6gY4MQdTMaj9k8iHow0v7w==" saltValue="rjC5Vw0B5gIKEPAu2SWP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56.66406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345</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Data'!$B$7:$R$526,3,0)</f>
        <v>44001</v>
      </c>
      <c r="C8" s="65">
        <f>VLOOKUP($A8,'Return Data'!$B$7:$R$526,4,0)</f>
        <v>38.28</v>
      </c>
      <c r="D8" s="65">
        <f>VLOOKUP($A8,'Return Data'!$B$7:$R$526,10,0)</f>
        <v>20.757100000000001</v>
      </c>
      <c r="E8" s="66">
        <f t="shared" ref="E8:E39" si="0">RANK(D8,D$8:D$71,0)</f>
        <v>25</v>
      </c>
      <c r="F8" s="65">
        <f>VLOOKUP($A8,'Return Data'!$B$7:$R$526,11,0)</f>
        <v>-10.8939</v>
      </c>
      <c r="G8" s="66">
        <f t="shared" ref="G8:G39" si="1">RANK(F8,F$8:F$71,0)</f>
        <v>16</v>
      </c>
      <c r="H8" s="65">
        <f>VLOOKUP($A8,'Return Data'!$B$7:$R$526,12,0)</f>
        <v>0.92279999999999995</v>
      </c>
      <c r="I8" s="66">
        <f t="shared" ref="I8:I29" si="2">RANK(H8,H$8:H$71,0)</f>
        <v>16</v>
      </c>
      <c r="J8" s="65">
        <f>VLOOKUP($A8,'Return Data'!$B$7:$R$526,13,0)</f>
        <v>-4.9652000000000003</v>
      </c>
      <c r="K8" s="66">
        <f t="shared" ref="K8:K29" si="3">RANK(J8,J$8:J$71,0)</f>
        <v>14</v>
      </c>
      <c r="L8" s="65">
        <f>VLOOKUP($A8,'Return Data'!$B$7:$R$526,17,0)</f>
        <v>-3.9756</v>
      </c>
      <c r="M8" s="66">
        <f t="shared" ref="M8:M13" si="4">RANK(L8,L$8:L$71,0)</f>
        <v>28</v>
      </c>
      <c r="N8" s="65">
        <f>VLOOKUP($A8,'Return Data'!$B$7:$R$526,14,0)</f>
        <v>2.3892000000000002</v>
      </c>
      <c r="O8" s="66">
        <f>RANK(N8,N$8:N$71,0)</f>
        <v>10</v>
      </c>
      <c r="P8" s="65">
        <f>VLOOKUP($A8,'Return Data'!$B$7:$R$526,15,0)</f>
        <v>7.0808999999999997</v>
      </c>
      <c r="Q8" s="66">
        <f>RANK(P8,P$8:P$71,0)</f>
        <v>11</v>
      </c>
      <c r="R8" s="65">
        <f>VLOOKUP($A8,'Return Data'!$B$7:$R$526,16,0)</f>
        <v>12.888</v>
      </c>
      <c r="S8" s="67">
        <f t="shared" ref="S8:S39" si="5">RANK(R8,R$8:R$71,0)</f>
        <v>9</v>
      </c>
    </row>
    <row r="9" spans="1:20" x14ac:dyDescent="0.3">
      <c r="A9" s="63" t="s">
        <v>164</v>
      </c>
      <c r="B9" s="64">
        <f>VLOOKUP($A9,'Return Data'!$B$7:$R$526,3,0)</f>
        <v>44001</v>
      </c>
      <c r="C9" s="65">
        <f>VLOOKUP($A9,'Return Data'!$B$7:$R$526,4,0)</f>
        <v>31.19</v>
      </c>
      <c r="D9" s="65">
        <f>VLOOKUP($A9,'Return Data'!$B$7:$R$526,10,0)</f>
        <v>21.0792</v>
      </c>
      <c r="E9" s="66">
        <f t="shared" si="0"/>
        <v>23</v>
      </c>
      <c r="F9" s="65">
        <f>VLOOKUP($A9,'Return Data'!$B$7:$R$526,11,0)</f>
        <v>-10.0375</v>
      </c>
      <c r="G9" s="66">
        <f t="shared" si="1"/>
        <v>11</v>
      </c>
      <c r="H9" s="65">
        <f>VLOOKUP($A9,'Return Data'!$B$7:$R$526,12,0)</f>
        <v>1.9614</v>
      </c>
      <c r="I9" s="66">
        <f t="shared" si="2"/>
        <v>10</v>
      </c>
      <c r="J9" s="65">
        <f>VLOOKUP($A9,'Return Data'!$B$7:$R$526,13,0)</f>
        <v>-3.4664000000000001</v>
      </c>
      <c r="K9" s="66">
        <f t="shared" si="3"/>
        <v>9</v>
      </c>
      <c r="L9" s="65">
        <f>VLOOKUP($A9,'Return Data'!$B$7:$R$526,17,0)</f>
        <v>-2.7479</v>
      </c>
      <c r="M9" s="66">
        <f t="shared" si="4"/>
        <v>18</v>
      </c>
      <c r="N9" s="65">
        <f>VLOOKUP($A9,'Return Data'!$B$7:$R$526,14,0)</f>
        <v>3.3643000000000001</v>
      </c>
      <c r="O9" s="66">
        <f>RANK(N9,N$8:N$71,0)</f>
        <v>8</v>
      </c>
      <c r="P9" s="65">
        <f>VLOOKUP($A9,'Return Data'!$B$7:$R$526,15,0)</f>
        <v>7.8063000000000002</v>
      </c>
      <c r="Q9" s="66">
        <f>RANK(P9,P$8:P$71,0)</f>
        <v>9</v>
      </c>
      <c r="R9" s="65">
        <f>VLOOKUP($A9,'Return Data'!$B$7:$R$526,16,0)</f>
        <v>13.6816</v>
      </c>
      <c r="S9" s="67">
        <f t="shared" si="5"/>
        <v>6</v>
      </c>
    </row>
    <row r="10" spans="1:20" x14ac:dyDescent="0.3">
      <c r="A10" s="63" t="s">
        <v>165</v>
      </c>
      <c r="B10" s="64">
        <f>VLOOKUP($A10,'Return Data'!$B$7:$R$526,3,0)</f>
        <v>44001</v>
      </c>
      <c r="C10" s="65">
        <f>VLOOKUP($A10,'Return Data'!$B$7:$R$526,4,0)</f>
        <v>46.54</v>
      </c>
      <c r="D10" s="65">
        <f>VLOOKUP($A10,'Return Data'!$B$7:$R$526,10,0)</f>
        <v>13.408200000000001</v>
      </c>
      <c r="E10" s="66">
        <f t="shared" si="0"/>
        <v>58</v>
      </c>
      <c r="F10" s="65">
        <f>VLOOKUP($A10,'Return Data'!$B$7:$R$526,11,0)</f>
        <v>-12.9252</v>
      </c>
      <c r="G10" s="66">
        <f t="shared" si="1"/>
        <v>24</v>
      </c>
      <c r="H10" s="65">
        <f>VLOOKUP($A10,'Return Data'!$B$7:$R$526,12,0)</f>
        <v>-8.4400000000000003E-2</v>
      </c>
      <c r="I10" s="66">
        <f t="shared" si="2"/>
        <v>19</v>
      </c>
      <c r="J10" s="65">
        <f>VLOOKUP($A10,'Return Data'!$B$7:$R$526,13,0)</f>
        <v>-3.8500999999999999</v>
      </c>
      <c r="K10" s="66">
        <f t="shared" si="3"/>
        <v>10</v>
      </c>
      <c r="L10" s="65">
        <f>VLOOKUP($A10,'Return Data'!$B$7:$R$526,17,0)</f>
        <v>0.74629999999999996</v>
      </c>
      <c r="M10" s="66">
        <f t="shared" si="4"/>
        <v>8</v>
      </c>
      <c r="N10" s="65">
        <f>VLOOKUP($A10,'Return Data'!$B$7:$R$526,14,0)</f>
        <v>5.7961999999999998</v>
      </c>
      <c r="O10" s="66">
        <f>RANK(N10,N$8:N$71,0)</f>
        <v>3</v>
      </c>
      <c r="P10" s="65">
        <f>VLOOKUP($A10,'Return Data'!$B$7:$R$526,15,0)</f>
        <v>8.3524999999999991</v>
      </c>
      <c r="Q10" s="66">
        <f>RANK(P10,P$8:P$71,0)</f>
        <v>5</v>
      </c>
      <c r="R10" s="65">
        <f>VLOOKUP($A10,'Return Data'!$B$7:$R$526,16,0)</f>
        <v>16.4587</v>
      </c>
      <c r="S10" s="67">
        <f t="shared" si="5"/>
        <v>2</v>
      </c>
    </row>
    <row r="11" spans="1:20" x14ac:dyDescent="0.3">
      <c r="A11" s="63" t="s">
        <v>166</v>
      </c>
      <c r="B11" s="64">
        <f>VLOOKUP($A11,'Return Data'!$B$7:$R$526,3,0)</f>
        <v>44001</v>
      </c>
      <c r="C11" s="65">
        <f>VLOOKUP($A11,'Return Data'!$B$7:$R$526,4,0)</f>
        <v>41.99</v>
      </c>
      <c r="D11" s="65">
        <f>VLOOKUP($A11,'Return Data'!$B$7:$R$526,10,0)</f>
        <v>18.281700000000001</v>
      </c>
      <c r="E11" s="66">
        <f t="shared" si="0"/>
        <v>36</v>
      </c>
      <c r="F11" s="65">
        <f>VLOOKUP($A11,'Return Data'!$B$7:$R$526,11,0)</f>
        <v>-13.172000000000001</v>
      </c>
      <c r="G11" s="66">
        <f t="shared" si="1"/>
        <v>29</v>
      </c>
      <c r="H11" s="65">
        <f>VLOOKUP($A11,'Return Data'!$B$7:$R$526,12,0)</f>
        <v>-3.7368000000000001</v>
      </c>
      <c r="I11" s="66">
        <f t="shared" si="2"/>
        <v>35</v>
      </c>
      <c r="J11" s="65">
        <f>VLOOKUP($A11,'Return Data'!$B$7:$R$526,13,0)</f>
        <v>-10.830299999999999</v>
      </c>
      <c r="K11" s="66">
        <f t="shared" si="3"/>
        <v>33</v>
      </c>
      <c r="L11" s="65">
        <f>VLOOKUP($A11,'Return Data'!$B$7:$R$526,17,0)</f>
        <v>-7.0012999999999996</v>
      </c>
      <c r="M11" s="66">
        <f t="shared" si="4"/>
        <v>41</v>
      </c>
      <c r="N11" s="65">
        <f>VLOOKUP($A11,'Return Data'!$B$7:$R$526,14,0)</f>
        <v>-3.1738</v>
      </c>
      <c r="O11" s="66">
        <f>RANK(N11,N$8:N$71,0)</f>
        <v>39</v>
      </c>
      <c r="P11" s="65">
        <f>VLOOKUP($A11,'Return Data'!$B$7:$R$526,15,0)</f>
        <v>2.5596999999999999</v>
      </c>
      <c r="Q11" s="66">
        <f>RANK(P11,P$8:P$71,0)</f>
        <v>35</v>
      </c>
      <c r="R11" s="65">
        <f>VLOOKUP($A11,'Return Data'!$B$7:$R$526,16,0)</f>
        <v>0.85399999999999998</v>
      </c>
      <c r="S11" s="67">
        <f t="shared" si="5"/>
        <v>48</v>
      </c>
    </row>
    <row r="12" spans="1:20" x14ac:dyDescent="0.3">
      <c r="A12" s="63" t="s">
        <v>167</v>
      </c>
      <c r="B12" s="64">
        <f>VLOOKUP($A12,'Return Data'!$B$7:$R$526,3,0)</f>
        <v>44001</v>
      </c>
      <c r="C12" s="65">
        <f>VLOOKUP($A12,'Return Data'!$B$7:$R$526,4,0)</f>
        <v>38.911000000000001</v>
      </c>
      <c r="D12" s="65">
        <f>VLOOKUP($A12,'Return Data'!$B$7:$R$526,10,0)</f>
        <v>16.110600000000002</v>
      </c>
      <c r="E12" s="66">
        <f t="shared" si="0"/>
        <v>49</v>
      </c>
      <c r="F12" s="65">
        <f>VLOOKUP($A12,'Return Data'!$B$7:$R$526,11,0)</f>
        <v>-10.5021</v>
      </c>
      <c r="G12" s="66">
        <f t="shared" si="1"/>
        <v>14</v>
      </c>
      <c r="H12" s="65">
        <f>VLOOKUP($A12,'Return Data'!$B$7:$R$526,12,0)</f>
        <v>1.2358</v>
      </c>
      <c r="I12" s="66">
        <f t="shared" si="2"/>
        <v>14</v>
      </c>
      <c r="J12" s="65">
        <f>VLOOKUP($A12,'Return Data'!$B$7:$R$526,13,0)</f>
        <v>-2.9796</v>
      </c>
      <c r="K12" s="66">
        <f t="shared" si="3"/>
        <v>8</v>
      </c>
      <c r="L12" s="65">
        <f>VLOOKUP($A12,'Return Data'!$B$7:$R$526,17,0)</f>
        <v>1.4662999999999999</v>
      </c>
      <c r="M12" s="66">
        <f t="shared" si="4"/>
        <v>4</v>
      </c>
      <c r="N12" s="65">
        <f>VLOOKUP($A12,'Return Data'!$B$7:$R$526,14,0)</f>
        <v>2.2427000000000001</v>
      </c>
      <c r="O12" s="66">
        <f>RANK(N12,N$8:N$71,0)</f>
        <v>12</v>
      </c>
      <c r="P12" s="65">
        <f>VLOOKUP($A12,'Return Data'!$B$7:$R$526,15,0)</f>
        <v>5.4762000000000004</v>
      </c>
      <c r="Q12" s="66">
        <f>RANK(P12,P$8:P$71,0)</f>
        <v>20</v>
      </c>
      <c r="R12" s="65">
        <f>VLOOKUP($A12,'Return Data'!$B$7:$R$526,16,0)</f>
        <v>11.7018</v>
      </c>
      <c r="S12" s="67">
        <f t="shared" si="5"/>
        <v>13</v>
      </c>
    </row>
    <row r="13" spans="1:20" x14ac:dyDescent="0.3">
      <c r="A13" s="63" t="s">
        <v>168</v>
      </c>
      <c r="B13" s="64">
        <f>VLOOKUP($A13,'Return Data'!$B$7:$R$526,3,0)</f>
        <v>44001</v>
      </c>
      <c r="C13" s="65">
        <f>VLOOKUP($A13,'Return Data'!$B$7:$R$526,4,0)</f>
        <v>8.6999999999999993</v>
      </c>
      <c r="D13" s="65">
        <f>VLOOKUP($A13,'Return Data'!$B$7:$R$526,10,0)</f>
        <v>14.624499999999999</v>
      </c>
      <c r="E13" s="66">
        <f t="shared" si="0"/>
        <v>53</v>
      </c>
      <c r="F13" s="65">
        <f>VLOOKUP($A13,'Return Data'!$B$7:$R$526,11,0)</f>
        <v>-4.5004999999999997</v>
      </c>
      <c r="G13" s="66">
        <f t="shared" si="1"/>
        <v>3</v>
      </c>
      <c r="H13" s="65">
        <f>VLOOKUP($A13,'Return Data'!$B$7:$R$526,12,0)</f>
        <v>8.0745000000000005</v>
      </c>
      <c r="I13" s="66">
        <f t="shared" si="2"/>
        <v>2</v>
      </c>
      <c r="J13" s="65">
        <f>VLOOKUP($A13,'Return Data'!$B$7:$R$526,13,0)</f>
        <v>2.9586000000000001</v>
      </c>
      <c r="K13" s="66">
        <f t="shared" si="3"/>
        <v>2</v>
      </c>
      <c r="L13" s="65">
        <f>VLOOKUP($A13,'Return Data'!$B$7:$R$526,17,0)</f>
        <v>-6.1532999999999998</v>
      </c>
      <c r="M13" s="66">
        <f t="shared" si="4"/>
        <v>39</v>
      </c>
      <c r="N13" s="65"/>
      <c r="O13" s="66"/>
      <c r="P13" s="65"/>
      <c r="Q13" s="66"/>
      <c r="R13" s="65">
        <f>VLOOKUP($A13,'Return Data'!$B$7:$R$526,16,0)</f>
        <v>-5.7981999999999996</v>
      </c>
      <c r="S13" s="67">
        <f t="shared" si="5"/>
        <v>55</v>
      </c>
    </row>
    <row r="14" spans="1:20" x14ac:dyDescent="0.3">
      <c r="A14" s="63" t="s">
        <v>169</v>
      </c>
      <c r="B14" s="64">
        <f>VLOOKUP($A14,'Return Data'!$B$7:$R$526,3,0)</f>
        <v>44001</v>
      </c>
      <c r="C14" s="65">
        <f>VLOOKUP($A14,'Return Data'!$B$7:$R$526,4,0)</f>
        <v>10.44</v>
      </c>
      <c r="D14" s="65">
        <f>VLOOKUP($A14,'Return Data'!$B$7:$R$526,10,0)</f>
        <v>13.109400000000001</v>
      </c>
      <c r="E14" s="66">
        <f t="shared" si="0"/>
        <v>60</v>
      </c>
      <c r="F14" s="65">
        <f>VLOOKUP($A14,'Return Data'!$B$7:$R$526,11,0)</f>
        <v>-9.6885999999999992</v>
      </c>
      <c r="G14" s="66">
        <f t="shared" si="1"/>
        <v>10</v>
      </c>
      <c r="H14" s="65">
        <f>VLOOKUP($A14,'Return Data'!$B$7:$R$526,12,0)</f>
        <v>2.3529</v>
      </c>
      <c r="I14" s="66">
        <f t="shared" si="2"/>
        <v>7</v>
      </c>
      <c r="J14" s="65">
        <f>VLOOKUP($A14,'Return Data'!$B$7:$R$526,13,0)</f>
        <v>-1.2299</v>
      </c>
      <c r="K14" s="66">
        <f t="shared" si="3"/>
        <v>7</v>
      </c>
      <c r="L14" s="65"/>
      <c r="M14" s="66"/>
      <c r="N14" s="65"/>
      <c r="O14" s="66"/>
      <c r="P14" s="65"/>
      <c r="Q14" s="66"/>
      <c r="R14" s="65">
        <f>VLOOKUP($A14,'Return Data'!$B$7:$R$526,16,0)</f>
        <v>2.6143000000000001</v>
      </c>
      <c r="S14" s="67">
        <f t="shared" si="5"/>
        <v>44</v>
      </c>
    </row>
    <row r="15" spans="1:20" x14ac:dyDescent="0.3">
      <c r="A15" s="63" t="s">
        <v>170</v>
      </c>
      <c r="B15" s="64">
        <f>VLOOKUP($A15,'Return Data'!$B$7:$R$526,3,0)</f>
        <v>44001</v>
      </c>
      <c r="C15" s="65">
        <f>VLOOKUP($A15,'Return Data'!$B$7:$R$526,4,0)</f>
        <v>56.75</v>
      </c>
      <c r="D15" s="65">
        <f>VLOOKUP($A15,'Return Data'!$B$7:$R$526,10,0)</f>
        <v>15.9346</v>
      </c>
      <c r="E15" s="66">
        <f t="shared" si="0"/>
        <v>50</v>
      </c>
      <c r="F15" s="65">
        <f>VLOOKUP($A15,'Return Data'!$B$7:$R$526,11,0)</f>
        <v>-6.3376999999999999</v>
      </c>
      <c r="G15" s="66">
        <f t="shared" si="1"/>
        <v>7</v>
      </c>
      <c r="H15" s="65">
        <f>VLOOKUP($A15,'Return Data'!$B$7:$R$526,12,0)</f>
        <v>7.6032999999999999</v>
      </c>
      <c r="I15" s="66">
        <f t="shared" si="2"/>
        <v>4</v>
      </c>
      <c r="J15" s="65">
        <f>VLOOKUP($A15,'Return Data'!$B$7:$R$526,13,0)</f>
        <v>2.7892999999999999</v>
      </c>
      <c r="K15" s="66">
        <f t="shared" si="3"/>
        <v>3</v>
      </c>
      <c r="L15" s="65">
        <f>VLOOKUP($A15,'Return Data'!$B$7:$R$526,17,0)</f>
        <v>-2.0055999999999998</v>
      </c>
      <c r="M15" s="66">
        <f t="shared" ref="M15:M29" si="6">RANK(L15,L$8:L$71,0)</f>
        <v>15</v>
      </c>
      <c r="N15" s="65">
        <f>VLOOKUP($A15,'Return Data'!$B$7:$R$526,14,0)</f>
        <v>4.7065000000000001</v>
      </c>
      <c r="O15" s="66">
        <f t="shared" ref="O15:O24" si="7">RANK(N15,N$8:N$71,0)</f>
        <v>7</v>
      </c>
      <c r="P15" s="65">
        <f>VLOOKUP($A15,'Return Data'!$B$7:$R$526,15,0)</f>
        <v>7.9646999999999997</v>
      </c>
      <c r="Q15" s="66">
        <f>RANK(P15,P$8:P$71,0)</f>
        <v>8</v>
      </c>
      <c r="R15" s="65">
        <f>VLOOKUP($A15,'Return Data'!$B$7:$R$526,16,0)</f>
        <v>12.607200000000001</v>
      </c>
      <c r="S15" s="67">
        <f t="shared" si="5"/>
        <v>10</v>
      </c>
    </row>
    <row r="16" spans="1:20" x14ac:dyDescent="0.3">
      <c r="A16" s="63" t="s">
        <v>171</v>
      </c>
      <c r="B16" s="64">
        <f>VLOOKUP($A16,'Return Data'!$B$7:$R$526,3,0)</f>
        <v>44001</v>
      </c>
      <c r="C16" s="65">
        <f>VLOOKUP($A16,'Return Data'!$B$7:$R$526,4,0)</f>
        <v>65.180000000000007</v>
      </c>
      <c r="D16" s="65">
        <f>VLOOKUP($A16,'Return Data'!$B$7:$R$526,10,0)</f>
        <v>18.6601</v>
      </c>
      <c r="E16" s="66">
        <f t="shared" si="0"/>
        <v>34</v>
      </c>
      <c r="F16" s="65">
        <f>VLOOKUP($A16,'Return Data'!$B$7:$R$526,11,0)</f>
        <v>-8.8901000000000003</v>
      </c>
      <c r="G16" s="66">
        <f t="shared" si="1"/>
        <v>9</v>
      </c>
      <c r="H16" s="65">
        <f>VLOOKUP($A16,'Return Data'!$B$7:$R$526,12,0)</f>
        <v>3.2309000000000001</v>
      </c>
      <c r="I16" s="66">
        <f t="shared" si="2"/>
        <v>5</v>
      </c>
      <c r="J16" s="65">
        <f>VLOOKUP($A16,'Return Data'!$B$7:$R$526,13,0)</f>
        <v>-4.7355</v>
      </c>
      <c r="K16" s="66">
        <f t="shared" si="3"/>
        <v>12</v>
      </c>
      <c r="L16" s="65">
        <f>VLOOKUP($A16,'Return Data'!$B$7:$R$526,17,0)</f>
        <v>2.8191999999999999</v>
      </c>
      <c r="M16" s="66">
        <f t="shared" si="6"/>
        <v>2</v>
      </c>
      <c r="N16" s="65">
        <f>VLOOKUP($A16,'Return Data'!$B$7:$R$526,14,0)</f>
        <v>5.3422000000000001</v>
      </c>
      <c r="O16" s="66">
        <f t="shared" si="7"/>
        <v>5</v>
      </c>
      <c r="P16" s="65">
        <f>VLOOKUP($A16,'Return Data'!$B$7:$R$526,15,0)</f>
        <v>7.2013999999999996</v>
      </c>
      <c r="Q16" s="66">
        <f>RANK(P16,P$8:P$71,0)</f>
        <v>10</v>
      </c>
      <c r="R16" s="65">
        <f>VLOOKUP($A16,'Return Data'!$B$7:$R$526,16,0)</f>
        <v>11.013199999999999</v>
      </c>
      <c r="S16" s="67">
        <f t="shared" si="5"/>
        <v>17</v>
      </c>
    </row>
    <row r="17" spans="1:19" x14ac:dyDescent="0.3">
      <c r="A17" s="63" t="s">
        <v>172</v>
      </c>
      <c r="B17" s="64">
        <f>VLOOKUP($A17,'Return Data'!$B$7:$R$526,3,0)</f>
        <v>44001</v>
      </c>
      <c r="C17" s="65">
        <f>VLOOKUP($A17,'Return Data'!$B$7:$R$526,4,0)</f>
        <v>47.031999999999996</v>
      </c>
      <c r="D17" s="65">
        <f>VLOOKUP($A17,'Return Data'!$B$7:$R$526,10,0)</f>
        <v>21.382300000000001</v>
      </c>
      <c r="E17" s="66">
        <f t="shared" si="0"/>
        <v>18</v>
      </c>
      <c r="F17" s="65">
        <f>VLOOKUP($A17,'Return Data'!$B$7:$R$526,11,0)</f>
        <v>-13.3019</v>
      </c>
      <c r="G17" s="66">
        <f t="shared" si="1"/>
        <v>30</v>
      </c>
      <c r="H17" s="65">
        <f>VLOOKUP($A17,'Return Data'!$B$7:$R$526,12,0)</f>
        <v>-2.738</v>
      </c>
      <c r="I17" s="66">
        <f t="shared" si="2"/>
        <v>26</v>
      </c>
      <c r="J17" s="65">
        <f>VLOOKUP($A17,'Return Data'!$B$7:$R$526,13,0)</f>
        <v>-6.7657999999999996</v>
      </c>
      <c r="K17" s="66">
        <f t="shared" si="3"/>
        <v>18</v>
      </c>
      <c r="L17" s="65">
        <f>VLOOKUP($A17,'Return Data'!$B$7:$R$526,17,0)</f>
        <v>0.25359999999999999</v>
      </c>
      <c r="M17" s="66">
        <f t="shared" si="6"/>
        <v>9</v>
      </c>
      <c r="N17" s="65">
        <f>VLOOKUP($A17,'Return Data'!$B$7:$R$526,14,0)</f>
        <v>2.2448000000000001</v>
      </c>
      <c r="O17" s="66">
        <f t="shared" si="7"/>
        <v>11</v>
      </c>
      <c r="P17" s="65">
        <f>VLOOKUP($A17,'Return Data'!$B$7:$R$526,15,0)</f>
        <v>8.1725999999999992</v>
      </c>
      <c r="Q17" s="66">
        <f>RANK(P17,P$8:P$71,0)</f>
        <v>6</v>
      </c>
      <c r="R17" s="65">
        <f>VLOOKUP($A17,'Return Data'!$B$7:$R$526,16,0)</f>
        <v>12.9541</v>
      </c>
      <c r="S17" s="67">
        <f t="shared" si="5"/>
        <v>8</v>
      </c>
    </row>
    <row r="18" spans="1:19" x14ac:dyDescent="0.3">
      <c r="A18" s="63" t="s">
        <v>173</v>
      </c>
      <c r="B18" s="64">
        <f>VLOOKUP($A18,'Return Data'!$B$7:$R$526,3,0)</f>
        <v>44001</v>
      </c>
      <c r="C18" s="65">
        <f>VLOOKUP($A18,'Return Data'!$B$7:$R$526,4,0)</f>
        <v>44.29</v>
      </c>
      <c r="D18" s="65">
        <f>VLOOKUP($A18,'Return Data'!$B$7:$R$526,10,0)</f>
        <v>17.636099999999999</v>
      </c>
      <c r="E18" s="66">
        <f t="shared" si="0"/>
        <v>37</v>
      </c>
      <c r="F18" s="65">
        <f>VLOOKUP($A18,'Return Data'!$B$7:$R$526,11,0)</f>
        <v>-14.777799999999999</v>
      </c>
      <c r="G18" s="66">
        <f t="shared" si="1"/>
        <v>43</v>
      </c>
      <c r="H18" s="65">
        <f>VLOOKUP($A18,'Return Data'!$B$7:$R$526,12,0)</f>
        <v>-4.4856999999999996</v>
      </c>
      <c r="I18" s="66">
        <f t="shared" si="2"/>
        <v>40</v>
      </c>
      <c r="J18" s="65">
        <f>VLOOKUP($A18,'Return Data'!$B$7:$R$526,13,0)</f>
        <v>-10.9391</v>
      </c>
      <c r="K18" s="66">
        <f t="shared" si="3"/>
        <v>37</v>
      </c>
      <c r="L18" s="65">
        <f>VLOOKUP($A18,'Return Data'!$B$7:$R$526,17,0)</f>
        <v>-3.6962999999999999</v>
      </c>
      <c r="M18" s="66">
        <f t="shared" si="6"/>
        <v>24</v>
      </c>
      <c r="N18" s="65">
        <f>VLOOKUP($A18,'Return Data'!$B$7:$R$526,14,0)</f>
        <v>-0.37319999999999998</v>
      </c>
      <c r="O18" s="66">
        <f t="shared" si="7"/>
        <v>27</v>
      </c>
      <c r="P18" s="65">
        <f>VLOOKUP($A18,'Return Data'!$B$7:$R$526,15,0)</f>
        <v>4.0545</v>
      </c>
      <c r="Q18" s="66">
        <f>RANK(P18,P$8:P$71,0)</f>
        <v>26</v>
      </c>
      <c r="R18" s="65">
        <f>VLOOKUP($A18,'Return Data'!$B$7:$R$526,16,0)</f>
        <v>10.0334</v>
      </c>
      <c r="S18" s="67">
        <f t="shared" si="5"/>
        <v>23</v>
      </c>
    </row>
    <row r="19" spans="1:19" x14ac:dyDescent="0.3">
      <c r="A19" s="81" t="s">
        <v>174</v>
      </c>
      <c r="B19" s="64">
        <f>VLOOKUP($A19,'Return Data'!$B$7:$R$526,3,0)</f>
        <v>44001</v>
      </c>
      <c r="C19" s="65">
        <f>VLOOKUP($A19,'Return Data'!$B$7:$R$526,4,0)</f>
        <v>13.383900000000001</v>
      </c>
      <c r="D19" s="65">
        <f>VLOOKUP($A19,'Return Data'!$B$7:$R$526,10,0)</f>
        <v>17.059699999999999</v>
      </c>
      <c r="E19" s="66">
        <f t="shared" si="0"/>
        <v>43</v>
      </c>
      <c r="F19" s="65">
        <f>VLOOKUP($A19,'Return Data'!$B$7:$R$526,11,0)</f>
        <v>-15.448600000000001</v>
      </c>
      <c r="G19" s="66">
        <f t="shared" si="1"/>
        <v>47</v>
      </c>
      <c r="H19" s="65">
        <f>VLOOKUP($A19,'Return Data'!$B$7:$R$526,12,0)</f>
        <v>-5.3486000000000002</v>
      </c>
      <c r="I19" s="66">
        <f t="shared" si="2"/>
        <v>46</v>
      </c>
      <c r="J19" s="65">
        <f>VLOOKUP($A19,'Return Data'!$B$7:$R$526,13,0)</f>
        <v>-12.129</v>
      </c>
      <c r="K19" s="66">
        <f t="shared" si="3"/>
        <v>45</v>
      </c>
      <c r="L19" s="65">
        <f>VLOOKUP($A19,'Return Data'!$B$7:$R$526,17,0)</f>
        <v>-3.7545999999999999</v>
      </c>
      <c r="M19" s="66">
        <f t="shared" si="6"/>
        <v>25</v>
      </c>
      <c r="N19" s="65">
        <f>VLOOKUP($A19,'Return Data'!$B$7:$R$526,14,0)</f>
        <v>-0.61199999999999999</v>
      </c>
      <c r="O19" s="66">
        <f t="shared" si="7"/>
        <v>28</v>
      </c>
      <c r="P19" s="65"/>
      <c r="Q19" s="66"/>
      <c r="R19" s="65">
        <f>VLOOKUP($A19,'Return Data'!$B$7:$R$526,16,0)</f>
        <v>6.7316000000000003</v>
      </c>
      <c r="S19" s="67">
        <f t="shared" si="5"/>
        <v>38</v>
      </c>
    </row>
    <row r="20" spans="1:19" x14ac:dyDescent="0.3">
      <c r="A20" s="63" t="s">
        <v>175</v>
      </c>
      <c r="B20" s="64">
        <f>VLOOKUP($A20,'Return Data'!$B$7:$R$526,3,0)</f>
        <v>44001</v>
      </c>
      <c r="C20" s="65">
        <f>VLOOKUP($A20,'Return Data'!$B$7:$R$526,4,0)</f>
        <v>494.45089999999999</v>
      </c>
      <c r="D20" s="65">
        <f>VLOOKUP($A20,'Return Data'!$B$7:$R$526,10,0)</f>
        <v>17.241700000000002</v>
      </c>
      <c r="E20" s="66">
        <f t="shared" si="0"/>
        <v>42</v>
      </c>
      <c r="F20" s="65">
        <f>VLOOKUP($A20,'Return Data'!$B$7:$R$526,11,0)</f>
        <v>-19.022099999999998</v>
      </c>
      <c r="G20" s="66">
        <f t="shared" si="1"/>
        <v>61</v>
      </c>
      <c r="H20" s="65">
        <f>VLOOKUP($A20,'Return Data'!$B$7:$R$526,12,0)</f>
        <v>-11.4864</v>
      </c>
      <c r="I20" s="66">
        <f t="shared" si="2"/>
        <v>56</v>
      </c>
      <c r="J20" s="65">
        <f>VLOOKUP($A20,'Return Data'!$B$7:$R$526,13,0)</f>
        <v>-17.191500000000001</v>
      </c>
      <c r="K20" s="66">
        <f t="shared" si="3"/>
        <v>51</v>
      </c>
      <c r="L20" s="65">
        <f>VLOOKUP($A20,'Return Data'!$B$7:$R$526,17,0)</f>
        <v>-7.7392000000000003</v>
      </c>
      <c r="M20" s="66">
        <f t="shared" si="6"/>
        <v>45</v>
      </c>
      <c r="N20" s="65">
        <f>VLOOKUP($A20,'Return Data'!$B$7:$R$526,14,0)</f>
        <v>-2.4108999999999998</v>
      </c>
      <c r="O20" s="66">
        <f t="shared" si="7"/>
        <v>36</v>
      </c>
      <c r="P20" s="65">
        <f>VLOOKUP($A20,'Return Data'!$B$7:$R$526,15,0)</f>
        <v>3.0143</v>
      </c>
      <c r="Q20" s="66">
        <f>RANK(P20,P$8:P$71,0)</f>
        <v>32</v>
      </c>
      <c r="R20" s="65">
        <f>VLOOKUP($A20,'Return Data'!$B$7:$R$526,16,0)</f>
        <v>10.000999999999999</v>
      </c>
      <c r="S20" s="67">
        <f t="shared" si="5"/>
        <v>24</v>
      </c>
    </row>
    <row r="21" spans="1:19" x14ac:dyDescent="0.3">
      <c r="A21" s="63" t="s">
        <v>176</v>
      </c>
      <c r="B21" s="64">
        <f>VLOOKUP($A21,'Return Data'!$B$7:$R$526,3,0)</f>
        <v>44001</v>
      </c>
      <c r="C21" s="65">
        <f>VLOOKUP($A21,'Return Data'!$B$7:$R$526,4,0)</f>
        <v>320.101</v>
      </c>
      <c r="D21" s="65">
        <f>VLOOKUP($A21,'Return Data'!$B$7:$R$526,10,0)</f>
        <v>21.1999</v>
      </c>
      <c r="E21" s="66">
        <f t="shared" si="0"/>
        <v>20</v>
      </c>
      <c r="F21" s="65">
        <f>VLOOKUP($A21,'Return Data'!$B$7:$R$526,11,0)</f>
        <v>-18.177900000000001</v>
      </c>
      <c r="G21" s="66">
        <f t="shared" si="1"/>
        <v>57</v>
      </c>
      <c r="H21" s="65">
        <f>VLOOKUP($A21,'Return Data'!$B$7:$R$526,12,0)</f>
        <v>-7.6478000000000002</v>
      </c>
      <c r="I21" s="66">
        <f t="shared" si="2"/>
        <v>50</v>
      </c>
      <c r="J21" s="65">
        <f>VLOOKUP($A21,'Return Data'!$B$7:$R$526,13,0)</f>
        <v>-15.2035</v>
      </c>
      <c r="K21" s="66">
        <f t="shared" si="3"/>
        <v>47</v>
      </c>
      <c r="L21" s="65">
        <f>VLOOKUP($A21,'Return Data'!$B$7:$R$526,17,0)</f>
        <v>-3.8132000000000001</v>
      </c>
      <c r="M21" s="66">
        <f t="shared" si="6"/>
        <v>26</v>
      </c>
      <c r="N21" s="65">
        <f>VLOOKUP($A21,'Return Data'!$B$7:$R$526,14,0)</f>
        <v>4.07E-2</v>
      </c>
      <c r="O21" s="66">
        <f t="shared" si="7"/>
        <v>23</v>
      </c>
      <c r="P21" s="65">
        <f>VLOOKUP($A21,'Return Data'!$B$7:$R$526,15,0)</f>
        <v>6.2169999999999996</v>
      </c>
      <c r="Q21" s="66">
        <f>RANK(P21,P$8:P$71,0)</f>
        <v>16</v>
      </c>
      <c r="R21" s="65">
        <f>VLOOKUP($A21,'Return Data'!$B$7:$R$526,16,0)</f>
        <v>10.999000000000001</v>
      </c>
      <c r="S21" s="67">
        <f t="shared" si="5"/>
        <v>18</v>
      </c>
    </row>
    <row r="22" spans="1:19" x14ac:dyDescent="0.3">
      <c r="A22" s="63" t="s">
        <v>177</v>
      </c>
      <c r="B22" s="64">
        <f>VLOOKUP($A22,'Return Data'!$B$7:$R$526,3,0)</f>
        <v>44001</v>
      </c>
      <c r="C22" s="65">
        <f>VLOOKUP($A22,'Return Data'!$B$7:$R$526,4,0)</f>
        <v>441.30799999999999</v>
      </c>
      <c r="D22" s="65">
        <f>VLOOKUP($A22,'Return Data'!$B$7:$R$526,10,0)</f>
        <v>23.5181</v>
      </c>
      <c r="E22" s="66">
        <f t="shared" si="0"/>
        <v>6</v>
      </c>
      <c r="F22" s="65">
        <f>VLOOKUP($A22,'Return Data'!$B$7:$R$526,11,0)</f>
        <v>-18.209700000000002</v>
      </c>
      <c r="G22" s="66">
        <f t="shared" si="1"/>
        <v>58</v>
      </c>
      <c r="H22" s="65">
        <f>VLOOKUP($A22,'Return Data'!$B$7:$R$526,12,0)</f>
        <v>-10.1782</v>
      </c>
      <c r="I22" s="66">
        <f t="shared" si="2"/>
        <v>54</v>
      </c>
      <c r="J22" s="65">
        <f>VLOOKUP($A22,'Return Data'!$B$7:$R$526,13,0)</f>
        <v>-18.841000000000001</v>
      </c>
      <c r="K22" s="66">
        <f t="shared" si="3"/>
        <v>54</v>
      </c>
      <c r="L22" s="65">
        <f>VLOOKUP($A22,'Return Data'!$B$7:$R$526,17,0)</f>
        <v>-7.9676</v>
      </c>
      <c r="M22" s="66">
        <f t="shared" si="6"/>
        <v>46</v>
      </c>
      <c r="N22" s="65">
        <f>VLOOKUP($A22,'Return Data'!$B$7:$R$526,14,0)</f>
        <v>-4.5471000000000004</v>
      </c>
      <c r="O22" s="66">
        <f t="shared" si="7"/>
        <v>43</v>
      </c>
      <c r="P22" s="65">
        <f>VLOOKUP($A22,'Return Data'!$B$7:$R$526,15,0)</f>
        <v>2.4940000000000002</v>
      </c>
      <c r="Q22" s="66">
        <f>RANK(P22,P$8:P$71,0)</f>
        <v>36</v>
      </c>
      <c r="R22" s="65">
        <f>VLOOKUP($A22,'Return Data'!$B$7:$R$526,16,0)</f>
        <v>8.2555999999999994</v>
      </c>
      <c r="S22" s="67">
        <f t="shared" si="5"/>
        <v>31</v>
      </c>
    </row>
    <row r="23" spans="1:19" x14ac:dyDescent="0.3">
      <c r="A23" s="63" t="s">
        <v>178</v>
      </c>
      <c r="B23" s="64">
        <f>VLOOKUP($A23,'Return Data'!$B$7:$R$526,3,0)</f>
        <v>44001</v>
      </c>
      <c r="C23" s="65">
        <f>VLOOKUP($A23,'Return Data'!$B$7:$R$526,4,0)</f>
        <v>33.7498</v>
      </c>
      <c r="D23" s="65">
        <f>VLOOKUP($A23,'Return Data'!$B$7:$R$526,10,0)</f>
        <v>16.669499999999999</v>
      </c>
      <c r="E23" s="66">
        <f t="shared" si="0"/>
        <v>46</v>
      </c>
      <c r="F23" s="65">
        <f>VLOOKUP($A23,'Return Data'!$B$7:$R$526,11,0)</f>
        <v>-16.238800000000001</v>
      </c>
      <c r="G23" s="66">
        <f t="shared" si="1"/>
        <v>52</v>
      </c>
      <c r="H23" s="65">
        <f>VLOOKUP($A23,'Return Data'!$B$7:$R$526,12,0)</f>
        <v>-5.3360000000000003</v>
      </c>
      <c r="I23" s="66">
        <f t="shared" si="2"/>
        <v>45</v>
      </c>
      <c r="J23" s="65">
        <f>VLOOKUP($A23,'Return Data'!$B$7:$R$526,13,0)</f>
        <v>-11.942</v>
      </c>
      <c r="K23" s="66">
        <f t="shared" si="3"/>
        <v>44</v>
      </c>
      <c r="L23" s="65">
        <f>VLOOKUP($A23,'Return Data'!$B$7:$R$526,17,0)</f>
        <v>-5.6079999999999997</v>
      </c>
      <c r="M23" s="66">
        <f t="shared" si="6"/>
        <v>36</v>
      </c>
      <c r="N23" s="65">
        <f>VLOOKUP($A23,'Return Data'!$B$7:$R$526,14,0)</f>
        <v>-2.9114</v>
      </c>
      <c r="O23" s="66">
        <f t="shared" si="7"/>
        <v>38</v>
      </c>
      <c r="P23" s="65">
        <f>VLOOKUP($A23,'Return Data'!$B$7:$R$526,15,0)</f>
        <v>4.8114999999999997</v>
      </c>
      <c r="Q23" s="66">
        <f>RANK(P23,P$8:P$71,0)</f>
        <v>23</v>
      </c>
      <c r="R23" s="65">
        <f>VLOOKUP($A23,'Return Data'!$B$7:$R$526,16,0)</f>
        <v>9.6516999999999999</v>
      </c>
      <c r="S23" s="67">
        <f t="shared" si="5"/>
        <v>27</v>
      </c>
    </row>
    <row r="24" spans="1:19" x14ac:dyDescent="0.3">
      <c r="A24" s="63" t="s">
        <v>179</v>
      </c>
      <c r="B24" s="64">
        <f>VLOOKUP($A24,'Return Data'!$B$7:$R$526,3,0)</f>
        <v>44001</v>
      </c>
      <c r="C24" s="65">
        <f>VLOOKUP($A24,'Return Data'!$B$7:$R$526,4,0)</f>
        <v>356.23</v>
      </c>
      <c r="D24" s="65">
        <f>VLOOKUP($A24,'Return Data'!$B$7:$R$526,10,0)</f>
        <v>22.251999999999999</v>
      </c>
      <c r="E24" s="66">
        <f t="shared" si="0"/>
        <v>13</v>
      </c>
      <c r="F24" s="65">
        <f>VLOOKUP($A24,'Return Data'!$B$7:$R$526,11,0)</f>
        <v>-14.5116</v>
      </c>
      <c r="G24" s="66">
        <f t="shared" si="1"/>
        <v>38</v>
      </c>
      <c r="H24" s="65">
        <f>VLOOKUP($A24,'Return Data'!$B$7:$R$526,12,0)</f>
        <v>-4.5164999999999997</v>
      </c>
      <c r="I24" s="66">
        <f t="shared" si="2"/>
        <v>41</v>
      </c>
      <c r="J24" s="65">
        <f>VLOOKUP($A24,'Return Data'!$B$7:$R$526,13,0)</f>
        <v>-11.412000000000001</v>
      </c>
      <c r="K24" s="66">
        <f t="shared" si="3"/>
        <v>39</v>
      </c>
      <c r="L24" s="65">
        <f>VLOOKUP($A24,'Return Data'!$B$7:$R$526,17,0)</f>
        <v>-2.8824999999999998</v>
      </c>
      <c r="M24" s="66">
        <f t="shared" si="6"/>
        <v>19</v>
      </c>
      <c r="N24" s="65">
        <f>VLOOKUP($A24,'Return Data'!$B$7:$R$526,14,0)</f>
        <v>1.9136</v>
      </c>
      <c r="O24" s="66">
        <f t="shared" si="7"/>
        <v>15</v>
      </c>
      <c r="P24" s="65">
        <f>VLOOKUP($A24,'Return Data'!$B$7:$R$526,15,0)</f>
        <v>5.9484000000000004</v>
      </c>
      <c r="Q24" s="66">
        <f>RANK(P24,P$8:P$71,0)</f>
        <v>18</v>
      </c>
      <c r="R24" s="65">
        <f>VLOOKUP($A24,'Return Data'!$B$7:$R$526,16,0)</f>
        <v>11.401199999999999</v>
      </c>
      <c r="S24" s="67">
        <f t="shared" si="5"/>
        <v>15</v>
      </c>
    </row>
    <row r="25" spans="1:19" x14ac:dyDescent="0.3">
      <c r="A25" s="63" t="s">
        <v>180</v>
      </c>
      <c r="B25" s="64">
        <f>VLOOKUP($A25,'Return Data'!$B$7:$R$526,3,0)</f>
        <v>44001</v>
      </c>
      <c r="C25" s="65">
        <f>VLOOKUP($A25,'Return Data'!$B$7:$R$526,4,0)</f>
        <v>9.3000000000000007</v>
      </c>
      <c r="D25" s="65">
        <f>VLOOKUP($A25,'Return Data'!$B$7:$R$526,10,0)</f>
        <v>13.4146</v>
      </c>
      <c r="E25" s="66">
        <f t="shared" si="0"/>
        <v>57</v>
      </c>
      <c r="F25" s="65">
        <f>VLOOKUP($A25,'Return Data'!$B$7:$R$526,11,0)</f>
        <v>-20.851099999999999</v>
      </c>
      <c r="G25" s="66">
        <f t="shared" si="1"/>
        <v>63</v>
      </c>
      <c r="H25" s="65">
        <f>VLOOKUP($A25,'Return Data'!$B$7:$R$526,12,0)</f>
        <v>-8.9128000000000007</v>
      </c>
      <c r="I25" s="66">
        <f t="shared" si="2"/>
        <v>53</v>
      </c>
      <c r="J25" s="65">
        <f>VLOOKUP($A25,'Return Data'!$B$7:$R$526,13,0)</f>
        <v>-16.065000000000001</v>
      </c>
      <c r="K25" s="66">
        <f t="shared" si="3"/>
        <v>49</v>
      </c>
      <c r="L25" s="65">
        <f>VLOOKUP($A25,'Return Data'!$B$7:$R$526,17,0)</f>
        <v>-5.835</v>
      </c>
      <c r="M25" s="66">
        <f t="shared" si="6"/>
        <v>37</v>
      </c>
      <c r="N25" s="65"/>
      <c r="O25" s="66"/>
      <c r="P25" s="65"/>
      <c r="Q25" s="66"/>
      <c r="R25" s="65">
        <f>VLOOKUP($A25,'Return Data'!$B$7:$R$526,16,0)</f>
        <v>-3.1825000000000001</v>
      </c>
      <c r="S25" s="67">
        <f t="shared" si="5"/>
        <v>51</v>
      </c>
    </row>
    <row r="26" spans="1:19" x14ac:dyDescent="0.3">
      <c r="A26" s="63" t="s">
        <v>181</v>
      </c>
      <c r="B26" s="64">
        <f>VLOOKUP($A26,'Return Data'!$B$7:$R$526,3,0)</f>
        <v>44001</v>
      </c>
      <c r="C26" s="65">
        <f>VLOOKUP($A26,'Return Data'!$B$7:$R$526,4,0)</f>
        <v>25.59</v>
      </c>
      <c r="D26" s="65">
        <f>VLOOKUP($A26,'Return Data'!$B$7:$R$526,10,0)</f>
        <v>8.3404000000000007</v>
      </c>
      <c r="E26" s="66">
        <f t="shared" si="0"/>
        <v>64</v>
      </c>
      <c r="F26" s="65">
        <f>VLOOKUP($A26,'Return Data'!$B$7:$R$526,11,0)</f>
        <v>-14.728400000000001</v>
      </c>
      <c r="G26" s="66">
        <f t="shared" si="1"/>
        <v>42</v>
      </c>
      <c r="H26" s="65">
        <f>VLOOKUP($A26,'Return Data'!$B$7:$R$526,12,0)</f>
        <v>-4.0134999999999996</v>
      </c>
      <c r="I26" s="66">
        <f t="shared" si="2"/>
        <v>38</v>
      </c>
      <c r="J26" s="65">
        <f>VLOOKUP($A26,'Return Data'!$B$7:$R$526,13,0)</f>
        <v>-6.3323999999999998</v>
      </c>
      <c r="K26" s="66">
        <f t="shared" si="3"/>
        <v>17</v>
      </c>
      <c r="L26" s="65">
        <f>VLOOKUP($A26,'Return Data'!$B$7:$R$526,17,0)</f>
        <v>-5.2356999999999996</v>
      </c>
      <c r="M26" s="66">
        <f t="shared" si="6"/>
        <v>33</v>
      </c>
      <c r="N26" s="65">
        <f>VLOOKUP($A26,'Return Data'!$B$7:$R$526,14,0)</f>
        <v>0.40670000000000001</v>
      </c>
      <c r="O26" s="66">
        <f>RANK(N26,N$8:N$71,0)</f>
        <v>22</v>
      </c>
      <c r="P26" s="65">
        <f>VLOOKUP($A26,'Return Data'!$B$7:$R$526,15,0)</f>
        <v>4.9634999999999998</v>
      </c>
      <c r="Q26" s="66">
        <f>RANK(P26,P$8:P$71,0)</f>
        <v>22</v>
      </c>
      <c r="R26" s="65">
        <f>VLOOKUP($A26,'Return Data'!$B$7:$R$526,16,0)</f>
        <v>14.869400000000001</v>
      </c>
      <c r="S26" s="67">
        <f t="shared" si="5"/>
        <v>3</v>
      </c>
    </row>
    <row r="27" spans="1:19" x14ac:dyDescent="0.3">
      <c r="A27" s="63" t="s">
        <v>182</v>
      </c>
      <c r="B27" s="64">
        <f>VLOOKUP($A27,'Return Data'!$B$7:$R$526,3,0)</f>
        <v>44001</v>
      </c>
      <c r="C27" s="65">
        <f>VLOOKUP($A27,'Return Data'!$B$7:$R$526,4,0)</f>
        <v>50.38</v>
      </c>
      <c r="D27" s="65">
        <f>VLOOKUP($A27,'Return Data'!$B$7:$R$526,10,0)</f>
        <v>22.459900000000001</v>
      </c>
      <c r="E27" s="66">
        <f t="shared" si="0"/>
        <v>10</v>
      </c>
      <c r="F27" s="65">
        <f>VLOOKUP($A27,'Return Data'!$B$7:$R$526,11,0)</f>
        <v>-14.566700000000001</v>
      </c>
      <c r="G27" s="66">
        <f t="shared" si="1"/>
        <v>39</v>
      </c>
      <c r="H27" s="65">
        <f>VLOOKUP($A27,'Return Data'!$B$7:$R$526,12,0)</f>
        <v>-7.0651000000000002</v>
      </c>
      <c r="I27" s="66">
        <f t="shared" si="2"/>
        <v>48</v>
      </c>
      <c r="J27" s="65">
        <f>VLOOKUP($A27,'Return Data'!$B$7:$R$526,13,0)</f>
        <v>-15.7666</v>
      </c>
      <c r="K27" s="66">
        <f t="shared" si="3"/>
        <v>48</v>
      </c>
      <c r="L27" s="65">
        <f>VLOOKUP($A27,'Return Data'!$B$7:$R$526,17,0)</f>
        <v>-8.3459000000000003</v>
      </c>
      <c r="M27" s="66">
        <f t="shared" si="6"/>
        <v>47</v>
      </c>
      <c r="N27" s="65">
        <f>VLOOKUP($A27,'Return Data'!$B$7:$R$526,14,0)</f>
        <v>-1.5137</v>
      </c>
      <c r="O27" s="66">
        <f>RANK(N27,N$8:N$71,0)</f>
        <v>30</v>
      </c>
      <c r="P27" s="65">
        <f>VLOOKUP($A27,'Return Data'!$B$7:$R$526,15,0)</f>
        <v>4.18</v>
      </c>
      <c r="Q27" s="66">
        <f>RANK(P27,P$8:P$71,0)</f>
        <v>25</v>
      </c>
      <c r="R27" s="65">
        <f>VLOOKUP($A27,'Return Data'!$B$7:$R$526,16,0)</f>
        <v>11.522600000000001</v>
      </c>
      <c r="S27" s="67">
        <f t="shared" si="5"/>
        <v>14</v>
      </c>
    </row>
    <row r="28" spans="1:19" x14ac:dyDescent="0.3">
      <c r="A28" s="63" t="s">
        <v>183</v>
      </c>
      <c r="B28" s="64">
        <f>VLOOKUP($A28,'Return Data'!$B$7:$R$526,3,0)</f>
        <v>44001</v>
      </c>
      <c r="C28" s="65">
        <f>VLOOKUP($A28,'Return Data'!$B$7:$R$526,4,0)</f>
        <v>8.67</v>
      </c>
      <c r="D28" s="65">
        <f>VLOOKUP($A28,'Return Data'!$B$7:$R$526,10,0)</f>
        <v>17.004000000000001</v>
      </c>
      <c r="E28" s="66">
        <f t="shared" si="0"/>
        <v>44</v>
      </c>
      <c r="F28" s="65">
        <f>VLOOKUP($A28,'Return Data'!$B$7:$R$526,11,0)</f>
        <v>-15.9884</v>
      </c>
      <c r="G28" s="66">
        <f t="shared" si="1"/>
        <v>51</v>
      </c>
      <c r="H28" s="65">
        <f>VLOOKUP($A28,'Return Data'!$B$7:$R$526,12,0)</f>
        <v>-5.5556000000000001</v>
      </c>
      <c r="I28" s="66">
        <f t="shared" si="2"/>
        <v>47</v>
      </c>
      <c r="J28" s="65">
        <f>VLOOKUP($A28,'Return Data'!$B$7:$R$526,13,0)</f>
        <v>-11.620799999999999</v>
      </c>
      <c r="K28" s="66">
        <f t="shared" si="3"/>
        <v>41</v>
      </c>
      <c r="L28" s="65">
        <f>VLOOKUP($A28,'Return Data'!$B$7:$R$526,17,0)</f>
        <v>-4.1087999999999996</v>
      </c>
      <c r="M28" s="66">
        <f t="shared" si="6"/>
        <v>30</v>
      </c>
      <c r="N28" s="65"/>
      <c r="O28" s="66"/>
      <c r="P28" s="65"/>
      <c r="Q28" s="66"/>
      <c r="R28" s="65">
        <f>VLOOKUP($A28,'Return Data'!$B$7:$R$526,16,0)</f>
        <v>-5.5994000000000002</v>
      </c>
      <c r="S28" s="67">
        <f t="shared" si="5"/>
        <v>54</v>
      </c>
    </row>
    <row r="29" spans="1:19" x14ac:dyDescent="0.3">
      <c r="A29" s="63" t="s">
        <v>184</v>
      </c>
      <c r="B29" s="64">
        <f>VLOOKUP($A29,'Return Data'!$B$7:$R$526,3,0)</f>
        <v>44001</v>
      </c>
      <c r="C29" s="65">
        <f>VLOOKUP($A29,'Return Data'!$B$7:$R$526,4,0)</f>
        <v>53.18</v>
      </c>
      <c r="D29" s="65">
        <f>VLOOKUP($A29,'Return Data'!$B$7:$R$526,10,0)</f>
        <v>20.753900000000002</v>
      </c>
      <c r="E29" s="66">
        <f t="shared" si="0"/>
        <v>26</v>
      </c>
      <c r="F29" s="65">
        <f>VLOOKUP($A29,'Return Data'!$B$7:$R$526,11,0)</f>
        <v>-10.320399999999999</v>
      </c>
      <c r="G29" s="66">
        <f t="shared" si="1"/>
        <v>12</v>
      </c>
      <c r="H29" s="65">
        <f>VLOOKUP($A29,'Return Data'!$B$7:$R$526,12,0)</f>
        <v>2.3283</v>
      </c>
      <c r="I29" s="66">
        <f t="shared" si="2"/>
        <v>8</v>
      </c>
      <c r="J29" s="65">
        <f>VLOOKUP($A29,'Return Data'!$B$7:$R$526,13,0)</f>
        <v>-4.4385000000000003</v>
      </c>
      <c r="K29" s="66">
        <f t="shared" si="3"/>
        <v>11</v>
      </c>
      <c r="L29" s="65">
        <f>VLOOKUP($A29,'Return Data'!$B$7:$R$526,17,0)</f>
        <v>-1.1443000000000001</v>
      </c>
      <c r="M29" s="66">
        <f t="shared" si="6"/>
        <v>11</v>
      </c>
      <c r="N29" s="65">
        <f>VLOOKUP($A29,'Return Data'!$B$7:$R$526,14,0)</f>
        <v>4.8124000000000002</v>
      </c>
      <c r="O29" s="66">
        <f>RANK(N29,N$8:N$71,0)</f>
        <v>6</v>
      </c>
      <c r="P29" s="65">
        <f>VLOOKUP($A29,'Return Data'!$B$7:$R$526,15,0)</f>
        <v>8.0406999999999993</v>
      </c>
      <c r="Q29" s="66">
        <f>RANK(P29,P$8:P$71,0)</f>
        <v>7</v>
      </c>
      <c r="R29" s="65">
        <f>VLOOKUP($A29,'Return Data'!$B$7:$R$526,16,0)</f>
        <v>14.190200000000001</v>
      </c>
      <c r="S29" s="67">
        <f t="shared" si="5"/>
        <v>4</v>
      </c>
    </row>
    <row r="30" spans="1:19" x14ac:dyDescent="0.3">
      <c r="A30" s="63" t="s">
        <v>185</v>
      </c>
      <c r="B30" s="64">
        <f>VLOOKUP($A30,'Return Data'!$B$7:$R$526,3,0)</f>
        <v>44001</v>
      </c>
      <c r="C30" s="65">
        <f>VLOOKUP($A30,'Return Data'!$B$7:$R$526,4,0)</f>
        <v>9.0586000000000002</v>
      </c>
      <c r="D30" s="65">
        <f>VLOOKUP($A30,'Return Data'!$B$7:$R$526,10,0)</f>
        <v>21.183700000000002</v>
      </c>
      <c r="E30" s="66">
        <f t="shared" si="0"/>
        <v>21</v>
      </c>
      <c r="F30" s="65">
        <f>VLOOKUP($A30,'Return Data'!$B$7:$R$526,11,0)</f>
        <v>-14.191800000000001</v>
      </c>
      <c r="G30" s="66">
        <f t="shared" si="1"/>
        <v>35</v>
      </c>
      <c r="H30" s="65"/>
      <c r="I30" s="66"/>
      <c r="J30" s="65"/>
      <c r="K30" s="66"/>
      <c r="L30" s="65"/>
      <c r="M30" s="66"/>
      <c r="N30" s="65"/>
      <c r="O30" s="66"/>
      <c r="P30" s="65"/>
      <c r="Q30" s="66"/>
      <c r="R30" s="65">
        <f>VLOOKUP($A30,'Return Data'!$B$7:$R$526,16,0)</f>
        <v>-9.4139999999999997</v>
      </c>
      <c r="S30" s="67">
        <f t="shared" si="5"/>
        <v>58</v>
      </c>
    </row>
    <row r="31" spans="1:19" x14ac:dyDescent="0.3">
      <c r="A31" s="63" t="s">
        <v>186</v>
      </c>
      <c r="B31" s="64">
        <f>VLOOKUP($A31,'Return Data'!$B$7:$R$526,3,0)</f>
        <v>44001</v>
      </c>
      <c r="C31" s="65">
        <f>VLOOKUP($A31,'Return Data'!$B$7:$R$526,4,0)</f>
        <v>16.7377</v>
      </c>
      <c r="D31" s="65">
        <f>VLOOKUP($A31,'Return Data'!$B$7:$R$526,10,0)</f>
        <v>13.399800000000001</v>
      </c>
      <c r="E31" s="66">
        <f t="shared" si="0"/>
        <v>59</v>
      </c>
      <c r="F31" s="65">
        <f>VLOOKUP($A31,'Return Data'!$B$7:$R$526,11,0)</f>
        <v>-15.787699999999999</v>
      </c>
      <c r="G31" s="66">
        <f t="shared" si="1"/>
        <v>50</v>
      </c>
      <c r="H31" s="65">
        <f>VLOOKUP($A31,'Return Data'!$B$7:$R$526,12,0)</f>
        <v>-5.0202999999999998</v>
      </c>
      <c r="I31" s="66">
        <f t="shared" ref="I31:I71" si="8">RANK(H31,H$8:H$71,0)</f>
        <v>43</v>
      </c>
      <c r="J31" s="65">
        <f>VLOOKUP($A31,'Return Data'!$B$7:$R$526,13,0)</f>
        <v>-9.5548000000000002</v>
      </c>
      <c r="K31" s="66">
        <f t="shared" ref="K31:K38" si="9">RANK(J31,J$8:J$71,0)</f>
        <v>26</v>
      </c>
      <c r="L31" s="65">
        <f>VLOOKUP($A31,'Return Data'!$B$7:$R$526,17,0)</f>
        <v>-2.1467999999999998</v>
      </c>
      <c r="M31" s="66">
        <f t="shared" ref="M31:M38" si="10">RANK(L31,L$8:L$71,0)</f>
        <v>16</v>
      </c>
      <c r="N31" s="65">
        <f>VLOOKUP($A31,'Return Data'!$B$7:$R$526,14,0)</f>
        <v>1.5032000000000001</v>
      </c>
      <c r="O31" s="66">
        <f t="shared" ref="O31:O38" si="11">RANK(N31,N$8:N$71,0)</f>
        <v>17</v>
      </c>
      <c r="P31" s="65">
        <f>VLOOKUP($A31,'Return Data'!$B$7:$R$526,15,0)</f>
        <v>6.7803000000000004</v>
      </c>
      <c r="Q31" s="66">
        <f>RANK(P31,P$8:P$71,0)</f>
        <v>13</v>
      </c>
      <c r="R31" s="65">
        <f>VLOOKUP($A31,'Return Data'!$B$7:$R$526,16,0)</f>
        <v>12.0701</v>
      </c>
      <c r="S31" s="67">
        <f t="shared" si="5"/>
        <v>12</v>
      </c>
    </row>
    <row r="32" spans="1:19" x14ac:dyDescent="0.3">
      <c r="A32" s="63" t="s">
        <v>187</v>
      </c>
      <c r="B32" s="64">
        <f>VLOOKUP($A32,'Return Data'!$B$7:$R$526,3,0)</f>
        <v>44001</v>
      </c>
      <c r="C32" s="65">
        <f>VLOOKUP($A32,'Return Data'!$B$7:$R$526,4,0)</f>
        <v>44.212000000000003</v>
      </c>
      <c r="D32" s="65">
        <f>VLOOKUP($A32,'Return Data'!$B$7:$R$526,10,0)</f>
        <v>19.372499999999999</v>
      </c>
      <c r="E32" s="66">
        <f t="shared" si="0"/>
        <v>31</v>
      </c>
      <c r="F32" s="65">
        <f>VLOOKUP($A32,'Return Data'!$B$7:$R$526,11,0)</f>
        <v>-13.120699999999999</v>
      </c>
      <c r="G32" s="66">
        <f t="shared" si="1"/>
        <v>26</v>
      </c>
      <c r="H32" s="65">
        <f>VLOOKUP($A32,'Return Data'!$B$7:$R$526,12,0)</f>
        <v>-1.0342</v>
      </c>
      <c r="I32" s="66">
        <f t="shared" si="8"/>
        <v>21</v>
      </c>
      <c r="J32" s="65">
        <f>VLOOKUP($A32,'Return Data'!$B$7:$R$526,13,0)</f>
        <v>-8.9013000000000009</v>
      </c>
      <c r="K32" s="66">
        <f t="shared" si="9"/>
        <v>25</v>
      </c>
      <c r="L32" s="65">
        <f>VLOOKUP($A32,'Return Data'!$B$7:$R$526,17,0)</f>
        <v>0.8962</v>
      </c>
      <c r="M32" s="66">
        <f t="shared" si="10"/>
        <v>6</v>
      </c>
      <c r="N32" s="65">
        <f>VLOOKUP($A32,'Return Data'!$B$7:$R$526,14,0)</f>
        <v>1.9631000000000001</v>
      </c>
      <c r="O32" s="66">
        <f t="shared" si="11"/>
        <v>14</v>
      </c>
      <c r="P32" s="65">
        <f>VLOOKUP($A32,'Return Data'!$B$7:$R$526,15,0)</f>
        <v>7.0434000000000001</v>
      </c>
      <c r="Q32" s="66">
        <f>RANK(P32,P$8:P$71,0)</f>
        <v>12</v>
      </c>
      <c r="R32" s="65">
        <f>VLOOKUP($A32,'Return Data'!$B$7:$R$526,16,0)</f>
        <v>10.968500000000001</v>
      </c>
      <c r="S32" s="67">
        <f t="shared" si="5"/>
        <v>19</v>
      </c>
    </row>
    <row r="33" spans="1:19" x14ac:dyDescent="0.3">
      <c r="A33" s="63" t="s">
        <v>188</v>
      </c>
      <c r="B33" s="64">
        <f>VLOOKUP($A33,'Return Data'!$B$7:$R$526,3,0)</f>
        <v>44001</v>
      </c>
      <c r="C33" s="65">
        <f>VLOOKUP($A33,'Return Data'!$B$7:$R$526,4,0)</f>
        <v>49.109000000000002</v>
      </c>
      <c r="D33" s="65">
        <f>VLOOKUP($A33,'Return Data'!$B$7:$R$526,10,0)</f>
        <v>20.138500000000001</v>
      </c>
      <c r="E33" s="66">
        <f t="shared" si="0"/>
        <v>28</v>
      </c>
      <c r="F33" s="65">
        <f>VLOOKUP($A33,'Return Data'!$B$7:$R$526,11,0)</f>
        <v>-15.3629</v>
      </c>
      <c r="G33" s="66">
        <f t="shared" si="1"/>
        <v>46</v>
      </c>
      <c r="H33" s="65">
        <f>VLOOKUP($A33,'Return Data'!$B$7:$R$526,12,0)</f>
        <v>-4.8589000000000002</v>
      </c>
      <c r="I33" s="66">
        <f t="shared" si="8"/>
        <v>42</v>
      </c>
      <c r="J33" s="65">
        <f>VLOOKUP($A33,'Return Data'!$B$7:$R$526,13,0)</f>
        <v>-11.7554</v>
      </c>
      <c r="K33" s="66">
        <f t="shared" si="9"/>
        <v>43</v>
      </c>
      <c r="L33" s="65">
        <f>VLOOKUP($A33,'Return Data'!$B$7:$R$526,17,0)</f>
        <v>-7.0643000000000002</v>
      </c>
      <c r="M33" s="66">
        <f t="shared" si="10"/>
        <v>42</v>
      </c>
      <c r="N33" s="65">
        <f>VLOOKUP($A33,'Return Data'!$B$7:$R$526,14,0)</f>
        <v>-1.9854000000000001</v>
      </c>
      <c r="O33" s="66">
        <f t="shared" si="11"/>
        <v>34</v>
      </c>
      <c r="P33" s="65">
        <f>VLOOKUP($A33,'Return Data'!$B$7:$R$526,15,0)</f>
        <v>5.4344999999999999</v>
      </c>
      <c r="Q33" s="66">
        <f>RANK(P33,P$8:P$71,0)</f>
        <v>21</v>
      </c>
      <c r="R33" s="65">
        <f>VLOOKUP($A33,'Return Data'!$B$7:$R$526,16,0)</f>
        <v>10.275600000000001</v>
      </c>
      <c r="S33" s="67">
        <f t="shared" si="5"/>
        <v>22</v>
      </c>
    </row>
    <row r="34" spans="1:19" x14ac:dyDescent="0.3">
      <c r="A34" s="63" t="s">
        <v>189</v>
      </c>
      <c r="B34" s="64">
        <f>VLOOKUP($A34,'Return Data'!$B$7:$R$526,3,0)</f>
        <v>44001</v>
      </c>
      <c r="C34" s="65">
        <f>VLOOKUP($A34,'Return Data'!$B$7:$R$526,4,0)</f>
        <v>62.967799999999997</v>
      </c>
      <c r="D34" s="65">
        <f>VLOOKUP($A34,'Return Data'!$B$7:$R$526,10,0)</f>
        <v>9.5160999999999998</v>
      </c>
      <c r="E34" s="66">
        <f t="shared" si="0"/>
        <v>63</v>
      </c>
      <c r="F34" s="65">
        <f>VLOOKUP($A34,'Return Data'!$B$7:$R$526,11,0)</f>
        <v>-19.397099999999998</v>
      </c>
      <c r="G34" s="66">
        <f t="shared" si="1"/>
        <v>62</v>
      </c>
      <c r="H34" s="65">
        <f>VLOOKUP($A34,'Return Data'!$B$7:$R$526,12,0)</f>
        <v>-8.3482000000000003</v>
      </c>
      <c r="I34" s="66">
        <f t="shared" si="8"/>
        <v>51</v>
      </c>
      <c r="J34" s="65">
        <f>VLOOKUP($A34,'Return Data'!$B$7:$R$526,13,0)</f>
        <v>-11.273999999999999</v>
      </c>
      <c r="K34" s="66">
        <f t="shared" si="9"/>
        <v>38</v>
      </c>
      <c r="L34" s="65">
        <f>VLOOKUP($A34,'Return Data'!$B$7:$R$526,17,0)</f>
        <v>-3.2206999999999999</v>
      </c>
      <c r="M34" s="66">
        <f t="shared" si="10"/>
        <v>22</v>
      </c>
      <c r="N34" s="65">
        <f>VLOOKUP($A34,'Return Data'!$B$7:$R$526,14,0)</f>
        <v>1.3883000000000001</v>
      </c>
      <c r="O34" s="66">
        <f t="shared" si="11"/>
        <v>18</v>
      </c>
      <c r="P34" s="65">
        <f>VLOOKUP($A34,'Return Data'!$B$7:$R$526,15,0)</f>
        <v>4.4577</v>
      </c>
      <c r="Q34" s="66">
        <f>RANK(P34,P$8:P$71,0)</f>
        <v>24</v>
      </c>
      <c r="R34" s="65">
        <f>VLOOKUP($A34,'Return Data'!$B$7:$R$526,16,0)</f>
        <v>10.4374</v>
      </c>
      <c r="S34" s="67">
        <f t="shared" si="5"/>
        <v>20</v>
      </c>
    </row>
    <row r="35" spans="1:19" x14ac:dyDescent="0.3">
      <c r="A35" s="63" t="s">
        <v>437</v>
      </c>
      <c r="B35" s="64">
        <f>VLOOKUP($A35,'Return Data'!$B$7:$R$526,3,0)</f>
        <v>44001</v>
      </c>
      <c r="C35" s="65">
        <f>VLOOKUP($A35,'Return Data'!$B$7:$R$526,4,0)</f>
        <v>10.9236</v>
      </c>
      <c r="D35" s="65">
        <f>VLOOKUP($A35,'Return Data'!$B$7:$R$526,10,0)</f>
        <v>18.712800000000001</v>
      </c>
      <c r="E35" s="66">
        <f t="shared" si="0"/>
        <v>33</v>
      </c>
      <c r="F35" s="65">
        <f>VLOOKUP($A35,'Return Data'!$B$7:$R$526,11,0)</f>
        <v>-14.178000000000001</v>
      </c>
      <c r="G35" s="66">
        <f t="shared" si="1"/>
        <v>34</v>
      </c>
      <c r="H35" s="65">
        <f>VLOOKUP($A35,'Return Data'!$B$7:$R$526,12,0)</f>
        <v>-3.6312000000000002</v>
      </c>
      <c r="I35" s="66">
        <f t="shared" si="8"/>
        <v>33</v>
      </c>
      <c r="J35" s="65">
        <f>VLOOKUP($A35,'Return Data'!$B$7:$R$526,13,0)</f>
        <v>-9.9196000000000009</v>
      </c>
      <c r="K35" s="66">
        <f t="shared" si="9"/>
        <v>30</v>
      </c>
      <c r="L35" s="65">
        <f>VLOOKUP($A35,'Return Data'!$B$7:$R$526,17,0)</f>
        <v>-4.4537000000000004</v>
      </c>
      <c r="M35" s="66">
        <f t="shared" si="10"/>
        <v>31</v>
      </c>
      <c r="N35" s="65">
        <f>VLOOKUP($A35,'Return Data'!$B$7:$R$526,14,0)</f>
        <v>-2.1770999999999998</v>
      </c>
      <c r="O35" s="66">
        <f t="shared" si="11"/>
        <v>35</v>
      </c>
      <c r="P35" s="65"/>
      <c r="Q35" s="66"/>
      <c r="R35" s="65">
        <f>VLOOKUP($A35,'Return Data'!$B$7:$R$526,16,0)</f>
        <v>2.4355000000000002</v>
      </c>
      <c r="S35" s="67">
        <f t="shared" si="5"/>
        <v>46</v>
      </c>
    </row>
    <row r="36" spans="1:19" x14ac:dyDescent="0.3">
      <c r="A36" s="63" t="s">
        <v>191</v>
      </c>
      <c r="B36" s="64">
        <f>VLOOKUP($A36,'Return Data'!$B$7:$R$526,3,0)</f>
        <v>44001</v>
      </c>
      <c r="C36" s="65">
        <f>VLOOKUP($A36,'Return Data'!$B$7:$R$526,4,0)</f>
        <v>17.619</v>
      </c>
      <c r="D36" s="65">
        <f>VLOOKUP($A36,'Return Data'!$B$7:$R$526,10,0)</f>
        <v>23.235600000000002</v>
      </c>
      <c r="E36" s="66">
        <f t="shared" si="0"/>
        <v>7</v>
      </c>
      <c r="F36" s="65">
        <f>VLOOKUP($A36,'Return Data'!$B$7:$R$526,11,0)</f>
        <v>-12.413</v>
      </c>
      <c r="G36" s="66">
        <f t="shared" si="1"/>
        <v>21</v>
      </c>
      <c r="H36" s="65">
        <f>VLOOKUP($A36,'Return Data'!$B$7:$R$526,12,0)</f>
        <v>0.25040000000000001</v>
      </c>
      <c r="I36" s="66">
        <f t="shared" si="8"/>
        <v>18</v>
      </c>
      <c r="J36" s="65">
        <f>VLOOKUP($A36,'Return Data'!$B$7:$R$526,13,0)</f>
        <v>-4.9881000000000002</v>
      </c>
      <c r="K36" s="66">
        <f t="shared" si="9"/>
        <v>15</v>
      </c>
      <c r="L36" s="65">
        <f>VLOOKUP($A36,'Return Data'!$B$7:$R$526,17,0)</f>
        <v>2.4843999999999999</v>
      </c>
      <c r="M36" s="66">
        <f t="shared" si="10"/>
        <v>3</v>
      </c>
      <c r="N36" s="65">
        <f>VLOOKUP($A36,'Return Data'!$B$7:$R$526,14,0)</f>
        <v>5.5031999999999996</v>
      </c>
      <c r="O36" s="66">
        <f t="shared" si="11"/>
        <v>4</v>
      </c>
      <c r="P36" s="65"/>
      <c r="Q36" s="66"/>
      <c r="R36" s="65">
        <f>VLOOKUP($A36,'Return Data'!$B$7:$R$526,16,0)</f>
        <v>13.478400000000001</v>
      </c>
      <c r="S36" s="67">
        <f t="shared" si="5"/>
        <v>7</v>
      </c>
    </row>
    <row r="37" spans="1:19" x14ac:dyDescent="0.3">
      <c r="A37" s="63" t="s">
        <v>192</v>
      </c>
      <c r="B37" s="64">
        <f>VLOOKUP($A37,'Return Data'!$B$7:$R$526,3,0)</f>
        <v>44001</v>
      </c>
      <c r="C37" s="65">
        <f>VLOOKUP($A37,'Return Data'!$B$7:$R$526,4,0)</f>
        <v>16.652899999999999</v>
      </c>
      <c r="D37" s="65">
        <f>VLOOKUP($A37,'Return Data'!$B$7:$R$526,10,0)</f>
        <v>13.975899999999999</v>
      </c>
      <c r="E37" s="66">
        <f t="shared" si="0"/>
        <v>54</v>
      </c>
      <c r="F37" s="65">
        <f>VLOOKUP($A37,'Return Data'!$B$7:$R$526,11,0)</f>
        <v>-16.247599999999998</v>
      </c>
      <c r="G37" s="66">
        <f t="shared" si="1"/>
        <v>53</v>
      </c>
      <c r="H37" s="65">
        <f>VLOOKUP($A37,'Return Data'!$B$7:$R$526,12,0)</f>
        <v>-3.4384999999999999</v>
      </c>
      <c r="I37" s="66">
        <f t="shared" si="8"/>
        <v>32</v>
      </c>
      <c r="J37" s="65">
        <f>VLOOKUP($A37,'Return Data'!$B$7:$R$526,13,0)</f>
        <v>-8.2165999999999997</v>
      </c>
      <c r="K37" s="66">
        <f t="shared" si="9"/>
        <v>21</v>
      </c>
      <c r="L37" s="65">
        <f>VLOOKUP($A37,'Return Data'!$B$7:$R$526,17,0)</f>
        <v>-5.4753999999999996</v>
      </c>
      <c r="M37" s="66">
        <f t="shared" si="10"/>
        <v>34</v>
      </c>
      <c r="N37" s="65">
        <f>VLOOKUP($A37,'Return Data'!$B$7:$R$526,14,0)</f>
        <v>-0.19239999999999999</v>
      </c>
      <c r="O37" s="66">
        <f t="shared" si="11"/>
        <v>25</v>
      </c>
      <c r="P37" s="65">
        <f>VLOOKUP($A37,'Return Data'!$B$7:$R$526,15,0)</f>
        <v>8.7665000000000006</v>
      </c>
      <c r="Q37" s="66">
        <f>RANK(P37,P$8:P$71,0)</f>
        <v>3</v>
      </c>
      <c r="R37" s="65">
        <f>VLOOKUP($A37,'Return Data'!$B$7:$R$526,16,0)</f>
        <v>9.8785000000000007</v>
      </c>
      <c r="S37" s="67">
        <f t="shared" si="5"/>
        <v>25</v>
      </c>
    </row>
    <row r="38" spans="1:19" x14ac:dyDescent="0.3">
      <c r="A38" s="63" t="s">
        <v>193</v>
      </c>
      <c r="B38" s="64">
        <f>VLOOKUP($A38,'Return Data'!$B$7:$R$526,3,0)</f>
        <v>44001</v>
      </c>
      <c r="C38" s="65">
        <f>VLOOKUP($A38,'Return Data'!$B$7:$R$526,4,0)</f>
        <v>43.790399999999998</v>
      </c>
      <c r="D38" s="65">
        <f>VLOOKUP($A38,'Return Data'!$B$7:$R$526,10,0)</f>
        <v>13.0533</v>
      </c>
      <c r="E38" s="66">
        <f t="shared" si="0"/>
        <v>61</v>
      </c>
      <c r="F38" s="65">
        <f>VLOOKUP($A38,'Return Data'!$B$7:$R$526,11,0)</f>
        <v>-23.879300000000001</v>
      </c>
      <c r="G38" s="66">
        <f t="shared" si="1"/>
        <v>64</v>
      </c>
      <c r="H38" s="65">
        <f>VLOOKUP($A38,'Return Data'!$B$7:$R$526,12,0)</f>
        <v>-11.4008</v>
      </c>
      <c r="I38" s="66">
        <f t="shared" si="8"/>
        <v>55</v>
      </c>
      <c r="J38" s="65">
        <f>VLOOKUP($A38,'Return Data'!$B$7:$R$526,13,0)</f>
        <v>-23.829699999999999</v>
      </c>
      <c r="K38" s="66">
        <f t="shared" si="9"/>
        <v>59</v>
      </c>
      <c r="L38" s="65">
        <f>VLOOKUP($A38,'Return Data'!$B$7:$R$526,17,0)</f>
        <v>-13.8089</v>
      </c>
      <c r="M38" s="66">
        <f t="shared" si="10"/>
        <v>53</v>
      </c>
      <c r="N38" s="65">
        <f>VLOOKUP($A38,'Return Data'!$B$7:$R$526,14,0)</f>
        <v>-9.9092000000000002</v>
      </c>
      <c r="O38" s="66">
        <f t="shared" si="11"/>
        <v>47</v>
      </c>
      <c r="P38" s="65">
        <f>VLOOKUP($A38,'Return Data'!$B$7:$R$526,15,0)</f>
        <v>-1.0310999999999999</v>
      </c>
      <c r="Q38" s="66">
        <f>RANK(P38,P$8:P$71,0)</f>
        <v>37</v>
      </c>
      <c r="R38" s="65">
        <f>VLOOKUP($A38,'Return Data'!$B$7:$R$526,16,0)</f>
        <v>7.9123999999999999</v>
      </c>
      <c r="S38" s="67">
        <f t="shared" si="5"/>
        <v>34</v>
      </c>
    </row>
    <row r="39" spans="1:19" x14ac:dyDescent="0.3">
      <c r="A39" s="63" t="s">
        <v>194</v>
      </c>
      <c r="B39" s="64">
        <f>VLOOKUP($A39,'Return Data'!$B$7:$R$526,3,0)</f>
        <v>44001</v>
      </c>
      <c r="C39" s="65">
        <f>VLOOKUP($A39,'Return Data'!$B$7:$R$526,4,0)</f>
        <v>10.192600000000001</v>
      </c>
      <c r="D39" s="65">
        <f>VLOOKUP($A39,'Return Data'!$B$7:$R$526,10,0)</f>
        <v>19.474399999999999</v>
      </c>
      <c r="E39" s="66">
        <f t="shared" si="0"/>
        <v>29</v>
      </c>
      <c r="F39" s="65">
        <f>VLOOKUP($A39,'Return Data'!$B$7:$R$526,11,0)</f>
        <v>-5.4823000000000004</v>
      </c>
      <c r="G39" s="66">
        <f t="shared" si="1"/>
        <v>4</v>
      </c>
      <c r="H39" s="65">
        <f>VLOOKUP($A39,'Return Data'!$B$7:$R$526,12,0)</f>
        <v>1.2546999999999999</v>
      </c>
      <c r="I39" s="66">
        <f t="shared" si="8"/>
        <v>12</v>
      </c>
      <c r="J39" s="65"/>
      <c r="K39" s="66"/>
      <c r="L39" s="65"/>
      <c r="M39" s="66"/>
      <c r="N39" s="65"/>
      <c r="O39" s="66"/>
      <c r="P39" s="65"/>
      <c r="Q39" s="66"/>
      <c r="R39" s="65">
        <f>VLOOKUP($A39,'Return Data'!$B$7:$R$526,16,0)</f>
        <v>1.9259999999999999</v>
      </c>
      <c r="S39" s="67">
        <f t="shared" si="5"/>
        <v>47</v>
      </c>
    </row>
    <row r="40" spans="1:19" x14ac:dyDescent="0.3">
      <c r="A40" s="63" t="s">
        <v>195</v>
      </c>
      <c r="B40" s="64">
        <f>VLOOKUP($A40,'Return Data'!$B$7:$R$526,3,0)</f>
        <v>44001</v>
      </c>
      <c r="C40" s="65">
        <f>VLOOKUP($A40,'Return Data'!$B$7:$R$526,4,0)</f>
        <v>13.65</v>
      </c>
      <c r="D40" s="65">
        <f>VLOOKUP($A40,'Return Data'!$B$7:$R$526,10,0)</f>
        <v>24.7715</v>
      </c>
      <c r="E40" s="66">
        <f t="shared" ref="E40:E71" si="12">RANK(D40,D$8:D$71,0)</f>
        <v>5</v>
      </c>
      <c r="F40" s="65">
        <f>VLOOKUP($A40,'Return Data'!$B$7:$R$526,11,0)</f>
        <v>-11.9923</v>
      </c>
      <c r="G40" s="66">
        <f t="shared" ref="G40:G71" si="13">RANK(F40,F$8:F$71,0)</f>
        <v>18</v>
      </c>
      <c r="H40" s="65">
        <f>VLOOKUP($A40,'Return Data'!$B$7:$R$526,12,0)</f>
        <v>-3.0539999999999998</v>
      </c>
      <c r="I40" s="66">
        <f t="shared" si="8"/>
        <v>29</v>
      </c>
      <c r="J40" s="65">
        <f>VLOOKUP($A40,'Return Data'!$B$7:$R$526,13,0)</f>
        <v>-10.0198</v>
      </c>
      <c r="K40" s="66">
        <f t="shared" ref="K40:K71" si="14">RANK(J40,J$8:J$71,0)</f>
        <v>32</v>
      </c>
      <c r="L40" s="65">
        <f>VLOOKUP($A40,'Return Data'!$B$7:$R$526,17,0)</f>
        <v>-2.5678000000000001</v>
      </c>
      <c r="M40" s="66">
        <f t="shared" ref="M40:M50" si="15">RANK(L40,L$8:L$71,0)</f>
        <v>17</v>
      </c>
      <c r="N40" s="65">
        <f>VLOOKUP($A40,'Return Data'!$B$7:$R$526,14,0)</f>
        <v>0.9194</v>
      </c>
      <c r="O40" s="66">
        <f t="shared" ref="O40:O49" si="16">RANK(N40,N$8:N$71,0)</f>
        <v>21</v>
      </c>
      <c r="P40" s="65"/>
      <c r="Q40" s="66"/>
      <c r="R40" s="65">
        <f>VLOOKUP($A40,'Return Data'!$B$7:$R$526,16,0)</f>
        <v>7.1166</v>
      </c>
      <c r="S40" s="67">
        <f t="shared" ref="S40:S71" si="17">RANK(R40,R$8:R$71,0)</f>
        <v>37</v>
      </c>
    </row>
    <row r="41" spans="1:19" x14ac:dyDescent="0.3">
      <c r="A41" s="63" t="s">
        <v>196</v>
      </c>
      <c r="B41" s="64">
        <f>VLOOKUP($A41,'Return Data'!$B$7:$R$526,3,0)</f>
        <v>44001</v>
      </c>
      <c r="C41" s="65">
        <f>VLOOKUP($A41,'Return Data'!$B$7:$R$526,4,0)</f>
        <v>175.69</v>
      </c>
      <c r="D41" s="65">
        <f>VLOOKUP($A41,'Return Data'!$B$7:$R$526,10,0)</f>
        <v>21.9223</v>
      </c>
      <c r="E41" s="66">
        <f t="shared" si="12"/>
        <v>16</v>
      </c>
      <c r="F41" s="65">
        <f>VLOOKUP($A41,'Return Data'!$B$7:$R$526,11,0)</f>
        <v>-13.0807</v>
      </c>
      <c r="G41" s="66">
        <f t="shared" si="13"/>
        <v>25</v>
      </c>
      <c r="H41" s="65">
        <f>VLOOKUP($A41,'Return Data'!$B$7:$R$526,12,0)</f>
        <v>-3.8052999999999999</v>
      </c>
      <c r="I41" s="66">
        <f t="shared" si="8"/>
        <v>37</v>
      </c>
      <c r="J41" s="65">
        <f>VLOOKUP($A41,'Return Data'!$B$7:$R$526,13,0)</f>
        <v>-11.7446</v>
      </c>
      <c r="K41" s="66">
        <f t="shared" si="14"/>
        <v>42</v>
      </c>
      <c r="L41" s="65">
        <f>VLOOKUP($A41,'Return Data'!$B$7:$R$526,17,0)</f>
        <v>-6.3804999999999996</v>
      </c>
      <c r="M41" s="66">
        <f t="shared" si="15"/>
        <v>40</v>
      </c>
      <c r="N41" s="65">
        <f>VLOOKUP($A41,'Return Data'!$B$7:$R$526,14,0)</f>
        <v>-2.7544</v>
      </c>
      <c r="O41" s="66">
        <f t="shared" si="16"/>
        <v>37</v>
      </c>
      <c r="P41" s="65">
        <f>VLOOKUP($A41,'Return Data'!$B$7:$R$526,15,0)</f>
        <v>2.9129</v>
      </c>
      <c r="Q41" s="66">
        <f t="shared" ref="Q41:Q47" si="18">RANK(P41,P$8:P$71,0)</f>
        <v>33</v>
      </c>
      <c r="R41" s="65">
        <f>VLOOKUP($A41,'Return Data'!$B$7:$R$526,16,0)</f>
        <v>7.5732999999999997</v>
      </c>
      <c r="S41" s="67">
        <f t="shared" si="17"/>
        <v>35</v>
      </c>
    </row>
    <row r="42" spans="1:19" x14ac:dyDescent="0.3">
      <c r="A42" s="63" t="s">
        <v>197</v>
      </c>
      <c r="B42" s="64">
        <f>VLOOKUP($A42,'Return Data'!$B$7:$R$526,3,0)</f>
        <v>44001</v>
      </c>
      <c r="C42" s="65">
        <f>VLOOKUP($A42,'Return Data'!$B$7:$R$526,4,0)</f>
        <v>188.76</v>
      </c>
      <c r="D42" s="65">
        <f>VLOOKUP($A42,'Return Data'!$B$7:$R$526,10,0)</f>
        <v>21.702100000000002</v>
      </c>
      <c r="E42" s="66">
        <f t="shared" si="12"/>
        <v>17</v>
      </c>
      <c r="F42" s="65">
        <f>VLOOKUP($A42,'Return Data'!$B$7:$R$526,11,0)</f>
        <v>-12.4855</v>
      </c>
      <c r="G42" s="66">
        <f t="shared" si="13"/>
        <v>22</v>
      </c>
      <c r="H42" s="65">
        <f>VLOOKUP($A42,'Return Data'!$B$7:$R$526,12,0)</f>
        <v>-3.2099000000000002</v>
      </c>
      <c r="I42" s="66">
        <f t="shared" si="8"/>
        <v>30</v>
      </c>
      <c r="J42" s="65">
        <f>VLOOKUP($A42,'Return Data'!$B$7:$R$526,13,0)</f>
        <v>-10.8866</v>
      </c>
      <c r="K42" s="66">
        <f t="shared" si="14"/>
        <v>36</v>
      </c>
      <c r="L42" s="65">
        <f>VLOOKUP($A42,'Return Data'!$B$7:$R$526,17,0)</f>
        <v>-5.8761999999999999</v>
      </c>
      <c r="M42" s="66">
        <f t="shared" si="15"/>
        <v>38</v>
      </c>
      <c r="N42" s="65">
        <f>VLOOKUP($A42,'Return Data'!$B$7:$R$526,14,0)</f>
        <v>-1.2992999999999999</v>
      </c>
      <c r="O42" s="66">
        <f t="shared" si="16"/>
        <v>29</v>
      </c>
      <c r="P42" s="65">
        <f>VLOOKUP($A42,'Return Data'!$B$7:$R$526,15,0)</f>
        <v>6.2202000000000002</v>
      </c>
      <c r="Q42" s="66">
        <f t="shared" si="18"/>
        <v>15</v>
      </c>
      <c r="R42" s="65">
        <f>VLOOKUP($A42,'Return Data'!$B$7:$R$526,16,0)</f>
        <v>11.153600000000001</v>
      </c>
      <c r="S42" s="67">
        <f t="shared" si="17"/>
        <v>16</v>
      </c>
    </row>
    <row r="43" spans="1:19" x14ac:dyDescent="0.3">
      <c r="A43" s="63" t="s">
        <v>198</v>
      </c>
      <c r="B43" s="64">
        <f>VLOOKUP($A43,'Return Data'!$B$7:$R$526,3,0)</f>
        <v>44001</v>
      </c>
      <c r="C43" s="65">
        <f>VLOOKUP($A43,'Return Data'!$B$7:$R$526,4,0)</f>
        <v>93.260099999999994</v>
      </c>
      <c r="D43" s="65">
        <f>VLOOKUP($A43,'Return Data'!$B$7:$R$526,10,0)</f>
        <v>39.3506</v>
      </c>
      <c r="E43" s="66">
        <f t="shared" si="12"/>
        <v>1</v>
      </c>
      <c r="F43" s="65">
        <f>VLOOKUP($A43,'Return Data'!$B$7:$R$526,11,0)</f>
        <v>-3.06</v>
      </c>
      <c r="G43" s="66">
        <f t="shared" si="13"/>
        <v>1</v>
      </c>
      <c r="H43" s="65">
        <f>VLOOKUP($A43,'Return Data'!$B$7:$R$526,12,0)</f>
        <v>7.7728999999999999</v>
      </c>
      <c r="I43" s="66">
        <f t="shared" si="8"/>
        <v>3</v>
      </c>
      <c r="J43" s="65">
        <f>VLOOKUP($A43,'Return Data'!$B$7:$R$526,13,0)</f>
        <v>-0.58240000000000003</v>
      </c>
      <c r="K43" s="66">
        <f t="shared" si="14"/>
        <v>5</v>
      </c>
      <c r="L43" s="65">
        <f>VLOOKUP($A43,'Return Data'!$B$7:$R$526,17,0)</f>
        <v>1.3302</v>
      </c>
      <c r="M43" s="66">
        <f t="shared" si="15"/>
        <v>5</v>
      </c>
      <c r="N43" s="65">
        <f>VLOOKUP($A43,'Return Data'!$B$7:$R$526,14,0)</f>
        <v>2.6372</v>
      </c>
      <c r="O43" s="66">
        <f t="shared" si="16"/>
        <v>9</v>
      </c>
      <c r="P43" s="65">
        <f>VLOOKUP($A43,'Return Data'!$B$7:$R$526,15,0)</f>
        <v>9.8152000000000008</v>
      </c>
      <c r="Q43" s="66">
        <f t="shared" si="18"/>
        <v>2</v>
      </c>
      <c r="R43" s="65">
        <f>VLOOKUP($A43,'Return Data'!$B$7:$R$526,16,0)</f>
        <v>12.352399999999999</v>
      </c>
      <c r="S43" s="67">
        <f t="shared" si="17"/>
        <v>11</v>
      </c>
    </row>
    <row r="44" spans="1:19" x14ac:dyDescent="0.3">
      <c r="A44" s="63" t="s">
        <v>199</v>
      </c>
      <c r="B44" s="64">
        <f>VLOOKUP($A44,'Return Data'!$B$7:$R$526,3,0)</f>
        <v>44001</v>
      </c>
      <c r="C44" s="65">
        <f>VLOOKUP($A44,'Return Data'!$B$7:$R$526,4,0)</f>
        <v>43.92</v>
      </c>
      <c r="D44" s="65">
        <f>VLOOKUP($A44,'Return Data'!$B$7:$R$526,10,0)</f>
        <v>21.1586</v>
      </c>
      <c r="E44" s="66">
        <f t="shared" si="12"/>
        <v>22</v>
      </c>
      <c r="F44" s="65">
        <f>VLOOKUP($A44,'Return Data'!$B$7:$R$526,11,0)</f>
        <v>-16.896899999999999</v>
      </c>
      <c r="G44" s="66">
        <f t="shared" si="13"/>
        <v>55</v>
      </c>
      <c r="H44" s="65">
        <f>VLOOKUP($A44,'Return Data'!$B$7:$R$526,12,0)</f>
        <v>-12.3003</v>
      </c>
      <c r="I44" s="66">
        <f t="shared" si="8"/>
        <v>58</v>
      </c>
      <c r="J44" s="65">
        <f>VLOOKUP($A44,'Return Data'!$B$7:$R$526,13,0)</f>
        <v>-19.279499999999999</v>
      </c>
      <c r="K44" s="66">
        <f t="shared" si="14"/>
        <v>55</v>
      </c>
      <c r="L44" s="65">
        <f>VLOOKUP($A44,'Return Data'!$B$7:$R$526,17,0)</f>
        <v>-8.4024999999999999</v>
      </c>
      <c r="M44" s="66">
        <f t="shared" si="15"/>
        <v>48</v>
      </c>
      <c r="N44" s="65">
        <f>VLOOKUP($A44,'Return Data'!$B$7:$R$526,14,0)</f>
        <v>-3.7557</v>
      </c>
      <c r="O44" s="66">
        <f t="shared" si="16"/>
        <v>42</v>
      </c>
      <c r="P44" s="65">
        <f>VLOOKUP($A44,'Return Data'!$B$7:$R$526,15,0)</f>
        <v>3.0160999999999998</v>
      </c>
      <c r="Q44" s="66">
        <f t="shared" si="18"/>
        <v>31</v>
      </c>
      <c r="R44" s="65">
        <f>VLOOKUP($A44,'Return Data'!$B$7:$R$526,16,0)</f>
        <v>13.737500000000001</v>
      </c>
      <c r="S44" s="67">
        <f t="shared" si="17"/>
        <v>5</v>
      </c>
    </row>
    <row r="45" spans="1:19" x14ac:dyDescent="0.3">
      <c r="A45" s="63" t="s">
        <v>372</v>
      </c>
      <c r="B45" s="64">
        <f>VLOOKUP($A45,'Return Data'!$B$7:$R$526,3,0)</f>
        <v>44001</v>
      </c>
      <c r="C45" s="65">
        <f>VLOOKUP($A45,'Return Data'!$B$7:$R$526,4,0)</f>
        <v>131.33449999999999</v>
      </c>
      <c r="D45" s="65">
        <f>VLOOKUP($A45,'Return Data'!$B$7:$R$526,10,0)</f>
        <v>21.9346</v>
      </c>
      <c r="E45" s="66">
        <f t="shared" si="12"/>
        <v>15</v>
      </c>
      <c r="F45" s="65">
        <f>VLOOKUP($A45,'Return Data'!$B$7:$R$526,11,0)</f>
        <v>-12.2349</v>
      </c>
      <c r="G45" s="66">
        <f t="shared" si="13"/>
        <v>19</v>
      </c>
      <c r="H45" s="65">
        <f>VLOOKUP($A45,'Return Data'!$B$7:$R$526,12,0)</f>
        <v>-2.8567999999999998</v>
      </c>
      <c r="I45" s="66">
        <f t="shared" si="8"/>
        <v>27</v>
      </c>
      <c r="J45" s="65">
        <f>VLOOKUP($A45,'Return Data'!$B$7:$R$526,13,0)</f>
        <v>-9.8809000000000005</v>
      </c>
      <c r="K45" s="66">
        <f t="shared" si="14"/>
        <v>29</v>
      </c>
      <c r="L45" s="65">
        <f>VLOOKUP($A45,'Return Data'!$B$7:$R$526,17,0)</f>
        <v>-3.8759000000000001</v>
      </c>
      <c r="M45" s="66">
        <f t="shared" si="15"/>
        <v>27</v>
      </c>
      <c r="N45" s="65">
        <f>VLOOKUP($A45,'Return Data'!$B$7:$R$526,14,0)</f>
        <v>-1.5681</v>
      </c>
      <c r="O45" s="66">
        <f t="shared" si="16"/>
        <v>32</v>
      </c>
      <c r="P45" s="65">
        <f>VLOOKUP($A45,'Return Data'!$B$7:$R$526,15,0)</f>
        <v>2.8653</v>
      </c>
      <c r="Q45" s="66">
        <f t="shared" si="18"/>
        <v>34</v>
      </c>
      <c r="R45" s="65">
        <f>VLOOKUP($A45,'Return Data'!$B$7:$R$526,16,0)</f>
        <v>9.3086000000000002</v>
      </c>
      <c r="S45" s="67">
        <f t="shared" si="17"/>
        <v>28</v>
      </c>
    </row>
    <row r="46" spans="1:19" x14ac:dyDescent="0.3">
      <c r="A46" s="63" t="s">
        <v>201</v>
      </c>
      <c r="B46" s="64">
        <f>VLOOKUP($A46,'Return Data'!$B$7:$R$526,3,0)</f>
        <v>44001</v>
      </c>
      <c r="C46" s="65">
        <f>VLOOKUP($A46,'Return Data'!$B$7:$R$526,4,0)</f>
        <v>12.072900000000001</v>
      </c>
      <c r="D46" s="65">
        <f>VLOOKUP($A46,'Return Data'!$B$7:$R$526,10,0)</f>
        <v>20.967300000000002</v>
      </c>
      <c r="E46" s="66">
        <f t="shared" si="12"/>
        <v>24</v>
      </c>
      <c r="F46" s="65">
        <f>VLOOKUP($A46,'Return Data'!$B$7:$R$526,11,0)</f>
        <v>-15.4665</v>
      </c>
      <c r="G46" s="66">
        <f t="shared" si="13"/>
        <v>48</v>
      </c>
      <c r="H46" s="65">
        <f>VLOOKUP($A46,'Return Data'!$B$7:$R$526,12,0)</f>
        <v>-3.7088000000000001</v>
      </c>
      <c r="I46" s="66">
        <f t="shared" si="8"/>
        <v>34</v>
      </c>
      <c r="J46" s="65">
        <f>VLOOKUP($A46,'Return Data'!$B$7:$R$526,13,0)</f>
        <v>-11.549300000000001</v>
      </c>
      <c r="K46" s="66">
        <f t="shared" si="14"/>
        <v>40</v>
      </c>
      <c r="L46" s="65">
        <f>VLOOKUP($A46,'Return Data'!$B$7:$R$526,17,0)</f>
        <v>-5.5307000000000004</v>
      </c>
      <c r="M46" s="66">
        <f t="shared" si="15"/>
        <v>35</v>
      </c>
      <c r="N46" s="65">
        <f>VLOOKUP($A46,'Return Data'!$B$7:$R$526,14,0)</f>
        <v>-3.2416</v>
      </c>
      <c r="O46" s="66">
        <f t="shared" si="16"/>
        <v>40</v>
      </c>
      <c r="P46" s="65">
        <f>VLOOKUP($A46,'Return Data'!$B$7:$R$526,15,0)</f>
        <v>3.8140000000000001</v>
      </c>
      <c r="Q46" s="66">
        <f t="shared" si="18"/>
        <v>28</v>
      </c>
      <c r="R46" s="65">
        <f>VLOOKUP($A46,'Return Data'!$B$7:$R$526,16,0)</f>
        <v>3.6520999999999999</v>
      </c>
      <c r="S46" s="67">
        <f t="shared" si="17"/>
        <v>43</v>
      </c>
    </row>
    <row r="47" spans="1:19" x14ac:dyDescent="0.3">
      <c r="A47" s="63" t="s">
        <v>202</v>
      </c>
      <c r="B47" s="64">
        <f>VLOOKUP($A47,'Return Data'!$B$7:$R$526,3,0)</f>
        <v>44001</v>
      </c>
      <c r="C47" s="65">
        <f>VLOOKUP($A47,'Return Data'!$B$7:$R$526,4,0)</f>
        <v>12.9221</v>
      </c>
      <c r="D47" s="65">
        <f>VLOOKUP($A47,'Return Data'!$B$7:$R$526,10,0)</f>
        <v>21.226099999999999</v>
      </c>
      <c r="E47" s="66">
        <f t="shared" si="12"/>
        <v>19</v>
      </c>
      <c r="F47" s="65">
        <f>VLOOKUP($A47,'Return Data'!$B$7:$R$526,11,0)</f>
        <v>-12.7074</v>
      </c>
      <c r="G47" s="66">
        <f t="shared" si="13"/>
        <v>23</v>
      </c>
      <c r="H47" s="65">
        <f>VLOOKUP($A47,'Return Data'!$B$7:$R$526,12,0)</f>
        <v>-0.40849999999999997</v>
      </c>
      <c r="I47" s="66">
        <f t="shared" si="8"/>
        <v>20</v>
      </c>
      <c r="J47" s="65">
        <f>VLOOKUP($A47,'Return Data'!$B$7:$R$526,13,0)</f>
        <v>-8.8143999999999991</v>
      </c>
      <c r="K47" s="66">
        <f t="shared" si="14"/>
        <v>23</v>
      </c>
      <c r="L47" s="65">
        <f>VLOOKUP($A47,'Return Data'!$B$7:$R$526,17,0)</f>
        <v>-3.0266999999999999</v>
      </c>
      <c r="M47" s="66">
        <f t="shared" si="15"/>
        <v>21</v>
      </c>
      <c r="N47" s="65">
        <f>VLOOKUP($A47,'Return Data'!$B$7:$R$526,14,0)</f>
        <v>-1.5827</v>
      </c>
      <c r="O47" s="66">
        <f t="shared" si="16"/>
        <v>33</v>
      </c>
      <c r="P47" s="65">
        <f>VLOOKUP($A47,'Return Data'!$B$7:$R$526,15,0)</f>
        <v>6.0964999999999998</v>
      </c>
      <c r="Q47" s="66">
        <f t="shared" si="18"/>
        <v>17</v>
      </c>
      <c r="R47" s="65">
        <f>VLOOKUP($A47,'Return Data'!$B$7:$R$526,16,0)</f>
        <v>4.9828999999999999</v>
      </c>
      <c r="S47" s="67">
        <f t="shared" si="17"/>
        <v>40</v>
      </c>
    </row>
    <row r="48" spans="1:19" x14ac:dyDescent="0.3">
      <c r="A48" s="63" t="s">
        <v>203</v>
      </c>
      <c r="B48" s="64">
        <f>VLOOKUP($A48,'Return Data'!$B$7:$R$526,3,0)</f>
        <v>44001</v>
      </c>
      <c r="C48" s="65">
        <f>VLOOKUP($A48,'Return Data'!$B$7:$R$526,4,0)</f>
        <v>12.686199999999999</v>
      </c>
      <c r="D48" s="65">
        <f>VLOOKUP($A48,'Return Data'!$B$7:$R$526,10,0)</f>
        <v>20.187999999999999</v>
      </c>
      <c r="E48" s="66">
        <f t="shared" si="12"/>
        <v>27</v>
      </c>
      <c r="F48" s="65">
        <f>VLOOKUP($A48,'Return Data'!$B$7:$R$526,11,0)</f>
        <v>-13.1457</v>
      </c>
      <c r="G48" s="66">
        <f t="shared" si="13"/>
        <v>27</v>
      </c>
      <c r="H48" s="65">
        <f>VLOOKUP($A48,'Return Data'!$B$7:$R$526,12,0)</f>
        <v>-1.2094</v>
      </c>
      <c r="I48" s="66">
        <f t="shared" si="8"/>
        <v>22</v>
      </c>
      <c r="J48" s="65">
        <f>VLOOKUP($A48,'Return Data'!$B$7:$R$526,13,0)</f>
        <v>-9.7799999999999994</v>
      </c>
      <c r="K48" s="66">
        <f t="shared" si="14"/>
        <v>28</v>
      </c>
      <c r="L48" s="65">
        <f>VLOOKUP($A48,'Return Data'!$B$7:$R$526,17,0)</f>
        <v>-1.9870000000000001</v>
      </c>
      <c r="M48" s="66">
        <f t="shared" si="15"/>
        <v>14</v>
      </c>
      <c r="N48" s="65">
        <f>VLOOKUP($A48,'Return Data'!$B$7:$R$526,14,0)</f>
        <v>-0.2954</v>
      </c>
      <c r="O48" s="66">
        <f t="shared" si="16"/>
        <v>26</v>
      </c>
      <c r="P48" s="65"/>
      <c r="Q48" s="66"/>
      <c r="R48" s="65">
        <f>VLOOKUP($A48,'Return Data'!$B$7:$R$526,16,0)</f>
        <v>5.7973999999999997</v>
      </c>
      <c r="S48" s="67">
        <f t="shared" si="17"/>
        <v>39</v>
      </c>
    </row>
    <row r="49" spans="1:19" x14ac:dyDescent="0.3">
      <c r="A49" s="63" t="s">
        <v>204</v>
      </c>
      <c r="B49" s="64">
        <f>VLOOKUP($A49,'Return Data'!$B$7:$R$526,3,0)</f>
        <v>44001</v>
      </c>
      <c r="C49" s="65">
        <f>VLOOKUP($A49,'Return Data'!$B$7:$R$526,4,0)</f>
        <v>12.8742</v>
      </c>
      <c r="D49" s="65">
        <f>VLOOKUP($A49,'Return Data'!$B$7:$R$526,10,0)</f>
        <v>13.459099999999999</v>
      </c>
      <c r="E49" s="66">
        <f t="shared" si="12"/>
        <v>56</v>
      </c>
      <c r="F49" s="65">
        <f>VLOOKUP($A49,'Return Data'!$B$7:$R$526,11,0)</f>
        <v>-10.434100000000001</v>
      </c>
      <c r="G49" s="66">
        <f t="shared" si="13"/>
        <v>13</v>
      </c>
      <c r="H49" s="65">
        <f>VLOOKUP($A49,'Return Data'!$B$7:$R$526,12,0)</f>
        <v>1.2544999999999999</v>
      </c>
      <c r="I49" s="66">
        <f t="shared" si="8"/>
        <v>13</v>
      </c>
      <c r="J49" s="65">
        <f>VLOOKUP($A49,'Return Data'!$B$7:$R$526,13,0)</f>
        <v>-0.89910000000000001</v>
      </c>
      <c r="K49" s="66">
        <f t="shared" si="14"/>
        <v>6</v>
      </c>
      <c r="L49" s="65">
        <f>VLOOKUP($A49,'Return Data'!$B$7:$R$526,17,0)</f>
        <v>0.76580000000000004</v>
      </c>
      <c r="M49" s="66">
        <f t="shared" si="15"/>
        <v>7</v>
      </c>
      <c r="N49" s="65">
        <f>VLOOKUP($A49,'Return Data'!$B$7:$R$526,14,0)</f>
        <v>5.9107000000000003</v>
      </c>
      <c r="O49" s="66">
        <f t="shared" si="16"/>
        <v>2</v>
      </c>
      <c r="P49" s="65"/>
      <c r="Q49" s="66"/>
      <c r="R49" s="65">
        <f>VLOOKUP($A49,'Return Data'!$B$7:$R$526,16,0)</f>
        <v>8.1569000000000003</v>
      </c>
      <c r="S49" s="67">
        <f t="shared" si="17"/>
        <v>32</v>
      </c>
    </row>
    <row r="50" spans="1:19" x14ac:dyDescent="0.3">
      <c r="A50" s="63" t="s">
        <v>205</v>
      </c>
      <c r="B50" s="64">
        <f>VLOOKUP($A50,'Return Data'!$B$7:$R$526,3,0)</f>
        <v>44001</v>
      </c>
      <c r="C50" s="65">
        <f>VLOOKUP($A50,'Return Data'!$B$7:$R$526,4,0)</f>
        <v>9.3279999999999994</v>
      </c>
      <c r="D50" s="65">
        <f>VLOOKUP($A50,'Return Data'!$B$7:$R$526,10,0)</f>
        <v>15.422700000000001</v>
      </c>
      <c r="E50" s="66">
        <f t="shared" si="12"/>
        <v>52</v>
      </c>
      <c r="F50" s="65">
        <f>VLOOKUP($A50,'Return Data'!$B$7:$R$526,11,0)</f>
        <v>-14.443199999999999</v>
      </c>
      <c r="G50" s="66">
        <f t="shared" si="13"/>
        <v>37</v>
      </c>
      <c r="H50" s="65">
        <f>VLOOKUP($A50,'Return Data'!$B$7:$R$526,12,0)</f>
        <v>-4.1807999999999996</v>
      </c>
      <c r="I50" s="66">
        <f t="shared" si="8"/>
        <v>39</v>
      </c>
      <c r="J50" s="65">
        <f>VLOOKUP($A50,'Return Data'!$B$7:$R$526,13,0)</f>
        <v>-9.9735999999999994</v>
      </c>
      <c r="K50" s="66">
        <f t="shared" si="14"/>
        <v>31</v>
      </c>
      <c r="L50" s="65">
        <f>VLOOKUP($A50,'Return Data'!$B$7:$R$526,17,0)</f>
        <v>-2.9137</v>
      </c>
      <c r="M50" s="66">
        <f t="shared" si="15"/>
        <v>20</v>
      </c>
      <c r="N50" s="65"/>
      <c r="O50" s="66"/>
      <c r="P50" s="65"/>
      <c r="Q50" s="66"/>
      <c r="R50" s="65">
        <f>VLOOKUP($A50,'Return Data'!$B$7:$R$526,16,0)</f>
        <v>-3.0674000000000001</v>
      </c>
      <c r="S50" s="67">
        <f t="shared" si="17"/>
        <v>50</v>
      </c>
    </row>
    <row r="51" spans="1:19" x14ac:dyDescent="0.3">
      <c r="A51" s="63" t="s">
        <v>206</v>
      </c>
      <c r="B51" s="64">
        <f>VLOOKUP($A51,'Return Data'!$B$7:$R$526,3,0)</f>
        <v>44001</v>
      </c>
      <c r="C51" s="65">
        <f>VLOOKUP($A51,'Return Data'!$B$7:$R$526,4,0)</f>
        <v>9.8284000000000002</v>
      </c>
      <c r="D51" s="65">
        <f>VLOOKUP($A51,'Return Data'!$B$7:$R$526,10,0)</f>
        <v>15.4679</v>
      </c>
      <c r="E51" s="66">
        <f t="shared" si="12"/>
        <v>51</v>
      </c>
      <c r="F51" s="65">
        <f>VLOOKUP($A51,'Return Data'!$B$7:$R$526,11,0)</f>
        <v>-12.3857</v>
      </c>
      <c r="G51" s="66">
        <f t="shared" si="13"/>
        <v>20</v>
      </c>
      <c r="H51" s="65">
        <f>VLOOKUP($A51,'Return Data'!$B$7:$R$526,12,0)</f>
        <v>-1.6657999999999999</v>
      </c>
      <c r="I51" s="66">
        <f t="shared" si="8"/>
        <v>24</v>
      </c>
      <c r="J51" s="65">
        <f>VLOOKUP($A51,'Return Data'!$B$7:$R$526,13,0)</f>
        <v>-7.7994000000000003</v>
      </c>
      <c r="K51" s="66">
        <f t="shared" si="14"/>
        <v>20</v>
      </c>
      <c r="L51" s="65"/>
      <c r="M51" s="66"/>
      <c r="N51" s="65"/>
      <c r="O51" s="66"/>
      <c r="P51" s="65"/>
      <c r="Q51" s="66"/>
      <c r="R51" s="65">
        <f>VLOOKUP($A51,'Return Data'!$B$7:$R$526,16,0)</f>
        <v>-0.89470000000000005</v>
      </c>
      <c r="S51" s="67">
        <f t="shared" si="17"/>
        <v>49</v>
      </c>
    </row>
    <row r="52" spans="1:19" x14ac:dyDescent="0.3">
      <c r="A52" s="63" t="s">
        <v>207</v>
      </c>
      <c r="B52" s="64">
        <f>VLOOKUP($A52,'Return Data'!$B$7:$R$526,3,0)</f>
        <v>44001</v>
      </c>
      <c r="C52" s="65">
        <f>VLOOKUP($A52,'Return Data'!$B$7:$R$526,4,0)</f>
        <v>27.393999999999998</v>
      </c>
      <c r="D52" s="65">
        <f>VLOOKUP($A52,'Return Data'!$B$7:$R$526,10,0)</f>
        <v>17.461400000000001</v>
      </c>
      <c r="E52" s="66">
        <f t="shared" si="12"/>
        <v>39</v>
      </c>
      <c r="F52" s="65">
        <f>VLOOKUP($A52,'Return Data'!$B$7:$R$526,11,0)</f>
        <v>-3.8105000000000002</v>
      </c>
      <c r="G52" s="66">
        <f t="shared" si="13"/>
        <v>2</v>
      </c>
      <c r="H52" s="65">
        <f>VLOOKUP($A52,'Return Data'!$B$7:$R$526,12,0)</f>
        <v>10.7338</v>
      </c>
      <c r="I52" s="66">
        <f t="shared" si="8"/>
        <v>1</v>
      </c>
      <c r="J52" s="65">
        <f>VLOOKUP($A52,'Return Data'!$B$7:$R$526,13,0)</f>
        <v>5.8095999999999997</v>
      </c>
      <c r="K52" s="66">
        <f t="shared" si="14"/>
        <v>1</v>
      </c>
      <c r="L52" s="65">
        <f>VLOOKUP($A52,'Return Data'!$B$7:$R$526,17,0)</f>
        <v>9.2578999999999994</v>
      </c>
      <c r="M52" s="66">
        <f>RANK(L52,L$8:L$71,0)</f>
        <v>1</v>
      </c>
      <c r="N52" s="65">
        <f>VLOOKUP($A52,'Return Data'!$B$7:$R$526,14,0)</f>
        <v>9.0388000000000002</v>
      </c>
      <c r="O52" s="66">
        <f>RANK(N52,N$8:N$71,0)</f>
        <v>1</v>
      </c>
      <c r="P52" s="65">
        <f>VLOOKUP($A52,'Return Data'!$B$7:$R$526,15,0)</f>
        <v>11.099500000000001</v>
      </c>
      <c r="Q52" s="66">
        <f>RANK(P52,P$8:P$71,0)</f>
        <v>1</v>
      </c>
      <c r="R52" s="65">
        <f>VLOOKUP($A52,'Return Data'!$B$7:$R$526,16,0)</f>
        <v>17.548500000000001</v>
      </c>
      <c r="S52" s="67">
        <f t="shared" si="17"/>
        <v>1</v>
      </c>
    </row>
    <row r="53" spans="1:19" x14ac:dyDescent="0.3">
      <c r="A53" s="63" t="s">
        <v>208</v>
      </c>
      <c r="B53" s="64">
        <f>VLOOKUP($A53,'Return Data'!$B$7:$R$526,3,0)</f>
        <v>44001</v>
      </c>
      <c r="C53" s="65">
        <f>VLOOKUP($A53,'Return Data'!$B$7:$R$526,4,0)</f>
        <v>10.3512</v>
      </c>
      <c r="D53" s="65">
        <f>VLOOKUP($A53,'Return Data'!$B$7:$R$526,10,0)</f>
        <v>17.2821</v>
      </c>
      <c r="E53" s="66">
        <f t="shared" si="12"/>
        <v>40</v>
      </c>
      <c r="F53" s="65">
        <f>VLOOKUP($A53,'Return Data'!$B$7:$R$526,11,0)</f>
        <v>-8.6397999999999993</v>
      </c>
      <c r="G53" s="66">
        <f t="shared" si="13"/>
        <v>8</v>
      </c>
      <c r="H53" s="65">
        <f>VLOOKUP($A53,'Return Data'!$B$7:$R$526,12,0)</f>
        <v>2.1604000000000001</v>
      </c>
      <c r="I53" s="66">
        <f t="shared" si="8"/>
        <v>9</v>
      </c>
      <c r="J53" s="65">
        <f>VLOOKUP($A53,'Return Data'!$B$7:$R$526,13,0)</f>
        <v>-0.57340000000000002</v>
      </c>
      <c r="K53" s="66">
        <f t="shared" si="14"/>
        <v>4</v>
      </c>
      <c r="L53" s="65"/>
      <c r="M53" s="66"/>
      <c r="N53" s="65"/>
      <c r="O53" s="66"/>
      <c r="P53" s="65"/>
      <c r="Q53" s="66"/>
      <c r="R53" s="65">
        <f>VLOOKUP($A53,'Return Data'!$B$7:$R$526,16,0)</f>
        <v>2.4962</v>
      </c>
      <c r="S53" s="67">
        <f t="shared" si="17"/>
        <v>45</v>
      </c>
    </row>
    <row r="54" spans="1:19" x14ac:dyDescent="0.3">
      <c r="A54" s="63" t="s">
        <v>209</v>
      </c>
      <c r="B54" s="64">
        <f>VLOOKUP($A54,'Return Data'!$B$7:$R$526,3,0)</f>
        <v>44001</v>
      </c>
      <c r="C54" s="65">
        <f>VLOOKUP($A54,'Return Data'!$B$7:$R$526,4,0)</f>
        <v>86.0959</v>
      </c>
      <c r="D54" s="65">
        <f>VLOOKUP($A54,'Return Data'!$B$7:$R$526,10,0)</f>
        <v>16.969100000000001</v>
      </c>
      <c r="E54" s="66">
        <f t="shared" si="12"/>
        <v>45</v>
      </c>
      <c r="F54" s="65">
        <f>VLOOKUP($A54,'Return Data'!$B$7:$R$526,11,0)</f>
        <v>-18.650500000000001</v>
      </c>
      <c r="G54" s="66">
        <f t="shared" si="13"/>
        <v>60</v>
      </c>
      <c r="H54" s="65">
        <f>VLOOKUP($A54,'Return Data'!$B$7:$R$526,12,0)</f>
        <v>-8.7948000000000004</v>
      </c>
      <c r="I54" s="66">
        <f t="shared" si="8"/>
        <v>52</v>
      </c>
      <c r="J54" s="65">
        <f>VLOOKUP($A54,'Return Data'!$B$7:$R$526,13,0)</f>
        <v>-17.197600000000001</v>
      </c>
      <c r="K54" s="66">
        <f t="shared" si="14"/>
        <v>52</v>
      </c>
      <c r="L54" s="65">
        <f>VLOOKUP($A54,'Return Data'!$B$7:$R$526,17,0)</f>
        <v>-9.1674000000000007</v>
      </c>
      <c r="M54" s="66">
        <f t="shared" ref="M54:M61" si="19">RANK(L54,L$8:L$71,0)</f>
        <v>50</v>
      </c>
      <c r="N54" s="65">
        <f>VLOOKUP($A54,'Return Data'!$B$7:$R$526,14,0)</f>
        <v>-4.7679999999999998</v>
      </c>
      <c r="O54" s="66">
        <f>RANK(N54,N$8:N$71,0)</f>
        <v>44</v>
      </c>
      <c r="P54" s="65">
        <f>VLOOKUP($A54,'Return Data'!$B$7:$R$526,15,0)</f>
        <v>3.4100999999999999</v>
      </c>
      <c r="Q54" s="66">
        <f>RANK(P54,P$8:P$71,0)</f>
        <v>29</v>
      </c>
      <c r="R54" s="65">
        <f>VLOOKUP($A54,'Return Data'!$B$7:$R$526,16,0)</f>
        <v>7.9318999999999997</v>
      </c>
      <c r="S54" s="67">
        <f t="shared" si="17"/>
        <v>33</v>
      </c>
    </row>
    <row r="55" spans="1:19" x14ac:dyDescent="0.3">
      <c r="A55" s="63" t="s">
        <v>210</v>
      </c>
      <c r="B55" s="64">
        <f>VLOOKUP($A55,'Return Data'!$B$7:$R$526,3,0)</f>
        <v>44001</v>
      </c>
      <c r="C55" s="65">
        <f>VLOOKUP($A55,'Return Data'!$B$7:$R$526,4,0)</f>
        <v>7.8063000000000002</v>
      </c>
      <c r="D55" s="65">
        <f>VLOOKUP($A55,'Return Data'!$B$7:$R$526,10,0)</f>
        <v>17.471</v>
      </c>
      <c r="E55" s="66">
        <f t="shared" si="12"/>
        <v>38</v>
      </c>
      <c r="F55" s="65">
        <f>VLOOKUP($A55,'Return Data'!$B$7:$R$526,11,0)</f>
        <v>-13.842499999999999</v>
      </c>
      <c r="G55" s="66">
        <f t="shared" si="13"/>
        <v>33</v>
      </c>
      <c r="H55" s="65">
        <f>VLOOKUP($A55,'Return Data'!$B$7:$R$526,12,0)</f>
        <v>-14.110799999999999</v>
      </c>
      <c r="I55" s="66">
        <f t="shared" si="8"/>
        <v>59</v>
      </c>
      <c r="J55" s="65">
        <f>VLOOKUP($A55,'Return Data'!$B$7:$R$526,13,0)</f>
        <v>-23.807500000000001</v>
      </c>
      <c r="K55" s="66">
        <f t="shared" si="14"/>
        <v>58</v>
      </c>
      <c r="L55" s="65">
        <f>VLOOKUP($A55,'Return Data'!$B$7:$R$526,17,0)</f>
        <v>-20.560300000000002</v>
      </c>
      <c r="M55" s="66">
        <f t="shared" si="19"/>
        <v>55</v>
      </c>
      <c r="N55" s="65">
        <f>VLOOKUP($A55,'Return Data'!$B$7:$R$526,14,0)</f>
        <v>-14.8698</v>
      </c>
      <c r="O55" s="66">
        <f>RANK(N55,N$8:N$71,0)</f>
        <v>48</v>
      </c>
      <c r="P55" s="65"/>
      <c r="Q55" s="66"/>
      <c r="R55" s="65">
        <f>VLOOKUP($A55,'Return Data'!$B$7:$R$526,16,0)</f>
        <v>-6.6725000000000003</v>
      </c>
      <c r="S55" s="67">
        <f t="shared" si="17"/>
        <v>56</v>
      </c>
    </row>
    <row r="56" spans="1:19" x14ac:dyDescent="0.3">
      <c r="A56" s="63" t="s">
        <v>211</v>
      </c>
      <c r="B56" s="64">
        <f>VLOOKUP($A56,'Return Data'!$B$7:$R$526,3,0)</f>
        <v>44001</v>
      </c>
      <c r="C56" s="65">
        <f>VLOOKUP($A56,'Return Data'!$B$7:$R$526,4,0)</f>
        <v>6.6086</v>
      </c>
      <c r="D56" s="65">
        <f>VLOOKUP($A56,'Return Data'!$B$7:$R$526,10,0)</f>
        <v>17.2652</v>
      </c>
      <c r="E56" s="66">
        <f t="shared" si="12"/>
        <v>41</v>
      </c>
      <c r="F56" s="65">
        <f>VLOOKUP($A56,'Return Data'!$B$7:$R$526,11,0)</f>
        <v>-14.710100000000001</v>
      </c>
      <c r="G56" s="66">
        <f t="shared" si="13"/>
        <v>41</v>
      </c>
      <c r="H56" s="65">
        <f>VLOOKUP($A56,'Return Data'!$B$7:$R$526,12,0)</f>
        <v>-14.714499999999999</v>
      </c>
      <c r="I56" s="66">
        <f t="shared" si="8"/>
        <v>60</v>
      </c>
      <c r="J56" s="65">
        <f>VLOOKUP($A56,'Return Data'!$B$7:$R$526,13,0)</f>
        <v>-23.540800000000001</v>
      </c>
      <c r="K56" s="66">
        <f t="shared" si="14"/>
        <v>57</v>
      </c>
      <c r="L56" s="65">
        <f>VLOOKUP($A56,'Return Data'!$B$7:$R$526,17,0)</f>
        <v>-21.062999999999999</v>
      </c>
      <c r="M56" s="66">
        <f t="shared" si="19"/>
        <v>56</v>
      </c>
      <c r="N56" s="65">
        <f>VLOOKUP($A56,'Return Data'!$B$7:$R$526,14,0)</f>
        <v>-15.0016</v>
      </c>
      <c r="O56" s="66">
        <f>RANK(N56,N$8:N$71,0)</f>
        <v>49</v>
      </c>
      <c r="P56" s="65"/>
      <c r="Q56" s="66"/>
      <c r="R56" s="65">
        <f>VLOOKUP($A56,'Return Data'!$B$7:$R$526,16,0)</f>
        <v>-11.9971</v>
      </c>
      <c r="S56" s="67">
        <f t="shared" si="17"/>
        <v>60</v>
      </c>
    </row>
    <row r="57" spans="1:19" x14ac:dyDescent="0.3">
      <c r="A57" s="63" t="s">
        <v>212</v>
      </c>
      <c r="B57" s="64">
        <f>VLOOKUP($A57,'Return Data'!$B$7:$R$526,3,0)</f>
        <v>44001</v>
      </c>
      <c r="C57" s="65">
        <f>VLOOKUP($A57,'Return Data'!$B$7:$R$526,4,0)</f>
        <v>6.3529</v>
      </c>
      <c r="D57" s="65">
        <f>VLOOKUP($A57,'Return Data'!$B$7:$R$526,10,0)</f>
        <v>16.552</v>
      </c>
      <c r="E57" s="66">
        <f t="shared" si="12"/>
        <v>48</v>
      </c>
      <c r="F57" s="65">
        <f>VLOOKUP($A57,'Return Data'!$B$7:$R$526,11,0)</f>
        <v>-15.646699999999999</v>
      </c>
      <c r="G57" s="66">
        <f t="shared" si="13"/>
        <v>49</v>
      </c>
      <c r="H57" s="65">
        <f>VLOOKUP($A57,'Return Data'!$B$7:$R$526,12,0)</f>
        <v>-15.345499999999999</v>
      </c>
      <c r="I57" s="66">
        <f t="shared" si="8"/>
        <v>61</v>
      </c>
      <c r="J57" s="65">
        <f>VLOOKUP($A57,'Return Data'!$B$7:$R$526,13,0)</f>
        <v>-24.421500000000002</v>
      </c>
      <c r="K57" s="66">
        <f t="shared" si="14"/>
        <v>60</v>
      </c>
      <c r="L57" s="65">
        <f>VLOOKUP($A57,'Return Data'!$B$7:$R$526,17,0)</f>
        <v>-21.2257</v>
      </c>
      <c r="M57" s="66">
        <f t="shared" si="19"/>
        <v>57</v>
      </c>
      <c r="N57" s="65"/>
      <c r="O57" s="66"/>
      <c r="P57" s="65"/>
      <c r="Q57" s="66"/>
      <c r="R57" s="65">
        <f>VLOOKUP($A57,'Return Data'!$B$7:$R$526,16,0)</f>
        <v>-14.2149</v>
      </c>
      <c r="S57" s="67">
        <f t="shared" si="17"/>
        <v>62</v>
      </c>
    </row>
    <row r="58" spans="1:19" x14ac:dyDescent="0.3">
      <c r="A58" s="63" t="s">
        <v>213</v>
      </c>
      <c r="B58" s="64">
        <f>VLOOKUP($A58,'Return Data'!$B$7:$R$526,3,0)</f>
        <v>44001</v>
      </c>
      <c r="C58" s="65">
        <f>VLOOKUP($A58,'Return Data'!$B$7:$R$526,4,0)</f>
        <v>5.9257</v>
      </c>
      <c r="D58" s="65">
        <f>VLOOKUP($A58,'Return Data'!$B$7:$R$526,10,0)</f>
        <v>16.626999999999999</v>
      </c>
      <c r="E58" s="66">
        <f t="shared" si="12"/>
        <v>47</v>
      </c>
      <c r="F58" s="65">
        <f>VLOOKUP($A58,'Return Data'!$B$7:$R$526,11,0)</f>
        <v>-17.720300000000002</v>
      </c>
      <c r="G58" s="66">
        <f t="shared" si="13"/>
        <v>56</v>
      </c>
      <c r="H58" s="65">
        <f>VLOOKUP($A58,'Return Data'!$B$7:$R$526,12,0)</f>
        <v>-17.6677</v>
      </c>
      <c r="I58" s="66">
        <f t="shared" si="8"/>
        <v>63</v>
      </c>
      <c r="J58" s="65">
        <f>VLOOKUP($A58,'Return Data'!$B$7:$R$526,13,0)</f>
        <v>-26.200900000000001</v>
      </c>
      <c r="K58" s="66">
        <f t="shared" si="14"/>
        <v>62</v>
      </c>
      <c r="L58" s="65">
        <f>VLOOKUP($A58,'Return Data'!$B$7:$R$526,17,0)</f>
        <v>-22.2575</v>
      </c>
      <c r="M58" s="66">
        <f t="shared" si="19"/>
        <v>58</v>
      </c>
      <c r="N58" s="65"/>
      <c r="O58" s="66"/>
      <c r="P58" s="65"/>
      <c r="Q58" s="66"/>
      <c r="R58" s="65">
        <f>VLOOKUP($A58,'Return Data'!$B$7:$R$526,16,0)</f>
        <v>-17.466000000000001</v>
      </c>
      <c r="S58" s="67">
        <f t="shared" si="17"/>
        <v>63</v>
      </c>
    </row>
    <row r="59" spans="1:19" x14ac:dyDescent="0.3">
      <c r="A59" s="63" t="s">
        <v>214</v>
      </c>
      <c r="B59" s="64">
        <f>VLOOKUP($A59,'Return Data'!$B$7:$R$526,3,0)</f>
        <v>44001</v>
      </c>
      <c r="C59" s="65">
        <f>VLOOKUP($A59,'Return Data'!$B$7:$R$526,4,0)</f>
        <v>12.206300000000001</v>
      </c>
      <c r="D59" s="65">
        <f>VLOOKUP($A59,'Return Data'!$B$7:$R$526,10,0)</f>
        <v>22.119199999999999</v>
      </c>
      <c r="E59" s="66">
        <f t="shared" si="12"/>
        <v>14</v>
      </c>
      <c r="F59" s="65">
        <f>VLOOKUP($A59,'Return Data'!$B$7:$R$526,11,0)</f>
        <v>-14.2834</v>
      </c>
      <c r="G59" s="66">
        <f t="shared" si="13"/>
        <v>36</v>
      </c>
      <c r="H59" s="65">
        <f>VLOOKUP($A59,'Return Data'!$B$7:$R$526,12,0)</f>
        <v>-3.3639000000000001</v>
      </c>
      <c r="I59" s="66">
        <f t="shared" si="8"/>
        <v>31</v>
      </c>
      <c r="J59" s="65">
        <f>VLOOKUP($A59,'Return Data'!$B$7:$R$526,13,0)</f>
        <v>-10.8515</v>
      </c>
      <c r="K59" s="66">
        <f t="shared" si="14"/>
        <v>34</v>
      </c>
      <c r="L59" s="65">
        <f>VLOOKUP($A59,'Return Data'!$B$7:$R$526,17,0)</f>
        <v>-5.1266999999999996</v>
      </c>
      <c r="M59" s="66">
        <f t="shared" si="19"/>
        <v>32</v>
      </c>
      <c r="N59" s="65">
        <f>VLOOKUP($A59,'Return Data'!$B$7:$R$526,14,0)</f>
        <v>-1.5289999999999999</v>
      </c>
      <c r="O59" s="66">
        <f>RANK(N59,N$8:N$71,0)</f>
        <v>31</v>
      </c>
      <c r="P59" s="65">
        <f>VLOOKUP($A59,'Return Data'!$B$7:$R$526,15,0)</f>
        <v>3.8452000000000002</v>
      </c>
      <c r="Q59" s="66">
        <f>RANK(P59,P$8:P$71,0)</f>
        <v>27</v>
      </c>
      <c r="R59" s="65">
        <f>VLOOKUP($A59,'Return Data'!$B$7:$R$526,16,0)</f>
        <v>3.8793000000000002</v>
      </c>
      <c r="S59" s="67">
        <f t="shared" si="17"/>
        <v>42</v>
      </c>
    </row>
    <row r="60" spans="1:19" x14ac:dyDescent="0.3">
      <c r="A60" s="63" t="s">
        <v>215</v>
      </c>
      <c r="B60" s="64">
        <f>VLOOKUP($A60,'Return Data'!$B$7:$R$526,3,0)</f>
        <v>44001</v>
      </c>
      <c r="C60" s="65">
        <f>VLOOKUP($A60,'Return Data'!$B$7:$R$526,4,0)</f>
        <v>13.4168</v>
      </c>
      <c r="D60" s="65">
        <f>VLOOKUP($A60,'Return Data'!$B$7:$R$526,10,0)</f>
        <v>22.413799999999998</v>
      </c>
      <c r="E60" s="66">
        <f t="shared" si="12"/>
        <v>11</v>
      </c>
      <c r="F60" s="65">
        <f>VLOOKUP($A60,'Return Data'!$B$7:$R$526,11,0)</f>
        <v>-13.5632</v>
      </c>
      <c r="G60" s="66">
        <f t="shared" si="13"/>
        <v>31</v>
      </c>
      <c r="H60" s="65">
        <f>VLOOKUP($A60,'Return Data'!$B$7:$R$526,12,0)</f>
        <v>-1.8924000000000001</v>
      </c>
      <c r="I60" s="66">
        <f t="shared" si="8"/>
        <v>25</v>
      </c>
      <c r="J60" s="65">
        <f>VLOOKUP($A60,'Return Data'!$B$7:$R$526,13,0)</f>
        <v>-9.6420999999999992</v>
      </c>
      <c r="K60" s="66">
        <f t="shared" si="14"/>
        <v>27</v>
      </c>
      <c r="L60" s="65">
        <f>VLOOKUP($A60,'Return Data'!$B$7:$R$526,17,0)</f>
        <v>-4.0510000000000002</v>
      </c>
      <c r="M60" s="66">
        <f t="shared" si="19"/>
        <v>29</v>
      </c>
      <c r="N60" s="65">
        <f>VLOOKUP($A60,'Return Data'!$B$7:$R$526,14,0)</f>
        <v>-8.3500000000000005E-2</v>
      </c>
      <c r="O60" s="66">
        <f>RANK(N60,N$8:N$71,0)</f>
        <v>24</v>
      </c>
      <c r="P60" s="65"/>
      <c r="Q60" s="66"/>
      <c r="R60" s="65">
        <f>VLOOKUP($A60,'Return Data'!$B$7:$R$526,16,0)</f>
        <v>7.1618000000000004</v>
      </c>
      <c r="S60" s="67">
        <f t="shared" si="17"/>
        <v>36</v>
      </c>
    </row>
    <row r="61" spans="1:19" x14ac:dyDescent="0.3">
      <c r="A61" s="63" t="s">
        <v>216</v>
      </c>
      <c r="B61" s="64">
        <f>VLOOKUP($A61,'Return Data'!$B$7:$R$526,3,0)</f>
        <v>44001</v>
      </c>
      <c r="C61" s="65">
        <f>VLOOKUP($A61,'Return Data'!$B$7:$R$526,4,0)</f>
        <v>6.3403999999999998</v>
      </c>
      <c r="D61" s="65">
        <f>VLOOKUP($A61,'Return Data'!$B$7:$R$526,10,0)</f>
        <v>11.0383</v>
      </c>
      <c r="E61" s="66">
        <f t="shared" si="12"/>
        <v>62</v>
      </c>
      <c r="F61" s="65">
        <f>VLOOKUP($A61,'Return Data'!$B$7:$R$526,11,0)</f>
        <v>-18.219000000000001</v>
      </c>
      <c r="G61" s="66">
        <f t="shared" si="13"/>
        <v>59</v>
      </c>
      <c r="H61" s="65">
        <f>VLOOKUP($A61,'Return Data'!$B$7:$R$526,12,0)</f>
        <v>-15.4895</v>
      </c>
      <c r="I61" s="66">
        <f t="shared" si="8"/>
        <v>62</v>
      </c>
      <c r="J61" s="65">
        <f>VLOOKUP($A61,'Return Data'!$B$7:$R$526,13,0)</f>
        <v>-24.8599</v>
      </c>
      <c r="K61" s="66">
        <f t="shared" si="14"/>
        <v>61</v>
      </c>
      <c r="L61" s="65">
        <f>VLOOKUP($A61,'Return Data'!$B$7:$R$526,17,0)</f>
        <v>-18.822299999999998</v>
      </c>
      <c r="M61" s="66">
        <f t="shared" si="19"/>
        <v>54</v>
      </c>
      <c r="N61" s="65"/>
      <c r="O61" s="66"/>
      <c r="P61" s="65"/>
      <c r="Q61" s="66"/>
      <c r="R61" s="65">
        <f>VLOOKUP($A61,'Return Data'!$B$7:$R$526,16,0)</f>
        <v>-18.479199999999999</v>
      </c>
      <c r="S61" s="67">
        <f t="shared" si="17"/>
        <v>64</v>
      </c>
    </row>
    <row r="62" spans="1:19" x14ac:dyDescent="0.3">
      <c r="A62" s="63" t="s">
        <v>217</v>
      </c>
      <c r="B62" s="64">
        <f>VLOOKUP($A62,'Return Data'!$B$7:$R$526,3,0)</f>
        <v>44001</v>
      </c>
      <c r="C62" s="65">
        <f>VLOOKUP($A62,'Return Data'!$B$7:$R$526,4,0)</f>
        <v>7.5815000000000001</v>
      </c>
      <c r="D62" s="65">
        <f>VLOOKUP($A62,'Return Data'!$B$7:$R$526,10,0)</f>
        <v>13.7936</v>
      </c>
      <c r="E62" s="66">
        <f t="shared" si="12"/>
        <v>55</v>
      </c>
      <c r="F62" s="65">
        <f>VLOOKUP($A62,'Return Data'!$B$7:$R$526,11,0)</f>
        <v>-14.9398</v>
      </c>
      <c r="G62" s="66">
        <f t="shared" si="13"/>
        <v>44</v>
      </c>
      <c r="H62" s="65">
        <f>VLOOKUP($A62,'Return Data'!$B$7:$R$526,12,0)</f>
        <v>-12.036300000000001</v>
      </c>
      <c r="I62" s="66">
        <f t="shared" si="8"/>
        <v>57</v>
      </c>
      <c r="J62" s="65">
        <f>VLOOKUP($A62,'Return Data'!$B$7:$R$526,13,0)</f>
        <v>-21.72</v>
      </c>
      <c r="K62" s="66">
        <f t="shared" si="14"/>
        <v>56</v>
      </c>
      <c r="L62" s="65"/>
      <c r="M62" s="66"/>
      <c r="N62" s="65"/>
      <c r="O62" s="66"/>
      <c r="P62" s="65"/>
      <c r="Q62" s="66"/>
      <c r="R62" s="65">
        <f>VLOOKUP($A62,'Return Data'!$B$7:$R$526,16,0)</f>
        <v>-13.0785</v>
      </c>
      <c r="S62" s="67">
        <f t="shared" si="17"/>
        <v>61</v>
      </c>
    </row>
    <row r="63" spans="1:19" x14ac:dyDescent="0.3">
      <c r="A63" s="63" t="s">
        <v>218</v>
      </c>
      <c r="B63" s="64">
        <f>VLOOKUP($A63,'Return Data'!$B$7:$R$526,3,0)</f>
        <v>44001</v>
      </c>
      <c r="C63" s="65">
        <f>VLOOKUP($A63,'Return Data'!$B$7:$R$526,4,0)</f>
        <v>17.444199999999999</v>
      </c>
      <c r="D63" s="65">
        <f>VLOOKUP($A63,'Return Data'!$B$7:$R$526,10,0)</f>
        <v>19.4072</v>
      </c>
      <c r="E63" s="66">
        <f t="shared" si="12"/>
        <v>30</v>
      </c>
      <c r="F63" s="65">
        <f>VLOOKUP($A63,'Return Data'!$B$7:$R$526,11,0)</f>
        <v>-15.2812</v>
      </c>
      <c r="G63" s="66">
        <f t="shared" si="13"/>
        <v>45</v>
      </c>
      <c r="H63" s="65">
        <f>VLOOKUP($A63,'Return Data'!$B$7:$R$526,12,0)</f>
        <v>-3.7742</v>
      </c>
      <c r="I63" s="66">
        <f t="shared" si="8"/>
        <v>36</v>
      </c>
      <c r="J63" s="65">
        <f>VLOOKUP($A63,'Return Data'!$B$7:$R$526,13,0)</f>
        <v>-10.853400000000001</v>
      </c>
      <c r="K63" s="66">
        <f t="shared" si="14"/>
        <v>35</v>
      </c>
      <c r="L63" s="65">
        <f>VLOOKUP($A63,'Return Data'!$B$7:$R$526,17,0)</f>
        <v>-1.4419999999999999</v>
      </c>
      <c r="M63" s="66">
        <f t="shared" ref="M63:M71" si="20">RANK(L63,L$8:L$71,0)</f>
        <v>13</v>
      </c>
      <c r="N63" s="65">
        <f>VLOOKUP($A63,'Return Data'!$B$7:$R$526,14,0)</f>
        <v>2.0133999999999999</v>
      </c>
      <c r="O63" s="66">
        <f t="shared" ref="O63:O68" si="21">RANK(N63,N$8:N$71,0)</f>
        <v>13</v>
      </c>
      <c r="P63" s="65">
        <f>VLOOKUP($A63,'Return Data'!$B$7:$R$526,15,0)</f>
        <v>8.4571000000000005</v>
      </c>
      <c r="Q63" s="66">
        <f>RANK(P63,P$8:P$71,0)</f>
        <v>4</v>
      </c>
      <c r="R63" s="65">
        <f>VLOOKUP($A63,'Return Data'!$B$7:$R$526,16,0)</f>
        <v>10.2775</v>
      </c>
      <c r="S63" s="67">
        <f t="shared" si="17"/>
        <v>21</v>
      </c>
    </row>
    <row r="64" spans="1:19" x14ac:dyDescent="0.3">
      <c r="A64" s="63" t="s">
        <v>219</v>
      </c>
      <c r="B64" s="64">
        <f>VLOOKUP($A64,'Return Data'!$B$7:$R$526,3,0)</f>
        <v>44001</v>
      </c>
      <c r="C64" s="65">
        <f>VLOOKUP($A64,'Return Data'!$B$7:$R$526,4,0)</f>
        <v>74.45</v>
      </c>
      <c r="D64" s="65">
        <f>VLOOKUP($A64,'Return Data'!$B$7:$R$526,10,0)</f>
        <v>18.967700000000001</v>
      </c>
      <c r="E64" s="66">
        <f t="shared" si="12"/>
        <v>32</v>
      </c>
      <c r="F64" s="65">
        <f>VLOOKUP($A64,'Return Data'!$B$7:$R$526,11,0)</f>
        <v>-13.147500000000001</v>
      </c>
      <c r="G64" s="66">
        <f t="shared" si="13"/>
        <v>28</v>
      </c>
      <c r="H64" s="65">
        <f>VLOOKUP($A64,'Return Data'!$B$7:$R$526,12,0)</f>
        <v>-1.5342</v>
      </c>
      <c r="I64" s="66">
        <f t="shared" si="8"/>
        <v>23</v>
      </c>
      <c r="J64" s="65">
        <f>VLOOKUP($A64,'Return Data'!$B$7:$R$526,13,0)</f>
        <v>-8.7845999999999993</v>
      </c>
      <c r="K64" s="66">
        <f t="shared" si="14"/>
        <v>22</v>
      </c>
      <c r="L64" s="65">
        <f>VLOOKUP($A64,'Return Data'!$B$7:$R$526,17,0)</f>
        <v>-3.4721000000000002</v>
      </c>
      <c r="M64" s="66">
        <f t="shared" si="20"/>
        <v>23</v>
      </c>
      <c r="N64" s="65">
        <f>VLOOKUP($A64,'Return Data'!$B$7:$R$526,14,0)</f>
        <v>1.6978</v>
      </c>
      <c r="O64" s="66">
        <f t="shared" si="21"/>
        <v>16</v>
      </c>
      <c r="P64" s="65">
        <f>VLOOKUP($A64,'Return Data'!$B$7:$R$526,15,0)</f>
        <v>6.5082000000000004</v>
      </c>
      <c r="Q64" s="66">
        <f>RANK(P64,P$8:P$71,0)</f>
        <v>14</v>
      </c>
      <c r="R64" s="65">
        <f>VLOOKUP($A64,'Return Data'!$B$7:$R$526,16,0)</f>
        <v>9.1595999999999993</v>
      </c>
      <c r="S64" s="67">
        <f t="shared" si="17"/>
        <v>29</v>
      </c>
    </row>
    <row r="65" spans="1:19" x14ac:dyDescent="0.3">
      <c r="A65" s="63" t="s">
        <v>220</v>
      </c>
      <c r="B65" s="64">
        <f>VLOOKUP($A65,'Return Data'!$B$7:$R$526,3,0)</f>
        <v>44001</v>
      </c>
      <c r="C65" s="65">
        <f>VLOOKUP($A65,'Return Data'!$B$7:$R$526,4,0)</f>
        <v>23.95</v>
      </c>
      <c r="D65" s="65">
        <f>VLOOKUP($A65,'Return Data'!$B$7:$R$526,10,0)</f>
        <v>22.7576</v>
      </c>
      <c r="E65" s="66">
        <f t="shared" si="12"/>
        <v>9</v>
      </c>
      <c r="F65" s="65">
        <f>VLOOKUP($A65,'Return Data'!$B$7:$R$526,11,0)</f>
        <v>-10.6677</v>
      </c>
      <c r="G65" s="66">
        <f t="shared" si="13"/>
        <v>15</v>
      </c>
      <c r="H65" s="65">
        <f>VLOOKUP($A65,'Return Data'!$B$7:$R$526,12,0)</f>
        <v>0.63029999999999997</v>
      </c>
      <c r="I65" s="66">
        <f t="shared" si="8"/>
        <v>17</v>
      </c>
      <c r="J65" s="65">
        <f>VLOOKUP($A65,'Return Data'!$B$7:$R$526,13,0)</f>
        <v>-5.4854000000000003</v>
      </c>
      <c r="K65" s="66">
        <f t="shared" si="14"/>
        <v>16</v>
      </c>
      <c r="L65" s="65">
        <f>VLOOKUP($A65,'Return Data'!$B$7:$R$526,17,0)</f>
        <v>-0.33189999999999997</v>
      </c>
      <c r="M65" s="66">
        <f t="shared" si="20"/>
        <v>10</v>
      </c>
      <c r="N65" s="65">
        <f>VLOOKUP($A65,'Return Data'!$B$7:$R$526,14,0)</f>
        <v>1.1960999999999999</v>
      </c>
      <c r="O65" s="66">
        <f t="shared" si="21"/>
        <v>20</v>
      </c>
      <c r="P65" s="65">
        <f>VLOOKUP($A65,'Return Data'!$B$7:$R$526,15,0)</f>
        <v>3.036</v>
      </c>
      <c r="Q65" s="66">
        <f>RANK(P65,P$8:P$71,0)</f>
        <v>30</v>
      </c>
      <c r="R65" s="65">
        <f>VLOOKUP($A65,'Return Data'!$B$7:$R$526,16,0)</f>
        <v>8.3808000000000007</v>
      </c>
      <c r="S65" s="67">
        <f t="shared" si="17"/>
        <v>30</v>
      </c>
    </row>
    <row r="66" spans="1:19" x14ac:dyDescent="0.3">
      <c r="A66" s="63" t="s">
        <v>221</v>
      </c>
      <c r="B66" s="64">
        <f>VLOOKUP($A66,'Return Data'!$B$7:$R$526,3,0)</f>
        <v>44001</v>
      </c>
      <c r="C66" s="65">
        <f>VLOOKUP($A66,'Return Data'!$B$7:$R$526,4,0)</f>
        <v>12.2011</v>
      </c>
      <c r="D66" s="65">
        <f>VLOOKUP($A66,'Return Data'!$B$7:$R$526,10,0)</f>
        <v>27.514500000000002</v>
      </c>
      <c r="E66" s="66">
        <f t="shared" si="12"/>
        <v>2</v>
      </c>
      <c r="F66" s="65">
        <f>VLOOKUP($A66,'Return Data'!$B$7:$R$526,11,0)</f>
        <v>-13.571</v>
      </c>
      <c r="G66" s="66">
        <f t="shared" si="13"/>
        <v>32</v>
      </c>
      <c r="H66" s="65">
        <f>VLOOKUP($A66,'Return Data'!$B$7:$R$526,12,0)</f>
        <v>-2.9571999999999998</v>
      </c>
      <c r="I66" s="66">
        <f t="shared" si="8"/>
        <v>28</v>
      </c>
      <c r="J66" s="65">
        <f>VLOOKUP($A66,'Return Data'!$B$7:$R$526,13,0)</f>
        <v>-12.8704</v>
      </c>
      <c r="K66" s="66">
        <f t="shared" si="14"/>
        <v>46</v>
      </c>
      <c r="L66" s="65">
        <f>VLOOKUP($A66,'Return Data'!$B$7:$R$526,17,0)</f>
        <v>-7.5136000000000003</v>
      </c>
      <c r="M66" s="66">
        <f t="shared" si="20"/>
        <v>44</v>
      </c>
      <c r="N66" s="65">
        <f>VLOOKUP($A66,'Return Data'!$B$7:$R$526,14,0)</f>
        <v>-3.7006999999999999</v>
      </c>
      <c r="O66" s="66">
        <f t="shared" si="21"/>
        <v>41</v>
      </c>
      <c r="P66" s="65"/>
      <c r="Q66" s="66"/>
      <c r="R66" s="65">
        <f>VLOOKUP($A66,'Return Data'!$B$7:$R$526,16,0)</f>
        <v>4.7930000000000001</v>
      </c>
      <c r="S66" s="67">
        <f t="shared" si="17"/>
        <v>41</v>
      </c>
    </row>
    <row r="67" spans="1:19" x14ac:dyDescent="0.3">
      <c r="A67" s="63" t="s">
        <v>222</v>
      </c>
      <c r="B67" s="64">
        <f>VLOOKUP($A67,'Return Data'!$B$7:$R$526,3,0)</f>
        <v>44001</v>
      </c>
      <c r="C67" s="65">
        <f>VLOOKUP($A67,'Return Data'!$B$7:$R$526,4,0)</f>
        <v>8.8818000000000001</v>
      </c>
      <c r="D67" s="65">
        <f>VLOOKUP($A67,'Return Data'!$B$7:$R$526,10,0)</f>
        <v>22.343900000000001</v>
      </c>
      <c r="E67" s="66">
        <f t="shared" si="12"/>
        <v>12</v>
      </c>
      <c r="F67" s="65">
        <f>VLOOKUP($A67,'Return Data'!$B$7:$R$526,11,0)</f>
        <v>-16.630199999999999</v>
      </c>
      <c r="G67" s="66">
        <f t="shared" si="13"/>
        <v>54</v>
      </c>
      <c r="H67" s="65">
        <f>VLOOKUP($A67,'Return Data'!$B$7:$R$526,12,0)</f>
        <v>-7.4455999999999998</v>
      </c>
      <c r="I67" s="66">
        <f t="shared" si="8"/>
        <v>49</v>
      </c>
      <c r="J67" s="65">
        <f>VLOOKUP($A67,'Return Data'!$B$7:$R$526,13,0)</f>
        <v>-18.177</v>
      </c>
      <c r="K67" s="66">
        <f t="shared" si="14"/>
        <v>53</v>
      </c>
      <c r="L67" s="65">
        <f>VLOOKUP($A67,'Return Data'!$B$7:$R$526,17,0)</f>
        <v>-9.2552000000000003</v>
      </c>
      <c r="M67" s="66">
        <f t="shared" si="20"/>
        <v>51</v>
      </c>
      <c r="N67" s="65">
        <f>VLOOKUP($A67,'Return Data'!$B$7:$R$526,14,0)</f>
        <v>-7.3868</v>
      </c>
      <c r="O67" s="66">
        <f t="shared" si="21"/>
        <v>46</v>
      </c>
      <c r="P67" s="65"/>
      <c r="Q67" s="66"/>
      <c r="R67" s="65">
        <f>VLOOKUP($A67,'Return Data'!$B$7:$R$526,16,0)</f>
        <v>-3.4276</v>
      </c>
      <c r="S67" s="67">
        <f t="shared" si="17"/>
        <v>52</v>
      </c>
    </row>
    <row r="68" spans="1:19" x14ac:dyDescent="0.3">
      <c r="A68" s="63" t="s">
        <v>223</v>
      </c>
      <c r="B68" s="64">
        <f>VLOOKUP($A68,'Return Data'!$B$7:$R$526,3,0)</f>
        <v>44001</v>
      </c>
      <c r="C68" s="65">
        <f>VLOOKUP($A68,'Return Data'!$B$7:$R$526,4,0)</f>
        <v>8.3827999999999996</v>
      </c>
      <c r="D68" s="65">
        <f>VLOOKUP($A68,'Return Data'!$B$7:$R$526,10,0)</f>
        <v>23.0322</v>
      </c>
      <c r="E68" s="66">
        <f t="shared" si="12"/>
        <v>8</v>
      </c>
      <c r="F68" s="65">
        <f>VLOOKUP($A68,'Return Data'!$B$7:$R$526,11,0)</f>
        <v>-14.6572</v>
      </c>
      <c r="G68" s="66">
        <f t="shared" si="13"/>
        <v>40</v>
      </c>
      <c r="H68" s="65">
        <f>VLOOKUP($A68,'Return Data'!$B$7:$R$526,12,0)</f>
        <v>-5.1665999999999999</v>
      </c>
      <c r="I68" s="66">
        <f t="shared" si="8"/>
        <v>44</v>
      </c>
      <c r="J68" s="65">
        <f>VLOOKUP($A68,'Return Data'!$B$7:$R$526,13,0)</f>
        <v>-16.220600000000001</v>
      </c>
      <c r="K68" s="66">
        <f t="shared" si="14"/>
        <v>50</v>
      </c>
      <c r="L68" s="65">
        <f>VLOOKUP($A68,'Return Data'!$B$7:$R$526,17,0)</f>
        <v>-7.4543999999999997</v>
      </c>
      <c r="M68" s="66">
        <f t="shared" si="20"/>
        <v>43</v>
      </c>
      <c r="N68" s="65">
        <f>VLOOKUP($A68,'Return Data'!$B$7:$R$526,14,0)</f>
        <v>-5.5431999999999997</v>
      </c>
      <c r="O68" s="66">
        <f t="shared" si="21"/>
        <v>45</v>
      </c>
      <c r="P68" s="65"/>
      <c r="Q68" s="66"/>
      <c r="R68" s="65">
        <f>VLOOKUP($A68,'Return Data'!$B$7:$R$526,16,0)</f>
        <v>-5.3190999999999997</v>
      </c>
      <c r="S68" s="67">
        <f t="shared" si="17"/>
        <v>53</v>
      </c>
    </row>
    <row r="69" spans="1:19" x14ac:dyDescent="0.3">
      <c r="A69" s="63" t="s">
        <v>224</v>
      </c>
      <c r="B69" s="64">
        <f>VLOOKUP($A69,'Return Data'!$B$7:$R$526,3,0)</f>
        <v>44001</v>
      </c>
      <c r="C69" s="65">
        <f>VLOOKUP($A69,'Return Data'!$B$7:$R$526,4,0)</f>
        <v>7.7685000000000004</v>
      </c>
      <c r="D69" s="65">
        <f>VLOOKUP($A69,'Return Data'!$B$7:$R$526,10,0)</f>
        <v>25.701799999999999</v>
      </c>
      <c r="E69" s="66">
        <f t="shared" si="12"/>
        <v>4</v>
      </c>
      <c r="F69" s="65">
        <f>VLOOKUP($A69,'Return Data'!$B$7:$R$526,11,0)</f>
        <v>-6.2352999999999996</v>
      </c>
      <c r="G69" s="66">
        <f t="shared" si="13"/>
        <v>6</v>
      </c>
      <c r="H69" s="65">
        <f>VLOOKUP($A69,'Return Data'!$B$7:$R$526,12,0)</f>
        <v>1.3211999999999999</v>
      </c>
      <c r="I69" s="66">
        <f t="shared" si="8"/>
        <v>11</v>
      </c>
      <c r="J69" s="65">
        <f>VLOOKUP($A69,'Return Data'!$B$7:$R$526,13,0)</f>
        <v>-8.8407999999999998</v>
      </c>
      <c r="K69" s="66">
        <f t="shared" si="14"/>
        <v>24</v>
      </c>
      <c r="L69" s="65">
        <f>VLOOKUP($A69,'Return Data'!$B$7:$R$526,17,0)</f>
        <v>-10.2212</v>
      </c>
      <c r="M69" s="66">
        <f t="shared" si="20"/>
        <v>52</v>
      </c>
      <c r="N69" s="65"/>
      <c r="O69" s="66"/>
      <c r="P69" s="65"/>
      <c r="Q69" s="66"/>
      <c r="R69" s="65">
        <f>VLOOKUP($A69,'Return Data'!$B$7:$R$526,16,0)</f>
        <v>-9.9115000000000002</v>
      </c>
      <c r="S69" s="67">
        <f t="shared" si="17"/>
        <v>59</v>
      </c>
    </row>
    <row r="70" spans="1:19" x14ac:dyDescent="0.3">
      <c r="A70" s="63" t="s">
        <v>225</v>
      </c>
      <c r="B70" s="64">
        <f>VLOOKUP($A70,'Return Data'!$B$7:$R$526,3,0)</f>
        <v>44001</v>
      </c>
      <c r="C70" s="65">
        <f>VLOOKUP($A70,'Return Data'!$B$7:$R$526,4,0)</f>
        <v>8.1308000000000007</v>
      </c>
      <c r="D70" s="65">
        <f>VLOOKUP($A70,'Return Data'!$B$7:$R$526,10,0)</f>
        <v>25.815100000000001</v>
      </c>
      <c r="E70" s="66">
        <f t="shared" si="12"/>
        <v>3</v>
      </c>
      <c r="F70" s="65">
        <f>VLOOKUP($A70,'Return Data'!$B$7:$R$526,11,0)</f>
        <v>-5.9555999999999996</v>
      </c>
      <c r="G70" s="66">
        <f t="shared" si="13"/>
        <v>5</v>
      </c>
      <c r="H70" s="65">
        <f>VLOOKUP($A70,'Return Data'!$B$7:$R$526,12,0)</f>
        <v>2.4895</v>
      </c>
      <c r="I70" s="66">
        <f t="shared" si="8"/>
        <v>6</v>
      </c>
      <c r="J70" s="65">
        <f>VLOOKUP($A70,'Return Data'!$B$7:$R$526,13,0)</f>
        <v>-7.2588999999999997</v>
      </c>
      <c r="K70" s="66">
        <f t="shared" si="14"/>
        <v>19</v>
      </c>
      <c r="L70" s="65">
        <f>VLOOKUP($A70,'Return Data'!$B$7:$R$526,17,0)</f>
        <v>-8.6409000000000002</v>
      </c>
      <c r="M70" s="66">
        <f t="shared" si="20"/>
        <v>49</v>
      </c>
      <c r="N70" s="65"/>
      <c r="O70" s="66"/>
      <c r="P70" s="65"/>
      <c r="Q70" s="66"/>
      <c r="R70" s="65">
        <f>VLOOKUP($A70,'Return Data'!$B$7:$R$526,16,0)</f>
        <v>-8.8507999999999996</v>
      </c>
      <c r="S70" s="67">
        <f t="shared" si="17"/>
        <v>57</v>
      </c>
    </row>
    <row r="71" spans="1:19" x14ac:dyDescent="0.3">
      <c r="A71" s="63" t="s">
        <v>226</v>
      </c>
      <c r="B71" s="64">
        <f>VLOOKUP($A71,'Return Data'!$B$7:$R$526,3,0)</f>
        <v>44001</v>
      </c>
      <c r="C71" s="65">
        <f>VLOOKUP($A71,'Return Data'!$B$7:$R$526,4,0)</f>
        <v>85.677000000000007</v>
      </c>
      <c r="D71" s="65">
        <f>VLOOKUP($A71,'Return Data'!$B$7:$R$526,10,0)</f>
        <v>18.5242</v>
      </c>
      <c r="E71" s="66">
        <f t="shared" si="12"/>
        <v>35</v>
      </c>
      <c r="F71" s="65">
        <f>VLOOKUP($A71,'Return Data'!$B$7:$R$526,11,0)</f>
        <v>-11.57</v>
      </c>
      <c r="G71" s="66">
        <f t="shared" si="13"/>
        <v>17</v>
      </c>
      <c r="H71" s="65">
        <f>VLOOKUP($A71,'Return Data'!$B$7:$R$526,12,0)</f>
        <v>0.98160000000000003</v>
      </c>
      <c r="I71" s="66">
        <f t="shared" si="8"/>
        <v>15</v>
      </c>
      <c r="J71" s="65">
        <f>VLOOKUP($A71,'Return Data'!$B$7:$R$526,13,0)</f>
        <v>-4.7840999999999996</v>
      </c>
      <c r="K71" s="66">
        <f t="shared" si="14"/>
        <v>13</v>
      </c>
      <c r="L71" s="65">
        <f>VLOOKUP($A71,'Return Data'!$B$7:$R$526,17,0)</f>
        <v>-1.2956000000000001</v>
      </c>
      <c r="M71" s="66">
        <f t="shared" si="20"/>
        <v>12</v>
      </c>
      <c r="N71" s="65">
        <f>VLOOKUP($A71,'Return Data'!$B$7:$R$526,14,0)</f>
        <v>1.3720000000000001</v>
      </c>
      <c r="O71" s="66">
        <f>RANK(N71,N$8:N$71,0)</f>
        <v>19</v>
      </c>
      <c r="P71" s="65">
        <f>VLOOKUP($A71,'Return Data'!$B$7:$R$526,15,0)</f>
        <v>5.6599000000000004</v>
      </c>
      <c r="Q71" s="66">
        <f>RANK(P71,P$8:P$71,0)</f>
        <v>19</v>
      </c>
      <c r="R71" s="65">
        <f>VLOOKUP($A71,'Return Data'!$B$7:$R$526,16,0)</f>
        <v>9.8526000000000007</v>
      </c>
      <c r="S71" s="67">
        <f t="shared" si="17"/>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18.962309375000004</v>
      </c>
      <c r="E73" s="74"/>
      <c r="F73" s="75">
        <f>AVERAGE(F8:F71)</f>
        <v>-13.331653125000006</v>
      </c>
      <c r="G73" s="74"/>
      <c r="H73" s="75">
        <f>AVERAGE(H8:H71)</f>
        <v>-3.53922380952381</v>
      </c>
      <c r="I73" s="74"/>
      <c r="J73" s="75">
        <f>AVERAGE(J8:J71)</f>
        <v>-10.562680645161286</v>
      </c>
      <c r="K73" s="74"/>
      <c r="L73" s="75">
        <f>AVERAGE(L8:L71)</f>
        <v>-5.3556293103448276</v>
      </c>
      <c r="M73" s="74"/>
      <c r="N73" s="75">
        <f>AVERAGE(N8:N71)</f>
        <v>-0.58741836734693864</v>
      </c>
      <c r="O73" s="74"/>
      <c r="P73" s="75">
        <f>AVERAGE(P8:P71)</f>
        <v>5.5823162162162152</v>
      </c>
      <c r="Q73" s="74"/>
      <c r="R73" s="75">
        <f>AVERAGE(R8:R71)</f>
        <v>4.8398453124999996</v>
      </c>
      <c r="S73" s="76"/>
    </row>
    <row r="74" spans="1:19" x14ac:dyDescent="0.3">
      <c r="A74" s="73" t="s">
        <v>28</v>
      </c>
      <c r="B74" s="74"/>
      <c r="C74" s="74"/>
      <c r="D74" s="75">
        <f>MIN(D8:D71)</f>
        <v>8.3404000000000007</v>
      </c>
      <c r="E74" s="74"/>
      <c r="F74" s="75">
        <f>MIN(F8:F71)</f>
        <v>-23.879300000000001</v>
      </c>
      <c r="G74" s="74"/>
      <c r="H74" s="75">
        <f>MIN(H8:H71)</f>
        <v>-17.6677</v>
      </c>
      <c r="I74" s="74"/>
      <c r="J74" s="75">
        <f>MIN(J8:J71)</f>
        <v>-26.200900000000001</v>
      </c>
      <c r="K74" s="74"/>
      <c r="L74" s="75">
        <f>MIN(L8:L71)</f>
        <v>-22.2575</v>
      </c>
      <c r="M74" s="74"/>
      <c r="N74" s="75">
        <f>MIN(N8:N71)</f>
        <v>-15.0016</v>
      </c>
      <c r="O74" s="74"/>
      <c r="P74" s="75">
        <f>MIN(P8:P71)</f>
        <v>-1.0310999999999999</v>
      </c>
      <c r="Q74" s="74"/>
      <c r="R74" s="75">
        <f>MIN(R8:R71)</f>
        <v>-18.479199999999999</v>
      </c>
      <c r="S74" s="76"/>
    </row>
    <row r="75" spans="1:19" ht="15" thickBot="1" x14ac:dyDescent="0.35">
      <c r="A75" s="77" t="s">
        <v>29</v>
      </c>
      <c r="B75" s="78"/>
      <c r="C75" s="78"/>
      <c r="D75" s="79">
        <f>MAX(D8:D71)</f>
        <v>39.3506</v>
      </c>
      <c r="E75" s="78"/>
      <c r="F75" s="79">
        <f>MAX(F8:F71)</f>
        <v>-3.06</v>
      </c>
      <c r="G75" s="78"/>
      <c r="H75" s="79">
        <f>MAX(H8:H71)</f>
        <v>10.7338</v>
      </c>
      <c r="I75" s="78"/>
      <c r="J75" s="79">
        <f>MAX(J8:J71)</f>
        <v>5.8095999999999997</v>
      </c>
      <c r="K75" s="78"/>
      <c r="L75" s="79">
        <f>MAX(L8:L71)</f>
        <v>9.2578999999999994</v>
      </c>
      <c r="M75" s="78"/>
      <c r="N75" s="79">
        <f>MAX(N8:N71)</f>
        <v>9.0388000000000002</v>
      </c>
      <c r="O75" s="78"/>
      <c r="P75" s="79">
        <f>MAX(P8:P71)</f>
        <v>11.099500000000001</v>
      </c>
      <c r="Q75" s="78"/>
      <c r="R75" s="79">
        <f>MAX(R8:R71)</f>
        <v>17.548500000000001</v>
      </c>
      <c r="S75" s="80"/>
    </row>
    <row r="76" spans="1:19" x14ac:dyDescent="0.3">
      <c r="A76" s="113" t="s">
        <v>435</v>
      </c>
    </row>
    <row r="77" spans="1:19" x14ac:dyDescent="0.3">
      <c r="A77" s="14" t="s">
        <v>342</v>
      </c>
    </row>
  </sheetData>
  <sheetProtection algorithmName="SHA-512" hashValue="ru/n1Y6EKRbwulDoFS2dV8AdDYur7O8aGJbSF+2V39l3D93s+Vla0bUoAY+zbUOPmU1jmy9uGshDQcFbxv+DBw==" saltValue="9SW5/EUdsg9gf+Fnl5qTH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346</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Data'!$B$7:$R$526,3,0)</f>
        <v>44001</v>
      </c>
      <c r="C8" s="65">
        <f>VLOOKUP($A8,'Return Data'!$B$7:$R$526,4,0)</f>
        <v>35.659999999999997</v>
      </c>
      <c r="D8" s="65">
        <f>VLOOKUP($A8,'Return Data'!$B$7:$R$526,10,0)</f>
        <v>20.554400000000001</v>
      </c>
      <c r="E8" s="66">
        <f t="shared" ref="E8" si="0">RANK(D8,D$8:D$73,0)</f>
        <v>24</v>
      </c>
      <c r="F8" s="65">
        <f>VLOOKUP($A8,'Return Data'!$B$7:$R$526,11,0)</f>
        <v>-11.2052</v>
      </c>
      <c r="G8" s="66">
        <f t="shared" ref="G8" si="1">RANK(F8,F$8:F$73,0)</f>
        <v>17</v>
      </c>
      <c r="H8" s="65">
        <f>VLOOKUP($A8,'Return Data'!$B$7:$R$526,12,0)</f>
        <v>0.4224</v>
      </c>
      <c r="I8" s="66">
        <f>RANK(H8,H$8:H$73,0)</f>
        <v>14</v>
      </c>
      <c r="J8" s="65">
        <f>VLOOKUP($A8,'Return Data'!$B$7:$R$526,13,0)</f>
        <v>-5.6364000000000001</v>
      </c>
      <c r="K8" s="66">
        <f t="shared" ref="K8" si="2">RANK(J8,J$8:J$73,0)</f>
        <v>13</v>
      </c>
      <c r="L8" s="65">
        <f>VLOOKUP($A8,'Return Data'!$B$7:$R$526,17,0)</f>
        <v>-4.7251000000000003</v>
      </c>
      <c r="M8" s="66">
        <f t="shared" ref="M8" si="3">RANK(L8,L$8:L$73,0)</f>
        <v>28</v>
      </c>
      <c r="N8" s="65">
        <f>VLOOKUP($A8,'Return Data'!$B$7:$R$526,14,0)</f>
        <v>1.4810000000000001</v>
      </c>
      <c r="O8" s="66">
        <f>RANK(N8,N$8:N$73,0)</f>
        <v>11</v>
      </c>
      <c r="P8" s="65">
        <f>VLOOKUP($A8,'Return Data'!$B$7:$R$526,15,0)</f>
        <v>6.0388000000000002</v>
      </c>
      <c r="Q8" s="66">
        <f>RANK(P8,P$8:P$73,0)</f>
        <v>12</v>
      </c>
      <c r="R8" s="65">
        <f>VLOOKUP($A8,'Return Data'!$B$7:$R$526,16,0)</f>
        <v>9.7096999999999998</v>
      </c>
      <c r="S8" s="67">
        <f t="shared" ref="S8" si="4">RANK(R8,R$8:R$73,0)</f>
        <v>28</v>
      </c>
    </row>
    <row r="9" spans="1:20" x14ac:dyDescent="0.3">
      <c r="A9" s="63" t="s">
        <v>267</v>
      </c>
      <c r="B9" s="64">
        <f>VLOOKUP($A9,'Return Data'!$B$7:$R$526,3,0)</f>
        <v>44001</v>
      </c>
      <c r="C9" s="65">
        <f>VLOOKUP($A9,'Return Data'!$B$7:$R$526,4,0)</f>
        <v>29.11</v>
      </c>
      <c r="D9" s="65">
        <f>VLOOKUP($A9,'Return Data'!$B$7:$R$526,10,0)</f>
        <v>20.738299999999999</v>
      </c>
      <c r="E9" s="66">
        <f t="shared" ref="E9:E72" si="5">RANK(D9,D$8:D$73,0)</f>
        <v>23</v>
      </c>
      <c r="F9" s="65">
        <f>VLOOKUP($A9,'Return Data'!$B$7:$R$526,11,0)</f>
        <v>-10.485900000000001</v>
      </c>
      <c r="G9" s="66">
        <f t="shared" ref="G9:G72" si="6">RANK(F9,F$8:F$73,0)</f>
        <v>12</v>
      </c>
      <c r="H9" s="65">
        <f>VLOOKUP($A9,'Return Data'!$B$7:$R$526,12,0)</f>
        <v>1.1818</v>
      </c>
      <c r="I9" s="66">
        <f t="shared" ref="I9:I72" si="7">RANK(H9,H$8:H$73,0)</f>
        <v>10</v>
      </c>
      <c r="J9" s="65">
        <f>VLOOKUP($A9,'Return Data'!$B$7:$R$526,13,0)</f>
        <v>-4.4320000000000004</v>
      </c>
      <c r="K9" s="66">
        <f t="shared" ref="K9:K72" si="8">RANK(J9,J$8:J$73,0)</f>
        <v>10</v>
      </c>
      <c r="L9" s="65">
        <f>VLOOKUP($A9,'Return Data'!$B$7:$R$526,17,0)</f>
        <v>-3.7410999999999999</v>
      </c>
      <c r="M9" s="66">
        <f t="shared" ref="M9:M72" si="9">RANK(L9,L$8:L$73,0)</f>
        <v>21</v>
      </c>
      <c r="N9" s="65">
        <f>VLOOKUP($A9,'Return Data'!$B$7:$R$526,14,0)</f>
        <v>2.2608000000000001</v>
      </c>
      <c r="O9" s="66">
        <f t="shared" ref="O9:O72" si="10">RANK(N9,N$8:N$73,0)</f>
        <v>9</v>
      </c>
      <c r="P9" s="65">
        <f>VLOOKUP($A9,'Return Data'!$B$7:$R$526,15,0)</f>
        <v>6.7416</v>
      </c>
      <c r="Q9" s="66">
        <f t="shared" ref="Q9:Q72" si="11">RANK(P9,P$8:P$73,0)</f>
        <v>8</v>
      </c>
      <c r="R9" s="65">
        <f>VLOOKUP($A9,'Return Data'!$B$7:$R$526,16,0)</f>
        <v>9.1943000000000001</v>
      </c>
      <c r="S9" s="67">
        <f t="shared" ref="S9:S72" si="12">RANK(R9,R$8:R$73,0)</f>
        <v>31</v>
      </c>
    </row>
    <row r="10" spans="1:20" x14ac:dyDescent="0.3">
      <c r="A10" s="63" t="s">
        <v>268</v>
      </c>
      <c r="B10" s="64">
        <f>VLOOKUP($A10,'Return Data'!$B$7:$R$526,3,0)</f>
        <v>44001</v>
      </c>
      <c r="C10" s="65">
        <f>VLOOKUP($A10,'Return Data'!$B$7:$R$526,4,0)</f>
        <v>42.908700000000003</v>
      </c>
      <c r="D10" s="65">
        <f>VLOOKUP($A10,'Return Data'!$B$7:$R$526,10,0)</f>
        <v>13.18</v>
      </c>
      <c r="E10" s="66">
        <f t="shared" si="5"/>
        <v>61</v>
      </c>
      <c r="F10" s="65">
        <f>VLOOKUP($A10,'Return Data'!$B$7:$R$526,11,0)</f>
        <v>-13.2599</v>
      </c>
      <c r="G10" s="66">
        <f t="shared" si="6"/>
        <v>26</v>
      </c>
      <c r="H10" s="65">
        <f>VLOOKUP($A10,'Return Data'!$B$7:$R$526,12,0)</f>
        <v>-0.6633</v>
      </c>
      <c r="I10" s="66">
        <f t="shared" si="7"/>
        <v>19</v>
      </c>
      <c r="J10" s="65">
        <f>VLOOKUP($A10,'Return Data'!$B$7:$R$526,13,0)</f>
        <v>-4.6074999999999999</v>
      </c>
      <c r="K10" s="66">
        <f t="shared" si="8"/>
        <v>11</v>
      </c>
      <c r="L10" s="65">
        <f>VLOOKUP($A10,'Return Data'!$B$7:$R$526,17,0)</f>
        <v>-0.16209999999999999</v>
      </c>
      <c r="M10" s="66">
        <f t="shared" si="9"/>
        <v>8</v>
      </c>
      <c r="N10" s="65">
        <f>VLOOKUP($A10,'Return Data'!$B$7:$R$526,14,0)</f>
        <v>4.7882999999999996</v>
      </c>
      <c r="O10" s="66">
        <f t="shared" si="10"/>
        <v>4</v>
      </c>
      <c r="P10" s="65">
        <f>VLOOKUP($A10,'Return Data'!$B$7:$R$526,15,0)</f>
        <v>7.2582000000000004</v>
      </c>
      <c r="Q10" s="66">
        <f t="shared" si="11"/>
        <v>5</v>
      </c>
      <c r="R10" s="65">
        <f>VLOOKUP($A10,'Return Data'!$B$7:$R$526,16,0)</f>
        <v>14.9107</v>
      </c>
      <c r="S10" s="67">
        <f t="shared" si="12"/>
        <v>11</v>
      </c>
    </row>
    <row r="11" spans="1:20" x14ac:dyDescent="0.3">
      <c r="A11" s="63" t="s">
        <v>269</v>
      </c>
      <c r="B11" s="64">
        <f>VLOOKUP($A11,'Return Data'!$B$7:$R$526,3,0)</f>
        <v>44001</v>
      </c>
      <c r="C11" s="65">
        <f>VLOOKUP($A11,'Return Data'!$B$7:$R$526,4,0)</f>
        <v>38.78</v>
      </c>
      <c r="D11" s="65">
        <f>VLOOKUP($A11,'Return Data'!$B$7:$R$526,10,0)</f>
        <v>18.087700000000002</v>
      </c>
      <c r="E11" s="66">
        <f t="shared" si="5"/>
        <v>37</v>
      </c>
      <c r="F11" s="65">
        <f>VLOOKUP($A11,'Return Data'!$B$7:$R$526,11,0)</f>
        <v>-13.456799999999999</v>
      </c>
      <c r="G11" s="66">
        <f t="shared" si="6"/>
        <v>28</v>
      </c>
      <c r="H11" s="65">
        <f>VLOOKUP($A11,'Return Data'!$B$7:$R$526,12,0)</f>
        <v>-4.2469000000000001</v>
      </c>
      <c r="I11" s="66">
        <f t="shared" si="7"/>
        <v>34</v>
      </c>
      <c r="J11" s="65">
        <f>VLOOKUP($A11,'Return Data'!$B$7:$R$526,13,0)</f>
        <v>-11.4612</v>
      </c>
      <c r="K11" s="66">
        <f t="shared" si="8"/>
        <v>36</v>
      </c>
      <c r="L11" s="65">
        <f>VLOOKUP($A11,'Return Data'!$B$7:$R$526,17,0)</f>
        <v>-7.72</v>
      </c>
      <c r="M11" s="66">
        <f t="shared" si="9"/>
        <v>44</v>
      </c>
      <c r="N11" s="65">
        <f>VLOOKUP($A11,'Return Data'!$B$7:$R$526,14,0)</f>
        <v>-4.0021000000000004</v>
      </c>
      <c r="O11" s="66">
        <f t="shared" si="10"/>
        <v>41</v>
      </c>
      <c r="P11" s="65">
        <f>VLOOKUP($A11,'Return Data'!$B$7:$R$526,15,0)</f>
        <v>1.6840999999999999</v>
      </c>
      <c r="Q11" s="66">
        <f t="shared" si="11"/>
        <v>38</v>
      </c>
      <c r="R11" s="65">
        <f>VLOOKUP($A11,'Return Data'!$B$7:$R$526,16,0)</f>
        <v>-4.8500000000000001E-2</v>
      </c>
      <c r="S11" s="67">
        <f t="shared" si="12"/>
        <v>50</v>
      </c>
    </row>
    <row r="12" spans="1:20" x14ac:dyDescent="0.3">
      <c r="A12" s="63" t="s">
        <v>270</v>
      </c>
      <c r="B12" s="64">
        <f>VLOOKUP($A12,'Return Data'!$B$7:$R$526,3,0)</f>
        <v>44001</v>
      </c>
      <c r="C12" s="65">
        <f>VLOOKUP($A12,'Return Data'!$B$7:$R$526,4,0)</f>
        <v>36.762</v>
      </c>
      <c r="D12" s="65">
        <f>VLOOKUP($A12,'Return Data'!$B$7:$R$526,10,0)</f>
        <v>15.7858</v>
      </c>
      <c r="E12" s="66">
        <f t="shared" si="5"/>
        <v>51</v>
      </c>
      <c r="F12" s="65">
        <f>VLOOKUP($A12,'Return Data'!$B$7:$R$526,11,0)</f>
        <v>-11.031000000000001</v>
      </c>
      <c r="G12" s="66">
        <f t="shared" si="6"/>
        <v>16</v>
      </c>
      <c r="H12" s="65">
        <f>VLOOKUP($A12,'Return Data'!$B$7:$R$526,12,0)</f>
        <v>0.3412</v>
      </c>
      <c r="I12" s="66">
        <f t="shared" si="7"/>
        <v>16</v>
      </c>
      <c r="J12" s="65">
        <f>VLOOKUP($A12,'Return Data'!$B$7:$R$526,13,0)</f>
        <v>-4.1233000000000004</v>
      </c>
      <c r="K12" s="66">
        <f t="shared" si="8"/>
        <v>9</v>
      </c>
      <c r="L12" s="65">
        <f>VLOOKUP($A12,'Return Data'!$B$7:$R$526,17,0)</f>
        <v>0.30430000000000001</v>
      </c>
      <c r="M12" s="66">
        <f t="shared" si="9"/>
        <v>5</v>
      </c>
      <c r="N12" s="65">
        <f>VLOOKUP($A12,'Return Data'!$B$7:$R$526,14,0)</f>
        <v>1.0659000000000001</v>
      </c>
      <c r="O12" s="66">
        <f t="shared" si="10"/>
        <v>13</v>
      </c>
      <c r="P12" s="65">
        <f>VLOOKUP($A12,'Return Data'!$B$7:$R$526,15,0)</f>
        <v>4.4360999999999997</v>
      </c>
      <c r="Q12" s="66">
        <f t="shared" si="11"/>
        <v>22</v>
      </c>
      <c r="R12" s="65">
        <f>VLOOKUP($A12,'Return Data'!$B$7:$R$526,16,0)</f>
        <v>9.4190000000000005</v>
      </c>
      <c r="S12" s="67">
        <f t="shared" si="12"/>
        <v>29</v>
      </c>
    </row>
    <row r="13" spans="1:20" x14ac:dyDescent="0.3">
      <c r="A13" s="63" t="s">
        <v>271</v>
      </c>
      <c r="B13" s="64">
        <f>VLOOKUP($A13,'Return Data'!$B$7:$R$526,3,0)</f>
        <v>44001</v>
      </c>
      <c r="C13" s="65">
        <f>VLOOKUP($A13,'Return Data'!$B$7:$R$526,4,0)</f>
        <v>8.5299999999999994</v>
      </c>
      <c r="D13" s="65">
        <f>VLOOKUP($A13,'Return Data'!$B$7:$R$526,10,0)</f>
        <v>14.3432</v>
      </c>
      <c r="E13" s="66">
        <f t="shared" si="5"/>
        <v>55</v>
      </c>
      <c r="F13" s="65">
        <f>VLOOKUP($A13,'Return Data'!$B$7:$R$526,11,0)</f>
        <v>-4.9051999999999998</v>
      </c>
      <c r="G13" s="66">
        <f t="shared" si="6"/>
        <v>3</v>
      </c>
      <c r="H13" s="65">
        <f>VLOOKUP($A13,'Return Data'!$B$7:$R$526,12,0)</f>
        <v>7.4306999999999999</v>
      </c>
      <c r="I13" s="66">
        <f t="shared" si="7"/>
        <v>2</v>
      </c>
      <c r="J13" s="65">
        <f>VLOOKUP($A13,'Return Data'!$B$7:$R$526,13,0)</f>
        <v>2.1556999999999999</v>
      </c>
      <c r="K13" s="66">
        <f t="shared" si="8"/>
        <v>3</v>
      </c>
      <c r="L13" s="65">
        <f>VLOOKUP($A13,'Return Data'!$B$7:$R$526,17,0)</f>
        <v>-6.9794</v>
      </c>
      <c r="M13" s="66">
        <f t="shared" si="9"/>
        <v>42</v>
      </c>
      <c r="N13" s="65"/>
      <c r="O13" s="66"/>
      <c r="P13" s="65"/>
      <c r="Q13" s="66"/>
      <c r="R13" s="65">
        <f>VLOOKUP($A13,'Return Data'!$B$7:$R$526,16,0)</f>
        <v>-6.5921000000000003</v>
      </c>
      <c r="S13" s="67">
        <f t="shared" si="12"/>
        <v>56</v>
      </c>
    </row>
    <row r="14" spans="1:20" x14ac:dyDescent="0.3">
      <c r="A14" s="63" t="s">
        <v>272</v>
      </c>
      <c r="B14" s="64">
        <f>VLOOKUP($A14,'Return Data'!$B$7:$R$526,3,0)</f>
        <v>44001</v>
      </c>
      <c r="C14" s="65">
        <f>VLOOKUP($A14,'Return Data'!$B$7:$R$526,4,0)</f>
        <v>10.25</v>
      </c>
      <c r="D14" s="65">
        <f>VLOOKUP($A14,'Return Data'!$B$7:$R$526,10,0)</f>
        <v>12.8855</v>
      </c>
      <c r="E14" s="66">
        <f t="shared" si="5"/>
        <v>62</v>
      </c>
      <c r="F14" s="65">
        <f>VLOOKUP($A14,'Return Data'!$B$7:$R$526,11,0)</f>
        <v>-10.166499999999999</v>
      </c>
      <c r="G14" s="66">
        <f t="shared" si="6"/>
        <v>11</v>
      </c>
      <c r="H14" s="65">
        <f>VLOOKUP($A14,'Return Data'!$B$7:$R$526,12,0)</f>
        <v>1.4851000000000001</v>
      </c>
      <c r="I14" s="66">
        <f t="shared" si="7"/>
        <v>9</v>
      </c>
      <c r="J14" s="65">
        <f>VLOOKUP($A14,'Return Data'!$B$7:$R$526,13,0)</f>
        <v>-2.2879</v>
      </c>
      <c r="K14" s="66">
        <f t="shared" si="8"/>
        <v>6</v>
      </c>
      <c r="L14" s="65"/>
      <c r="M14" s="66"/>
      <c r="N14" s="65"/>
      <c r="O14" s="66"/>
      <c r="P14" s="65"/>
      <c r="Q14" s="66"/>
      <c r="R14" s="65">
        <f>VLOOKUP($A14,'Return Data'!$B$7:$R$526,16,0)</f>
        <v>1.4908999999999999</v>
      </c>
      <c r="S14" s="67">
        <f t="shared" si="12"/>
        <v>46</v>
      </c>
    </row>
    <row r="15" spans="1:20" x14ac:dyDescent="0.3">
      <c r="A15" s="63" t="s">
        <v>273</v>
      </c>
      <c r="B15" s="64">
        <f>VLOOKUP($A15,'Return Data'!$B$7:$R$526,3,0)</f>
        <v>44001</v>
      </c>
      <c r="C15" s="65">
        <f>VLOOKUP($A15,'Return Data'!$B$7:$R$526,4,0)</f>
        <v>51.52</v>
      </c>
      <c r="D15" s="65">
        <f>VLOOKUP($A15,'Return Data'!$B$7:$R$526,10,0)</f>
        <v>15.619400000000001</v>
      </c>
      <c r="E15" s="66">
        <f t="shared" si="5"/>
        <v>52</v>
      </c>
      <c r="F15" s="65">
        <f>VLOOKUP($A15,'Return Data'!$B$7:$R$526,11,0)</f>
        <v>-6.8353999999999999</v>
      </c>
      <c r="G15" s="66">
        <f t="shared" si="6"/>
        <v>8</v>
      </c>
      <c r="H15" s="65">
        <f>VLOOKUP($A15,'Return Data'!$B$7:$R$526,12,0)</f>
        <v>6.7329999999999997</v>
      </c>
      <c r="I15" s="66">
        <f t="shared" si="7"/>
        <v>3</v>
      </c>
      <c r="J15" s="65">
        <f>VLOOKUP($A15,'Return Data'!$B$7:$R$526,13,0)</f>
        <v>1.6575</v>
      </c>
      <c r="K15" s="66">
        <f t="shared" si="8"/>
        <v>4</v>
      </c>
      <c r="L15" s="65">
        <f>VLOOKUP($A15,'Return Data'!$B$7:$R$526,17,0)</f>
        <v>-3.1230000000000002</v>
      </c>
      <c r="M15" s="66">
        <f t="shared" si="9"/>
        <v>17</v>
      </c>
      <c r="N15" s="65">
        <f>VLOOKUP($A15,'Return Data'!$B$7:$R$526,14,0)</f>
        <v>3.4508999999999999</v>
      </c>
      <c r="O15" s="66">
        <f t="shared" si="10"/>
        <v>7</v>
      </c>
      <c r="P15" s="65">
        <f>VLOOKUP($A15,'Return Data'!$B$7:$R$526,15,0)</f>
        <v>6.5399000000000003</v>
      </c>
      <c r="Q15" s="66">
        <f t="shared" si="11"/>
        <v>9</v>
      </c>
      <c r="R15" s="65">
        <f>VLOOKUP($A15,'Return Data'!$B$7:$R$526,16,0)</f>
        <v>15.582599999999999</v>
      </c>
      <c r="S15" s="67">
        <f t="shared" si="12"/>
        <v>10</v>
      </c>
    </row>
    <row r="16" spans="1:20" x14ac:dyDescent="0.3">
      <c r="A16" s="63" t="s">
        <v>274</v>
      </c>
      <c r="B16" s="64">
        <f>VLOOKUP($A16,'Return Data'!$B$7:$R$526,3,0)</f>
        <v>44001</v>
      </c>
      <c r="C16" s="65">
        <f>VLOOKUP($A16,'Return Data'!$B$7:$R$526,4,0)</f>
        <v>62.04</v>
      </c>
      <c r="D16" s="65">
        <f>VLOOKUP($A16,'Return Data'!$B$7:$R$526,10,0)</f>
        <v>18.351800000000001</v>
      </c>
      <c r="E16" s="66">
        <f t="shared" si="5"/>
        <v>33</v>
      </c>
      <c r="F16" s="65">
        <f>VLOOKUP($A16,'Return Data'!$B$7:$R$526,11,0)</f>
        <v>-9.3247999999999998</v>
      </c>
      <c r="G16" s="66">
        <f t="shared" si="6"/>
        <v>9</v>
      </c>
      <c r="H16" s="65">
        <f>VLOOKUP($A16,'Return Data'!$B$7:$R$526,12,0)</f>
        <v>2.4777</v>
      </c>
      <c r="I16" s="66">
        <f t="shared" si="7"/>
        <v>6</v>
      </c>
      <c r="J16" s="65">
        <f>VLOOKUP($A16,'Return Data'!$B$7:$R$526,13,0)</f>
        <v>-5.6712999999999996</v>
      </c>
      <c r="K16" s="66">
        <f t="shared" si="8"/>
        <v>14</v>
      </c>
      <c r="L16" s="65">
        <f>VLOOKUP($A16,'Return Data'!$B$7:$R$526,17,0)</f>
        <v>1.8956999999999999</v>
      </c>
      <c r="M16" s="66">
        <f t="shared" si="9"/>
        <v>3</v>
      </c>
      <c r="N16" s="65">
        <f>VLOOKUP($A16,'Return Data'!$B$7:$R$526,14,0)</f>
        <v>4.4097999999999997</v>
      </c>
      <c r="O16" s="66">
        <f t="shared" si="10"/>
        <v>5</v>
      </c>
      <c r="P16" s="65">
        <f>VLOOKUP($A16,'Return Data'!$B$7:$R$526,15,0)</f>
        <v>6.3670999999999998</v>
      </c>
      <c r="Q16" s="66">
        <f t="shared" si="11"/>
        <v>11</v>
      </c>
      <c r="R16" s="65">
        <f>VLOOKUP($A16,'Return Data'!$B$7:$R$526,16,0)</f>
        <v>16.966999999999999</v>
      </c>
      <c r="S16" s="67">
        <f t="shared" si="12"/>
        <v>8</v>
      </c>
    </row>
    <row r="17" spans="1:19" x14ac:dyDescent="0.3">
      <c r="A17" s="63" t="s">
        <v>275</v>
      </c>
      <c r="B17" s="64">
        <f>VLOOKUP($A17,'Return Data'!$B$7:$R$526,3,0)</f>
        <v>44001</v>
      </c>
      <c r="C17" s="65">
        <f>VLOOKUP($A17,'Return Data'!$B$7:$R$526,4,0)</f>
        <v>44.423999999999999</v>
      </c>
      <c r="D17" s="65">
        <f>VLOOKUP($A17,'Return Data'!$B$7:$R$526,10,0)</f>
        <v>21.095800000000001</v>
      </c>
      <c r="E17" s="66">
        <f t="shared" si="5"/>
        <v>19</v>
      </c>
      <c r="F17" s="65">
        <f>VLOOKUP($A17,'Return Data'!$B$7:$R$526,11,0)</f>
        <v>-13.708</v>
      </c>
      <c r="G17" s="66">
        <f t="shared" si="6"/>
        <v>33</v>
      </c>
      <c r="H17" s="65">
        <f>VLOOKUP($A17,'Return Data'!$B$7:$R$526,12,0)</f>
        <v>-3.4365999999999999</v>
      </c>
      <c r="I17" s="66">
        <f t="shared" si="7"/>
        <v>28</v>
      </c>
      <c r="J17" s="65">
        <f>VLOOKUP($A17,'Return Data'!$B$7:$R$526,13,0)</f>
        <v>-7.6654</v>
      </c>
      <c r="K17" s="66">
        <f t="shared" si="8"/>
        <v>20</v>
      </c>
      <c r="L17" s="65">
        <f>VLOOKUP($A17,'Return Data'!$B$7:$R$526,17,0)</f>
        <v>-0.71609999999999996</v>
      </c>
      <c r="M17" s="66">
        <f t="shared" si="9"/>
        <v>10</v>
      </c>
      <c r="N17" s="65">
        <f>VLOOKUP($A17,'Return Data'!$B$7:$R$526,14,0)</f>
        <v>1.2055</v>
      </c>
      <c r="O17" s="66">
        <f t="shared" si="10"/>
        <v>12</v>
      </c>
      <c r="P17" s="65">
        <f>VLOOKUP($A17,'Return Data'!$B$7:$R$526,15,0)</f>
        <v>7.1519000000000004</v>
      </c>
      <c r="Q17" s="66">
        <f t="shared" si="11"/>
        <v>6</v>
      </c>
      <c r="R17" s="65">
        <f>VLOOKUP($A17,'Return Data'!$B$7:$R$526,16,0)</f>
        <v>11.745799999999999</v>
      </c>
      <c r="S17" s="67">
        <f t="shared" si="12"/>
        <v>21</v>
      </c>
    </row>
    <row r="18" spans="1:19" x14ac:dyDescent="0.3">
      <c r="A18" s="63" t="s">
        <v>276</v>
      </c>
      <c r="B18" s="64">
        <f>VLOOKUP($A18,'Return Data'!$B$7:$R$526,3,0)</f>
        <v>44001</v>
      </c>
      <c r="C18" s="65">
        <f>VLOOKUP($A18,'Return Data'!$B$7:$R$526,4,0)</f>
        <v>40.78</v>
      </c>
      <c r="D18" s="65">
        <f>VLOOKUP($A18,'Return Data'!$B$7:$R$526,10,0)</f>
        <v>17.150200000000002</v>
      </c>
      <c r="E18" s="66">
        <f t="shared" si="5"/>
        <v>41</v>
      </c>
      <c r="F18" s="65">
        <f>VLOOKUP($A18,'Return Data'!$B$7:$R$526,11,0)</f>
        <v>-15.5169</v>
      </c>
      <c r="G18" s="66">
        <f t="shared" si="6"/>
        <v>45</v>
      </c>
      <c r="H18" s="65">
        <f>VLOOKUP($A18,'Return Data'!$B$7:$R$526,12,0)</f>
        <v>-5.7110000000000003</v>
      </c>
      <c r="I18" s="66">
        <f t="shared" si="7"/>
        <v>44</v>
      </c>
      <c r="J18" s="65">
        <f>VLOOKUP($A18,'Return Data'!$B$7:$R$526,13,0)</f>
        <v>-12.470499999999999</v>
      </c>
      <c r="K18" s="66">
        <f t="shared" si="8"/>
        <v>43</v>
      </c>
      <c r="L18" s="65">
        <f>VLOOKUP($A18,'Return Data'!$B$7:$R$526,17,0)</f>
        <v>-5.3216999999999999</v>
      </c>
      <c r="M18" s="66">
        <f t="shared" si="9"/>
        <v>30</v>
      </c>
      <c r="N18" s="65">
        <f>VLOOKUP($A18,'Return Data'!$B$7:$R$526,14,0)</f>
        <v>-1.9016</v>
      </c>
      <c r="O18" s="66">
        <f t="shared" si="10"/>
        <v>31</v>
      </c>
      <c r="P18" s="65">
        <f>VLOOKUP($A18,'Return Data'!$B$7:$R$526,15,0)</f>
        <v>2.7972999999999999</v>
      </c>
      <c r="Q18" s="66">
        <f t="shared" si="11"/>
        <v>31</v>
      </c>
      <c r="R18" s="65">
        <f>VLOOKUP($A18,'Return Data'!$B$7:$R$526,16,0)</f>
        <v>13.0291</v>
      </c>
      <c r="S18" s="67">
        <f t="shared" si="12"/>
        <v>17</v>
      </c>
    </row>
    <row r="19" spans="1:19" x14ac:dyDescent="0.3">
      <c r="A19" s="63" t="s">
        <v>277</v>
      </c>
      <c r="B19" s="64">
        <f>VLOOKUP($A19,'Return Data'!$B$7:$R$526,3,0)</f>
        <v>44001</v>
      </c>
      <c r="C19" s="65">
        <f>VLOOKUP($A19,'Return Data'!$B$7:$R$526,4,0)</f>
        <v>12.444800000000001</v>
      </c>
      <c r="D19" s="65">
        <f>VLOOKUP($A19,'Return Data'!$B$7:$R$526,10,0)</f>
        <v>16.611699999999999</v>
      </c>
      <c r="E19" s="66">
        <f t="shared" si="5"/>
        <v>46</v>
      </c>
      <c r="F19" s="65">
        <f>VLOOKUP($A19,'Return Data'!$B$7:$R$526,11,0)</f>
        <v>-16.063800000000001</v>
      </c>
      <c r="G19" s="66">
        <f t="shared" si="6"/>
        <v>50</v>
      </c>
      <c r="H19" s="65">
        <f>VLOOKUP($A19,'Return Data'!$B$7:$R$526,12,0)</f>
        <v>-6.3822000000000001</v>
      </c>
      <c r="I19" s="66">
        <f t="shared" si="7"/>
        <v>46</v>
      </c>
      <c r="J19" s="65">
        <f>VLOOKUP($A19,'Return Data'!$B$7:$R$526,13,0)</f>
        <v>-13.451000000000001</v>
      </c>
      <c r="K19" s="66">
        <f t="shared" si="8"/>
        <v>47</v>
      </c>
      <c r="L19" s="65">
        <f>VLOOKUP($A19,'Return Data'!$B$7:$R$526,17,0)</f>
        <v>-5.3529999999999998</v>
      </c>
      <c r="M19" s="66">
        <f t="shared" si="9"/>
        <v>31</v>
      </c>
      <c r="N19" s="65">
        <f>VLOOKUP($A19,'Return Data'!$B$7:$R$526,14,0)</f>
        <v>-2.2187000000000001</v>
      </c>
      <c r="O19" s="66">
        <f t="shared" si="10"/>
        <v>33</v>
      </c>
      <c r="P19" s="65"/>
      <c r="Q19" s="66"/>
      <c r="R19" s="65">
        <f>VLOOKUP($A19,'Return Data'!$B$7:$R$526,16,0)</f>
        <v>5.0101000000000004</v>
      </c>
      <c r="S19" s="67">
        <f t="shared" si="12"/>
        <v>39</v>
      </c>
    </row>
    <row r="20" spans="1:19" x14ac:dyDescent="0.3">
      <c r="A20" s="63" t="s">
        <v>278</v>
      </c>
      <c r="B20" s="64">
        <f>VLOOKUP($A20,'Return Data'!$B$7:$R$526,3,0)</f>
        <v>44001</v>
      </c>
      <c r="C20" s="65">
        <f>VLOOKUP($A20,'Return Data'!$B$7:$R$526,4,0)</f>
        <v>462.61439999999999</v>
      </c>
      <c r="D20" s="65">
        <f>VLOOKUP($A20,'Return Data'!$B$7:$R$526,10,0)</f>
        <v>16.9587</v>
      </c>
      <c r="E20" s="66">
        <f t="shared" si="5"/>
        <v>42</v>
      </c>
      <c r="F20" s="65">
        <f>VLOOKUP($A20,'Return Data'!$B$7:$R$526,11,0)</f>
        <v>-19.414999999999999</v>
      </c>
      <c r="G20" s="66">
        <f t="shared" si="6"/>
        <v>63</v>
      </c>
      <c r="H20" s="65">
        <f>VLOOKUP($A20,'Return Data'!$B$7:$R$526,12,0)</f>
        <v>-12.141</v>
      </c>
      <c r="I20" s="66">
        <f t="shared" si="7"/>
        <v>57</v>
      </c>
      <c r="J20" s="65">
        <f>VLOOKUP($A20,'Return Data'!$B$7:$R$526,13,0)</f>
        <v>-18.0014</v>
      </c>
      <c r="K20" s="66">
        <f t="shared" si="8"/>
        <v>54</v>
      </c>
      <c r="L20" s="65">
        <f>VLOOKUP($A20,'Return Data'!$B$7:$R$526,17,0)</f>
        <v>-8.6294000000000004</v>
      </c>
      <c r="M20" s="66">
        <f t="shared" si="9"/>
        <v>48</v>
      </c>
      <c r="N20" s="65">
        <f>VLOOKUP($A20,'Return Data'!$B$7:$R$526,14,0)</f>
        <v>-3.3673000000000002</v>
      </c>
      <c r="O20" s="66">
        <f t="shared" si="10"/>
        <v>38</v>
      </c>
      <c r="P20" s="65">
        <f>VLOOKUP($A20,'Return Data'!$B$7:$R$526,15,0)</f>
        <v>2.0062000000000002</v>
      </c>
      <c r="Q20" s="66">
        <f t="shared" si="11"/>
        <v>36</v>
      </c>
      <c r="R20" s="65">
        <f>VLOOKUP($A20,'Return Data'!$B$7:$R$526,16,0)</f>
        <v>19.816800000000001</v>
      </c>
      <c r="S20" s="67">
        <f t="shared" si="12"/>
        <v>2</v>
      </c>
    </row>
    <row r="21" spans="1:19" x14ac:dyDescent="0.3">
      <c r="A21" s="63" t="s">
        <v>279</v>
      </c>
      <c r="B21" s="64">
        <f>VLOOKUP($A21,'Return Data'!$B$7:$R$526,3,0)</f>
        <v>44001</v>
      </c>
      <c r="C21" s="65">
        <f>VLOOKUP($A21,'Return Data'!$B$7:$R$526,4,0)</f>
        <v>306.72199999999998</v>
      </c>
      <c r="D21" s="65">
        <f>VLOOKUP($A21,'Return Data'!$B$7:$R$526,10,0)</f>
        <v>21.0474</v>
      </c>
      <c r="E21" s="66">
        <f t="shared" si="5"/>
        <v>20</v>
      </c>
      <c r="F21" s="65">
        <f>VLOOKUP($A21,'Return Data'!$B$7:$R$526,11,0)</f>
        <v>-18.3825</v>
      </c>
      <c r="G21" s="66">
        <f t="shared" si="6"/>
        <v>60</v>
      </c>
      <c r="H21" s="65">
        <f>VLOOKUP($A21,'Return Data'!$B$7:$R$526,12,0)</f>
        <v>-7.9930000000000003</v>
      </c>
      <c r="I21" s="66">
        <f t="shared" si="7"/>
        <v>51</v>
      </c>
      <c r="J21" s="65">
        <f>VLOOKUP($A21,'Return Data'!$B$7:$R$526,13,0)</f>
        <v>-15.6265</v>
      </c>
      <c r="K21" s="66">
        <f t="shared" si="8"/>
        <v>49</v>
      </c>
      <c r="L21" s="65">
        <f>VLOOKUP($A21,'Return Data'!$B$7:$R$526,17,0)</f>
        <v>-4.3006000000000002</v>
      </c>
      <c r="M21" s="66">
        <f t="shared" si="9"/>
        <v>24</v>
      </c>
      <c r="N21" s="65">
        <f>VLOOKUP($A21,'Return Data'!$B$7:$R$526,14,0)</f>
        <v>-0.53320000000000001</v>
      </c>
      <c r="O21" s="66">
        <f t="shared" si="10"/>
        <v>22</v>
      </c>
      <c r="P21" s="65">
        <f>VLOOKUP($A21,'Return Data'!$B$7:$R$526,15,0)</f>
        <v>5.5795000000000003</v>
      </c>
      <c r="Q21" s="66">
        <f t="shared" si="11"/>
        <v>16</v>
      </c>
      <c r="R21" s="65">
        <f>VLOOKUP($A21,'Return Data'!$B$7:$R$526,16,0)</f>
        <v>19.218900000000001</v>
      </c>
      <c r="S21" s="67">
        <f t="shared" si="12"/>
        <v>3</v>
      </c>
    </row>
    <row r="22" spans="1:19" x14ac:dyDescent="0.3">
      <c r="A22" s="63" t="s">
        <v>280</v>
      </c>
      <c r="B22" s="64">
        <f>VLOOKUP($A22,'Return Data'!$B$7:$R$526,3,0)</f>
        <v>44001</v>
      </c>
      <c r="C22" s="65">
        <f>VLOOKUP($A22,'Return Data'!$B$7:$R$526,4,0)</f>
        <v>1375.1566022488801</v>
      </c>
      <c r="D22" s="65">
        <f>VLOOKUP($A22,'Return Data'!$B$7:$R$526,10,0)</f>
        <v>23.364799999999999</v>
      </c>
      <c r="E22" s="66">
        <f t="shared" si="5"/>
        <v>6</v>
      </c>
      <c r="F22" s="65">
        <f>VLOOKUP($A22,'Return Data'!$B$7:$R$526,11,0)</f>
        <v>-18.4297</v>
      </c>
      <c r="G22" s="66">
        <f t="shared" si="6"/>
        <v>61</v>
      </c>
      <c r="H22" s="65">
        <f>VLOOKUP($A22,'Return Data'!$B$7:$R$526,12,0)</f>
        <v>-10.548999999999999</v>
      </c>
      <c r="I22" s="66">
        <f t="shared" si="7"/>
        <v>55</v>
      </c>
      <c r="J22" s="65">
        <f>VLOOKUP($A22,'Return Data'!$B$7:$R$526,13,0)</f>
        <v>-19.293199999999999</v>
      </c>
      <c r="K22" s="66">
        <f t="shared" si="8"/>
        <v>56</v>
      </c>
      <c r="L22" s="65">
        <f>VLOOKUP($A22,'Return Data'!$B$7:$R$526,17,0)</f>
        <v>-8.5221999999999998</v>
      </c>
      <c r="M22" s="66">
        <f t="shared" si="9"/>
        <v>47</v>
      </c>
      <c r="N22" s="65">
        <f>VLOOKUP($A22,'Return Data'!$B$7:$R$526,14,0)</f>
        <v>-5.1703999999999999</v>
      </c>
      <c r="O22" s="66">
        <f t="shared" si="10"/>
        <v>45</v>
      </c>
      <c r="P22" s="65">
        <f>VLOOKUP($A22,'Return Data'!$B$7:$R$526,15,0)</f>
        <v>1.8344</v>
      </c>
      <c r="Q22" s="66">
        <f t="shared" si="11"/>
        <v>37</v>
      </c>
      <c r="R22" s="65">
        <f>VLOOKUP($A22,'Return Data'!$B$7:$R$526,16,0)</f>
        <v>22.527000000000001</v>
      </c>
      <c r="S22" s="67">
        <f t="shared" si="12"/>
        <v>1</v>
      </c>
    </row>
    <row r="23" spans="1:19" x14ac:dyDescent="0.3">
      <c r="A23" s="63" t="s">
        <v>281</v>
      </c>
      <c r="B23" s="64">
        <f>VLOOKUP($A23,'Return Data'!$B$7:$R$526,3,0)</f>
        <v>44001</v>
      </c>
      <c r="C23" s="65">
        <f>VLOOKUP($A23,'Return Data'!$B$7:$R$526,4,0)</f>
        <v>31.778300000000002</v>
      </c>
      <c r="D23" s="65">
        <f>VLOOKUP($A23,'Return Data'!$B$7:$R$526,10,0)</f>
        <v>16.303899999999999</v>
      </c>
      <c r="E23" s="66">
        <f t="shared" si="5"/>
        <v>50</v>
      </c>
      <c r="F23" s="65">
        <f>VLOOKUP($A23,'Return Data'!$B$7:$R$526,11,0)</f>
        <v>-16.774100000000001</v>
      </c>
      <c r="G23" s="66">
        <f t="shared" si="6"/>
        <v>53</v>
      </c>
      <c r="H23" s="65">
        <f>VLOOKUP($A23,'Return Data'!$B$7:$R$526,12,0)</f>
        <v>-6.2428999999999997</v>
      </c>
      <c r="I23" s="66">
        <f t="shared" si="7"/>
        <v>45</v>
      </c>
      <c r="J23" s="65">
        <f>VLOOKUP($A23,'Return Data'!$B$7:$R$526,13,0)</f>
        <v>-13.067600000000001</v>
      </c>
      <c r="K23" s="66">
        <f t="shared" si="8"/>
        <v>46</v>
      </c>
      <c r="L23" s="65">
        <f>VLOOKUP($A23,'Return Data'!$B$7:$R$526,17,0)</f>
        <v>-6.5720000000000001</v>
      </c>
      <c r="M23" s="66">
        <f t="shared" si="9"/>
        <v>38</v>
      </c>
      <c r="N23" s="65">
        <f>VLOOKUP($A23,'Return Data'!$B$7:$R$526,14,0)</f>
        <v>-3.8014999999999999</v>
      </c>
      <c r="O23" s="66">
        <f t="shared" si="10"/>
        <v>40</v>
      </c>
      <c r="P23" s="65">
        <f>VLOOKUP($A23,'Return Data'!$B$7:$R$526,15,0)</f>
        <v>3.9403000000000001</v>
      </c>
      <c r="Q23" s="66">
        <f t="shared" si="11"/>
        <v>24</v>
      </c>
      <c r="R23" s="65">
        <f>VLOOKUP($A23,'Return Data'!$B$7:$R$526,16,0)</f>
        <v>8.9674999999999994</v>
      </c>
      <c r="S23" s="67">
        <f t="shared" si="12"/>
        <v>32</v>
      </c>
    </row>
    <row r="24" spans="1:19" x14ac:dyDescent="0.3">
      <c r="A24" s="63" t="s">
        <v>282</v>
      </c>
      <c r="B24" s="64">
        <f>VLOOKUP($A24,'Return Data'!$B$7:$R$526,3,0)</f>
        <v>44001</v>
      </c>
      <c r="C24" s="65">
        <f>VLOOKUP($A24,'Return Data'!$B$7:$R$526,4,0)</f>
        <v>332.06</v>
      </c>
      <c r="D24" s="65">
        <f>VLOOKUP($A24,'Return Data'!$B$7:$R$526,10,0)</f>
        <v>22.1572</v>
      </c>
      <c r="E24" s="66">
        <f t="shared" si="5"/>
        <v>12</v>
      </c>
      <c r="F24" s="65">
        <f>VLOOKUP($A24,'Return Data'!$B$7:$R$526,11,0)</f>
        <v>-14.7165</v>
      </c>
      <c r="G24" s="66">
        <f t="shared" si="6"/>
        <v>37</v>
      </c>
      <c r="H24" s="65">
        <f>VLOOKUP($A24,'Return Data'!$B$7:$R$526,12,0)</f>
        <v>-4.9546000000000001</v>
      </c>
      <c r="I24" s="66">
        <f t="shared" si="7"/>
        <v>40</v>
      </c>
      <c r="J24" s="65">
        <f>VLOOKUP($A24,'Return Data'!$B$7:$R$526,13,0)</f>
        <v>-12.0184</v>
      </c>
      <c r="K24" s="66">
        <f t="shared" si="8"/>
        <v>38</v>
      </c>
      <c r="L24" s="65">
        <f>VLOOKUP($A24,'Return Data'!$B$7:$R$526,17,0)</f>
        <v>-3.6349999999999998</v>
      </c>
      <c r="M24" s="66">
        <f t="shared" si="9"/>
        <v>18</v>
      </c>
      <c r="N24" s="65">
        <f>VLOOKUP($A24,'Return Data'!$B$7:$R$526,14,0)</f>
        <v>0.99739999999999995</v>
      </c>
      <c r="O24" s="66">
        <f t="shared" si="10"/>
        <v>15</v>
      </c>
      <c r="P24" s="65">
        <f>VLOOKUP($A24,'Return Data'!$B$7:$R$526,15,0)</f>
        <v>4.8648999999999996</v>
      </c>
      <c r="Q24" s="66">
        <f t="shared" si="11"/>
        <v>19</v>
      </c>
      <c r="R24" s="65">
        <f>VLOOKUP($A24,'Return Data'!$B$7:$R$526,16,0)</f>
        <v>18.293900000000001</v>
      </c>
      <c r="S24" s="67">
        <f t="shared" si="12"/>
        <v>4</v>
      </c>
    </row>
    <row r="25" spans="1:19" x14ac:dyDescent="0.3">
      <c r="A25" s="63" t="s">
        <v>283</v>
      </c>
      <c r="B25" s="64">
        <f>VLOOKUP($A25,'Return Data'!$B$7:$R$526,3,0)</f>
        <v>44001</v>
      </c>
      <c r="C25" s="65">
        <f>VLOOKUP($A25,'Return Data'!$B$7:$R$526,4,0)</f>
        <v>9.1</v>
      </c>
      <c r="D25" s="65">
        <f>VLOOKUP($A25,'Return Data'!$B$7:$R$526,10,0)</f>
        <v>13.324999999999999</v>
      </c>
      <c r="E25" s="66">
        <f t="shared" si="5"/>
        <v>58</v>
      </c>
      <c r="F25" s="65">
        <f>VLOOKUP($A25,'Return Data'!$B$7:$R$526,11,0)</f>
        <v>-21.006900000000002</v>
      </c>
      <c r="G25" s="66">
        <f t="shared" si="6"/>
        <v>65</v>
      </c>
      <c r="H25" s="65">
        <f>VLOOKUP($A25,'Return Data'!$B$7:$R$526,12,0)</f>
        <v>-9.1815999999999995</v>
      </c>
      <c r="I25" s="66">
        <f t="shared" si="7"/>
        <v>54</v>
      </c>
      <c r="J25" s="65">
        <f>VLOOKUP($A25,'Return Data'!$B$7:$R$526,13,0)</f>
        <v>-16.437100000000001</v>
      </c>
      <c r="K25" s="66">
        <f t="shared" si="8"/>
        <v>50</v>
      </c>
      <c r="L25" s="65">
        <f>VLOOKUP($A25,'Return Data'!$B$7:$R$526,17,0)</f>
        <v>-6.6738</v>
      </c>
      <c r="M25" s="66">
        <f t="shared" si="9"/>
        <v>39</v>
      </c>
      <c r="N25" s="65"/>
      <c r="O25" s="66"/>
      <c r="P25" s="65"/>
      <c r="Q25" s="66"/>
      <c r="R25" s="65">
        <f>VLOOKUP($A25,'Return Data'!$B$7:$R$526,16,0)</f>
        <v>-4.1159999999999997</v>
      </c>
      <c r="S25" s="67">
        <f t="shared" si="12"/>
        <v>53</v>
      </c>
    </row>
    <row r="26" spans="1:19" x14ac:dyDescent="0.3">
      <c r="A26" s="63" t="s">
        <v>284</v>
      </c>
      <c r="B26" s="64">
        <f>VLOOKUP($A26,'Return Data'!$B$7:$R$526,3,0)</f>
        <v>44001</v>
      </c>
      <c r="C26" s="65">
        <f>VLOOKUP($A26,'Return Data'!$B$7:$R$526,4,0)</f>
        <v>23.63</v>
      </c>
      <c r="D26" s="65">
        <f>VLOOKUP($A26,'Return Data'!$B$7:$R$526,10,0)</f>
        <v>8.0475999999999992</v>
      </c>
      <c r="E26" s="66">
        <f t="shared" si="5"/>
        <v>66</v>
      </c>
      <c r="F26" s="65">
        <f>VLOOKUP($A26,'Return Data'!$B$7:$R$526,11,0)</f>
        <v>-15.2439</v>
      </c>
      <c r="G26" s="66">
        <f t="shared" si="6"/>
        <v>44</v>
      </c>
      <c r="H26" s="65">
        <f>VLOOKUP($A26,'Return Data'!$B$7:$R$526,12,0)</f>
        <v>-4.8712</v>
      </c>
      <c r="I26" s="66">
        <f t="shared" si="7"/>
        <v>38</v>
      </c>
      <c r="J26" s="65">
        <f>VLOOKUP($A26,'Return Data'!$B$7:$R$526,13,0)</f>
        <v>-7.4785000000000004</v>
      </c>
      <c r="K26" s="66">
        <f t="shared" si="8"/>
        <v>18</v>
      </c>
      <c r="L26" s="65">
        <f>VLOOKUP($A26,'Return Data'!$B$7:$R$526,17,0)</f>
        <v>-6.5609999999999999</v>
      </c>
      <c r="M26" s="66">
        <f t="shared" si="9"/>
        <v>37</v>
      </c>
      <c r="N26" s="65">
        <f>VLOOKUP($A26,'Return Data'!$B$7:$R$526,14,0)</f>
        <v>-1.1295999999999999</v>
      </c>
      <c r="O26" s="66">
        <f t="shared" si="10"/>
        <v>26</v>
      </c>
      <c r="P26" s="65">
        <f>VLOOKUP($A26,'Return Data'!$B$7:$R$526,15,0)</f>
        <v>3.5541999999999998</v>
      </c>
      <c r="Q26" s="66">
        <f t="shared" si="11"/>
        <v>25</v>
      </c>
      <c r="R26" s="65">
        <f>VLOOKUP($A26,'Return Data'!$B$7:$R$526,16,0)</f>
        <v>13.526899999999999</v>
      </c>
      <c r="S26" s="67">
        <f t="shared" si="12"/>
        <v>15</v>
      </c>
    </row>
    <row r="27" spans="1:19" x14ac:dyDescent="0.3">
      <c r="A27" s="63" t="s">
        <v>285</v>
      </c>
      <c r="B27" s="64">
        <f>VLOOKUP($A27,'Return Data'!$B$7:$R$526,3,0)</f>
        <v>44001</v>
      </c>
      <c r="C27" s="65">
        <f>VLOOKUP($A27,'Return Data'!$B$7:$R$526,4,0)</f>
        <v>46.46</v>
      </c>
      <c r="D27" s="65">
        <f>VLOOKUP($A27,'Return Data'!$B$7:$R$526,10,0)</f>
        <v>22.102499999999999</v>
      </c>
      <c r="E27" s="66">
        <f t="shared" si="5"/>
        <v>13</v>
      </c>
      <c r="F27" s="65">
        <f>VLOOKUP($A27,'Return Data'!$B$7:$R$526,11,0)</f>
        <v>-15.001799999999999</v>
      </c>
      <c r="G27" s="66">
        <f t="shared" si="6"/>
        <v>41</v>
      </c>
      <c r="H27" s="65">
        <f>VLOOKUP($A27,'Return Data'!$B$7:$R$526,12,0)</f>
        <v>-7.7808999999999999</v>
      </c>
      <c r="I27" s="66">
        <f t="shared" si="7"/>
        <v>50</v>
      </c>
      <c r="J27" s="65">
        <f>VLOOKUP($A27,'Return Data'!$B$7:$R$526,13,0)</f>
        <v>-16.678599999999999</v>
      </c>
      <c r="K27" s="66">
        <f t="shared" si="8"/>
        <v>52</v>
      </c>
      <c r="L27" s="65">
        <f>VLOOKUP($A27,'Return Data'!$B$7:$R$526,17,0)</f>
        <v>-9.4335000000000004</v>
      </c>
      <c r="M27" s="66">
        <f t="shared" si="9"/>
        <v>50</v>
      </c>
      <c r="N27" s="65">
        <f>VLOOKUP($A27,'Return Data'!$B$7:$R$526,14,0)</f>
        <v>-2.6915</v>
      </c>
      <c r="O27" s="66">
        <f t="shared" si="10"/>
        <v>36</v>
      </c>
      <c r="P27" s="65">
        <f>VLOOKUP($A27,'Return Data'!$B$7:$R$526,15,0)</f>
        <v>2.9809000000000001</v>
      </c>
      <c r="Q27" s="66">
        <f t="shared" si="11"/>
        <v>29</v>
      </c>
      <c r="R27" s="65">
        <f>VLOOKUP($A27,'Return Data'!$B$7:$R$526,16,0)</f>
        <v>14.305999999999999</v>
      </c>
      <c r="S27" s="67">
        <f t="shared" si="12"/>
        <v>14</v>
      </c>
    </row>
    <row r="28" spans="1:19" x14ac:dyDescent="0.3">
      <c r="A28" s="63" t="s">
        <v>286</v>
      </c>
      <c r="B28" s="64">
        <f>VLOOKUP($A28,'Return Data'!$B$7:$R$526,3,0)</f>
        <v>44001</v>
      </c>
      <c r="C28" s="65">
        <f>VLOOKUP($A28,'Return Data'!$B$7:$R$526,4,0)</f>
        <v>8.4499999999999993</v>
      </c>
      <c r="D28" s="65">
        <f>VLOOKUP($A28,'Return Data'!$B$7:$R$526,10,0)</f>
        <v>16.5517</v>
      </c>
      <c r="E28" s="66">
        <f t="shared" si="5"/>
        <v>47</v>
      </c>
      <c r="F28" s="65">
        <f>VLOOKUP($A28,'Return Data'!$B$7:$R$526,11,0)</f>
        <v>-16.584399999999999</v>
      </c>
      <c r="G28" s="66">
        <f t="shared" si="6"/>
        <v>52</v>
      </c>
      <c r="H28" s="65">
        <f>VLOOKUP($A28,'Return Data'!$B$7:$R$526,12,0)</f>
        <v>-6.423</v>
      </c>
      <c r="I28" s="66">
        <f t="shared" si="7"/>
        <v>47</v>
      </c>
      <c r="J28" s="65">
        <f>VLOOKUP($A28,'Return Data'!$B$7:$R$526,13,0)</f>
        <v>-12.7066</v>
      </c>
      <c r="K28" s="66">
        <f t="shared" si="8"/>
        <v>44</v>
      </c>
      <c r="L28" s="65">
        <f>VLOOKUP($A28,'Return Data'!$B$7:$R$526,17,0)</f>
        <v>-5.08</v>
      </c>
      <c r="M28" s="66">
        <f t="shared" si="9"/>
        <v>29</v>
      </c>
      <c r="N28" s="65"/>
      <c r="O28" s="66"/>
      <c r="P28" s="65"/>
      <c r="Q28" s="66"/>
      <c r="R28" s="65">
        <f>VLOOKUP($A28,'Return Data'!$B$7:$R$526,16,0)</f>
        <v>-6.5739999999999998</v>
      </c>
      <c r="S28" s="67">
        <f t="shared" si="12"/>
        <v>55</v>
      </c>
    </row>
    <row r="29" spans="1:19" x14ac:dyDescent="0.3">
      <c r="A29" s="63" t="s">
        <v>287</v>
      </c>
      <c r="B29" s="64">
        <f>VLOOKUP($A29,'Return Data'!$B$7:$R$526,3,0)</f>
        <v>44001</v>
      </c>
      <c r="C29" s="65">
        <f>VLOOKUP($A29,'Return Data'!$B$7:$R$526,4,0)</f>
        <v>47.81</v>
      </c>
      <c r="D29" s="65">
        <f>VLOOKUP($A29,'Return Data'!$B$7:$R$526,10,0)</f>
        <v>20.3979</v>
      </c>
      <c r="E29" s="66">
        <f t="shared" si="5"/>
        <v>26</v>
      </c>
      <c r="F29" s="65">
        <f>VLOOKUP($A29,'Return Data'!$B$7:$R$526,11,0)</f>
        <v>-10.818899999999999</v>
      </c>
      <c r="G29" s="66">
        <f t="shared" si="6"/>
        <v>15</v>
      </c>
      <c r="H29" s="65">
        <f>VLOOKUP($A29,'Return Data'!$B$7:$R$526,12,0)</f>
        <v>1.5074000000000001</v>
      </c>
      <c r="I29" s="66">
        <f t="shared" si="7"/>
        <v>8</v>
      </c>
      <c r="J29" s="65">
        <f>VLOOKUP($A29,'Return Data'!$B$7:$R$526,13,0)</f>
        <v>-5.5137999999999998</v>
      </c>
      <c r="K29" s="66">
        <f t="shared" si="8"/>
        <v>12</v>
      </c>
      <c r="L29" s="65">
        <f>VLOOKUP($A29,'Return Data'!$B$7:$R$526,17,0)</f>
        <v>-2.4548000000000001</v>
      </c>
      <c r="M29" s="66">
        <f t="shared" si="9"/>
        <v>13</v>
      </c>
      <c r="N29" s="65">
        <f>VLOOKUP($A29,'Return Data'!$B$7:$R$526,14,0)</f>
        <v>3.3468</v>
      </c>
      <c r="O29" s="66">
        <f t="shared" si="10"/>
        <v>8</v>
      </c>
      <c r="P29" s="65">
        <f>VLOOKUP($A29,'Return Data'!$B$7:$R$526,15,0)</f>
        <v>6.4047999999999998</v>
      </c>
      <c r="Q29" s="66">
        <f t="shared" si="11"/>
        <v>10</v>
      </c>
      <c r="R29" s="65">
        <f>VLOOKUP($A29,'Return Data'!$B$7:$R$526,16,0)</f>
        <v>12.3055</v>
      </c>
      <c r="S29" s="67">
        <f t="shared" si="12"/>
        <v>19</v>
      </c>
    </row>
    <row r="30" spans="1:19" x14ac:dyDescent="0.3">
      <c r="A30" s="63" t="s">
        <v>288</v>
      </c>
      <c r="B30" s="64">
        <f>VLOOKUP($A30,'Return Data'!$B$7:$R$526,3,0)</f>
        <v>44001</v>
      </c>
      <c r="C30" s="65">
        <f>VLOOKUP($A30,'Return Data'!$B$7:$R$526,4,0)</f>
        <v>8.9271999999999991</v>
      </c>
      <c r="D30" s="65">
        <f>VLOOKUP($A30,'Return Data'!$B$7:$R$526,10,0)</f>
        <v>20.5108</v>
      </c>
      <c r="E30" s="66">
        <f t="shared" si="5"/>
        <v>25</v>
      </c>
      <c r="F30" s="65">
        <f>VLOOKUP($A30,'Return Data'!$B$7:$R$526,11,0)</f>
        <v>-15.1221</v>
      </c>
      <c r="G30" s="66">
        <f t="shared" si="6"/>
        <v>43</v>
      </c>
      <c r="H30" s="65"/>
      <c r="I30" s="66"/>
      <c r="J30" s="65"/>
      <c r="K30" s="66"/>
      <c r="L30" s="65"/>
      <c r="M30" s="66"/>
      <c r="N30" s="65"/>
      <c r="O30" s="66"/>
      <c r="P30" s="65"/>
      <c r="Q30" s="66"/>
      <c r="R30" s="65">
        <f>VLOOKUP($A30,'Return Data'!$B$7:$R$526,16,0)</f>
        <v>-10.728</v>
      </c>
      <c r="S30" s="67">
        <f t="shared" si="12"/>
        <v>60</v>
      </c>
    </row>
    <row r="31" spans="1:19" x14ac:dyDescent="0.3">
      <c r="A31" s="63" t="s">
        <v>289</v>
      </c>
      <c r="B31" s="64">
        <f>VLOOKUP($A31,'Return Data'!$B$7:$R$526,3,0)</f>
        <v>44001</v>
      </c>
      <c r="C31" s="65">
        <f>VLOOKUP($A31,'Return Data'!$B$7:$R$526,4,0)</f>
        <v>15.4041</v>
      </c>
      <c r="D31" s="65">
        <f>VLOOKUP($A31,'Return Data'!$B$7:$R$526,10,0)</f>
        <v>13.184699999999999</v>
      </c>
      <c r="E31" s="66">
        <f t="shared" si="5"/>
        <v>60</v>
      </c>
      <c r="F31" s="65">
        <f>VLOOKUP($A31,'Return Data'!$B$7:$R$526,11,0)</f>
        <v>-16.102</v>
      </c>
      <c r="G31" s="66">
        <f t="shared" si="6"/>
        <v>51</v>
      </c>
      <c r="H31" s="65">
        <f>VLOOKUP($A31,'Return Data'!$B$7:$R$526,12,0)</f>
        <v>-5.5514000000000001</v>
      </c>
      <c r="I31" s="66">
        <f t="shared" si="7"/>
        <v>43</v>
      </c>
      <c r="J31" s="65">
        <f>VLOOKUP($A31,'Return Data'!$B$7:$R$526,13,0)</f>
        <v>-10.229900000000001</v>
      </c>
      <c r="K31" s="66">
        <f t="shared" si="8"/>
        <v>29</v>
      </c>
      <c r="L31" s="65">
        <f>VLOOKUP($A31,'Return Data'!$B$7:$R$526,17,0)</f>
        <v>-2.8759999999999999</v>
      </c>
      <c r="M31" s="66">
        <f t="shared" si="9"/>
        <v>16</v>
      </c>
      <c r="N31" s="65">
        <f>VLOOKUP($A31,'Return Data'!$B$7:$R$526,14,0)</f>
        <v>0.74609999999999999</v>
      </c>
      <c r="O31" s="66">
        <f t="shared" si="10"/>
        <v>17</v>
      </c>
      <c r="P31" s="65">
        <f>VLOOKUP($A31,'Return Data'!$B$7:$R$526,15,0)</f>
        <v>5.4184000000000001</v>
      </c>
      <c r="Q31" s="66">
        <f t="shared" si="11"/>
        <v>18</v>
      </c>
      <c r="R31" s="65">
        <f>VLOOKUP($A31,'Return Data'!$B$7:$R$526,16,0)</f>
        <v>3.5966</v>
      </c>
      <c r="S31" s="67">
        <f t="shared" si="12"/>
        <v>42</v>
      </c>
    </row>
    <row r="32" spans="1:19" x14ac:dyDescent="0.3">
      <c r="A32" s="63" t="s">
        <v>290</v>
      </c>
      <c r="B32" s="64">
        <f>VLOOKUP($A32,'Return Data'!$B$7:$R$526,3,0)</f>
        <v>44001</v>
      </c>
      <c r="C32" s="65">
        <f>VLOOKUP($A32,'Return Data'!$B$7:$R$526,4,0)</f>
        <v>40.268000000000001</v>
      </c>
      <c r="D32" s="65">
        <f>VLOOKUP($A32,'Return Data'!$B$7:$R$526,10,0)</f>
        <v>18.9953</v>
      </c>
      <c r="E32" s="66">
        <f t="shared" si="5"/>
        <v>30</v>
      </c>
      <c r="F32" s="65">
        <f>VLOOKUP($A32,'Return Data'!$B$7:$R$526,11,0)</f>
        <v>-13.662100000000001</v>
      </c>
      <c r="G32" s="66">
        <f t="shared" si="6"/>
        <v>31</v>
      </c>
      <c r="H32" s="65">
        <f>VLOOKUP($A32,'Return Data'!$B$7:$R$526,12,0)</f>
        <v>-1.9313</v>
      </c>
      <c r="I32" s="66">
        <f t="shared" si="7"/>
        <v>22</v>
      </c>
      <c r="J32" s="65">
        <f>VLOOKUP($A32,'Return Data'!$B$7:$R$526,13,0)</f>
        <v>-10.005599999999999</v>
      </c>
      <c r="K32" s="66">
        <f t="shared" si="8"/>
        <v>27</v>
      </c>
      <c r="L32" s="65">
        <f>VLOOKUP($A32,'Return Data'!$B$7:$R$526,17,0)</f>
        <v>-0.26919999999999999</v>
      </c>
      <c r="M32" s="66">
        <f t="shared" si="9"/>
        <v>9</v>
      </c>
      <c r="N32" s="65">
        <f>VLOOKUP($A32,'Return Data'!$B$7:$R$526,14,0)</f>
        <v>0.7641</v>
      </c>
      <c r="O32" s="66">
        <f t="shared" si="10"/>
        <v>16</v>
      </c>
      <c r="P32" s="65">
        <f>VLOOKUP($A32,'Return Data'!$B$7:$R$526,15,0)</f>
        <v>5.6445999999999996</v>
      </c>
      <c r="Q32" s="66">
        <f t="shared" si="11"/>
        <v>15</v>
      </c>
      <c r="R32" s="65">
        <f>VLOOKUP($A32,'Return Data'!$B$7:$R$526,16,0)</f>
        <v>10.024699999999999</v>
      </c>
      <c r="S32" s="67">
        <f t="shared" si="12"/>
        <v>27</v>
      </c>
    </row>
    <row r="33" spans="1:19" x14ac:dyDescent="0.3">
      <c r="A33" s="63" t="s">
        <v>291</v>
      </c>
      <c r="B33" s="64">
        <f>VLOOKUP($A33,'Return Data'!$B$7:$R$526,3,0)</f>
        <v>44001</v>
      </c>
      <c r="C33" s="65">
        <f>VLOOKUP($A33,'Return Data'!$B$7:$R$526,4,0)</f>
        <v>46.826000000000001</v>
      </c>
      <c r="D33" s="65">
        <f>VLOOKUP($A33,'Return Data'!$B$7:$R$526,10,0)</f>
        <v>19.9529</v>
      </c>
      <c r="E33" s="66">
        <f t="shared" si="5"/>
        <v>28</v>
      </c>
      <c r="F33" s="65">
        <f>VLOOKUP($A33,'Return Data'!$B$7:$R$526,11,0)</f>
        <v>-15.6151</v>
      </c>
      <c r="G33" s="66">
        <f t="shared" si="6"/>
        <v>47</v>
      </c>
      <c r="H33" s="65">
        <f>VLOOKUP($A33,'Return Data'!$B$7:$R$526,12,0)</f>
        <v>-5.2603999999999997</v>
      </c>
      <c r="I33" s="66">
        <f t="shared" si="7"/>
        <v>41</v>
      </c>
      <c r="J33" s="65">
        <f>VLOOKUP($A33,'Return Data'!$B$7:$R$526,13,0)</f>
        <v>-12.245100000000001</v>
      </c>
      <c r="K33" s="66">
        <f t="shared" si="8"/>
        <v>41</v>
      </c>
      <c r="L33" s="65">
        <f>VLOOKUP($A33,'Return Data'!$B$7:$R$526,17,0)</f>
        <v>-7.5894000000000004</v>
      </c>
      <c r="M33" s="66">
        <f t="shared" si="9"/>
        <v>43</v>
      </c>
      <c r="N33" s="65">
        <f>VLOOKUP($A33,'Return Data'!$B$7:$R$526,14,0)</f>
        <v>-2.6246</v>
      </c>
      <c r="O33" s="66">
        <f t="shared" si="10"/>
        <v>35</v>
      </c>
      <c r="P33" s="65">
        <f>VLOOKUP($A33,'Return Data'!$B$7:$R$526,15,0)</f>
        <v>4.7329999999999997</v>
      </c>
      <c r="Q33" s="66">
        <f t="shared" si="11"/>
        <v>20</v>
      </c>
      <c r="R33" s="65">
        <f>VLOOKUP($A33,'Return Data'!$B$7:$R$526,16,0)</f>
        <v>11.3856</v>
      </c>
      <c r="S33" s="67">
        <f t="shared" si="12"/>
        <v>23</v>
      </c>
    </row>
    <row r="34" spans="1:19" x14ac:dyDescent="0.3">
      <c r="A34" s="63" t="s">
        <v>292</v>
      </c>
      <c r="B34" s="64">
        <f>VLOOKUP($A34,'Return Data'!$B$7:$R$526,3,0)</f>
        <v>44001</v>
      </c>
      <c r="C34" s="65">
        <f>VLOOKUP($A34,'Return Data'!$B$7:$R$526,4,0)</f>
        <v>58.5501</v>
      </c>
      <c r="D34" s="65">
        <f>VLOOKUP($A34,'Return Data'!$B$7:$R$526,10,0)</f>
        <v>9.1607000000000003</v>
      </c>
      <c r="E34" s="66">
        <f t="shared" si="5"/>
        <v>65</v>
      </c>
      <c r="F34" s="65">
        <f>VLOOKUP($A34,'Return Data'!$B$7:$R$526,11,0)</f>
        <v>-19.919599999999999</v>
      </c>
      <c r="G34" s="66">
        <f t="shared" si="6"/>
        <v>64</v>
      </c>
      <c r="H34" s="65">
        <f>VLOOKUP($A34,'Return Data'!$B$7:$R$526,12,0)</f>
        <v>-9.1153999999999993</v>
      </c>
      <c r="I34" s="66">
        <f t="shared" si="7"/>
        <v>53</v>
      </c>
      <c r="J34" s="65">
        <f>VLOOKUP($A34,'Return Data'!$B$7:$R$526,13,0)</f>
        <v>-12.252700000000001</v>
      </c>
      <c r="K34" s="66">
        <f t="shared" si="8"/>
        <v>42</v>
      </c>
      <c r="L34" s="65">
        <f>VLOOKUP($A34,'Return Data'!$B$7:$R$526,17,0)</f>
        <v>-4.3090999999999999</v>
      </c>
      <c r="M34" s="66">
        <f t="shared" si="9"/>
        <v>25</v>
      </c>
      <c r="N34" s="65">
        <f>VLOOKUP($A34,'Return Data'!$B$7:$R$526,14,0)</f>
        <v>0.2082</v>
      </c>
      <c r="O34" s="66">
        <f t="shared" si="10"/>
        <v>21</v>
      </c>
      <c r="P34" s="65">
        <f>VLOOKUP($A34,'Return Data'!$B$7:$R$526,15,0)</f>
        <v>3.3813</v>
      </c>
      <c r="Q34" s="66">
        <f t="shared" si="11"/>
        <v>28</v>
      </c>
      <c r="R34" s="65">
        <f>VLOOKUP($A34,'Return Data'!$B$7:$R$526,16,0)</f>
        <v>8.1144999999999996</v>
      </c>
      <c r="S34" s="67">
        <f t="shared" si="12"/>
        <v>35</v>
      </c>
    </row>
    <row r="35" spans="1:19" x14ac:dyDescent="0.3">
      <c r="A35" s="63" t="s">
        <v>438</v>
      </c>
      <c r="B35" s="64">
        <f>VLOOKUP($A35,'Return Data'!$B$7:$R$526,3,0)</f>
        <v>44001</v>
      </c>
      <c r="C35" s="65">
        <f>VLOOKUP($A35,'Return Data'!$B$7:$R$526,4,0)</f>
        <v>10.123799999999999</v>
      </c>
      <c r="D35" s="65">
        <f>VLOOKUP($A35,'Return Data'!$B$7:$R$526,10,0)</f>
        <v>18.1996</v>
      </c>
      <c r="E35" s="66">
        <f t="shared" si="5"/>
        <v>36</v>
      </c>
      <c r="F35" s="65">
        <f>VLOOKUP($A35,'Return Data'!$B$7:$R$526,11,0)</f>
        <v>-14.9017</v>
      </c>
      <c r="G35" s="66">
        <f t="shared" si="6"/>
        <v>40</v>
      </c>
      <c r="H35" s="65">
        <f>VLOOKUP($A35,'Return Data'!$B$7:$R$526,12,0)</f>
        <v>-4.8345000000000002</v>
      </c>
      <c r="I35" s="66">
        <f t="shared" si="7"/>
        <v>37</v>
      </c>
      <c r="J35" s="65">
        <f>VLOOKUP($A35,'Return Data'!$B$7:$R$526,13,0)</f>
        <v>-11.4247</v>
      </c>
      <c r="K35" s="66">
        <f t="shared" si="8"/>
        <v>34</v>
      </c>
      <c r="L35" s="65">
        <f>VLOOKUP($A35,'Return Data'!$B$7:$R$526,17,0)</f>
        <v>-6.1666999999999996</v>
      </c>
      <c r="M35" s="66">
        <f t="shared" si="9"/>
        <v>35</v>
      </c>
      <c r="N35" s="65">
        <f>VLOOKUP($A35,'Return Data'!$B$7:$R$526,14,0)</f>
        <v>-4.1025</v>
      </c>
      <c r="O35" s="66">
        <f t="shared" si="10"/>
        <v>43</v>
      </c>
      <c r="P35" s="65"/>
      <c r="Q35" s="66"/>
      <c r="R35" s="65">
        <f>VLOOKUP($A35,'Return Data'!$B$7:$R$526,16,0)</f>
        <v>0.3357</v>
      </c>
      <c r="S35" s="67">
        <f t="shared" si="12"/>
        <v>49</v>
      </c>
    </row>
    <row r="36" spans="1:19" x14ac:dyDescent="0.3">
      <c r="A36" s="63" t="s">
        <v>294</v>
      </c>
      <c r="B36" s="64">
        <f>VLOOKUP($A36,'Return Data'!$B$7:$R$526,3,0)</f>
        <v>44001</v>
      </c>
      <c r="C36" s="65">
        <f>VLOOKUP($A36,'Return Data'!$B$7:$R$526,4,0)</f>
        <v>16.518000000000001</v>
      </c>
      <c r="D36" s="65">
        <f>VLOOKUP($A36,'Return Data'!$B$7:$R$526,10,0)</f>
        <v>22.755600000000001</v>
      </c>
      <c r="E36" s="66">
        <f t="shared" si="5"/>
        <v>8</v>
      </c>
      <c r="F36" s="65">
        <f>VLOOKUP($A36,'Return Data'!$B$7:$R$526,11,0)</f>
        <v>-13.0815</v>
      </c>
      <c r="G36" s="66">
        <f t="shared" si="6"/>
        <v>24</v>
      </c>
      <c r="H36" s="65">
        <f>VLOOKUP($A36,'Return Data'!$B$7:$R$526,12,0)</f>
        <v>-0.92369999999999997</v>
      </c>
      <c r="I36" s="66">
        <f t="shared" si="7"/>
        <v>20</v>
      </c>
      <c r="J36" s="65">
        <f>VLOOKUP($A36,'Return Data'!$B$7:$R$526,13,0)</f>
        <v>-6.4665999999999997</v>
      </c>
      <c r="K36" s="66">
        <f t="shared" si="8"/>
        <v>17</v>
      </c>
      <c r="L36" s="65">
        <f>VLOOKUP($A36,'Return Data'!$B$7:$R$526,17,0)</f>
        <v>0.90390000000000004</v>
      </c>
      <c r="M36" s="66">
        <f t="shared" si="9"/>
        <v>4</v>
      </c>
      <c r="N36" s="65">
        <f>VLOOKUP($A36,'Return Data'!$B$7:$R$526,14,0)</f>
        <v>4.0350999999999999</v>
      </c>
      <c r="O36" s="66">
        <f t="shared" si="10"/>
        <v>6</v>
      </c>
      <c r="P36" s="65"/>
      <c r="Q36" s="66"/>
      <c r="R36" s="65">
        <f>VLOOKUP($A36,'Return Data'!$B$7:$R$526,16,0)</f>
        <v>11.855499999999999</v>
      </c>
      <c r="S36" s="67">
        <f t="shared" si="12"/>
        <v>20</v>
      </c>
    </row>
    <row r="37" spans="1:19" x14ac:dyDescent="0.3">
      <c r="A37" s="63" t="s">
        <v>295</v>
      </c>
      <c r="B37" s="64">
        <f>VLOOKUP($A37,'Return Data'!$B$7:$R$526,3,0)</f>
        <v>44001</v>
      </c>
      <c r="C37" s="65">
        <f>VLOOKUP($A37,'Return Data'!$B$7:$R$526,4,0)</f>
        <v>15.482200000000001</v>
      </c>
      <c r="D37" s="65">
        <f>VLOOKUP($A37,'Return Data'!$B$7:$R$526,10,0)</f>
        <v>13.5875</v>
      </c>
      <c r="E37" s="66">
        <f t="shared" si="5"/>
        <v>57</v>
      </c>
      <c r="F37" s="65">
        <f>VLOOKUP($A37,'Return Data'!$B$7:$R$526,11,0)</f>
        <v>-16.7986</v>
      </c>
      <c r="G37" s="66">
        <f t="shared" si="6"/>
        <v>55</v>
      </c>
      <c r="H37" s="65">
        <f>VLOOKUP($A37,'Return Data'!$B$7:$R$526,12,0)</f>
        <v>-4.3788999999999998</v>
      </c>
      <c r="I37" s="66">
        <f t="shared" si="7"/>
        <v>35</v>
      </c>
      <c r="J37" s="65">
        <f>VLOOKUP($A37,'Return Data'!$B$7:$R$526,13,0)</f>
        <v>-9.4190000000000005</v>
      </c>
      <c r="K37" s="66">
        <f t="shared" si="8"/>
        <v>24</v>
      </c>
      <c r="L37" s="65">
        <f>VLOOKUP($A37,'Return Data'!$B$7:$R$526,17,0)</f>
        <v>-6.6849999999999996</v>
      </c>
      <c r="M37" s="66">
        <f t="shared" si="9"/>
        <v>40</v>
      </c>
      <c r="N37" s="65">
        <f>VLOOKUP($A37,'Return Data'!$B$7:$R$526,14,0)</f>
        <v>-1.4653</v>
      </c>
      <c r="O37" s="66">
        <f t="shared" si="10"/>
        <v>28</v>
      </c>
      <c r="P37" s="65">
        <f>VLOOKUP($A37,'Return Data'!$B$7:$R$526,15,0)</f>
        <v>7.2874999999999996</v>
      </c>
      <c r="Q37" s="66">
        <f t="shared" si="11"/>
        <v>4</v>
      </c>
      <c r="R37" s="65">
        <f>VLOOKUP($A37,'Return Data'!$B$7:$R$526,16,0)</f>
        <v>8.4090000000000007</v>
      </c>
      <c r="S37" s="67">
        <f t="shared" si="12"/>
        <v>34</v>
      </c>
    </row>
    <row r="38" spans="1:19" x14ac:dyDescent="0.3">
      <c r="A38" s="63" t="s">
        <v>296</v>
      </c>
      <c r="B38" s="64">
        <f>VLOOKUP($A38,'Return Data'!$B$7:$R$526,3,0)</f>
        <v>44001</v>
      </c>
      <c r="C38" s="65">
        <f>VLOOKUP($A38,'Return Data'!$B$7:$R$526,4,0)</f>
        <v>41.332700000000003</v>
      </c>
      <c r="D38" s="65">
        <f>VLOOKUP($A38,'Return Data'!$B$7:$R$526,10,0)</f>
        <v>12.8482</v>
      </c>
      <c r="E38" s="66">
        <f t="shared" si="5"/>
        <v>63</v>
      </c>
      <c r="F38" s="65">
        <f>VLOOKUP($A38,'Return Data'!$B$7:$R$526,11,0)</f>
        <v>-24.156300000000002</v>
      </c>
      <c r="G38" s="66">
        <f t="shared" si="6"/>
        <v>66</v>
      </c>
      <c r="H38" s="65">
        <f>VLOOKUP($A38,'Return Data'!$B$7:$R$526,12,0)</f>
        <v>-11.8653</v>
      </c>
      <c r="I38" s="66">
        <f t="shared" si="7"/>
        <v>56</v>
      </c>
      <c r="J38" s="65">
        <f>VLOOKUP($A38,'Return Data'!$B$7:$R$526,13,0)</f>
        <v>-24.347999999999999</v>
      </c>
      <c r="K38" s="66">
        <f t="shared" si="8"/>
        <v>61</v>
      </c>
      <c r="L38" s="65">
        <f>VLOOKUP($A38,'Return Data'!$B$7:$R$526,17,0)</f>
        <v>-14.455500000000001</v>
      </c>
      <c r="M38" s="66">
        <f t="shared" si="9"/>
        <v>55</v>
      </c>
      <c r="N38" s="65">
        <f>VLOOKUP($A38,'Return Data'!$B$7:$R$526,14,0)</f>
        <v>-10.658099999999999</v>
      </c>
      <c r="O38" s="66">
        <f t="shared" si="10"/>
        <v>49</v>
      </c>
      <c r="P38" s="65">
        <f>VLOOKUP($A38,'Return Data'!$B$7:$R$526,15,0)</f>
        <v>-1.8262</v>
      </c>
      <c r="Q38" s="66">
        <f t="shared" si="11"/>
        <v>39</v>
      </c>
      <c r="R38" s="65">
        <f>VLOOKUP($A38,'Return Data'!$B$7:$R$526,16,0)</f>
        <v>10.096399999999999</v>
      </c>
      <c r="S38" s="67">
        <f t="shared" si="12"/>
        <v>26</v>
      </c>
    </row>
    <row r="39" spans="1:19" x14ac:dyDescent="0.3">
      <c r="A39" s="63" t="s">
        <v>297</v>
      </c>
      <c r="B39" s="64">
        <f>VLOOKUP($A39,'Return Data'!$B$7:$R$526,3,0)</f>
        <v>44001</v>
      </c>
      <c r="C39" s="65">
        <f>VLOOKUP($A39,'Return Data'!$B$7:$R$526,4,0)</f>
        <v>10.078799999999999</v>
      </c>
      <c r="D39" s="65">
        <f>VLOOKUP($A39,'Return Data'!$B$7:$R$526,10,0)</f>
        <v>19.144600000000001</v>
      </c>
      <c r="E39" s="66">
        <f t="shared" si="5"/>
        <v>29</v>
      </c>
      <c r="F39" s="65">
        <f>VLOOKUP($A39,'Return Data'!$B$7:$R$526,11,0)</f>
        <v>-6.0891000000000002</v>
      </c>
      <c r="G39" s="66">
        <f t="shared" si="6"/>
        <v>5</v>
      </c>
      <c r="H39" s="65"/>
      <c r="I39" s="66"/>
      <c r="J39" s="65"/>
      <c r="K39" s="66"/>
      <c r="L39" s="65"/>
      <c r="M39" s="66"/>
      <c r="N39" s="65"/>
      <c r="O39" s="66"/>
      <c r="P39" s="65"/>
      <c r="Q39" s="66"/>
      <c r="R39" s="65">
        <f>VLOOKUP($A39,'Return Data'!$B$7:$R$526,16,0)</f>
        <v>0.78800000000000003</v>
      </c>
      <c r="S39" s="67">
        <f t="shared" si="12"/>
        <v>47</v>
      </c>
    </row>
    <row r="40" spans="1:19" x14ac:dyDescent="0.3">
      <c r="A40" s="63" t="s">
        <v>298</v>
      </c>
      <c r="B40" s="64">
        <f>VLOOKUP($A40,'Return Data'!$B$7:$R$526,3,0)</f>
        <v>44001</v>
      </c>
      <c r="C40" s="65">
        <f>VLOOKUP($A40,'Return Data'!$B$7:$R$526,4,0)</f>
        <v>12.79</v>
      </c>
      <c r="D40" s="65">
        <f>VLOOKUP($A40,'Return Data'!$B$7:$R$526,10,0)</f>
        <v>24.295400000000001</v>
      </c>
      <c r="E40" s="66">
        <f t="shared" si="5"/>
        <v>5</v>
      </c>
      <c r="F40" s="65">
        <f>VLOOKUP($A40,'Return Data'!$B$7:$R$526,11,0)</f>
        <v>-12.696199999999999</v>
      </c>
      <c r="G40" s="66">
        <f t="shared" si="6"/>
        <v>21</v>
      </c>
      <c r="H40" s="65">
        <f>VLOOKUP($A40,'Return Data'!$B$7:$R$526,12,0)</f>
        <v>-4.1947999999999999</v>
      </c>
      <c r="I40" s="66">
        <f t="shared" si="7"/>
        <v>33</v>
      </c>
      <c r="J40" s="65">
        <f>VLOOKUP($A40,'Return Data'!$B$7:$R$526,13,0)</f>
        <v>-11.426600000000001</v>
      </c>
      <c r="K40" s="66">
        <f t="shared" si="8"/>
        <v>35</v>
      </c>
      <c r="L40" s="65">
        <f>VLOOKUP($A40,'Return Data'!$B$7:$R$526,17,0)</f>
        <v>-4.2080000000000002</v>
      </c>
      <c r="M40" s="66">
        <f t="shared" si="9"/>
        <v>23</v>
      </c>
      <c r="N40" s="65">
        <f>VLOOKUP($A40,'Return Data'!$B$7:$R$526,14,0)</f>
        <v>-0.8448</v>
      </c>
      <c r="O40" s="66">
        <f t="shared" si="10"/>
        <v>24</v>
      </c>
      <c r="P40" s="65"/>
      <c r="Q40" s="66"/>
      <c r="R40" s="65">
        <f>VLOOKUP($A40,'Return Data'!$B$7:$R$526,16,0)</f>
        <v>5.5875000000000004</v>
      </c>
      <c r="S40" s="67">
        <f t="shared" si="12"/>
        <v>38</v>
      </c>
    </row>
    <row r="41" spans="1:19" x14ac:dyDescent="0.3">
      <c r="A41" s="63" t="s">
        <v>299</v>
      </c>
      <c r="B41" s="64">
        <f>VLOOKUP($A41,'Return Data'!$B$7:$R$526,3,0)</f>
        <v>44001</v>
      </c>
      <c r="C41" s="65">
        <f>VLOOKUP($A41,'Return Data'!$B$7:$R$526,4,0)</f>
        <v>499.98122630421301</v>
      </c>
      <c r="D41" s="65">
        <f>VLOOKUP($A41,'Return Data'!$B$7:$R$526,10,0)</f>
        <v>21.7925</v>
      </c>
      <c r="E41" s="66">
        <f t="shared" si="5"/>
        <v>15</v>
      </c>
      <c r="F41" s="65">
        <f>VLOOKUP($A41,'Return Data'!$B$7:$R$526,11,0)</f>
        <v>-13.254899999999999</v>
      </c>
      <c r="G41" s="66">
        <f t="shared" si="6"/>
        <v>25</v>
      </c>
      <c r="H41" s="65">
        <f>VLOOKUP($A41,'Return Data'!$B$7:$R$526,12,0)</f>
        <v>-4.0532000000000004</v>
      </c>
      <c r="I41" s="66">
        <f t="shared" si="7"/>
        <v>32</v>
      </c>
      <c r="J41" s="65">
        <f>VLOOKUP($A41,'Return Data'!$B$7:$R$526,13,0)</f>
        <v>-12.0388</v>
      </c>
      <c r="K41" s="66">
        <f t="shared" si="8"/>
        <v>39</v>
      </c>
      <c r="L41" s="65">
        <f>VLOOKUP($A41,'Return Data'!$B$7:$R$526,17,0)</f>
        <v>-6.7389000000000001</v>
      </c>
      <c r="M41" s="66">
        <f t="shared" si="9"/>
        <v>41</v>
      </c>
      <c r="N41" s="65">
        <f>VLOOKUP($A41,'Return Data'!$B$7:$R$526,14,0)</f>
        <v>-3.1766999999999999</v>
      </c>
      <c r="O41" s="66">
        <f t="shared" si="10"/>
        <v>37</v>
      </c>
      <c r="P41" s="65">
        <f>VLOOKUP($A41,'Return Data'!$B$7:$R$526,15,0)</f>
        <v>2.3778000000000001</v>
      </c>
      <c r="Q41" s="66">
        <f t="shared" si="11"/>
        <v>33</v>
      </c>
      <c r="R41" s="65">
        <f>VLOOKUP($A41,'Return Data'!$B$7:$R$526,16,0)</f>
        <v>17.517199999999999</v>
      </c>
      <c r="S41" s="67">
        <f t="shared" si="12"/>
        <v>5</v>
      </c>
    </row>
    <row r="42" spans="1:19" x14ac:dyDescent="0.3">
      <c r="A42" s="63" t="s">
        <v>300</v>
      </c>
      <c r="B42" s="64">
        <f>VLOOKUP($A42,'Return Data'!$B$7:$R$526,3,0)</f>
        <v>44001</v>
      </c>
      <c r="C42" s="65">
        <f>VLOOKUP($A42,'Return Data'!$B$7:$R$526,4,0)</f>
        <v>273.92801735167501</v>
      </c>
      <c r="D42" s="65">
        <f>VLOOKUP($A42,'Return Data'!$B$7:$R$526,10,0)</f>
        <v>21.554300000000001</v>
      </c>
      <c r="E42" s="66">
        <f t="shared" si="5"/>
        <v>17</v>
      </c>
      <c r="F42" s="65">
        <f>VLOOKUP($A42,'Return Data'!$B$7:$R$526,11,0)</f>
        <v>-12.7013</v>
      </c>
      <c r="G42" s="66">
        <f t="shared" si="6"/>
        <v>22</v>
      </c>
      <c r="H42" s="65">
        <f>VLOOKUP($A42,'Return Data'!$B$7:$R$526,12,0)</f>
        <v>-3.5531999999999999</v>
      </c>
      <c r="I42" s="66">
        <f t="shared" si="7"/>
        <v>29</v>
      </c>
      <c r="J42" s="65">
        <f>VLOOKUP($A42,'Return Data'!$B$7:$R$526,13,0)</f>
        <v>-11.298400000000001</v>
      </c>
      <c r="K42" s="66">
        <f t="shared" si="8"/>
        <v>33</v>
      </c>
      <c r="L42" s="65">
        <f>VLOOKUP($A42,'Return Data'!$B$7:$R$526,17,0)</f>
        <v>-6.4497</v>
      </c>
      <c r="M42" s="66">
        <f t="shared" si="9"/>
        <v>36</v>
      </c>
      <c r="N42" s="65">
        <f>VLOOKUP($A42,'Return Data'!$B$7:$R$526,14,0)</f>
        <v>-1.8733</v>
      </c>
      <c r="O42" s="66">
        <f t="shared" si="10"/>
        <v>29</v>
      </c>
      <c r="P42" s="65">
        <f>VLOOKUP($A42,'Return Data'!$B$7:$R$526,15,0)</f>
        <v>5.6600999999999999</v>
      </c>
      <c r="Q42" s="66">
        <f t="shared" si="11"/>
        <v>14</v>
      </c>
      <c r="R42" s="65">
        <f>VLOOKUP($A42,'Return Data'!$B$7:$R$526,16,0)</f>
        <v>14.6355</v>
      </c>
      <c r="S42" s="67">
        <f t="shared" si="12"/>
        <v>12</v>
      </c>
    </row>
    <row r="43" spans="1:19" x14ac:dyDescent="0.3">
      <c r="A43" s="63" t="s">
        <v>301</v>
      </c>
      <c r="B43" s="64">
        <f>VLOOKUP($A43,'Return Data'!$B$7:$R$526,3,0)</f>
        <v>44001</v>
      </c>
      <c r="C43" s="65">
        <f>VLOOKUP($A43,'Return Data'!$B$7:$R$526,4,0)</f>
        <v>90.049700000000001</v>
      </c>
      <c r="D43" s="65">
        <f>VLOOKUP($A43,'Return Data'!$B$7:$R$526,10,0)</f>
        <v>38.7271</v>
      </c>
      <c r="E43" s="66">
        <f t="shared" si="5"/>
        <v>1</v>
      </c>
      <c r="F43" s="65">
        <f>VLOOKUP($A43,'Return Data'!$B$7:$R$526,11,0)</f>
        <v>-3.9024999999999999</v>
      </c>
      <c r="G43" s="66">
        <f t="shared" si="6"/>
        <v>1</v>
      </c>
      <c r="H43" s="65">
        <f>VLOOKUP($A43,'Return Data'!$B$7:$R$526,12,0)</f>
        <v>6.3733000000000004</v>
      </c>
      <c r="I43" s="66">
        <f t="shared" si="7"/>
        <v>4</v>
      </c>
      <c r="J43" s="65">
        <f>VLOOKUP($A43,'Return Data'!$B$7:$R$526,13,0)</f>
        <v>-2.2928000000000002</v>
      </c>
      <c r="K43" s="66">
        <f t="shared" si="8"/>
        <v>7</v>
      </c>
      <c r="L43" s="65">
        <f>VLOOKUP($A43,'Return Data'!$B$7:$R$526,17,0)</f>
        <v>0.15579999999999999</v>
      </c>
      <c r="M43" s="66">
        <f t="shared" si="9"/>
        <v>6</v>
      </c>
      <c r="N43" s="65">
        <f>VLOOKUP($A43,'Return Data'!$B$7:$R$526,14,0)</f>
        <v>1.7391000000000001</v>
      </c>
      <c r="O43" s="66">
        <f t="shared" si="10"/>
        <v>10</v>
      </c>
      <c r="P43" s="65">
        <f>VLOOKUP($A43,'Return Data'!$B$7:$R$526,15,0)</f>
        <v>9.2018000000000004</v>
      </c>
      <c r="Q43" s="66">
        <f t="shared" si="11"/>
        <v>3</v>
      </c>
      <c r="R43" s="65">
        <f>VLOOKUP($A43,'Return Data'!$B$7:$R$526,16,0)</f>
        <v>11.474299999999999</v>
      </c>
      <c r="S43" s="67">
        <f t="shared" si="12"/>
        <v>22</v>
      </c>
    </row>
    <row r="44" spans="1:19" x14ac:dyDescent="0.3">
      <c r="A44" s="63" t="s">
        <v>302</v>
      </c>
      <c r="B44" s="64">
        <f>VLOOKUP($A44,'Return Data'!$B$7:$R$526,3,0)</f>
        <v>44001</v>
      </c>
      <c r="C44" s="65">
        <f>VLOOKUP($A44,'Return Data'!$B$7:$R$526,4,0)</f>
        <v>43.47</v>
      </c>
      <c r="D44" s="65">
        <f>VLOOKUP($A44,'Return Data'!$B$7:$R$526,10,0)</f>
        <v>20.985199999999999</v>
      </c>
      <c r="E44" s="66">
        <f t="shared" si="5"/>
        <v>21</v>
      </c>
      <c r="F44" s="65">
        <f>VLOOKUP($A44,'Return Data'!$B$7:$R$526,11,0)</f>
        <v>-17.121099999999998</v>
      </c>
      <c r="G44" s="66">
        <f t="shared" si="6"/>
        <v>57</v>
      </c>
      <c r="H44" s="65">
        <f>VLOOKUP($A44,'Return Data'!$B$7:$R$526,12,0)</f>
        <v>-12.658200000000001</v>
      </c>
      <c r="I44" s="66">
        <f t="shared" si="7"/>
        <v>59</v>
      </c>
      <c r="J44" s="65">
        <f>VLOOKUP($A44,'Return Data'!$B$7:$R$526,13,0)</f>
        <v>-19.708200000000001</v>
      </c>
      <c r="K44" s="66">
        <f t="shared" si="8"/>
        <v>57</v>
      </c>
      <c r="L44" s="65">
        <f>VLOOKUP($A44,'Return Data'!$B$7:$R$526,17,0)</f>
        <v>-8.7766000000000002</v>
      </c>
      <c r="M44" s="66">
        <f t="shared" si="9"/>
        <v>49</v>
      </c>
      <c r="N44" s="65">
        <f>VLOOKUP($A44,'Return Data'!$B$7:$R$526,14,0)</f>
        <v>-4.0787000000000004</v>
      </c>
      <c r="O44" s="66">
        <f t="shared" si="10"/>
        <v>42</v>
      </c>
      <c r="P44" s="65">
        <f>VLOOKUP($A44,'Return Data'!$B$7:$R$526,15,0)</f>
        <v>2.7124000000000001</v>
      </c>
      <c r="Q44" s="66">
        <f t="shared" si="11"/>
        <v>32</v>
      </c>
      <c r="R44" s="65">
        <f>VLOOKUP($A44,'Return Data'!$B$7:$R$526,16,0)</f>
        <v>13.430400000000001</v>
      </c>
      <c r="S44" s="67">
        <f t="shared" si="12"/>
        <v>16</v>
      </c>
    </row>
    <row r="45" spans="1:19" x14ac:dyDescent="0.3">
      <c r="A45" s="63" t="s">
        <v>375</v>
      </c>
      <c r="B45" s="64">
        <f>VLOOKUP($A45,'Return Data'!$B$7:$R$526,3,0)</f>
        <v>44001</v>
      </c>
      <c r="C45" s="65">
        <f>VLOOKUP($A45,'Return Data'!$B$7:$R$526,4,0)</f>
        <v>389.96270631545201</v>
      </c>
      <c r="D45" s="65">
        <f>VLOOKUP($A45,'Return Data'!$B$7:$R$526,10,0)</f>
        <v>21.733899999999998</v>
      </c>
      <c r="E45" s="66">
        <f t="shared" si="5"/>
        <v>16</v>
      </c>
      <c r="F45" s="65">
        <f>VLOOKUP($A45,'Return Data'!$B$7:$R$526,11,0)</f>
        <v>-12.522</v>
      </c>
      <c r="G45" s="66">
        <f t="shared" si="6"/>
        <v>19</v>
      </c>
      <c r="H45" s="65">
        <f>VLOOKUP($A45,'Return Data'!$B$7:$R$526,12,0)</f>
        <v>-3.3273000000000001</v>
      </c>
      <c r="I45" s="66">
        <f t="shared" si="7"/>
        <v>27</v>
      </c>
      <c r="J45" s="65">
        <f>VLOOKUP($A45,'Return Data'!$B$7:$R$526,13,0)</f>
        <v>-10.4589</v>
      </c>
      <c r="K45" s="66">
        <f t="shared" si="8"/>
        <v>30</v>
      </c>
      <c r="L45" s="65">
        <f>VLOOKUP($A45,'Return Data'!$B$7:$R$526,17,0)</f>
        <v>-4.4877000000000002</v>
      </c>
      <c r="M45" s="66">
        <f t="shared" si="9"/>
        <v>27</v>
      </c>
      <c r="N45" s="65">
        <f>VLOOKUP($A45,'Return Data'!$B$7:$R$526,14,0)</f>
        <v>-2.2280000000000002</v>
      </c>
      <c r="O45" s="66">
        <f t="shared" si="10"/>
        <v>34</v>
      </c>
      <c r="P45" s="65">
        <f>VLOOKUP($A45,'Return Data'!$B$7:$R$526,15,0)</f>
        <v>2.2046000000000001</v>
      </c>
      <c r="Q45" s="66">
        <f t="shared" si="11"/>
        <v>35</v>
      </c>
      <c r="R45" s="65">
        <f>VLOOKUP($A45,'Return Data'!$B$7:$R$526,16,0)</f>
        <v>14.396100000000001</v>
      </c>
      <c r="S45" s="67">
        <f t="shared" si="12"/>
        <v>13</v>
      </c>
    </row>
    <row r="46" spans="1:19" x14ac:dyDescent="0.3">
      <c r="A46" s="63" t="s">
        <v>304</v>
      </c>
      <c r="B46" s="64">
        <f>VLOOKUP($A46,'Return Data'!$B$7:$R$526,3,0)</f>
        <v>44001</v>
      </c>
      <c r="C46" s="65">
        <f>VLOOKUP($A46,'Return Data'!$B$7:$R$526,4,0)</f>
        <v>12.1615</v>
      </c>
      <c r="D46" s="65">
        <f>VLOOKUP($A46,'Return Data'!$B$7:$R$526,10,0)</f>
        <v>20.053100000000001</v>
      </c>
      <c r="E46" s="66">
        <f t="shared" si="5"/>
        <v>27</v>
      </c>
      <c r="F46" s="65">
        <f>VLOOKUP($A46,'Return Data'!$B$7:$R$526,11,0)</f>
        <v>-13.3512</v>
      </c>
      <c r="G46" s="66">
        <f t="shared" si="6"/>
        <v>27</v>
      </c>
      <c r="H46" s="65">
        <f>VLOOKUP($A46,'Return Data'!$B$7:$R$526,12,0)</f>
        <v>-1.5662</v>
      </c>
      <c r="I46" s="66">
        <f t="shared" si="7"/>
        <v>21</v>
      </c>
      <c r="J46" s="65">
        <f>VLOOKUP($A46,'Return Data'!$B$7:$R$526,13,0)</f>
        <v>-10.2181</v>
      </c>
      <c r="K46" s="66">
        <f t="shared" si="8"/>
        <v>28</v>
      </c>
      <c r="L46" s="65">
        <f>VLOOKUP($A46,'Return Data'!$B$7:$R$526,17,0)</f>
        <v>-2.7088000000000001</v>
      </c>
      <c r="M46" s="66">
        <f t="shared" si="9"/>
        <v>14</v>
      </c>
      <c r="N46" s="65">
        <f>VLOOKUP($A46,'Return Data'!$B$7:$R$526,14,0)</f>
        <v>-1.1052</v>
      </c>
      <c r="O46" s="66">
        <f t="shared" si="10"/>
        <v>25</v>
      </c>
      <c r="P46" s="65"/>
      <c r="Q46" s="66"/>
      <c r="R46" s="65">
        <f>VLOOKUP($A46,'Return Data'!$B$7:$R$526,16,0)</f>
        <v>4.7442000000000002</v>
      </c>
      <c r="S46" s="67">
        <f t="shared" si="12"/>
        <v>40</v>
      </c>
    </row>
    <row r="47" spans="1:19" x14ac:dyDescent="0.3">
      <c r="A47" s="63" t="s">
        <v>305</v>
      </c>
      <c r="B47" s="64">
        <f>VLOOKUP($A47,'Return Data'!$B$7:$R$526,3,0)</f>
        <v>44001</v>
      </c>
      <c r="C47" s="65">
        <f>VLOOKUP($A47,'Return Data'!$B$7:$R$526,4,0)</f>
        <v>12.6538</v>
      </c>
      <c r="D47" s="65">
        <f>VLOOKUP($A47,'Return Data'!$B$7:$R$526,10,0)</f>
        <v>21.128399999999999</v>
      </c>
      <c r="E47" s="66">
        <f t="shared" si="5"/>
        <v>18</v>
      </c>
      <c r="F47" s="65">
        <f>VLOOKUP($A47,'Return Data'!$B$7:$R$526,11,0)</f>
        <v>-12.8538</v>
      </c>
      <c r="G47" s="66">
        <f t="shared" si="6"/>
        <v>23</v>
      </c>
      <c r="H47" s="65">
        <f>VLOOKUP($A47,'Return Data'!$B$7:$R$526,12,0)</f>
        <v>-0.66180000000000005</v>
      </c>
      <c r="I47" s="66">
        <f t="shared" si="7"/>
        <v>18</v>
      </c>
      <c r="J47" s="65">
        <f>VLOOKUP($A47,'Return Data'!$B$7:$R$526,13,0)</f>
        <v>-9.1263000000000005</v>
      </c>
      <c r="K47" s="66">
        <f t="shared" si="8"/>
        <v>22</v>
      </c>
      <c r="L47" s="65">
        <f>VLOOKUP($A47,'Return Data'!$B$7:$R$526,17,0)</f>
        <v>-3.6579000000000002</v>
      </c>
      <c r="M47" s="66">
        <f t="shared" si="9"/>
        <v>20</v>
      </c>
      <c r="N47" s="65">
        <f>VLOOKUP($A47,'Return Data'!$B$7:$R$526,14,0)</f>
        <v>-2.1286</v>
      </c>
      <c r="O47" s="66">
        <f t="shared" si="10"/>
        <v>32</v>
      </c>
      <c r="P47" s="65">
        <f>VLOOKUP($A47,'Return Data'!$B$7:$R$526,15,0)</f>
        <v>5.6736000000000004</v>
      </c>
      <c r="Q47" s="66">
        <f t="shared" si="11"/>
        <v>13</v>
      </c>
      <c r="R47" s="65">
        <f>VLOOKUP($A47,'Return Data'!$B$7:$R$526,16,0)</f>
        <v>4.5622999999999996</v>
      </c>
      <c r="S47" s="67">
        <f t="shared" si="12"/>
        <v>41</v>
      </c>
    </row>
    <row r="48" spans="1:19" x14ac:dyDescent="0.3">
      <c r="A48" s="63" t="s">
        <v>306</v>
      </c>
      <c r="B48" s="64">
        <f>VLOOKUP($A48,'Return Data'!$B$7:$R$526,3,0)</f>
        <v>44001</v>
      </c>
      <c r="C48" s="65">
        <f>VLOOKUP($A48,'Return Data'!$B$7:$R$526,4,0)</f>
        <v>11.8195</v>
      </c>
      <c r="D48" s="65">
        <f>VLOOKUP($A48,'Return Data'!$B$7:$R$526,10,0)</f>
        <v>20.866099999999999</v>
      </c>
      <c r="E48" s="66">
        <f t="shared" si="5"/>
        <v>22</v>
      </c>
      <c r="F48" s="65">
        <f>VLOOKUP($A48,'Return Data'!$B$7:$R$526,11,0)</f>
        <v>-15.6106</v>
      </c>
      <c r="G48" s="66">
        <f t="shared" si="6"/>
        <v>46</v>
      </c>
      <c r="H48" s="65">
        <f>VLOOKUP($A48,'Return Data'!$B$7:$R$526,12,0)</f>
        <v>-3.9588000000000001</v>
      </c>
      <c r="I48" s="66">
        <f t="shared" si="7"/>
        <v>31</v>
      </c>
      <c r="J48" s="65">
        <f>VLOOKUP($A48,'Return Data'!$B$7:$R$526,13,0)</f>
        <v>-11.8566</v>
      </c>
      <c r="K48" s="66">
        <f t="shared" si="8"/>
        <v>37</v>
      </c>
      <c r="L48" s="65">
        <f>VLOOKUP($A48,'Return Data'!$B$7:$R$526,17,0)</f>
        <v>-6.1481000000000003</v>
      </c>
      <c r="M48" s="66">
        <f t="shared" si="9"/>
        <v>34</v>
      </c>
      <c r="N48" s="65">
        <f>VLOOKUP($A48,'Return Data'!$B$7:$R$526,14,0)</f>
        <v>-3.7944</v>
      </c>
      <c r="O48" s="66">
        <f t="shared" si="10"/>
        <v>39</v>
      </c>
      <c r="P48" s="65">
        <f>VLOOKUP($A48,'Return Data'!$B$7:$R$526,15,0)</f>
        <v>3.3980999999999999</v>
      </c>
      <c r="Q48" s="66">
        <f t="shared" si="11"/>
        <v>27</v>
      </c>
      <c r="R48" s="65">
        <f>VLOOKUP($A48,'Return Data'!$B$7:$R$526,16,0)</f>
        <v>3.2425999999999999</v>
      </c>
      <c r="S48" s="67">
        <f t="shared" si="12"/>
        <v>45</v>
      </c>
    </row>
    <row r="49" spans="1:19" x14ac:dyDescent="0.3">
      <c r="A49" s="63" t="s">
        <v>307</v>
      </c>
      <c r="B49" s="64">
        <f>VLOOKUP($A49,'Return Data'!$B$7:$R$526,3,0)</f>
        <v>44001</v>
      </c>
      <c r="C49" s="65">
        <f>VLOOKUP($A49,'Return Data'!$B$7:$R$526,4,0)</f>
        <v>12.5488</v>
      </c>
      <c r="D49" s="65">
        <f>VLOOKUP($A49,'Return Data'!$B$7:$R$526,10,0)</f>
        <v>13.313599999999999</v>
      </c>
      <c r="E49" s="66">
        <f t="shared" si="5"/>
        <v>59</v>
      </c>
      <c r="F49" s="65">
        <f>VLOOKUP($A49,'Return Data'!$B$7:$R$526,11,0)</f>
        <v>-10.6593</v>
      </c>
      <c r="G49" s="66">
        <f t="shared" si="6"/>
        <v>13</v>
      </c>
      <c r="H49" s="65">
        <f>VLOOKUP($A49,'Return Data'!$B$7:$R$526,12,0)</f>
        <v>0.87380000000000002</v>
      </c>
      <c r="I49" s="66">
        <f t="shared" si="7"/>
        <v>12</v>
      </c>
      <c r="J49" s="65">
        <f>VLOOKUP($A49,'Return Data'!$B$7:$R$526,13,0)</f>
        <v>-1.3955</v>
      </c>
      <c r="K49" s="66">
        <f t="shared" si="8"/>
        <v>5</v>
      </c>
      <c r="L49" s="65">
        <f>VLOOKUP($A49,'Return Data'!$B$7:$R$526,17,0)</f>
        <v>5.8900000000000001E-2</v>
      </c>
      <c r="M49" s="66">
        <f t="shared" si="9"/>
        <v>7</v>
      </c>
      <c r="N49" s="65">
        <f>VLOOKUP($A49,'Return Data'!$B$7:$R$526,14,0)</f>
        <v>5.0774999999999997</v>
      </c>
      <c r="O49" s="66">
        <f t="shared" si="10"/>
        <v>3</v>
      </c>
      <c r="P49" s="65"/>
      <c r="Q49" s="66"/>
      <c r="R49" s="65">
        <f>VLOOKUP($A49,'Return Data'!$B$7:$R$526,16,0)</f>
        <v>7.3010000000000002</v>
      </c>
      <c r="S49" s="67">
        <f t="shared" si="12"/>
        <v>36</v>
      </c>
    </row>
    <row r="50" spans="1:19" x14ac:dyDescent="0.3">
      <c r="A50" s="63" t="s">
        <v>308</v>
      </c>
      <c r="B50" s="64">
        <f>VLOOKUP($A50,'Return Data'!$B$7:$R$526,3,0)</f>
        <v>44001</v>
      </c>
      <c r="C50" s="65">
        <f>VLOOKUP($A50,'Return Data'!$B$7:$R$526,4,0)</f>
        <v>9.6562999999999999</v>
      </c>
      <c r="D50" s="65">
        <f>VLOOKUP($A50,'Return Data'!$B$7:$R$526,10,0)</f>
        <v>15.292199999999999</v>
      </c>
      <c r="E50" s="66">
        <f t="shared" si="5"/>
        <v>53</v>
      </c>
      <c r="F50" s="65">
        <f>VLOOKUP($A50,'Return Data'!$B$7:$R$526,11,0)</f>
        <v>-12.6601</v>
      </c>
      <c r="G50" s="66">
        <f t="shared" si="6"/>
        <v>20</v>
      </c>
      <c r="H50" s="65">
        <f>VLOOKUP($A50,'Return Data'!$B$7:$R$526,12,0)</f>
        <v>-2.1314000000000002</v>
      </c>
      <c r="I50" s="66">
        <f t="shared" si="7"/>
        <v>24</v>
      </c>
      <c r="J50" s="65">
        <f>VLOOKUP($A50,'Return Data'!$B$7:$R$526,13,0)</f>
        <v>-8.4111999999999991</v>
      </c>
      <c r="K50" s="66">
        <f t="shared" si="8"/>
        <v>21</v>
      </c>
      <c r="L50" s="65"/>
      <c r="M50" s="66"/>
      <c r="N50" s="65"/>
      <c r="O50" s="66"/>
      <c r="P50" s="65"/>
      <c r="Q50" s="66"/>
      <c r="R50" s="65">
        <f>VLOOKUP($A50,'Return Data'!$B$7:$R$526,16,0)</f>
        <v>-1.7995000000000001</v>
      </c>
      <c r="S50" s="67">
        <f t="shared" si="12"/>
        <v>51</v>
      </c>
    </row>
    <row r="51" spans="1:19" x14ac:dyDescent="0.3">
      <c r="A51" s="63" t="s">
        <v>309</v>
      </c>
      <c r="B51" s="64">
        <f>VLOOKUP($A51,'Return Data'!$B$7:$R$526,3,0)</f>
        <v>44001</v>
      </c>
      <c r="C51" s="65">
        <f>VLOOKUP($A51,'Return Data'!$B$7:$R$526,4,0)</f>
        <v>9.1591000000000005</v>
      </c>
      <c r="D51" s="65">
        <f>VLOOKUP($A51,'Return Data'!$B$7:$R$526,10,0)</f>
        <v>15.2523</v>
      </c>
      <c r="E51" s="66">
        <f t="shared" si="5"/>
        <v>54</v>
      </c>
      <c r="F51" s="65">
        <f>VLOOKUP($A51,'Return Data'!$B$7:$R$526,11,0)</f>
        <v>-14.6967</v>
      </c>
      <c r="G51" s="66">
        <f t="shared" si="6"/>
        <v>36</v>
      </c>
      <c r="H51" s="65">
        <f>VLOOKUP($A51,'Return Data'!$B$7:$R$526,12,0)</f>
        <v>-4.6066000000000003</v>
      </c>
      <c r="I51" s="66">
        <f t="shared" si="7"/>
        <v>36</v>
      </c>
      <c r="J51" s="65">
        <f>VLOOKUP($A51,'Return Data'!$B$7:$R$526,13,0)</f>
        <v>-10.5093</v>
      </c>
      <c r="K51" s="66">
        <f t="shared" si="8"/>
        <v>31</v>
      </c>
      <c r="L51" s="65">
        <f>VLOOKUP($A51,'Return Data'!$B$7:$R$526,17,0)</f>
        <v>-3.6543999999999999</v>
      </c>
      <c r="M51" s="66">
        <f t="shared" si="9"/>
        <v>19</v>
      </c>
      <c r="N51" s="65"/>
      <c r="O51" s="66"/>
      <c r="P51" s="65"/>
      <c r="Q51" s="66"/>
      <c r="R51" s="65">
        <f>VLOOKUP($A51,'Return Data'!$B$7:$R$526,16,0)</f>
        <v>-3.8574000000000002</v>
      </c>
      <c r="S51" s="67">
        <f t="shared" si="12"/>
        <v>52</v>
      </c>
    </row>
    <row r="52" spans="1:19" x14ac:dyDescent="0.3">
      <c r="A52" s="63" t="s">
        <v>310</v>
      </c>
      <c r="B52" s="64">
        <f>VLOOKUP($A52,'Return Data'!$B$7:$R$526,3,0)</f>
        <v>44001</v>
      </c>
      <c r="C52" s="65">
        <f>VLOOKUP($A52,'Return Data'!$B$7:$R$526,4,0)</f>
        <v>37.607399999999998</v>
      </c>
      <c r="D52" s="65">
        <f>VLOOKUP($A52,'Return Data'!$B$7:$R$526,10,0)</f>
        <v>16.828700000000001</v>
      </c>
      <c r="E52" s="66">
        <f t="shared" si="5"/>
        <v>44</v>
      </c>
      <c r="F52" s="65">
        <f>VLOOKUP($A52,'Return Data'!$B$7:$R$526,11,0)</f>
        <v>-5.6858000000000004</v>
      </c>
      <c r="G52" s="66">
        <f t="shared" si="6"/>
        <v>4</v>
      </c>
      <c r="H52" s="65">
        <f>VLOOKUP($A52,'Return Data'!$B$7:$R$526,12,0)</f>
        <v>6.0681000000000003</v>
      </c>
      <c r="I52" s="66">
        <f t="shared" si="7"/>
        <v>5</v>
      </c>
      <c r="J52" s="65">
        <f>VLOOKUP($A52,'Return Data'!$B$7:$R$526,13,0)</f>
        <v>2.5291999999999999</v>
      </c>
      <c r="K52" s="66">
        <f t="shared" si="8"/>
        <v>2</v>
      </c>
      <c r="L52" s="65">
        <f>VLOOKUP($A52,'Return Data'!$B$7:$R$526,17,0)</f>
        <v>5.6228999999999996</v>
      </c>
      <c r="M52" s="66">
        <f t="shared" si="9"/>
        <v>2</v>
      </c>
      <c r="N52" s="65">
        <f>VLOOKUP($A52,'Return Data'!$B$7:$R$526,14,0)</f>
        <v>5.6097000000000001</v>
      </c>
      <c r="O52" s="66">
        <f t="shared" si="10"/>
        <v>2</v>
      </c>
      <c r="P52" s="65">
        <f>VLOOKUP($A52,'Return Data'!$B$7:$R$526,15,0)</f>
        <v>10.940300000000001</v>
      </c>
      <c r="Q52" s="66">
        <f t="shared" si="11"/>
        <v>1</v>
      </c>
      <c r="R52" s="65">
        <f>VLOOKUP($A52,'Return Data'!$B$7:$R$526,16,0)</f>
        <v>17.462299999999999</v>
      </c>
      <c r="S52" s="67">
        <f t="shared" si="12"/>
        <v>6</v>
      </c>
    </row>
    <row r="53" spans="1:19" x14ac:dyDescent="0.3">
      <c r="A53" s="63" t="s">
        <v>311</v>
      </c>
      <c r="B53" s="64">
        <f>VLOOKUP($A53,'Return Data'!$B$7:$R$526,3,0)</f>
        <v>44001</v>
      </c>
      <c r="C53" s="65">
        <f>VLOOKUP($A53,'Return Data'!$B$7:$R$526,4,0)</f>
        <v>26.72</v>
      </c>
      <c r="D53" s="65">
        <f>VLOOKUP($A53,'Return Data'!$B$7:$R$526,10,0)</f>
        <v>17.3185</v>
      </c>
      <c r="E53" s="66">
        <f t="shared" si="5"/>
        <v>39</v>
      </c>
      <c r="F53" s="65">
        <f>VLOOKUP($A53,'Return Data'!$B$7:$R$526,11,0)</f>
        <v>-4.0468000000000002</v>
      </c>
      <c r="G53" s="66">
        <f t="shared" si="6"/>
        <v>2</v>
      </c>
      <c r="H53" s="65">
        <f>VLOOKUP($A53,'Return Data'!$B$7:$R$526,12,0)</f>
        <v>10.3248</v>
      </c>
      <c r="I53" s="66">
        <f t="shared" si="7"/>
        <v>1</v>
      </c>
      <c r="J53" s="65">
        <f>VLOOKUP($A53,'Return Data'!$B$7:$R$526,13,0)</f>
        <v>5.2855999999999996</v>
      </c>
      <c r="K53" s="66">
        <f t="shared" si="8"/>
        <v>1</v>
      </c>
      <c r="L53" s="65">
        <f>VLOOKUP($A53,'Return Data'!$B$7:$R$526,17,0)</f>
        <v>8.4389000000000003</v>
      </c>
      <c r="M53" s="66">
        <f t="shared" si="9"/>
        <v>1</v>
      </c>
      <c r="N53" s="65">
        <f>VLOOKUP($A53,'Return Data'!$B$7:$R$526,14,0)</f>
        <v>8.3446999999999996</v>
      </c>
      <c r="O53" s="66">
        <f t="shared" si="10"/>
        <v>1</v>
      </c>
      <c r="P53" s="65">
        <f>VLOOKUP($A53,'Return Data'!$B$7:$R$526,15,0)</f>
        <v>10.6258</v>
      </c>
      <c r="Q53" s="66">
        <f t="shared" si="11"/>
        <v>2</v>
      </c>
      <c r="R53" s="65">
        <f>VLOOKUP($A53,'Return Data'!$B$7:$R$526,16,0)</f>
        <v>17.079699999999999</v>
      </c>
      <c r="S53" s="67">
        <f t="shared" si="12"/>
        <v>7</v>
      </c>
    </row>
    <row r="54" spans="1:19" x14ac:dyDescent="0.3">
      <c r="A54" s="63" t="s">
        <v>312</v>
      </c>
      <c r="B54" s="64">
        <f>VLOOKUP($A54,'Return Data'!$B$7:$R$526,3,0)</f>
        <v>44001</v>
      </c>
      <c r="C54" s="65">
        <f>VLOOKUP($A54,'Return Data'!$B$7:$R$526,4,0)</f>
        <v>10.0684</v>
      </c>
      <c r="D54" s="65">
        <f>VLOOKUP($A54,'Return Data'!$B$7:$R$526,10,0)</f>
        <v>16.733699999999999</v>
      </c>
      <c r="E54" s="66">
        <f t="shared" si="5"/>
        <v>45</v>
      </c>
      <c r="F54" s="65">
        <f>VLOOKUP($A54,'Return Data'!$B$7:$R$526,11,0)</f>
        <v>-9.5178999999999991</v>
      </c>
      <c r="G54" s="66">
        <f t="shared" si="6"/>
        <v>10</v>
      </c>
      <c r="H54" s="65">
        <f>VLOOKUP($A54,'Return Data'!$B$7:$R$526,12,0)</f>
        <v>0.70109999999999995</v>
      </c>
      <c r="I54" s="66">
        <f t="shared" si="7"/>
        <v>13</v>
      </c>
      <c r="J54" s="65">
        <f>VLOOKUP($A54,'Return Data'!$B$7:$R$526,13,0)</f>
        <v>-2.4796</v>
      </c>
      <c r="K54" s="66">
        <f t="shared" si="8"/>
        <v>8</v>
      </c>
      <c r="L54" s="65"/>
      <c r="M54" s="66"/>
      <c r="N54" s="65"/>
      <c r="O54" s="66"/>
      <c r="P54" s="65"/>
      <c r="Q54" s="66"/>
      <c r="R54" s="65">
        <f>VLOOKUP($A54,'Return Data'!$B$7:$R$526,16,0)</f>
        <v>0.48809999999999998</v>
      </c>
      <c r="S54" s="67">
        <f t="shared" si="12"/>
        <v>48</v>
      </c>
    </row>
    <row r="55" spans="1:19" x14ac:dyDescent="0.3">
      <c r="A55" s="63" t="s">
        <v>313</v>
      </c>
      <c r="B55" s="64">
        <f>VLOOKUP($A55,'Return Data'!$B$7:$R$526,3,0)</f>
        <v>44001</v>
      </c>
      <c r="C55" s="65">
        <f>VLOOKUP($A55,'Return Data'!$B$7:$R$526,4,0)</f>
        <v>83.544899999999998</v>
      </c>
      <c r="D55" s="65">
        <f>VLOOKUP($A55,'Return Data'!$B$7:$R$526,10,0)</f>
        <v>16.880199999999999</v>
      </c>
      <c r="E55" s="66">
        <f t="shared" si="5"/>
        <v>43</v>
      </c>
      <c r="F55" s="65">
        <f>VLOOKUP($A55,'Return Data'!$B$7:$R$526,11,0)</f>
        <v>-18.807500000000001</v>
      </c>
      <c r="G55" s="66">
        <f t="shared" si="6"/>
        <v>62</v>
      </c>
      <c r="H55" s="65">
        <f>VLOOKUP($A55,'Return Data'!$B$7:$R$526,12,0)</f>
        <v>-9.0563000000000002</v>
      </c>
      <c r="I55" s="66">
        <f t="shared" si="7"/>
        <v>52</v>
      </c>
      <c r="J55" s="65">
        <f>VLOOKUP($A55,'Return Data'!$B$7:$R$526,13,0)</f>
        <v>-17.507899999999999</v>
      </c>
      <c r="K55" s="66">
        <f t="shared" si="8"/>
        <v>53</v>
      </c>
      <c r="L55" s="65">
        <f>VLOOKUP($A55,'Return Data'!$B$7:$R$526,17,0)</f>
        <v>-9.5465999999999998</v>
      </c>
      <c r="M55" s="66">
        <f t="shared" si="9"/>
        <v>51</v>
      </c>
      <c r="N55" s="65">
        <f>VLOOKUP($A55,'Return Data'!$B$7:$R$526,14,0)</f>
        <v>-5.2408000000000001</v>
      </c>
      <c r="O55" s="66">
        <f t="shared" si="10"/>
        <v>46</v>
      </c>
      <c r="P55" s="65">
        <f>VLOOKUP($A55,'Return Data'!$B$7:$R$526,15,0)</f>
        <v>2.9643999999999999</v>
      </c>
      <c r="Q55" s="66">
        <f t="shared" si="11"/>
        <v>30</v>
      </c>
      <c r="R55" s="65">
        <f>VLOOKUP($A55,'Return Data'!$B$7:$R$526,16,0)</f>
        <v>12.956300000000001</v>
      </c>
      <c r="S55" s="67">
        <f t="shared" si="12"/>
        <v>18</v>
      </c>
    </row>
    <row r="56" spans="1:19" x14ac:dyDescent="0.3">
      <c r="A56" s="63" t="s">
        <v>314</v>
      </c>
      <c r="B56" s="64">
        <f>VLOOKUP($A56,'Return Data'!$B$7:$R$526,3,0)</f>
        <v>44001</v>
      </c>
      <c r="C56" s="65">
        <f>VLOOKUP($A56,'Return Data'!$B$7:$R$526,4,0)</f>
        <v>7.6468999999999996</v>
      </c>
      <c r="D56" s="65">
        <f>VLOOKUP($A56,'Return Data'!$B$7:$R$526,10,0)</f>
        <v>17.418800000000001</v>
      </c>
      <c r="E56" s="66">
        <f t="shared" si="5"/>
        <v>38</v>
      </c>
      <c r="F56" s="65">
        <f>VLOOKUP($A56,'Return Data'!$B$7:$R$526,11,0)</f>
        <v>-13.9115</v>
      </c>
      <c r="G56" s="66">
        <f t="shared" si="6"/>
        <v>34</v>
      </c>
      <c r="H56" s="65">
        <f>VLOOKUP($A56,'Return Data'!$B$7:$R$526,12,0)</f>
        <v>-14.209899999999999</v>
      </c>
      <c r="I56" s="66">
        <f t="shared" si="7"/>
        <v>60</v>
      </c>
      <c r="J56" s="65">
        <f>VLOOKUP($A56,'Return Data'!$B$7:$R$526,13,0)</f>
        <v>-23.9236</v>
      </c>
      <c r="K56" s="66">
        <f t="shared" si="8"/>
        <v>60</v>
      </c>
      <c r="L56" s="65">
        <f>VLOOKUP($A56,'Return Data'!$B$7:$R$526,17,0)</f>
        <v>-20.806899999999999</v>
      </c>
      <c r="M56" s="66">
        <f t="shared" si="9"/>
        <v>57</v>
      </c>
      <c r="N56" s="65">
        <f>VLOOKUP($A56,'Return Data'!$B$7:$R$526,14,0)</f>
        <v>-15.1593</v>
      </c>
      <c r="O56" s="66">
        <f t="shared" si="10"/>
        <v>50</v>
      </c>
      <c r="P56" s="65"/>
      <c r="Q56" s="66"/>
      <c r="R56" s="65">
        <f>VLOOKUP($A56,'Return Data'!$B$7:$R$526,16,0)</f>
        <v>-7.2079000000000004</v>
      </c>
      <c r="S56" s="67">
        <f t="shared" si="12"/>
        <v>58</v>
      </c>
    </row>
    <row r="57" spans="1:19" x14ac:dyDescent="0.3">
      <c r="A57" s="63" t="s">
        <v>315</v>
      </c>
      <c r="B57" s="64">
        <f>VLOOKUP($A57,'Return Data'!$B$7:$R$526,3,0)</f>
        <v>44001</v>
      </c>
      <c r="C57" s="65">
        <f>VLOOKUP($A57,'Return Data'!$B$7:$R$526,4,0)</f>
        <v>6.4985999999999997</v>
      </c>
      <c r="D57" s="65">
        <f>VLOOKUP($A57,'Return Data'!$B$7:$R$526,10,0)</f>
        <v>17.235499999999998</v>
      </c>
      <c r="E57" s="66">
        <f t="shared" si="5"/>
        <v>40</v>
      </c>
      <c r="F57" s="65">
        <f>VLOOKUP($A57,'Return Data'!$B$7:$R$526,11,0)</f>
        <v>-14.7646</v>
      </c>
      <c r="G57" s="66">
        <f t="shared" si="6"/>
        <v>38</v>
      </c>
      <c r="H57" s="65">
        <f>VLOOKUP($A57,'Return Data'!$B$7:$R$526,12,0)</f>
        <v>-14.799300000000001</v>
      </c>
      <c r="I57" s="66">
        <f t="shared" si="7"/>
        <v>61</v>
      </c>
      <c r="J57" s="65">
        <f>VLOOKUP($A57,'Return Data'!$B$7:$R$526,13,0)</f>
        <v>-23.645600000000002</v>
      </c>
      <c r="K57" s="66">
        <f t="shared" si="8"/>
        <v>59</v>
      </c>
      <c r="L57" s="65">
        <f>VLOOKUP($A57,'Return Data'!$B$7:$R$526,17,0)</f>
        <v>-21.367000000000001</v>
      </c>
      <c r="M57" s="66">
        <f t="shared" si="9"/>
        <v>58</v>
      </c>
      <c r="N57" s="65">
        <f>VLOOKUP($A57,'Return Data'!$B$7:$R$526,14,0)</f>
        <v>-15.3994</v>
      </c>
      <c r="O57" s="66">
        <f t="shared" si="10"/>
        <v>51</v>
      </c>
      <c r="P57" s="65"/>
      <c r="Q57" s="66"/>
      <c r="R57" s="65">
        <f>VLOOKUP($A57,'Return Data'!$B$7:$R$526,16,0)</f>
        <v>-12.451700000000001</v>
      </c>
      <c r="S57" s="67">
        <f t="shared" si="12"/>
        <v>62</v>
      </c>
    </row>
    <row r="58" spans="1:19" x14ac:dyDescent="0.3">
      <c r="A58" s="63" t="s">
        <v>316</v>
      </c>
      <c r="B58" s="64">
        <f>VLOOKUP($A58,'Return Data'!$B$7:$R$526,3,0)</f>
        <v>44001</v>
      </c>
      <c r="C58" s="65">
        <f>VLOOKUP($A58,'Return Data'!$B$7:$R$526,4,0)</f>
        <v>5.7222</v>
      </c>
      <c r="D58" s="65">
        <f>VLOOKUP($A58,'Return Data'!$B$7:$R$526,10,0)</f>
        <v>16.5441</v>
      </c>
      <c r="E58" s="66">
        <f t="shared" si="5"/>
        <v>48</v>
      </c>
      <c r="F58" s="65">
        <f>VLOOKUP($A58,'Return Data'!$B$7:$R$526,11,0)</f>
        <v>-17.836400000000001</v>
      </c>
      <c r="G58" s="66">
        <f t="shared" si="6"/>
        <v>58</v>
      </c>
      <c r="H58" s="65">
        <f>VLOOKUP($A58,'Return Data'!$B$7:$R$526,12,0)</f>
        <v>-17.841100000000001</v>
      </c>
      <c r="I58" s="66">
        <f t="shared" si="7"/>
        <v>64</v>
      </c>
      <c r="J58" s="65">
        <f>VLOOKUP($A58,'Return Data'!$B$7:$R$526,13,0)</f>
        <v>-26.409199999999998</v>
      </c>
      <c r="K58" s="66">
        <f t="shared" si="8"/>
        <v>64</v>
      </c>
      <c r="L58" s="65">
        <f>VLOOKUP($A58,'Return Data'!$B$7:$R$526,17,0)</f>
        <v>-22.9908</v>
      </c>
      <c r="M58" s="66">
        <f t="shared" si="9"/>
        <v>60</v>
      </c>
      <c r="N58" s="65"/>
      <c r="O58" s="66"/>
      <c r="P58" s="65"/>
      <c r="Q58" s="66"/>
      <c r="R58" s="65">
        <f>VLOOKUP($A58,'Return Data'!$B$7:$R$526,16,0)</f>
        <v>-18.517199999999999</v>
      </c>
      <c r="S58" s="67">
        <f t="shared" si="12"/>
        <v>65</v>
      </c>
    </row>
    <row r="59" spans="1:19" x14ac:dyDescent="0.3">
      <c r="A59" s="63" t="s">
        <v>317</v>
      </c>
      <c r="B59" s="64">
        <f>VLOOKUP($A59,'Return Data'!$B$7:$R$526,3,0)</f>
        <v>44001</v>
      </c>
      <c r="C59" s="65">
        <f>VLOOKUP($A59,'Return Data'!$B$7:$R$526,4,0)</f>
        <v>6.2508999999999997</v>
      </c>
      <c r="D59" s="65">
        <f>VLOOKUP($A59,'Return Data'!$B$7:$R$526,10,0)</f>
        <v>16.456099999999999</v>
      </c>
      <c r="E59" s="66">
        <f t="shared" si="5"/>
        <v>49</v>
      </c>
      <c r="F59" s="65">
        <f>VLOOKUP($A59,'Return Data'!$B$7:$R$526,11,0)</f>
        <v>-15.7844</v>
      </c>
      <c r="G59" s="66">
        <f t="shared" si="6"/>
        <v>48</v>
      </c>
      <c r="H59" s="65">
        <f>VLOOKUP($A59,'Return Data'!$B$7:$R$526,12,0)</f>
        <v>-15.5512</v>
      </c>
      <c r="I59" s="66">
        <f t="shared" si="7"/>
        <v>62</v>
      </c>
      <c r="J59" s="65">
        <f>VLOOKUP($A59,'Return Data'!$B$7:$R$526,13,0)</f>
        <v>-24.6662</v>
      </c>
      <c r="K59" s="66">
        <f t="shared" si="8"/>
        <v>62</v>
      </c>
      <c r="L59" s="65">
        <f>VLOOKUP($A59,'Return Data'!$B$7:$R$526,17,0)</f>
        <v>-21.551300000000001</v>
      </c>
      <c r="M59" s="66">
        <f t="shared" si="9"/>
        <v>59</v>
      </c>
      <c r="N59" s="65"/>
      <c r="O59" s="66"/>
      <c r="P59" s="65"/>
      <c r="Q59" s="66"/>
      <c r="R59" s="65">
        <f>VLOOKUP($A59,'Return Data'!$B$7:$R$526,16,0)</f>
        <v>-14.6829</v>
      </c>
      <c r="S59" s="67">
        <f t="shared" si="12"/>
        <v>64</v>
      </c>
    </row>
    <row r="60" spans="1:19" x14ac:dyDescent="0.3">
      <c r="A60" s="63" t="s">
        <v>318</v>
      </c>
      <c r="B60" s="64">
        <f>VLOOKUP($A60,'Return Data'!$B$7:$R$526,3,0)</f>
        <v>44001</v>
      </c>
      <c r="C60" s="65">
        <f>VLOOKUP($A60,'Return Data'!$B$7:$R$526,4,0)</f>
        <v>6.2126999999999999</v>
      </c>
      <c r="D60" s="65">
        <f>VLOOKUP($A60,'Return Data'!$B$7:$R$526,10,0)</f>
        <v>10.9787</v>
      </c>
      <c r="E60" s="66">
        <f t="shared" si="5"/>
        <v>64</v>
      </c>
      <c r="F60" s="65">
        <f>VLOOKUP($A60,'Return Data'!$B$7:$R$526,11,0)</f>
        <v>-18.3066</v>
      </c>
      <c r="G60" s="66">
        <f t="shared" si="6"/>
        <v>59</v>
      </c>
      <c r="H60" s="65">
        <f>VLOOKUP($A60,'Return Data'!$B$7:$R$526,12,0)</f>
        <v>-15.623900000000001</v>
      </c>
      <c r="I60" s="66">
        <f t="shared" si="7"/>
        <v>63</v>
      </c>
      <c r="J60" s="65">
        <f>VLOOKUP($A60,'Return Data'!$B$7:$R$526,13,0)</f>
        <v>-25.018999999999998</v>
      </c>
      <c r="K60" s="66">
        <f t="shared" si="8"/>
        <v>63</v>
      </c>
      <c r="L60" s="65">
        <f>VLOOKUP($A60,'Return Data'!$B$7:$R$526,17,0)</f>
        <v>-19.4802</v>
      </c>
      <c r="M60" s="66">
        <f t="shared" si="9"/>
        <v>56</v>
      </c>
      <c r="N60" s="65"/>
      <c r="O60" s="66"/>
      <c r="P60" s="65"/>
      <c r="Q60" s="66"/>
      <c r="R60" s="65">
        <f>VLOOKUP($A60,'Return Data'!$B$7:$R$526,16,0)</f>
        <v>-19.2195</v>
      </c>
      <c r="S60" s="67">
        <f t="shared" si="12"/>
        <v>66</v>
      </c>
    </row>
    <row r="61" spans="1:19" x14ac:dyDescent="0.3">
      <c r="A61" s="63" t="s">
        <v>319</v>
      </c>
      <c r="B61" s="64">
        <f>VLOOKUP($A61,'Return Data'!$B$7:$R$526,3,0)</f>
        <v>44001</v>
      </c>
      <c r="C61" s="65">
        <f>VLOOKUP($A61,'Return Data'!$B$7:$R$526,4,0)</f>
        <v>13.145200000000001</v>
      </c>
      <c r="D61" s="65">
        <f>VLOOKUP($A61,'Return Data'!$B$7:$R$526,10,0)</f>
        <v>22.351500000000001</v>
      </c>
      <c r="E61" s="66">
        <f t="shared" si="5"/>
        <v>10</v>
      </c>
      <c r="F61" s="65">
        <f>VLOOKUP($A61,'Return Data'!$B$7:$R$526,11,0)</f>
        <v>-13.664999999999999</v>
      </c>
      <c r="G61" s="66">
        <f t="shared" si="6"/>
        <v>32</v>
      </c>
      <c r="H61" s="65">
        <f>VLOOKUP($A61,'Return Data'!$B$7:$R$526,12,0)</f>
        <v>-2.0739999999999998</v>
      </c>
      <c r="I61" s="66">
        <f t="shared" si="7"/>
        <v>23</v>
      </c>
      <c r="J61" s="65">
        <f>VLOOKUP($A61,'Return Data'!$B$7:$R$526,13,0)</f>
        <v>-9.8661999999999992</v>
      </c>
      <c r="K61" s="66">
        <f t="shared" si="8"/>
        <v>26</v>
      </c>
      <c r="L61" s="65">
        <f>VLOOKUP($A61,'Return Data'!$B$7:$R$526,17,0)</f>
        <v>-4.4787999999999997</v>
      </c>
      <c r="M61" s="66">
        <f t="shared" si="9"/>
        <v>26</v>
      </c>
      <c r="N61" s="65">
        <f>VLOOKUP($A61,'Return Data'!$B$7:$R$526,14,0)</f>
        <v>-0.61680000000000001</v>
      </c>
      <c r="O61" s="66">
        <f t="shared" si="10"/>
        <v>23</v>
      </c>
      <c r="P61" s="65"/>
      <c r="Q61" s="66"/>
      <c r="R61" s="65">
        <f>VLOOKUP($A61,'Return Data'!$B$7:$R$526,16,0)</f>
        <v>6.6473000000000004</v>
      </c>
      <c r="S61" s="67">
        <f t="shared" si="12"/>
        <v>37</v>
      </c>
    </row>
    <row r="62" spans="1:19" x14ac:dyDescent="0.3">
      <c r="A62" s="63" t="s">
        <v>320</v>
      </c>
      <c r="B62" s="64">
        <f>VLOOKUP($A62,'Return Data'!$B$7:$R$526,3,0)</f>
        <v>44001</v>
      </c>
      <c r="C62" s="65">
        <f>VLOOKUP($A62,'Return Data'!$B$7:$R$526,4,0)</f>
        <v>11.9491</v>
      </c>
      <c r="D62" s="65">
        <f>VLOOKUP($A62,'Return Data'!$B$7:$R$526,10,0)</f>
        <v>22.067900000000002</v>
      </c>
      <c r="E62" s="66">
        <f t="shared" si="5"/>
        <v>14</v>
      </c>
      <c r="F62" s="65">
        <f>VLOOKUP($A62,'Return Data'!$B$7:$R$526,11,0)</f>
        <v>-14.4084</v>
      </c>
      <c r="G62" s="66">
        <f t="shared" si="6"/>
        <v>35</v>
      </c>
      <c r="H62" s="65">
        <f>VLOOKUP($A62,'Return Data'!$B$7:$R$526,12,0)</f>
        <v>-3.6059999999999999</v>
      </c>
      <c r="I62" s="66">
        <f t="shared" si="7"/>
        <v>30</v>
      </c>
      <c r="J62" s="65">
        <f>VLOOKUP($A62,'Return Data'!$B$7:$R$526,13,0)</f>
        <v>-11.169</v>
      </c>
      <c r="K62" s="66">
        <f t="shared" si="8"/>
        <v>32</v>
      </c>
      <c r="L62" s="65">
        <f>VLOOKUP($A62,'Return Data'!$B$7:$R$526,17,0)</f>
        <v>-5.4680999999999997</v>
      </c>
      <c r="M62" s="66">
        <f t="shared" si="9"/>
        <v>33</v>
      </c>
      <c r="N62" s="65">
        <f>VLOOKUP($A62,'Return Data'!$B$7:$R$526,14,0)</f>
        <v>-1.8795999999999999</v>
      </c>
      <c r="O62" s="66">
        <f t="shared" si="10"/>
        <v>30</v>
      </c>
      <c r="P62" s="65">
        <f>VLOOKUP($A62,'Return Data'!$B$7:$R$526,15,0)</f>
        <v>3.4786999999999999</v>
      </c>
      <c r="Q62" s="66">
        <f t="shared" si="11"/>
        <v>26</v>
      </c>
      <c r="R62" s="65">
        <f>VLOOKUP($A62,'Return Data'!$B$7:$R$526,16,0)</f>
        <v>3.4578000000000002</v>
      </c>
      <c r="S62" s="67">
        <f t="shared" si="12"/>
        <v>44</v>
      </c>
    </row>
    <row r="63" spans="1:19" x14ac:dyDescent="0.3">
      <c r="A63" s="63" t="s">
        <v>321</v>
      </c>
      <c r="B63" s="64">
        <f>VLOOKUP($A63,'Return Data'!$B$7:$R$526,3,0)</f>
        <v>44001</v>
      </c>
      <c r="C63" s="65">
        <f>VLOOKUP($A63,'Return Data'!$B$7:$R$526,4,0)</f>
        <v>7.5217999999999998</v>
      </c>
      <c r="D63" s="65">
        <f>VLOOKUP($A63,'Return Data'!$B$7:$R$526,10,0)</f>
        <v>13.71</v>
      </c>
      <c r="E63" s="66">
        <f t="shared" si="5"/>
        <v>56</v>
      </c>
      <c r="F63" s="65">
        <f>VLOOKUP($A63,'Return Data'!$B$7:$R$526,11,0)</f>
        <v>-15.0626</v>
      </c>
      <c r="G63" s="66">
        <f t="shared" si="6"/>
        <v>42</v>
      </c>
      <c r="H63" s="65">
        <f>VLOOKUP($A63,'Return Data'!$B$7:$R$526,12,0)</f>
        <v>-12.226900000000001</v>
      </c>
      <c r="I63" s="66">
        <f t="shared" si="7"/>
        <v>58</v>
      </c>
      <c r="J63" s="65">
        <f>VLOOKUP($A63,'Return Data'!$B$7:$R$526,13,0)</f>
        <v>-21.946300000000001</v>
      </c>
      <c r="K63" s="66">
        <f t="shared" si="8"/>
        <v>58</v>
      </c>
      <c r="L63" s="65"/>
      <c r="M63" s="66"/>
      <c r="N63" s="65"/>
      <c r="O63" s="66"/>
      <c r="P63" s="65"/>
      <c r="Q63" s="66"/>
      <c r="R63" s="65">
        <f>VLOOKUP($A63,'Return Data'!$B$7:$R$526,16,0)</f>
        <v>-13.425700000000001</v>
      </c>
      <c r="S63" s="67">
        <f t="shared" si="12"/>
        <v>63</v>
      </c>
    </row>
    <row r="64" spans="1:19" x14ac:dyDescent="0.3">
      <c r="A64" s="63" t="s">
        <v>322</v>
      </c>
      <c r="B64" s="64">
        <f>VLOOKUP($A64,'Return Data'!$B$7:$R$526,3,0)</f>
        <v>44001</v>
      </c>
      <c r="C64" s="65">
        <f>VLOOKUP($A64,'Return Data'!$B$7:$R$526,4,0)</f>
        <v>16.199400000000001</v>
      </c>
      <c r="D64" s="65">
        <f>VLOOKUP($A64,'Return Data'!$B$7:$R$526,10,0)</f>
        <v>18.9575</v>
      </c>
      <c r="E64" s="66">
        <f t="shared" si="5"/>
        <v>31</v>
      </c>
      <c r="F64" s="65">
        <f>VLOOKUP($A64,'Return Data'!$B$7:$R$526,11,0)</f>
        <v>-15.938499999999999</v>
      </c>
      <c r="G64" s="66">
        <f t="shared" si="6"/>
        <v>49</v>
      </c>
      <c r="H64" s="65">
        <f>VLOOKUP($A64,'Return Data'!$B$7:$R$526,12,0)</f>
        <v>-4.8840000000000003</v>
      </c>
      <c r="I64" s="66">
        <f t="shared" si="7"/>
        <v>39</v>
      </c>
      <c r="J64" s="65">
        <f>VLOOKUP($A64,'Return Data'!$B$7:$R$526,13,0)</f>
        <v>-12.2098</v>
      </c>
      <c r="K64" s="66">
        <f t="shared" si="8"/>
        <v>40</v>
      </c>
      <c r="L64" s="65">
        <f>VLOOKUP($A64,'Return Data'!$B$7:$R$526,17,0)</f>
        <v>-2.8521000000000001</v>
      </c>
      <c r="M64" s="66">
        <f t="shared" si="9"/>
        <v>15</v>
      </c>
      <c r="N64" s="65">
        <f>VLOOKUP($A64,'Return Data'!$B$7:$R$526,14,0)</f>
        <v>0.62949999999999995</v>
      </c>
      <c r="O64" s="66">
        <f t="shared" si="10"/>
        <v>19</v>
      </c>
      <c r="P64" s="65">
        <f>VLOOKUP($A64,'Return Data'!$B$7:$R$526,15,0)</f>
        <v>7.1069000000000004</v>
      </c>
      <c r="Q64" s="66">
        <f t="shared" si="11"/>
        <v>7</v>
      </c>
      <c r="R64" s="65">
        <f>VLOOKUP($A64,'Return Data'!$B$7:$R$526,16,0)</f>
        <v>8.8513999999999999</v>
      </c>
      <c r="S64" s="67">
        <f t="shared" si="12"/>
        <v>33</v>
      </c>
    </row>
    <row r="65" spans="1:19" x14ac:dyDescent="0.3">
      <c r="A65" s="63" t="s">
        <v>323</v>
      </c>
      <c r="B65" s="64">
        <f>VLOOKUP($A65,'Return Data'!$B$7:$R$526,3,0)</f>
        <v>44001</v>
      </c>
      <c r="C65" s="65">
        <f>VLOOKUP($A65,'Return Data'!$B$7:$R$526,4,0)</f>
        <v>107.213417268698</v>
      </c>
      <c r="D65" s="65">
        <f>VLOOKUP($A65,'Return Data'!$B$7:$R$526,10,0)</f>
        <v>18.555800000000001</v>
      </c>
      <c r="E65" s="66">
        <f t="shared" si="5"/>
        <v>32</v>
      </c>
      <c r="F65" s="65">
        <f>VLOOKUP($A65,'Return Data'!$B$7:$R$526,11,0)</f>
        <v>-13.5969</v>
      </c>
      <c r="G65" s="66">
        <f t="shared" si="6"/>
        <v>29</v>
      </c>
      <c r="H65" s="65">
        <f>VLOOKUP($A65,'Return Data'!$B$7:$R$526,12,0)</f>
        <v>-2.1753999999999998</v>
      </c>
      <c r="I65" s="66">
        <f t="shared" si="7"/>
        <v>25</v>
      </c>
      <c r="J65" s="65">
        <f>VLOOKUP($A65,'Return Data'!$B$7:$R$526,13,0)</f>
        <v>-9.5104000000000006</v>
      </c>
      <c r="K65" s="66">
        <f t="shared" si="8"/>
        <v>25</v>
      </c>
      <c r="L65" s="65">
        <f>VLOOKUP($A65,'Return Data'!$B$7:$R$526,17,0)</f>
        <v>-4.1844000000000001</v>
      </c>
      <c r="M65" s="66">
        <f t="shared" si="9"/>
        <v>22</v>
      </c>
      <c r="N65" s="65">
        <f>VLOOKUP($A65,'Return Data'!$B$7:$R$526,14,0)</f>
        <v>1.0106999999999999</v>
      </c>
      <c r="O65" s="66">
        <f t="shared" si="10"/>
        <v>14</v>
      </c>
      <c r="P65" s="65">
        <f>VLOOKUP($A65,'Return Data'!$B$7:$R$526,15,0)</f>
        <v>5.5479000000000003</v>
      </c>
      <c r="Q65" s="66">
        <f t="shared" si="11"/>
        <v>17</v>
      </c>
      <c r="R65" s="65">
        <f>VLOOKUP($A65,'Return Data'!$B$7:$R$526,16,0)</f>
        <v>10.283300000000001</v>
      </c>
      <c r="S65" s="67">
        <f t="shared" si="12"/>
        <v>25</v>
      </c>
    </row>
    <row r="66" spans="1:19" x14ac:dyDescent="0.3">
      <c r="A66" s="63" t="s">
        <v>324</v>
      </c>
      <c r="B66" s="64">
        <f>VLOOKUP($A66,'Return Data'!$B$7:$R$526,3,0)</f>
        <v>44001</v>
      </c>
      <c r="C66" s="65">
        <f>VLOOKUP($A66,'Return Data'!$B$7:$R$526,4,0)</f>
        <v>22.97</v>
      </c>
      <c r="D66" s="65">
        <f>VLOOKUP($A66,'Return Data'!$B$7:$R$526,10,0)</f>
        <v>22.637499999999999</v>
      </c>
      <c r="E66" s="66">
        <f t="shared" si="5"/>
        <v>9</v>
      </c>
      <c r="F66" s="65">
        <f>VLOOKUP($A66,'Return Data'!$B$7:$R$526,11,0)</f>
        <v>-10.796099999999999</v>
      </c>
      <c r="G66" s="66">
        <f t="shared" si="6"/>
        <v>14</v>
      </c>
      <c r="H66" s="65">
        <f>VLOOKUP($A66,'Return Data'!$B$7:$R$526,12,0)</f>
        <v>0.34949999999999998</v>
      </c>
      <c r="I66" s="66">
        <f t="shared" si="7"/>
        <v>15</v>
      </c>
      <c r="J66" s="65">
        <f>VLOOKUP($A66,'Return Data'!$B$7:$R$526,13,0)</f>
        <v>-5.8220999999999998</v>
      </c>
      <c r="K66" s="66">
        <f t="shared" si="8"/>
        <v>16</v>
      </c>
      <c r="L66" s="65">
        <f>VLOOKUP($A66,'Return Data'!$B$7:$R$526,17,0)</f>
        <v>-0.75219999999999998</v>
      </c>
      <c r="M66" s="66">
        <f t="shared" si="9"/>
        <v>11</v>
      </c>
      <c r="N66" s="65">
        <f>VLOOKUP($A66,'Return Data'!$B$7:$R$526,14,0)</f>
        <v>0.69089999999999996</v>
      </c>
      <c r="O66" s="66">
        <f t="shared" si="10"/>
        <v>18</v>
      </c>
      <c r="P66" s="65">
        <f>VLOOKUP($A66,'Return Data'!$B$7:$R$526,15,0)</f>
        <v>2.3188</v>
      </c>
      <c r="Q66" s="66">
        <f t="shared" si="11"/>
        <v>34</v>
      </c>
      <c r="R66" s="65">
        <f>VLOOKUP($A66,'Return Data'!$B$7:$R$526,16,0)</f>
        <v>10.2834</v>
      </c>
      <c r="S66" s="67">
        <f t="shared" si="12"/>
        <v>24</v>
      </c>
    </row>
    <row r="67" spans="1:19" x14ac:dyDescent="0.3">
      <c r="A67" s="63" t="s">
        <v>325</v>
      </c>
      <c r="B67" s="64">
        <f>VLOOKUP($A67,'Return Data'!$B$7:$R$526,3,0)</f>
        <v>44001</v>
      </c>
      <c r="C67" s="65">
        <f>VLOOKUP($A67,'Return Data'!$B$7:$R$526,4,0)</f>
        <v>11.5883</v>
      </c>
      <c r="D67" s="65">
        <f>VLOOKUP($A67,'Return Data'!$B$7:$R$526,10,0)</f>
        <v>27.467199999999998</v>
      </c>
      <c r="E67" s="66">
        <f t="shared" si="5"/>
        <v>2</v>
      </c>
      <c r="F67" s="65">
        <f>VLOOKUP($A67,'Return Data'!$B$7:$R$526,11,0)</f>
        <v>-13.636799999999999</v>
      </c>
      <c r="G67" s="66">
        <f t="shared" si="6"/>
        <v>30</v>
      </c>
      <c r="H67" s="65">
        <f>VLOOKUP($A67,'Return Data'!$B$7:$R$526,12,0)</f>
        <v>-3.0697999999999999</v>
      </c>
      <c r="I67" s="66">
        <f t="shared" si="7"/>
        <v>26</v>
      </c>
      <c r="J67" s="65">
        <f>VLOOKUP($A67,'Return Data'!$B$7:$R$526,13,0)</f>
        <v>-13.0008</v>
      </c>
      <c r="K67" s="66">
        <f t="shared" si="8"/>
        <v>45</v>
      </c>
      <c r="L67" s="65">
        <f>VLOOKUP($A67,'Return Data'!$B$7:$R$526,17,0)</f>
        <v>-7.9546999999999999</v>
      </c>
      <c r="M67" s="66">
        <f t="shared" si="9"/>
        <v>45</v>
      </c>
      <c r="N67" s="65">
        <f>VLOOKUP($A67,'Return Data'!$B$7:$R$526,14,0)</f>
        <v>-4.4691000000000001</v>
      </c>
      <c r="O67" s="66">
        <f t="shared" si="10"/>
        <v>44</v>
      </c>
      <c r="P67" s="65"/>
      <c r="Q67" s="66"/>
      <c r="R67" s="65">
        <f>VLOOKUP($A67,'Return Data'!$B$7:$R$526,16,0)</f>
        <v>3.5299</v>
      </c>
      <c r="S67" s="67">
        <f t="shared" si="12"/>
        <v>43</v>
      </c>
    </row>
    <row r="68" spans="1:19" x14ac:dyDescent="0.3">
      <c r="A68" s="63" t="s">
        <v>326</v>
      </c>
      <c r="B68" s="64">
        <f>VLOOKUP($A68,'Return Data'!$B$7:$R$526,3,0)</f>
        <v>44001</v>
      </c>
      <c r="C68" s="65">
        <f>VLOOKUP($A68,'Return Data'!$B$7:$R$526,4,0)</f>
        <v>8.4786999999999999</v>
      </c>
      <c r="D68" s="65">
        <f>VLOOKUP($A68,'Return Data'!$B$7:$R$526,10,0)</f>
        <v>22.241900000000001</v>
      </c>
      <c r="E68" s="66">
        <f t="shared" si="5"/>
        <v>11</v>
      </c>
      <c r="F68" s="65">
        <f>VLOOKUP($A68,'Return Data'!$B$7:$R$526,11,0)</f>
        <v>-16.7743</v>
      </c>
      <c r="G68" s="66">
        <f t="shared" si="6"/>
        <v>54</v>
      </c>
      <c r="H68" s="65">
        <f>VLOOKUP($A68,'Return Data'!$B$7:$R$526,12,0)</f>
        <v>-7.6897000000000002</v>
      </c>
      <c r="I68" s="66">
        <f t="shared" si="7"/>
        <v>49</v>
      </c>
      <c r="J68" s="65">
        <f>VLOOKUP($A68,'Return Data'!$B$7:$R$526,13,0)</f>
        <v>-18.466200000000001</v>
      </c>
      <c r="K68" s="66">
        <f t="shared" si="8"/>
        <v>55</v>
      </c>
      <c r="L68" s="65">
        <f>VLOOKUP($A68,'Return Data'!$B$7:$R$526,17,0)</f>
        <v>-9.9696999999999996</v>
      </c>
      <c r="M68" s="66">
        <f t="shared" si="9"/>
        <v>53</v>
      </c>
      <c r="N68" s="65">
        <f>VLOOKUP($A68,'Return Data'!$B$7:$R$526,14,0)</f>
        <v>-8.5250000000000004</v>
      </c>
      <c r="O68" s="66">
        <f t="shared" si="10"/>
        <v>48</v>
      </c>
      <c r="P68" s="65"/>
      <c r="Q68" s="66"/>
      <c r="R68" s="65">
        <f>VLOOKUP($A68,'Return Data'!$B$7:$R$526,16,0)</f>
        <v>-4.7378999999999998</v>
      </c>
      <c r="S68" s="67">
        <f t="shared" si="12"/>
        <v>54</v>
      </c>
    </row>
    <row r="69" spans="1:19" x14ac:dyDescent="0.3">
      <c r="A69" s="63" t="s">
        <v>327</v>
      </c>
      <c r="B69" s="64">
        <f>VLOOKUP($A69,'Return Data'!$B$7:$R$526,3,0)</f>
        <v>44001</v>
      </c>
      <c r="C69" s="65">
        <f>VLOOKUP($A69,'Return Data'!$B$7:$R$526,4,0)</f>
        <v>7.9981</v>
      </c>
      <c r="D69" s="65">
        <f>VLOOKUP($A69,'Return Data'!$B$7:$R$526,10,0)</f>
        <v>22.941800000000001</v>
      </c>
      <c r="E69" s="66">
        <f t="shared" si="5"/>
        <v>7</v>
      </c>
      <c r="F69" s="65">
        <f>VLOOKUP($A69,'Return Data'!$B$7:$R$526,11,0)</f>
        <v>-14.7806</v>
      </c>
      <c r="G69" s="66">
        <f t="shared" si="6"/>
        <v>39</v>
      </c>
      <c r="H69" s="65">
        <f>VLOOKUP($A69,'Return Data'!$B$7:$R$526,12,0)</f>
        <v>-5.3737000000000004</v>
      </c>
      <c r="I69" s="66">
        <f t="shared" si="7"/>
        <v>42</v>
      </c>
      <c r="J69" s="65">
        <f>VLOOKUP($A69,'Return Data'!$B$7:$R$526,13,0)</f>
        <v>-16.507300000000001</v>
      </c>
      <c r="K69" s="66">
        <f t="shared" si="8"/>
        <v>51</v>
      </c>
      <c r="L69" s="65">
        <f>VLOOKUP($A69,'Return Data'!$B$7:$R$526,17,0)</f>
        <v>-8.3790999999999993</v>
      </c>
      <c r="M69" s="66">
        <f t="shared" si="9"/>
        <v>46</v>
      </c>
      <c r="N69" s="65">
        <f>VLOOKUP($A69,'Return Data'!$B$7:$R$526,14,0)</f>
        <v>-6.8455000000000004</v>
      </c>
      <c r="O69" s="66">
        <f t="shared" si="10"/>
        <v>47</v>
      </c>
      <c r="P69" s="65"/>
      <c r="Q69" s="66"/>
      <c r="R69" s="65">
        <f>VLOOKUP($A69,'Return Data'!$B$7:$R$526,16,0)</f>
        <v>-6.6872999999999996</v>
      </c>
      <c r="S69" s="67">
        <f t="shared" si="12"/>
        <v>57</v>
      </c>
    </row>
    <row r="70" spans="1:19" x14ac:dyDescent="0.3">
      <c r="A70" s="63" t="s">
        <v>328</v>
      </c>
      <c r="B70" s="64">
        <f>VLOOKUP($A70,'Return Data'!$B$7:$R$526,3,0)</f>
        <v>44001</v>
      </c>
      <c r="C70" s="65">
        <f>VLOOKUP($A70,'Return Data'!$B$7:$R$526,4,0)</f>
        <v>7.5107999999999997</v>
      </c>
      <c r="D70" s="65">
        <f>VLOOKUP($A70,'Return Data'!$B$7:$R$526,10,0)</f>
        <v>25.562999999999999</v>
      </c>
      <c r="E70" s="66">
        <f t="shared" si="5"/>
        <v>4</v>
      </c>
      <c r="F70" s="65">
        <f>VLOOKUP($A70,'Return Data'!$B$7:$R$526,11,0)</f>
        <v>-6.4424999999999999</v>
      </c>
      <c r="G70" s="66">
        <f t="shared" si="6"/>
        <v>7</v>
      </c>
      <c r="H70" s="65">
        <f>VLOOKUP($A70,'Return Data'!$B$7:$R$526,12,0)</f>
        <v>0.98550000000000004</v>
      </c>
      <c r="I70" s="66">
        <f t="shared" si="7"/>
        <v>11</v>
      </c>
      <c r="J70" s="65">
        <f>VLOOKUP($A70,'Return Data'!$B$7:$R$526,13,0)</f>
        <v>-9.3325999999999993</v>
      </c>
      <c r="K70" s="66">
        <f t="shared" si="8"/>
        <v>23</v>
      </c>
      <c r="L70" s="65">
        <f>VLOOKUP($A70,'Return Data'!$B$7:$R$526,17,0)</f>
        <v>-11.314299999999999</v>
      </c>
      <c r="M70" s="66">
        <f t="shared" si="9"/>
        <v>54</v>
      </c>
      <c r="N70" s="65"/>
      <c r="O70" s="66"/>
      <c r="P70" s="65"/>
      <c r="Q70" s="66"/>
      <c r="R70" s="65">
        <f>VLOOKUP($A70,'Return Data'!$B$7:$R$526,16,0)</f>
        <v>-11.159000000000001</v>
      </c>
      <c r="S70" s="67">
        <f t="shared" si="12"/>
        <v>61</v>
      </c>
    </row>
    <row r="71" spans="1:19" x14ac:dyDescent="0.3">
      <c r="A71" s="63" t="s">
        <v>329</v>
      </c>
      <c r="B71" s="64">
        <f>VLOOKUP($A71,'Return Data'!$B$7:$R$526,3,0)</f>
        <v>44001</v>
      </c>
      <c r="C71" s="65">
        <f>VLOOKUP($A71,'Return Data'!$B$7:$R$526,4,0)</f>
        <v>7.8897000000000004</v>
      </c>
      <c r="D71" s="65">
        <f>VLOOKUP($A71,'Return Data'!$B$7:$R$526,10,0)</f>
        <v>25.702200000000001</v>
      </c>
      <c r="E71" s="66">
        <f t="shared" si="5"/>
        <v>3</v>
      </c>
      <c r="F71" s="65">
        <f>VLOOKUP($A71,'Return Data'!$B$7:$R$526,11,0)</f>
        <v>-6.1231</v>
      </c>
      <c r="G71" s="66">
        <f t="shared" si="6"/>
        <v>6</v>
      </c>
      <c r="H71" s="65">
        <f>VLOOKUP($A71,'Return Data'!$B$7:$R$526,12,0)</f>
        <v>2.2153999999999998</v>
      </c>
      <c r="I71" s="66">
        <f t="shared" si="7"/>
        <v>7</v>
      </c>
      <c r="J71" s="65">
        <f>VLOOKUP($A71,'Return Data'!$B$7:$R$526,13,0)</f>
        <v>-7.6353</v>
      </c>
      <c r="K71" s="66">
        <f t="shared" si="8"/>
        <v>19</v>
      </c>
      <c r="L71" s="65">
        <f>VLOOKUP($A71,'Return Data'!$B$7:$R$526,17,0)</f>
        <v>-9.7578999999999994</v>
      </c>
      <c r="M71" s="66">
        <f t="shared" si="9"/>
        <v>52</v>
      </c>
      <c r="N71" s="65"/>
      <c r="O71" s="66"/>
      <c r="P71" s="65"/>
      <c r="Q71" s="66"/>
      <c r="R71" s="65">
        <f>VLOOKUP($A71,'Return Data'!$B$7:$R$526,16,0)</f>
        <v>-10.071300000000001</v>
      </c>
      <c r="S71" s="67">
        <f t="shared" si="12"/>
        <v>59</v>
      </c>
    </row>
    <row r="72" spans="1:19" x14ac:dyDescent="0.3">
      <c r="A72" s="63" t="s">
        <v>330</v>
      </c>
      <c r="B72" s="64">
        <f>VLOOKUP($A72,'Return Data'!$B$7:$R$526,3,0)</f>
        <v>44001</v>
      </c>
      <c r="C72" s="65">
        <f>VLOOKUP($A72,'Return Data'!$B$7:$R$526,4,0)</f>
        <v>80.492099999999994</v>
      </c>
      <c r="D72" s="65">
        <f>VLOOKUP($A72,'Return Data'!$B$7:$R$526,10,0)</f>
        <v>18.251799999999999</v>
      </c>
      <c r="E72" s="66">
        <f t="shared" si="5"/>
        <v>34</v>
      </c>
      <c r="F72" s="65">
        <f>VLOOKUP($A72,'Return Data'!$B$7:$R$526,11,0)</f>
        <v>-11.983599999999999</v>
      </c>
      <c r="G72" s="66">
        <f t="shared" si="6"/>
        <v>18</v>
      </c>
      <c r="H72" s="65">
        <f>VLOOKUP($A72,'Return Data'!$B$7:$R$526,12,0)</f>
        <v>0.2908</v>
      </c>
      <c r="I72" s="66">
        <f t="shared" si="7"/>
        <v>17</v>
      </c>
      <c r="J72" s="65">
        <f>VLOOKUP($A72,'Return Data'!$B$7:$R$526,13,0)</f>
        <v>-5.6764000000000001</v>
      </c>
      <c r="K72" s="66">
        <f t="shared" si="8"/>
        <v>15</v>
      </c>
      <c r="L72" s="65">
        <f>VLOOKUP($A72,'Return Data'!$B$7:$R$526,17,0)</f>
        <v>-2.1875</v>
      </c>
      <c r="M72" s="66">
        <f t="shared" si="9"/>
        <v>12</v>
      </c>
      <c r="N72" s="65">
        <f>VLOOKUP($A72,'Return Data'!$B$7:$R$526,14,0)</f>
        <v>0.48120000000000002</v>
      </c>
      <c r="O72" s="66">
        <f t="shared" si="10"/>
        <v>20</v>
      </c>
      <c r="P72" s="65">
        <f>VLOOKUP($A72,'Return Data'!$B$7:$R$526,15,0)</f>
        <v>4.6826999999999996</v>
      </c>
      <c r="Q72" s="66">
        <f t="shared" si="11"/>
        <v>21</v>
      </c>
      <c r="R72" s="65">
        <f>VLOOKUP($A72,'Return Data'!$B$7:$R$526,16,0)</f>
        <v>9.3302999999999994</v>
      </c>
      <c r="S72" s="67">
        <f t="shared" si="12"/>
        <v>30</v>
      </c>
    </row>
    <row r="73" spans="1:19" x14ac:dyDescent="0.3">
      <c r="A73" s="63" t="s">
        <v>331</v>
      </c>
      <c r="B73" s="64">
        <f>VLOOKUP($A73,'Return Data'!$B$7:$R$526,3,0)</f>
        <v>44001</v>
      </c>
      <c r="C73" s="65">
        <f>VLOOKUP($A73,'Return Data'!$B$7:$R$526,4,0)</f>
        <v>131.970798897549</v>
      </c>
      <c r="D73" s="65">
        <f>VLOOKUP($A73,'Return Data'!$B$7:$R$526,10,0)</f>
        <v>18.2136</v>
      </c>
      <c r="E73" s="66">
        <f t="shared" ref="E73" si="13">RANK(D73,D$8:D$73,0)</f>
        <v>35</v>
      </c>
      <c r="F73" s="65">
        <f>VLOOKUP($A73,'Return Data'!$B$7:$R$526,11,0)</f>
        <v>-16.998999999999999</v>
      </c>
      <c r="G73" s="66">
        <f t="shared" ref="G73" si="14">RANK(F73,F$8:F$73,0)</f>
        <v>56</v>
      </c>
      <c r="H73" s="65">
        <f>VLOOKUP($A73,'Return Data'!$B$7:$R$526,12,0)</f>
        <v>-6.6859000000000002</v>
      </c>
      <c r="I73" s="66">
        <f t="shared" ref="I73" si="15">RANK(H73,H$8:H$73,0)</f>
        <v>48</v>
      </c>
      <c r="J73" s="65">
        <f>VLOOKUP($A73,'Return Data'!$B$7:$R$526,13,0)</f>
        <v>-14.366</v>
      </c>
      <c r="K73" s="66">
        <f t="shared" ref="K73" si="16">RANK(J73,J$8:J$73,0)</f>
        <v>48</v>
      </c>
      <c r="L73" s="65">
        <f>VLOOKUP($A73,'Return Data'!$B$7:$R$526,17,0)</f>
        <v>-5.4372999999999996</v>
      </c>
      <c r="M73" s="66">
        <f t="shared" ref="M73" si="17">RANK(L73,L$8:L$73,0)</f>
        <v>32</v>
      </c>
      <c r="N73" s="65">
        <f>VLOOKUP($A73,'Return Data'!$B$7:$R$526,14,0)</f>
        <v>-1.3522000000000001</v>
      </c>
      <c r="O73" s="66">
        <f t="shared" ref="O73" si="18">RANK(N73,N$8:N$73,0)</f>
        <v>27</v>
      </c>
      <c r="P73" s="65">
        <f>VLOOKUP($A73,'Return Data'!$B$7:$R$526,15,0)</f>
        <v>4.2859999999999996</v>
      </c>
      <c r="Q73" s="66">
        <f t="shared" ref="Q73" si="19">RANK(P73,P$8:P$73,0)</f>
        <v>23</v>
      </c>
      <c r="R73" s="65">
        <f>VLOOKUP($A73,'Return Data'!$B$7:$R$526,16,0)</f>
        <v>16.1419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18.682583333333334</v>
      </c>
      <c r="E75" s="74"/>
      <c r="F75" s="75">
        <f>AVERAGE(F8:F73)</f>
        <v>-13.616360606060608</v>
      </c>
      <c r="G75" s="74"/>
      <c r="H75" s="75">
        <f>AVERAGE(H8:H73)</f>
        <v>-4.0664859375000004</v>
      </c>
      <c r="I75" s="74"/>
      <c r="J75" s="75">
        <f>AVERAGE(J8:J73)</f>
        <v>-11.113937499999997</v>
      </c>
      <c r="K75" s="74"/>
      <c r="L75" s="75">
        <f>AVERAGE(L8:L73)</f>
        <v>-5.9997216666666686</v>
      </c>
      <c r="M75" s="74"/>
      <c r="N75" s="75">
        <f>AVERAGE(N8:N73)</f>
        <v>-1.3733450980392157</v>
      </c>
      <c r="O75" s="74"/>
      <c r="P75" s="75">
        <f>AVERAGE(P8:P73)</f>
        <v>4.8204794871794885</v>
      </c>
      <c r="Q75" s="74"/>
      <c r="R75" s="75">
        <f>AVERAGE(R8:R73)</f>
        <v>5.4871909090909075</v>
      </c>
      <c r="S75" s="76"/>
    </row>
    <row r="76" spans="1:19" x14ac:dyDescent="0.3">
      <c r="A76" s="73" t="s">
        <v>28</v>
      </c>
      <c r="B76" s="74"/>
      <c r="C76" s="74"/>
      <c r="D76" s="75">
        <f>MIN(D8:D73)</f>
        <v>8.0475999999999992</v>
      </c>
      <c r="E76" s="74"/>
      <c r="F76" s="75">
        <f>MIN(F8:F73)</f>
        <v>-24.156300000000002</v>
      </c>
      <c r="G76" s="74"/>
      <c r="H76" s="75">
        <f>MIN(H8:H73)</f>
        <v>-17.841100000000001</v>
      </c>
      <c r="I76" s="74"/>
      <c r="J76" s="75">
        <f>MIN(J8:J73)</f>
        <v>-26.409199999999998</v>
      </c>
      <c r="K76" s="74"/>
      <c r="L76" s="75">
        <f>MIN(L8:L73)</f>
        <v>-22.9908</v>
      </c>
      <c r="M76" s="74"/>
      <c r="N76" s="75">
        <f>MIN(N8:N73)</f>
        <v>-15.3994</v>
      </c>
      <c r="O76" s="74"/>
      <c r="P76" s="75">
        <f>MIN(P8:P73)</f>
        <v>-1.8262</v>
      </c>
      <c r="Q76" s="74"/>
      <c r="R76" s="75">
        <f>MIN(R8:R73)</f>
        <v>-19.2195</v>
      </c>
      <c r="S76" s="76"/>
    </row>
    <row r="77" spans="1:19" ht="15" thickBot="1" x14ac:dyDescent="0.35">
      <c r="A77" s="77" t="s">
        <v>29</v>
      </c>
      <c r="B77" s="78"/>
      <c r="C77" s="78"/>
      <c r="D77" s="79">
        <f>MAX(D8:D73)</f>
        <v>38.7271</v>
      </c>
      <c r="E77" s="78"/>
      <c r="F77" s="79">
        <f>MAX(F8:F73)</f>
        <v>-3.9024999999999999</v>
      </c>
      <c r="G77" s="78"/>
      <c r="H77" s="79">
        <f>MAX(H8:H73)</f>
        <v>10.3248</v>
      </c>
      <c r="I77" s="78"/>
      <c r="J77" s="79">
        <f>MAX(J8:J73)</f>
        <v>5.2855999999999996</v>
      </c>
      <c r="K77" s="78"/>
      <c r="L77" s="79">
        <f>MAX(L8:L73)</f>
        <v>8.4389000000000003</v>
      </c>
      <c r="M77" s="78"/>
      <c r="N77" s="79">
        <f>MAX(N8:N73)</f>
        <v>8.3446999999999996</v>
      </c>
      <c r="O77" s="78"/>
      <c r="P77" s="79">
        <f>MAX(P8:P73)</f>
        <v>10.940300000000001</v>
      </c>
      <c r="Q77" s="78"/>
      <c r="R77" s="79">
        <f>MAX(R8:R73)</f>
        <v>22.527000000000001</v>
      </c>
      <c r="S77" s="80"/>
    </row>
    <row r="78" spans="1:19" x14ac:dyDescent="0.3">
      <c r="A78" s="113" t="s">
        <v>435</v>
      </c>
    </row>
    <row r="79" spans="1:19" x14ac:dyDescent="0.3">
      <c r="A79" s="14" t="s">
        <v>342</v>
      </c>
    </row>
  </sheetData>
  <sheetProtection algorithmName="SHA-512" hashValue="GNNCYPejqGUPnuLmrdKpFG6HNUI5u/sxRSTA/AdfM6xNIHYvdIsCIlBOgD8fYaTNuUpsu6Dz1mi4q6rW3tRcjQ==" saltValue="t0LMmDM/HTzpPwe0F9qcq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27" t="s">
        <v>349</v>
      </c>
    </row>
    <row r="3" spans="1:18" ht="15" thickBot="1" x14ac:dyDescent="0.35">
      <c r="A3" s="128"/>
      <c r="B3" s="132"/>
      <c r="C3" s="132"/>
      <c r="D3" s="133"/>
      <c r="E3" s="133"/>
      <c r="F3" s="133"/>
      <c r="G3" s="133"/>
      <c r="H3" s="133"/>
      <c r="I3" s="133"/>
      <c r="J3" s="133"/>
      <c r="K3" s="133"/>
      <c r="L3" s="110"/>
      <c r="M3" s="110"/>
      <c r="N3" s="110"/>
      <c r="O3" s="110"/>
      <c r="P3" s="26"/>
      <c r="Q3" s="27"/>
    </row>
    <row r="4" spans="1:18" ht="15" thickBot="1" x14ac:dyDescent="0.35">
      <c r="A4" s="26"/>
      <c r="B4" s="132"/>
      <c r="C4" s="132"/>
      <c r="D4" s="26"/>
      <c r="E4" s="26"/>
      <c r="F4" s="26"/>
      <c r="G4" s="26"/>
      <c r="H4" s="26"/>
      <c r="I4" s="26"/>
      <c r="J4" s="26"/>
      <c r="K4" s="26"/>
      <c r="L4" s="110"/>
      <c r="M4" s="110"/>
      <c r="N4" s="110"/>
      <c r="O4" s="110"/>
      <c r="P4" s="26"/>
      <c r="Q4" s="26"/>
    </row>
    <row r="5" spans="1:18" x14ac:dyDescent="0.3">
      <c r="A5" s="29" t="s">
        <v>348</v>
      </c>
      <c r="B5" s="125" t="s">
        <v>8</v>
      </c>
      <c r="C5" s="125" t="s">
        <v>9</v>
      </c>
      <c r="D5" s="131" t="s">
        <v>47</v>
      </c>
      <c r="E5" s="131"/>
      <c r="F5" s="131" t="s">
        <v>48</v>
      </c>
      <c r="G5" s="131"/>
      <c r="H5" s="131" t="s">
        <v>1</v>
      </c>
      <c r="I5" s="131"/>
      <c r="J5" s="131" t="s">
        <v>2</v>
      </c>
      <c r="K5" s="131"/>
      <c r="L5" s="131" t="s">
        <v>3</v>
      </c>
      <c r="M5" s="131"/>
      <c r="N5" s="131" t="s">
        <v>4</v>
      </c>
      <c r="O5" s="131"/>
      <c r="P5" s="129" t="s">
        <v>46</v>
      </c>
      <c r="Q5" s="130"/>
      <c r="R5" s="12"/>
    </row>
    <row r="6" spans="1:18" x14ac:dyDescent="0.3">
      <c r="A6" s="31" t="s">
        <v>7</v>
      </c>
      <c r="B6" s="126"/>
      <c r="C6" s="126"/>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379</v>
      </c>
      <c r="B8" s="64">
        <f>VLOOKUP($A8,'Return Data'!$B$7:$R$526,3,0)</f>
        <v>44001</v>
      </c>
      <c r="C8" s="65">
        <f>VLOOKUP($A8,'Return Data'!$B$7:$R$526,4,0)</f>
        <v>10.029999999999999</v>
      </c>
      <c r="D8" s="65">
        <f>VLOOKUP($A8,'Return Data'!$B$7:$R$526,8,0)</f>
        <v>0.501</v>
      </c>
      <c r="E8" s="66">
        <f>RANK(D8,D$8:D$10,0)</f>
        <v>2</v>
      </c>
      <c r="F8" s="65">
        <f>VLOOKUP($A8,'Return Data'!$B$7:$R$526,9,0)</f>
        <v>9.2592999999999996</v>
      </c>
      <c r="G8" s="66">
        <f t="shared" ref="G8" si="0">RANK(F8,F$8:F$10,0)</f>
        <v>3</v>
      </c>
      <c r="H8" s="65"/>
      <c r="I8" s="66"/>
      <c r="J8" s="65"/>
      <c r="K8" s="66"/>
      <c r="L8" s="65"/>
      <c r="M8" s="66"/>
      <c r="N8" s="65"/>
      <c r="O8" s="66"/>
      <c r="P8" s="65">
        <f>VLOOKUP($A8,'Return Data'!$B$7:$R$526,16,0)</f>
        <v>0.3</v>
      </c>
      <c r="Q8" s="67">
        <f>RANK(P8,P$8:P$10,0)</f>
        <v>2</v>
      </c>
    </row>
    <row r="9" spans="1:18" x14ac:dyDescent="0.3">
      <c r="A9" s="63" t="s">
        <v>49</v>
      </c>
      <c r="B9" s="64">
        <f>VLOOKUP($A9,'Return Data'!$B$7:$R$526,3,0)</f>
        <v>44001</v>
      </c>
      <c r="C9" s="65">
        <f>VLOOKUP($A9,'Return Data'!$B$7:$R$526,4,0)</f>
        <v>9.56</v>
      </c>
      <c r="D9" s="65">
        <f>VLOOKUP($A9,'Return Data'!$B$7:$R$526,8,0)</f>
        <v>0.52580000000000005</v>
      </c>
      <c r="E9" s="66">
        <f t="shared" ref="E9:E10" si="1">RANK(D9,D$8:D$10,0)</f>
        <v>1</v>
      </c>
      <c r="F9" s="65">
        <f>VLOOKUP($A9,'Return Data'!$B$7:$R$526,9,0)</f>
        <v>13.404500000000001</v>
      </c>
      <c r="G9" s="66">
        <f t="shared" ref="G9" si="2">RANK(F9,F$8:F$10,0)</f>
        <v>2</v>
      </c>
      <c r="H9" s="65">
        <f>VLOOKUP($A9,'Return Data'!$B$7:$R$526,10,0)</f>
        <v>22.5641</v>
      </c>
      <c r="I9" s="66">
        <f t="shared" ref="I9:O10" si="3">RANK(H9,H$8:H$10,0)</f>
        <v>1</v>
      </c>
      <c r="J9" s="65">
        <f>VLOOKUP($A9,'Return Data'!$B$7:$R$526,11,0)</f>
        <v>-9.2118000000000002</v>
      </c>
      <c r="K9" s="66">
        <f t="shared" si="3"/>
        <v>1</v>
      </c>
      <c r="L9" s="65">
        <f>VLOOKUP($A9,'Return Data'!$B$7:$R$526,12,0)</f>
        <v>-1.2397</v>
      </c>
      <c r="M9" s="66">
        <f t="shared" si="3"/>
        <v>1</v>
      </c>
      <c r="N9" s="65"/>
      <c r="O9" s="66"/>
      <c r="P9" s="65">
        <f>VLOOKUP($A9,'Return Data'!$B$7:$R$526,16,0)</f>
        <v>-4.4000000000000004</v>
      </c>
      <c r="Q9" s="67">
        <f t="shared" ref="Q9:Q10" si="4">RANK(P9,P$8:P$10,0)</f>
        <v>3</v>
      </c>
    </row>
    <row r="10" spans="1:18" x14ac:dyDescent="0.3">
      <c r="A10" s="63" t="s">
        <v>50</v>
      </c>
      <c r="B10" s="64">
        <f>VLOOKUP($A10,'Return Data'!$B$7:$R$526,3,0)</f>
        <v>44001</v>
      </c>
      <c r="C10" s="65">
        <f>VLOOKUP($A10,'Return Data'!$B$7:$R$526,4,0)</f>
        <v>100.33759999999999</v>
      </c>
      <c r="D10" s="65">
        <f>VLOOKUP($A10,'Return Data'!$B$7:$R$526,8,0)</f>
        <v>0.15029999999999999</v>
      </c>
      <c r="E10" s="66">
        <f t="shared" si="1"/>
        <v>3</v>
      </c>
      <c r="F10" s="65">
        <f>VLOOKUP($A10,'Return Data'!$B$7:$R$526,9,0)</f>
        <v>14.2456</v>
      </c>
      <c r="G10" s="66">
        <f t="shared" ref="G10" si="5">RANK(F10,F$8:F$10,0)</f>
        <v>1</v>
      </c>
      <c r="H10" s="65">
        <f>VLOOKUP($A10,'Return Data'!$B$7:$R$526,10,0)</f>
        <v>18.263400000000001</v>
      </c>
      <c r="I10" s="66">
        <f t="shared" si="3"/>
        <v>2</v>
      </c>
      <c r="J10" s="65">
        <f>VLOOKUP($A10,'Return Data'!$B$7:$R$526,11,0)</f>
        <v>-16.461400000000001</v>
      </c>
      <c r="K10" s="66">
        <f t="shared" si="3"/>
        <v>2</v>
      </c>
      <c r="L10" s="65">
        <f>VLOOKUP($A10,'Return Data'!$B$7:$R$526,12,0)</f>
        <v>-4.6452999999999998</v>
      </c>
      <c r="M10" s="66">
        <f t="shared" si="3"/>
        <v>2</v>
      </c>
      <c r="N10" s="65">
        <f>VLOOKUP($A10,'Return Data'!$B$7:$R$526,13,0)</f>
        <v>-10.3847</v>
      </c>
      <c r="O10" s="66">
        <f t="shared" si="3"/>
        <v>1</v>
      </c>
      <c r="P10" s="65">
        <f>VLOOKUP($A10,'Return Data'!$B$7:$R$526,16,0)</f>
        <v>10.3058</v>
      </c>
      <c r="Q10" s="67">
        <f t="shared" si="4"/>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0.39236666666666675</v>
      </c>
      <c r="E12" s="74"/>
      <c r="F12" s="75">
        <f>AVERAGE(F8:F10)</f>
        <v>12.303133333333335</v>
      </c>
      <c r="G12" s="74"/>
      <c r="H12" s="75">
        <f>AVERAGE(H8:H10)</f>
        <v>20.41375</v>
      </c>
      <c r="I12" s="74"/>
      <c r="J12" s="75">
        <f>AVERAGE(J8:J10)</f>
        <v>-12.836600000000001</v>
      </c>
      <c r="K12" s="74"/>
      <c r="L12" s="75">
        <f>AVERAGE(L8:L10)</f>
        <v>-2.9424999999999999</v>
      </c>
      <c r="M12" s="74"/>
      <c r="N12" s="75">
        <f>AVERAGE(N8:N10)</f>
        <v>-10.3847</v>
      </c>
      <c r="O12" s="74"/>
      <c r="P12" s="75">
        <f>AVERAGE(P8:P10)</f>
        <v>2.0685999999999996</v>
      </c>
      <c r="Q12" s="76"/>
    </row>
    <row r="13" spans="1:18" x14ac:dyDescent="0.3">
      <c r="A13" s="73" t="s">
        <v>28</v>
      </c>
      <c r="B13" s="74"/>
      <c r="C13" s="74"/>
      <c r="D13" s="75">
        <f>MIN(D8:D10)</f>
        <v>0.15029999999999999</v>
      </c>
      <c r="E13" s="74"/>
      <c r="F13" s="75">
        <f>MIN(F8:F10)</f>
        <v>9.2592999999999996</v>
      </c>
      <c r="G13" s="74"/>
      <c r="H13" s="75">
        <f>MIN(H8:H10)</f>
        <v>18.263400000000001</v>
      </c>
      <c r="I13" s="74"/>
      <c r="J13" s="75">
        <f>MIN(J8:J10)</f>
        <v>-16.461400000000001</v>
      </c>
      <c r="K13" s="74"/>
      <c r="L13" s="75">
        <f>MIN(L8:L10)</f>
        <v>-4.6452999999999998</v>
      </c>
      <c r="M13" s="74"/>
      <c r="N13" s="75">
        <f>MIN(N8:N10)</f>
        <v>-10.3847</v>
      </c>
      <c r="O13" s="74"/>
      <c r="P13" s="75">
        <f>MIN(P8:P10)</f>
        <v>-4.4000000000000004</v>
      </c>
      <c r="Q13" s="76"/>
    </row>
    <row r="14" spans="1:18" ht="15" thickBot="1" x14ac:dyDescent="0.35">
      <c r="A14" s="77" t="s">
        <v>29</v>
      </c>
      <c r="B14" s="78"/>
      <c r="C14" s="78"/>
      <c r="D14" s="79">
        <f>MAX(D8:D10)</f>
        <v>0.52580000000000005</v>
      </c>
      <c r="E14" s="78"/>
      <c r="F14" s="79">
        <f>MAX(F8:F10)</f>
        <v>14.2456</v>
      </c>
      <c r="G14" s="78"/>
      <c r="H14" s="79">
        <f>MAX(H8:H10)</f>
        <v>22.5641</v>
      </c>
      <c r="I14" s="78"/>
      <c r="J14" s="79">
        <f>MAX(J8:J10)</f>
        <v>-9.2118000000000002</v>
      </c>
      <c r="K14" s="78"/>
      <c r="L14" s="79">
        <f>MAX(L8:L10)</f>
        <v>-1.2397</v>
      </c>
      <c r="M14" s="78"/>
      <c r="N14" s="79">
        <f>MAX(N8:N10)</f>
        <v>-10.3847</v>
      </c>
      <c r="O14" s="78"/>
      <c r="P14" s="79">
        <f>MAX(P8:P10)</f>
        <v>10.3058</v>
      </c>
      <c r="Q14" s="80"/>
    </row>
    <row r="15" spans="1:18" x14ac:dyDescent="0.3">
      <c r="A15" s="113" t="s">
        <v>435</v>
      </c>
    </row>
    <row r="16" spans="1:18" x14ac:dyDescent="0.3">
      <c r="A16" s="14" t="s">
        <v>342</v>
      </c>
    </row>
    <row r="17" spans="1:1" x14ac:dyDescent="0.3">
      <c r="A17" s="113"/>
    </row>
    <row r="18" spans="1:1" ht="15" customHeight="1" x14ac:dyDescent="0.3"/>
  </sheetData>
  <sheetProtection algorithmName="SHA-512" hashValue="hexKem0YsH2f1oFAOGtUjqm7ODtTdi/9EPQglEE2SEJmfQ/ZBMTNrvaVWm281OdzKhaHT8aUgPBj5nCszQJgfQ==" saltValue="lRW5zuHxhtpx2uZCS2itD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27" t="s">
        <v>349</v>
      </c>
    </row>
    <row r="3" spans="1:17" ht="15" thickBot="1" x14ac:dyDescent="0.35">
      <c r="A3" s="128"/>
      <c r="B3" s="132"/>
      <c r="C3" s="132"/>
      <c r="D3" s="133"/>
      <c r="E3" s="133"/>
      <c r="F3" s="133"/>
      <c r="G3" s="133"/>
      <c r="H3" s="133"/>
      <c r="I3" s="133"/>
      <c r="J3" s="133"/>
      <c r="K3" s="133"/>
      <c r="L3" s="26"/>
      <c r="M3" s="27"/>
    </row>
    <row r="4" spans="1:17" ht="15" thickBot="1" x14ac:dyDescent="0.35">
      <c r="A4" s="26"/>
      <c r="B4" s="132"/>
      <c r="C4" s="132"/>
      <c r="D4" s="26"/>
      <c r="E4" s="26"/>
      <c r="F4" s="26"/>
      <c r="G4" s="26"/>
      <c r="H4" s="26"/>
      <c r="I4" s="26"/>
      <c r="J4" s="26"/>
      <c r="K4" s="26"/>
      <c r="L4" s="26"/>
      <c r="M4" s="26"/>
    </row>
    <row r="5" spans="1:17" x14ac:dyDescent="0.3">
      <c r="A5" s="29" t="s">
        <v>347</v>
      </c>
      <c r="B5" s="125" t="s">
        <v>8</v>
      </c>
      <c r="C5" s="125" t="s">
        <v>9</v>
      </c>
      <c r="D5" s="131" t="s">
        <v>47</v>
      </c>
      <c r="E5" s="131"/>
      <c r="F5" s="131" t="s">
        <v>48</v>
      </c>
      <c r="G5" s="131"/>
      <c r="H5" s="131" t="s">
        <v>1</v>
      </c>
      <c r="I5" s="131"/>
      <c r="J5" s="131" t="s">
        <v>2</v>
      </c>
      <c r="K5" s="131"/>
      <c r="L5" s="131" t="s">
        <v>3</v>
      </c>
      <c r="M5" s="131"/>
      <c r="N5" s="131" t="s">
        <v>4</v>
      </c>
      <c r="O5" s="131"/>
      <c r="P5" s="129" t="s">
        <v>46</v>
      </c>
      <c r="Q5" s="130"/>
    </row>
    <row r="6" spans="1:17" x14ac:dyDescent="0.3">
      <c r="A6" s="31" t="s">
        <v>7</v>
      </c>
      <c r="B6" s="126"/>
      <c r="C6" s="126"/>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381</v>
      </c>
      <c r="B8" s="64">
        <f>VLOOKUP($A8,'Return Data'!$B$7:$R$526,3,0)</f>
        <v>44001</v>
      </c>
      <c r="C8" s="65">
        <f>VLOOKUP($A8,'Return Data'!$B$7:$R$526,4,0)</f>
        <v>9.9700000000000006</v>
      </c>
      <c r="D8" s="65">
        <f>VLOOKUP($A8,'Return Data'!$B$7:$R$526,8,0)</f>
        <v>0.40279999999999999</v>
      </c>
      <c r="E8" s="66">
        <f>RANK(D8,D$8:D$10,0)</f>
        <v>2</v>
      </c>
      <c r="F8" s="65">
        <f>VLOOKUP($A8,'Return Data'!$B$7:$R$526,9,0)</f>
        <v>9.0809999999999995</v>
      </c>
      <c r="G8" s="66">
        <f t="shared" ref="G8:G10" si="0">RANK(F8,F$8:F$10,0)</f>
        <v>3</v>
      </c>
      <c r="H8" s="65"/>
      <c r="I8" s="66"/>
      <c r="J8" s="65"/>
      <c r="K8" s="66"/>
      <c r="L8" s="65"/>
      <c r="M8" s="66"/>
      <c r="N8" s="65"/>
      <c r="O8" s="66"/>
      <c r="P8" s="65">
        <f>VLOOKUP($A8,'Return Data'!$B$7:$R$526,16,0)</f>
        <v>-0.3</v>
      </c>
      <c r="Q8" s="67">
        <f>RANK(P8,P$8:P$10,0)</f>
        <v>2</v>
      </c>
    </row>
    <row r="9" spans="1:17" x14ac:dyDescent="0.3">
      <c r="A9" s="63" t="s">
        <v>51</v>
      </c>
      <c r="B9" s="64">
        <f>VLOOKUP($A9,'Return Data'!$B$7:$R$526,3,0)</f>
        <v>44001</v>
      </c>
      <c r="C9" s="65">
        <f>VLOOKUP($A9,'Return Data'!$B$7:$R$526,4,0)</f>
        <v>9.51</v>
      </c>
      <c r="D9" s="65">
        <f>VLOOKUP($A9,'Return Data'!$B$7:$R$526,8,0)</f>
        <v>0.4224</v>
      </c>
      <c r="E9" s="66">
        <f t="shared" ref="E9:E10" si="1">RANK(D9,D$8:D$10,0)</f>
        <v>1</v>
      </c>
      <c r="F9" s="65">
        <f>VLOOKUP($A9,'Return Data'!$B$7:$R$526,9,0)</f>
        <v>13.2143</v>
      </c>
      <c r="G9" s="66">
        <f t="shared" si="0"/>
        <v>2</v>
      </c>
      <c r="H9" s="65">
        <f>VLOOKUP($A9,'Return Data'!$B$7:$R$526,10,0)</f>
        <v>22.393799999999999</v>
      </c>
      <c r="I9" s="66">
        <f t="shared" ref="I9:O10" si="2">RANK(H9,H$8:H$10,0)</f>
        <v>1</v>
      </c>
      <c r="J9" s="65">
        <f>VLOOKUP($A9,'Return Data'!$B$7:$R$526,11,0)</f>
        <v>-9.5146999999999995</v>
      </c>
      <c r="K9" s="66">
        <f t="shared" si="2"/>
        <v>1</v>
      </c>
      <c r="L9" s="65">
        <f>VLOOKUP($A9,'Return Data'!$B$7:$R$526,12,0)</f>
        <v>-1.6546000000000001</v>
      </c>
      <c r="M9" s="66">
        <f t="shared" si="2"/>
        <v>1</v>
      </c>
      <c r="N9" s="65"/>
      <c r="O9" s="66"/>
      <c r="P9" s="65">
        <f>VLOOKUP($A9,'Return Data'!$B$7:$R$526,16,0)</f>
        <v>-4.9000000000000004</v>
      </c>
      <c r="Q9" s="67">
        <f t="shared" ref="Q9:Q10" si="3">RANK(P9,P$8:P$10,0)</f>
        <v>3</v>
      </c>
    </row>
    <row r="10" spans="1:17" x14ac:dyDescent="0.3">
      <c r="A10" s="63" t="s">
        <v>52</v>
      </c>
      <c r="B10" s="64">
        <f>VLOOKUP($A10,'Return Data'!$B$7:$R$526,3,0)</f>
        <v>44001</v>
      </c>
      <c r="C10" s="65">
        <f>VLOOKUP($A10,'Return Data'!$B$7:$R$526,4,0)</f>
        <v>418.23196507017599</v>
      </c>
      <c r="D10" s="65">
        <f>VLOOKUP($A10,'Return Data'!$B$7:$R$526,8,0)</f>
        <v>0.11609999999999999</v>
      </c>
      <c r="E10" s="66">
        <f t="shared" si="1"/>
        <v>3</v>
      </c>
      <c r="F10" s="65">
        <f>VLOOKUP($A10,'Return Data'!$B$7:$R$526,9,0)</f>
        <v>14.159800000000001</v>
      </c>
      <c r="G10" s="66">
        <f t="shared" si="0"/>
        <v>1</v>
      </c>
      <c r="H10" s="65">
        <f>VLOOKUP($A10,'Return Data'!$B$7:$R$526,10,0)</f>
        <v>18.0107</v>
      </c>
      <c r="I10" s="66">
        <f t="shared" si="2"/>
        <v>2</v>
      </c>
      <c r="J10" s="65">
        <f>VLOOKUP($A10,'Return Data'!$B$7:$R$526,11,0)</f>
        <v>-16.8094</v>
      </c>
      <c r="K10" s="66">
        <f t="shared" si="2"/>
        <v>2</v>
      </c>
      <c r="L10" s="65">
        <f>VLOOKUP($A10,'Return Data'!$B$7:$R$526,12,0)</f>
        <v>-5.2270000000000003</v>
      </c>
      <c r="M10" s="66">
        <f t="shared" si="2"/>
        <v>2</v>
      </c>
      <c r="N10" s="65">
        <f>VLOOKUP($A10,'Return Data'!$B$7:$R$526,13,0)</f>
        <v>-11.1076</v>
      </c>
      <c r="O10" s="66">
        <f t="shared" si="2"/>
        <v>1</v>
      </c>
      <c r="P10" s="65">
        <f>VLOOKUP($A10,'Return Data'!$B$7:$R$526,16,0)</f>
        <v>13.498799999999999</v>
      </c>
      <c r="Q10" s="67">
        <f t="shared" si="3"/>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0.31376666666666664</v>
      </c>
      <c r="E12" s="74"/>
      <c r="F12" s="75">
        <f>AVERAGE(F8:F10)</f>
        <v>12.1517</v>
      </c>
      <c r="G12" s="74"/>
      <c r="H12" s="75">
        <f>AVERAGE(H8:H10)</f>
        <v>20.202249999999999</v>
      </c>
      <c r="I12" s="74"/>
      <c r="J12" s="75">
        <f>AVERAGE(J8:J10)</f>
        <v>-13.162050000000001</v>
      </c>
      <c r="K12" s="74"/>
      <c r="L12" s="75">
        <f>AVERAGE(L8:L10)</f>
        <v>-3.4408000000000003</v>
      </c>
      <c r="M12" s="74"/>
      <c r="N12" s="75">
        <f>AVERAGE(N8:N10)</f>
        <v>-11.1076</v>
      </c>
      <c r="O12" s="74"/>
      <c r="P12" s="75">
        <f>AVERAGE(P8:P10)</f>
        <v>2.7662666666666667</v>
      </c>
      <c r="Q12" s="76"/>
    </row>
    <row r="13" spans="1:17" x14ac:dyDescent="0.3">
      <c r="A13" s="73" t="s">
        <v>28</v>
      </c>
      <c r="B13" s="74"/>
      <c r="C13" s="74"/>
      <c r="D13" s="75">
        <f>MIN(D8:D10)</f>
        <v>0.11609999999999999</v>
      </c>
      <c r="E13" s="74"/>
      <c r="F13" s="75">
        <f>MIN(F8:F10)</f>
        <v>9.0809999999999995</v>
      </c>
      <c r="G13" s="74"/>
      <c r="H13" s="75">
        <f>MIN(H8:H10)</f>
        <v>18.0107</v>
      </c>
      <c r="I13" s="74"/>
      <c r="J13" s="75">
        <f>MIN(J8:J10)</f>
        <v>-16.8094</v>
      </c>
      <c r="K13" s="74"/>
      <c r="L13" s="75">
        <f>MIN(L8:L10)</f>
        <v>-5.2270000000000003</v>
      </c>
      <c r="M13" s="74"/>
      <c r="N13" s="75">
        <f>MIN(N8:N10)</f>
        <v>-11.1076</v>
      </c>
      <c r="O13" s="74"/>
      <c r="P13" s="75">
        <f>MIN(P8:P10)</f>
        <v>-4.9000000000000004</v>
      </c>
      <c r="Q13" s="76"/>
    </row>
    <row r="14" spans="1:17" ht="15" thickBot="1" x14ac:dyDescent="0.35">
      <c r="A14" s="77" t="s">
        <v>29</v>
      </c>
      <c r="B14" s="78"/>
      <c r="C14" s="78"/>
      <c r="D14" s="79">
        <f>MAX(D8:D10)</f>
        <v>0.4224</v>
      </c>
      <c r="E14" s="78"/>
      <c r="F14" s="79">
        <f>MAX(F8:F10)</f>
        <v>14.159800000000001</v>
      </c>
      <c r="G14" s="78"/>
      <c r="H14" s="79">
        <f>MAX(H8:H10)</f>
        <v>22.393799999999999</v>
      </c>
      <c r="I14" s="78"/>
      <c r="J14" s="79">
        <f>MAX(J8:J10)</f>
        <v>-9.5146999999999995</v>
      </c>
      <c r="K14" s="78"/>
      <c r="L14" s="79">
        <f>MAX(L8:L10)</f>
        <v>-1.6546000000000001</v>
      </c>
      <c r="M14" s="78"/>
      <c r="N14" s="79">
        <f>MAX(N8:N10)</f>
        <v>-11.1076</v>
      </c>
      <c r="O14" s="78"/>
      <c r="P14" s="79">
        <f>MAX(P8:P10)</f>
        <v>13.498799999999999</v>
      </c>
      <c r="Q14" s="80"/>
    </row>
    <row r="15" spans="1:17" x14ac:dyDescent="0.3">
      <c r="A15" s="113" t="s">
        <v>435</v>
      </c>
    </row>
    <row r="16" spans="1:17" x14ac:dyDescent="0.3">
      <c r="A16" s="14" t="s">
        <v>342</v>
      </c>
    </row>
  </sheetData>
  <sheetProtection algorithmName="SHA-512" hashValue="7c+s8rTxt44z1zHxCAblN37ESuRMNBwewgrjJh4UwB3vhNAXvS5a2CJJC2hPl5tkoClh2X/L4Dp2OCrRO8JtVw==" saltValue="Wxsc1uNemsY55vypIdWsCA=="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7.4414062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7" t="s">
        <v>349</v>
      </c>
    </row>
    <row r="3" spans="1:19" ht="15" thickBot="1" x14ac:dyDescent="0.35">
      <c r="A3" s="128"/>
    </row>
    <row r="4" spans="1:19" ht="15" thickBot="1" x14ac:dyDescent="0.35"/>
    <row r="5" spans="1:19" x14ac:dyDescent="0.3">
      <c r="A5" s="29" t="s">
        <v>350</v>
      </c>
      <c r="B5" s="125" t="s">
        <v>8</v>
      </c>
      <c r="C5" s="125" t="s">
        <v>9</v>
      </c>
      <c r="D5" s="131" t="s">
        <v>48</v>
      </c>
      <c r="E5" s="131"/>
      <c r="F5" s="131" t="s">
        <v>1</v>
      </c>
      <c r="G5" s="131"/>
      <c r="H5" s="131" t="s">
        <v>2</v>
      </c>
      <c r="I5" s="131"/>
      <c r="J5" s="131" t="s">
        <v>3</v>
      </c>
      <c r="K5" s="131"/>
      <c r="L5" s="131" t="s">
        <v>4</v>
      </c>
      <c r="M5" s="131"/>
      <c r="N5" s="131" t="s">
        <v>384</v>
      </c>
      <c r="O5" s="131"/>
      <c r="P5" s="131" t="s">
        <v>5</v>
      </c>
      <c r="Q5" s="131"/>
      <c r="R5" s="131" t="s">
        <v>46</v>
      </c>
      <c r="S5" s="134"/>
    </row>
    <row r="6" spans="1:19" x14ac:dyDescent="0.3">
      <c r="A6" s="17" t="s">
        <v>7</v>
      </c>
      <c r="B6" s="126"/>
      <c r="C6" s="126"/>
      <c r="D6" s="13" t="s">
        <v>0</v>
      </c>
      <c r="E6" s="13" t="s">
        <v>10</v>
      </c>
      <c r="F6" s="13" t="s">
        <v>0</v>
      </c>
      <c r="G6" s="13" t="s">
        <v>10</v>
      </c>
      <c r="H6" s="13" t="s">
        <v>0</v>
      </c>
      <c r="I6" s="13" t="s">
        <v>10</v>
      </c>
      <c r="J6" s="13" t="s">
        <v>0</v>
      </c>
      <c r="K6" s="13" t="s">
        <v>10</v>
      </c>
      <c r="L6" s="57" t="s">
        <v>432</v>
      </c>
      <c r="M6" s="57" t="s">
        <v>10</v>
      </c>
      <c r="N6" s="57" t="s">
        <v>433</v>
      </c>
      <c r="O6" s="57" t="s">
        <v>10</v>
      </c>
      <c r="P6" s="57" t="s">
        <v>433</v>
      </c>
      <c r="Q6" s="57" t="s">
        <v>10</v>
      </c>
      <c r="R6" s="13" t="s">
        <v>433</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Data'!$B$7:$R$526,3,0)</f>
        <v>44001</v>
      </c>
      <c r="C8" s="65">
        <f>VLOOKUP($A8,'Return Data'!$B$7:$R$526,4,0)</f>
        <v>33.708100000000002</v>
      </c>
      <c r="D8" s="65">
        <f>VLOOKUP($A8,'Return Data'!$B$7:$R$526,9,0)</f>
        <v>23.859400000000001</v>
      </c>
      <c r="E8" s="66">
        <f t="shared" ref="E8:E37" si="0">RANK(D8,D$8:D$37,0)</f>
        <v>1</v>
      </c>
      <c r="F8" s="65">
        <f>VLOOKUP($A8,'Return Data'!$B$7:$R$526,10,0)</f>
        <v>17.663799999999998</v>
      </c>
      <c r="G8" s="66">
        <f t="shared" ref="G8:G37" si="1">RANK(F8,F$8:F$37,0)</f>
        <v>21</v>
      </c>
      <c r="H8" s="65">
        <f>VLOOKUP($A8,'Return Data'!$B$7:$R$526,11,0)</f>
        <v>9.1782000000000004</v>
      </c>
      <c r="I8" s="66">
        <f t="shared" ref="I8:I35" si="2">RANK(H8,H$8:H$37,0)</f>
        <v>21</v>
      </c>
      <c r="J8" s="65">
        <f>VLOOKUP($A8,'Return Data'!$B$7:$R$526,12,0)</f>
        <v>-3.6566000000000001</v>
      </c>
      <c r="K8" s="66">
        <f>RANK(J8,J$8:J$37,0)</f>
        <v>28</v>
      </c>
      <c r="L8" s="65">
        <f>VLOOKUP($A8,'Return Data'!$B$7:$R$526,13,0)</f>
        <v>0.66649999999999998</v>
      </c>
      <c r="M8" s="66">
        <f>RANK(L8,L$8:L$37,0)</f>
        <v>27</v>
      </c>
      <c r="N8" s="65">
        <f>VLOOKUP($A8,'Return Data'!$B$7:$R$526,17,0)</f>
        <v>4.7080000000000002</v>
      </c>
      <c r="O8" s="66">
        <f>RANK(N8,N$8:N$37,0)</f>
        <v>23</v>
      </c>
      <c r="P8" s="65">
        <f>VLOOKUP($A8,'Return Data'!$B$7:$R$526,14,0)</f>
        <v>2.9359000000000002</v>
      </c>
      <c r="Q8" s="66">
        <f>RANK(P8,P$8:P$37,0)</f>
        <v>25</v>
      </c>
      <c r="R8" s="65">
        <f>VLOOKUP($A8,'Return Data'!$B$7:$R$526,16,0)</f>
        <v>7.6538000000000004</v>
      </c>
      <c r="S8" s="67">
        <f t="shared" ref="S8:S37" si="3">RANK(R8,R$8:R$37,0)</f>
        <v>24</v>
      </c>
    </row>
    <row r="9" spans="1:19" x14ac:dyDescent="0.3">
      <c r="A9" s="82" t="s">
        <v>54</v>
      </c>
      <c r="B9" s="64">
        <f>VLOOKUP($A9,'Return Data'!$B$7:$R$526,3,0)</f>
        <v>44001</v>
      </c>
      <c r="C9" s="65">
        <f>VLOOKUP($A9,'Return Data'!$B$7:$R$526,4,0)</f>
        <v>1.4522999999999999</v>
      </c>
      <c r="D9" s="65">
        <f>VLOOKUP($A9,'Return Data'!$B$7:$R$526,9,0)</f>
        <v>0</v>
      </c>
      <c r="E9" s="66">
        <f t="shared" si="0"/>
        <v>30</v>
      </c>
      <c r="F9" s="65">
        <f>VLOOKUP($A9,'Return Data'!$B$7:$R$526,10,0)</f>
        <v>-103.60509999999999</v>
      </c>
      <c r="G9" s="66">
        <f t="shared" si="1"/>
        <v>30</v>
      </c>
      <c r="H9" s="65">
        <f>VLOOKUP($A9,'Return Data'!$B$7:$R$526,11,0)</f>
        <v>-48.671999999999997</v>
      </c>
      <c r="I9" s="66">
        <f t="shared" si="2"/>
        <v>29</v>
      </c>
      <c r="J9" s="65"/>
      <c r="K9" s="66"/>
      <c r="L9" s="65"/>
      <c r="M9" s="66"/>
      <c r="N9" s="65"/>
      <c r="O9" s="66"/>
      <c r="P9" s="65"/>
      <c r="Q9" s="66"/>
      <c r="R9" s="65">
        <f>VLOOKUP($A9,'Return Data'!$B$7:$R$526,16,0)</f>
        <v>-42.2121</v>
      </c>
      <c r="S9" s="67">
        <f t="shared" si="3"/>
        <v>30</v>
      </c>
    </row>
    <row r="10" spans="1:19" x14ac:dyDescent="0.3">
      <c r="A10" s="82" t="s">
        <v>55</v>
      </c>
      <c r="B10" s="64">
        <f>VLOOKUP($A10,'Return Data'!$B$7:$R$526,3,0)</f>
        <v>44001</v>
      </c>
      <c r="C10" s="65">
        <f>VLOOKUP($A10,'Return Data'!$B$7:$R$526,4,0)</f>
        <v>23.759399999999999</v>
      </c>
      <c r="D10" s="65">
        <f>VLOOKUP($A10,'Return Data'!$B$7:$R$526,9,0)</f>
        <v>19.587900000000001</v>
      </c>
      <c r="E10" s="66">
        <f t="shared" si="0"/>
        <v>2</v>
      </c>
      <c r="F10" s="65">
        <f>VLOOKUP($A10,'Return Data'!$B$7:$R$526,10,0)</f>
        <v>29.708500000000001</v>
      </c>
      <c r="G10" s="66">
        <f t="shared" si="1"/>
        <v>1</v>
      </c>
      <c r="H10" s="65">
        <f>VLOOKUP($A10,'Return Data'!$B$7:$R$526,11,0)</f>
        <v>17.908100000000001</v>
      </c>
      <c r="I10" s="66">
        <f t="shared" si="2"/>
        <v>3</v>
      </c>
      <c r="J10" s="65">
        <f>VLOOKUP($A10,'Return Data'!$B$7:$R$526,12,0)</f>
        <v>13.423400000000001</v>
      </c>
      <c r="K10" s="66">
        <f t="shared" ref="K10:K35" si="4">RANK(J10,J$8:J$37,0)</f>
        <v>4</v>
      </c>
      <c r="L10" s="65">
        <f>VLOOKUP($A10,'Return Data'!$B$7:$R$526,13,0)</f>
        <v>13.1767</v>
      </c>
      <c r="M10" s="66">
        <f t="shared" ref="M10:M35" si="5">RANK(L10,L$8:L$37,0)</f>
        <v>5</v>
      </c>
      <c r="N10" s="65">
        <f>VLOOKUP($A10,'Return Data'!$B$7:$R$526,17,0)</f>
        <v>12.8757</v>
      </c>
      <c r="O10" s="66">
        <f t="shared" ref="O10:O22" si="6">RANK(N10,N$8:N$37,0)</f>
        <v>5</v>
      </c>
      <c r="P10" s="65">
        <f>VLOOKUP($A10,'Return Data'!$B$7:$R$526,14,0)</f>
        <v>9.0126000000000008</v>
      </c>
      <c r="Q10" s="66">
        <f t="shared" ref="Q10:Q22" si="7">RANK(P10,P$8:P$37,0)</f>
        <v>4</v>
      </c>
      <c r="R10" s="65">
        <f>VLOOKUP($A10,'Return Data'!$B$7:$R$526,16,0)</f>
        <v>10.007400000000001</v>
      </c>
      <c r="S10" s="67">
        <f t="shared" si="3"/>
        <v>4</v>
      </c>
    </row>
    <row r="11" spans="1:19" x14ac:dyDescent="0.3">
      <c r="A11" s="82" t="s">
        <v>56</v>
      </c>
      <c r="B11" s="64">
        <f>VLOOKUP($A11,'Return Data'!$B$7:$R$526,3,0)</f>
        <v>44001</v>
      </c>
      <c r="C11" s="65">
        <f>VLOOKUP($A11,'Return Data'!$B$7:$R$526,4,0)</f>
        <v>18.3035</v>
      </c>
      <c r="D11" s="65">
        <f>VLOOKUP($A11,'Return Data'!$B$7:$R$526,9,0)</f>
        <v>16.304600000000001</v>
      </c>
      <c r="E11" s="66">
        <f t="shared" si="0"/>
        <v>7</v>
      </c>
      <c r="F11" s="65">
        <f>VLOOKUP($A11,'Return Data'!$B$7:$R$526,10,0)</f>
        <v>13.0017</v>
      </c>
      <c r="G11" s="66">
        <f t="shared" si="1"/>
        <v>22</v>
      </c>
      <c r="H11" s="65">
        <f>VLOOKUP($A11,'Return Data'!$B$7:$R$526,11,0)</f>
        <v>11.0632</v>
      </c>
      <c r="I11" s="66">
        <f t="shared" si="2"/>
        <v>19</v>
      </c>
      <c r="J11" s="65">
        <f>VLOOKUP($A11,'Return Data'!$B$7:$R$526,12,0)</f>
        <v>7.7857000000000003</v>
      </c>
      <c r="K11" s="66">
        <f t="shared" si="4"/>
        <v>20</v>
      </c>
      <c r="L11" s="65">
        <f>VLOOKUP($A11,'Return Data'!$B$7:$R$526,13,0)</f>
        <v>8.0046999999999997</v>
      </c>
      <c r="M11" s="66">
        <f t="shared" si="5"/>
        <v>20</v>
      </c>
      <c r="N11" s="65">
        <f>VLOOKUP($A11,'Return Data'!$B$7:$R$526,17,0)</f>
        <v>3.6366999999999998</v>
      </c>
      <c r="O11" s="66">
        <f t="shared" si="6"/>
        <v>25</v>
      </c>
      <c r="P11" s="65">
        <f>VLOOKUP($A11,'Return Data'!$B$7:$R$526,14,0)</f>
        <v>3.4178000000000002</v>
      </c>
      <c r="Q11" s="66">
        <f t="shared" si="7"/>
        <v>24</v>
      </c>
      <c r="R11" s="65">
        <f>VLOOKUP($A11,'Return Data'!$B$7:$R$526,16,0)</f>
        <v>7.6829999999999998</v>
      </c>
      <c r="S11" s="67">
        <f t="shared" si="3"/>
        <v>23</v>
      </c>
    </row>
    <row r="12" spans="1:19" x14ac:dyDescent="0.3">
      <c r="A12" s="82" t="s">
        <v>57</v>
      </c>
      <c r="B12" s="64">
        <f>VLOOKUP($A12,'Return Data'!$B$7:$R$526,3,0)</f>
        <v>44001</v>
      </c>
      <c r="C12" s="65">
        <f>VLOOKUP($A12,'Return Data'!$B$7:$R$526,4,0)</f>
        <v>37.264000000000003</v>
      </c>
      <c r="D12" s="65">
        <f>VLOOKUP($A12,'Return Data'!$B$7:$R$526,9,0)</f>
        <v>7.5171000000000001</v>
      </c>
      <c r="E12" s="66">
        <f t="shared" si="0"/>
        <v>25</v>
      </c>
      <c r="F12" s="65">
        <f>VLOOKUP($A12,'Return Data'!$B$7:$R$526,10,0)</f>
        <v>22.501100000000001</v>
      </c>
      <c r="G12" s="66">
        <f t="shared" si="1"/>
        <v>11</v>
      </c>
      <c r="H12" s="65">
        <f>VLOOKUP($A12,'Return Data'!$B$7:$R$526,11,0)</f>
        <v>15.152699999999999</v>
      </c>
      <c r="I12" s="66">
        <f t="shared" si="2"/>
        <v>12</v>
      </c>
      <c r="J12" s="65">
        <f>VLOOKUP($A12,'Return Data'!$B$7:$R$526,12,0)</f>
        <v>10.9343</v>
      </c>
      <c r="K12" s="66">
        <f t="shared" si="4"/>
        <v>11</v>
      </c>
      <c r="L12" s="65">
        <f>VLOOKUP($A12,'Return Data'!$B$7:$R$526,13,0)</f>
        <v>10.3942</v>
      </c>
      <c r="M12" s="66">
        <f t="shared" si="5"/>
        <v>15</v>
      </c>
      <c r="N12" s="65">
        <f>VLOOKUP($A12,'Return Data'!$B$7:$R$526,17,0)</f>
        <v>10.349299999999999</v>
      </c>
      <c r="O12" s="66">
        <f t="shared" si="6"/>
        <v>16</v>
      </c>
      <c r="P12" s="65">
        <f>VLOOKUP($A12,'Return Data'!$B$7:$R$526,14,0)</f>
        <v>7.3007</v>
      </c>
      <c r="Q12" s="66">
        <f t="shared" si="7"/>
        <v>14</v>
      </c>
      <c r="R12" s="65">
        <f>VLOOKUP($A12,'Return Data'!$B$7:$R$526,16,0)</f>
        <v>9.2947000000000006</v>
      </c>
      <c r="S12" s="67">
        <f t="shared" si="3"/>
        <v>14</v>
      </c>
    </row>
    <row r="13" spans="1:19" x14ac:dyDescent="0.3">
      <c r="A13" s="82" t="s">
        <v>58</v>
      </c>
      <c r="B13" s="64">
        <f>VLOOKUP($A13,'Return Data'!$B$7:$R$526,3,0)</f>
        <v>44001</v>
      </c>
      <c r="C13" s="65">
        <f>VLOOKUP($A13,'Return Data'!$B$7:$R$526,4,0)</f>
        <v>24.467300000000002</v>
      </c>
      <c r="D13" s="65">
        <f>VLOOKUP($A13,'Return Data'!$B$7:$R$526,9,0)</f>
        <v>12.051600000000001</v>
      </c>
      <c r="E13" s="66">
        <f t="shared" si="0"/>
        <v>15</v>
      </c>
      <c r="F13" s="65">
        <f>VLOOKUP($A13,'Return Data'!$B$7:$R$526,10,0)</f>
        <v>24.447700000000001</v>
      </c>
      <c r="G13" s="66">
        <f t="shared" si="1"/>
        <v>10</v>
      </c>
      <c r="H13" s="65">
        <f>VLOOKUP($A13,'Return Data'!$B$7:$R$526,11,0)</f>
        <v>15.286199999999999</v>
      </c>
      <c r="I13" s="66">
        <f t="shared" si="2"/>
        <v>10</v>
      </c>
      <c r="J13" s="65">
        <f>VLOOKUP($A13,'Return Data'!$B$7:$R$526,12,0)</f>
        <v>10.7758</v>
      </c>
      <c r="K13" s="66">
        <f t="shared" si="4"/>
        <v>13</v>
      </c>
      <c r="L13" s="65">
        <f>VLOOKUP($A13,'Return Data'!$B$7:$R$526,13,0)</f>
        <v>10.620100000000001</v>
      </c>
      <c r="M13" s="66">
        <f t="shared" si="5"/>
        <v>13</v>
      </c>
      <c r="N13" s="65">
        <f>VLOOKUP($A13,'Return Data'!$B$7:$R$526,17,0)</f>
        <v>10.741400000000001</v>
      </c>
      <c r="O13" s="66">
        <f t="shared" si="6"/>
        <v>15</v>
      </c>
      <c r="P13" s="65">
        <f>VLOOKUP($A13,'Return Data'!$B$7:$R$526,14,0)</f>
        <v>7.0949</v>
      </c>
      <c r="Q13" s="66">
        <f t="shared" si="7"/>
        <v>17</v>
      </c>
      <c r="R13" s="65">
        <f>VLOOKUP($A13,'Return Data'!$B$7:$R$526,16,0)</f>
        <v>9.3337000000000003</v>
      </c>
      <c r="S13" s="67">
        <f t="shared" si="3"/>
        <v>12</v>
      </c>
    </row>
    <row r="14" spans="1:19" x14ac:dyDescent="0.3">
      <c r="A14" s="82" t="s">
        <v>59</v>
      </c>
      <c r="B14" s="64">
        <f>VLOOKUP($A14,'Return Data'!$B$7:$R$526,3,0)</f>
        <v>44001</v>
      </c>
      <c r="C14" s="65">
        <f>VLOOKUP($A14,'Return Data'!$B$7:$R$526,4,0)</f>
        <v>2624.8148000000001</v>
      </c>
      <c r="D14" s="65">
        <f>VLOOKUP($A14,'Return Data'!$B$7:$R$526,9,0)</f>
        <v>10.955299999999999</v>
      </c>
      <c r="E14" s="66">
        <f t="shared" si="0"/>
        <v>18</v>
      </c>
      <c r="F14" s="65">
        <f>VLOOKUP($A14,'Return Data'!$B$7:$R$526,10,0)</f>
        <v>27.063300000000002</v>
      </c>
      <c r="G14" s="66">
        <f t="shared" si="1"/>
        <v>4</v>
      </c>
      <c r="H14" s="65">
        <f>VLOOKUP($A14,'Return Data'!$B$7:$R$526,11,0)</f>
        <v>21.216999999999999</v>
      </c>
      <c r="I14" s="66">
        <f t="shared" si="2"/>
        <v>2</v>
      </c>
      <c r="J14" s="65">
        <f>VLOOKUP($A14,'Return Data'!$B$7:$R$526,12,0)</f>
        <v>14.2402</v>
      </c>
      <c r="K14" s="66">
        <f t="shared" si="4"/>
        <v>2</v>
      </c>
      <c r="L14" s="65">
        <f>VLOOKUP($A14,'Return Data'!$B$7:$R$526,13,0)</f>
        <v>19.921399999999998</v>
      </c>
      <c r="M14" s="66">
        <f t="shared" si="5"/>
        <v>1</v>
      </c>
      <c r="N14" s="65">
        <f>VLOOKUP($A14,'Return Data'!$B$7:$R$526,17,0)</f>
        <v>13.33</v>
      </c>
      <c r="O14" s="66">
        <f t="shared" si="6"/>
        <v>2</v>
      </c>
      <c r="P14" s="65">
        <f>VLOOKUP($A14,'Return Data'!$B$7:$R$526,14,0)</f>
        <v>8.6922999999999995</v>
      </c>
      <c r="Q14" s="66">
        <f t="shared" si="7"/>
        <v>6</v>
      </c>
      <c r="R14" s="65">
        <f>VLOOKUP($A14,'Return Data'!$B$7:$R$526,16,0)</f>
        <v>9.4832000000000001</v>
      </c>
      <c r="S14" s="67">
        <f t="shared" si="3"/>
        <v>10</v>
      </c>
    </row>
    <row r="15" spans="1:19" x14ac:dyDescent="0.3">
      <c r="A15" s="82" t="s">
        <v>60</v>
      </c>
      <c r="B15" s="64">
        <f>VLOOKUP($A15,'Return Data'!$B$7:$R$526,3,0)</f>
        <v>44001</v>
      </c>
      <c r="C15" s="65">
        <f>VLOOKUP($A15,'Return Data'!$B$7:$R$526,4,0)</f>
        <v>23.683</v>
      </c>
      <c r="D15" s="65">
        <f>VLOOKUP($A15,'Return Data'!$B$7:$R$526,9,0)</f>
        <v>7.5955000000000004</v>
      </c>
      <c r="E15" s="66">
        <f t="shared" si="0"/>
        <v>24</v>
      </c>
      <c r="F15" s="65">
        <f>VLOOKUP($A15,'Return Data'!$B$7:$R$526,10,0)</f>
        <v>11.334300000000001</v>
      </c>
      <c r="G15" s="66">
        <f t="shared" si="1"/>
        <v>24</v>
      </c>
      <c r="H15" s="65">
        <f>VLOOKUP($A15,'Return Data'!$B$7:$R$526,11,0)</f>
        <v>12.876200000000001</v>
      </c>
      <c r="I15" s="66">
        <f t="shared" si="2"/>
        <v>17</v>
      </c>
      <c r="J15" s="65">
        <f>VLOOKUP($A15,'Return Data'!$B$7:$R$526,12,0)</f>
        <v>8.8163</v>
      </c>
      <c r="K15" s="66">
        <f t="shared" si="4"/>
        <v>19</v>
      </c>
      <c r="L15" s="65">
        <f>VLOOKUP($A15,'Return Data'!$B$7:$R$526,13,0)</f>
        <v>9.7874999999999996</v>
      </c>
      <c r="M15" s="66">
        <f t="shared" si="5"/>
        <v>17</v>
      </c>
      <c r="N15" s="65">
        <f>VLOOKUP($A15,'Return Data'!$B$7:$R$526,17,0)</f>
        <v>12.56</v>
      </c>
      <c r="O15" s="66">
        <f t="shared" si="6"/>
        <v>6</v>
      </c>
      <c r="P15" s="65">
        <f>VLOOKUP($A15,'Return Data'!$B$7:$R$526,14,0)</f>
        <v>8.3854000000000006</v>
      </c>
      <c r="Q15" s="66">
        <f t="shared" si="7"/>
        <v>10</v>
      </c>
      <c r="R15" s="65">
        <f>VLOOKUP($A15,'Return Data'!$B$7:$R$526,16,0)</f>
        <v>8.7086000000000006</v>
      </c>
      <c r="S15" s="67">
        <f t="shared" si="3"/>
        <v>17</v>
      </c>
    </row>
    <row r="16" spans="1:19" x14ac:dyDescent="0.3">
      <c r="A16" s="82" t="s">
        <v>61</v>
      </c>
      <c r="B16" s="64">
        <f>VLOOKUP($A16,'Return Data'!$B$7:$R$526,3,0)</f>
        <v>44001</v>
      </c>
      <c r="C16" s="65">
        <f>VLOOKUP($A16,'Return Data'!$B$7:$R$526,4,0)</f>
        <v>70.497200000000007</v>
      </c>
      <c r="D16" s="65">
        <f>VLOOKUP($A16,'Return Data'!$B$7:$R$526,9,0)</f>
        <v>15.592700000000001</v>
      </c>
      <c r="E16" s="66">
        <f t="shared" si="0"/>
        <v>9</v>
      </c>
      <c r="F16" s="65">
        <f>VLOOKUP($A16,'Return Data'!$B$7:$R$526,10,0)</f>
        <v>6.5216000000000003</v>
      </c>
      <c r="G16" s="66">
        <f t="shared" si="1"/>
        <v>27</v>
      </c>
      <c r="H16" s="65">
        <f>VLOOKUP($A16,'Return Data'!$B$7:$R$526,11,0)</f>
        <v>-6.8783000000000003</v>
      </c>
      <c r="I16" s="66">
        <f t="shared" si="2"/>
        <v>28</v>
      </c>
      <c r="J16" s="65">
        <f>VLOOKUP($A16,'Return Data'!$B$7:$R$526,12,0)</f>
        <v>-3.2549000000000001</v>
      </c>
      <c r="K16" s="66">
        <f t="shared" si="4"/>
        <v>27</v>
      </c>
      <c r="L16" s="65">
        <f>VLOOKUP($A16,'Return Data'!$B$7:$R$526,13,0)</f>
        <v>-0.86229999999999996</v>
      </c>
      <c r="M16" s="66">
        <f t="shared" si="5"/>
        <v>28</v>
      </c>
      <c r="N16" s="65">
        <f>VLOOKUP($A16,'Return Data'!$B$7:$R$526,17,0)</f>
        <v>4.7070999999999996</v>
      </c>
      <c r="O16" s="66">
        <f t="shared" si="6"/>
        <v>24</v>
      </c>
      <c r="P16" s="65">
        <f>VLOOKUP($A16,'Return Data'!$B$7:$R$526,14,0)</f>
        <v>5.4987000000000004</v>
      </c>
      <c r="Q16" s="66">
        <f t="shared" si="7"/>
        <v>21</v>
      </c>
      <c r="R16" s="65">
        <f>VLOOKUP($A16,'Return Data'!$B$7:$R$526,16,0)</f>
        <v>8.2579999999999991</v>
      </c>
      <c r="S16" s="67">
        <f t="shared" si="3"/>
        <v>20</v>
      </c>
    </row>
    <row r="17" spans="1:19" x14ac:dyDescent="0.3">
      <c r="A17" s="82" t="s">
        <v>62</v>
      </c>
      <c r="B17" s="64">
        <f>VLOOKUP($A17,'Return Data'!$B$7:$R$526,3,0)</f>
        <v>44001</v>
      </c>
      <c r="C17" s="65">
        <f>VLOOKUP($A17,'Return Data'!$B$7:$R$526,4,0)</f>
        <v>68.984700000000004</v>
      </c>
      <c r="D17" s="65">
        <f>VLOOKUP($A17,'Return Data'!$B$7:$R$526,9,0)</f>
        <v>14.326599999999999</v>
      </c>
      <c r="E17" s="66">
        <f t="shared" si="0"/>
        <v>12</v>
      </c>
      <c r="F17" s="65">
        <f>VLOOKUP($A17,'Return Data'!$B$7:$R$526,10,0)</f>
        <v>18.276199999999999</v>
      </c>
      <c r="G17" s="66">
        <f t="shared" si="1"/>
        <v>20</v>
      </c>
      <c r="H17" s="65">
        <f>VLOOKUP($A17,'Return Data'!$B$7:$R$526,11,0)</f>
        <v>10.468</v>
      </c>
      <c r="I17" s="66">
        <f t="shared" si="2"/>
        <v>20</v>
      </c>
      <c r="J17" s="65">
        <f>VLOOKUP($A17,'Return Data'!$B$7:$R$526,12,0)</f>
        <v>9.4559999999999995</v>
      </c>
      <c r="K17" s="66">
        <f t="shared" si="4"/>
        <v>18</v>
      </c>
      <c r="L17" s="65">
        <f>VLOOKUP($A17,'Return Data'!$B$7:$R$526,13,0)</f>
        <v>9.3879999999999999</v>
      </c>
      <c r="M17" s="66">
        <f t="shared" si="5"/>
        <v>18</v>
      </c>
      <c r="N17" s="65">
        <f>VLOOKUP($A17,'Return Data'!$B$7:$R$526,17,0)</f>
        <v>6.6462000000000003</v>
      </c>
      <c r="O17" s="66">
        <f t="shared" si="6"/>
        <v>22</v>
      </c>
      <c r="P17" s="65">
        <f>VLOOKUP($A17,'Return Data'!$B$7:$R$526,14,0)</f>
        <v>4.4461000000000004</v>
      </c>
      <c r="Q17" s="66">
        <f t="shared" si="7"/>
        <v>22</v>
      </c>
      <c r="R17" s="65">
        <f>VLOOKUP($A17,'Return Data'!$B$7:$R$526,16,0)</f>
        <v>8.1328999999999994</v>
      </c>
      <c r="S17" s="67">
        <f t="shared" si="3"/>
        <v>21</v>
      </c>
    </row>
    <row r="18" spans="1:19" x14ac:dyDescent="0.3">
      <c r="A18" s="82" t="s">
        <v>63</v>
      </c>
      <c r="B18" s="64">
        <f>VLOOKUP($A18,'Return Data'!$B$7:$R$526,3,0)</f>
        <v>44001</v>
      </c>
      <c r="C18" s="65">
        <f>VLOOKUP($A18,'Return Data'!$B$7:$R$526,4,0)</f>
        <v>29.150300000000001</v>
      </c>
      <c r="D18" s="65">
        <f>VLOOKUP($A18,'Return Data'!$B$7:$R$526,9,0)</f>
        <v>15.551399999999999</v>
      </c>
      <c r="E18" s="66">
        <f t="shared" si="0"/>
        <v>10</v>
      </c>
      <c r="F18" s="65">
        <f>VLOOKUP($A18,'Return Data'!$B$7:$R$526,10,0)</f>
        <v>20.778300000000002</v>
      </c>
      <c r="G18" s="66">
        <f t="shared" si="1"/>
        <v>16</v>
      </c>
      <c r="H18" s="65">
        <f>VLOOKUP($A18,'Return Data'!$B$7:$R$526,11,0)</f>
        <v>13.5588</v>
      </c>
      <c r="I18" s="66">
        <f t="shared" si="2"/>
        <v>15</v>
      </c>
      <c r="J18" s="65">
        <f>VLOOKUP($A18,'Return Data'!$B$7:$R$526,12,0)</f>
        <v>9.7666000000000004</v>
      </c>
      <c r="K18" s="66">
        <f t="shared" si="4"/>
        <v>17</v>
      </c>
      <c r="L18" s="65">
        <f>VLOOKUP($A18,'Return Data'!$B$7:$R$526,13,0)</f>
        <v>10.529199999999999</v>
      </c>
      <c r="M18" s="66">
        <f t="shared" si="5"/>
        <v>14</v>
      </c>
      <c r="N18" s="65">
        <f>VLOOKUP($A18,'Return Data'!$B$7:$R$526,17,0)</f>
        <v>11.4436</v>
      </c>
      <c r="O18" s="66">
        <f t="shared" si="6"/>
        <v>10</v>
      </c>
      <c r="P18" s="65">
        <f>VLOOKUP($A18,'Return Data'!$B$7:$R$526,14,0)</f>
        <v>7.2630999999999997</v>
      </c>
      <c r="Q18" s="66">
        <f t="shared" si="7"/>
        <v>16</v>
      </c>
      <c r="R18" s="65">
        <f>VLOOKUP($A18,'Return Data'!$B$7:$R$526,16,0)</f>
        <v>8.3023000000000007</v>
      </c>
      <c r="S18" s="67">
        <f t="shared" si="3"/>
        <v>19</v>
      </c>
    </row>
    <row r="19" spans="1:19" x14ac:dyDescent="0.3">
      <c r="A19" s="82" t="s">
        <v>64</v>
      </c>
      <c r="B19" s="64">
        <f>VLOOKUP($A19,'Return Data'!$B$7:$R$526,3,0)</f>
        <v>44001</v>
      </c>
      <c r="C19" s="65">
        <f>VLOOKUP($A19,'Return Data'!$B$7:$R$526,4,0)</f>
        <v>27.581800000000001</v>
      </c>
      <c r="D19" s="65">
        <f>VLOOKUP($A19,'Return Data'!$B$7:$R$526,9,0)</f>
        <v>17.273800000000001</v>
      </c>
      <c r="E19" s="66">
        <f t="shared" si="0"/>
        <v>6</v>
      </c>
      <c r="F19" s="65">
        <f>VLOOKUP($A19,'Return Data'!$B$7:$R$526,10,0)</f>
        <v>21.762799999999999</v>
      </c>
      <c r="G19" s="66">
        <f t="shared" si="1"/>
        <v>13</v>
      </c>
      <c r="H19" s="65">
        <f>VLOOKUP($A19,'Return Data'!$B$7:$R$526,11,0)</f>
        <v>15.8796</v>
      </c>
      <c r="I19" s="66">
        <f t="shared" si="2"/>
        <v>8</v>
      </c>
      <c r="J19" s="65">
        <f>VLOOKUP($A19,'Return Data'!$B$7:$R$526,12,0)</f>
        <v>12.914199999999999</v>
      </c>
      <c r="K19" s="66">
        <f t="shared" si="4"/>
        <v>5</v>
      </c>
      <c r="L19" s="65">
        <f>VLOOKUP($A19,'Return Data'!$B$7:$R$526,13,0)</f>
        <v>12.392899999999999</v>
      </c>
      <c r="M19" s="66">
        <f t="shared" si="5"/>
        <v>6</v>
      </c>
      <c r="N19" s="65">
        <f>VLOOKUP($A19,'Return Data'!$B$7:$R$526,17,0)</f>
        <v>11.335100000000001</v>
      </c>
      <c r="O19" s="66">
        <f t="shared" si="6"/>
        <v>11</v>
      </c>
      <c r="P19" s="65">
        <f>VLOOKUP($A19,'Return Data'!$B$7:$R$526,14,0)</f>
        <v>8.3991000000000007</v>
      </c>
      <c r="Q19" s="66">
        <f t="shared" si="7"/>
        <v>9</v>
      </c>
      <c r="R19" s="65">
        <f>VLOOKUP($A19,'Return Data'!$B$7:$R$526,16,0)</f>
        <v>11.150600000000001</v>
      </c>
      <c r="S19" s="67">
        <f t="shared" si="3"/>
        <v>1</v>
      </c>
    </row>
    <row r="20" spans="1:19" x14ac:dyDescent="0.3">
      <c r="A20" s="82" t="s">
        <v>65</v>
      </c>
      <c r="B20" s="64">
        <f>VLOOKUP($A20,'Return Data'!$B$7:$R$526,3,0)</f>
        <v>44001</v>
      </c>
      <c r="C20" s="65">
        <f>VLOOKUP($A20,'Return Data'!$B$7:$R$526,4,0)</f>
        <v>17.446300000000001</v>
      </c>
      <c r="D20" s="65">
        <f>VLOOKUP($A20,'Return Data'!$B$7:$R$526,9,0)</f>
        <v>16.069299999999998</v>
      </c>
      <c r="E20" s="66">
        <f t="shared" si="0"/>
        <v>8</v>
      </c>
      <c r="F20" s="65">
        <f>VLOOKUP($A20,'Return Data'!$B$7:$R$526,10,0)</f>
        <v>19.582000000000001</v>
      </c>
      <c r="G20" s="66">
        <f t="shared" si="1"/>
        <v>19</v>
      </c>
      <c r="H20" s="65">
        <f>VLOOKUP($A20,'Return Data'!$B$7:$R$526,11,0)</f>
        <v>12.2074</v>
      </c>
      <c r="I20" s="66">
        <f t="shared" si="2"/>
        <v>18</v>
      </c>
      <c r="J20" s="65">
        <f>VLOOKUP($A20,'Return Data'!$B$7:$R$526,12,0)</f>
        <v>10.432700000000001</v>
      </c>
      <c r="K20" s="66">
        <f t="shared" si="4"/>
        <v>14</v>
      </c>
      <c r="L20" s="65">
        <f>VLOOKUP($A20,'Return Data'!$B$7:$R$526,13,0)</f>
        <v>8.8925000000000001</v>
      </c>
      <c r="M20" s="66">
        <f t="shared" si="5"/>
        <v>19</v>
      </c>
      <c r="N20" s="65">
        <f>VLOOKUP($A20,'Return Data'!$B$7:$R$526,17,0)</f>
        <v>8.7028999999999996</v>
      </c>
      <c r="O20" s="66">
        <f t="shared" si="6"/>
        <v>18</v>
      </c>
      <c r="P20" s="65">
        <f>VLOOKUP($A20,'Return Data'!$B$7:$R$526,14,0)</f>
        <v>5.6970999999999998</v>
      </c>
      <c r="Q20" s="66">
        <f t="shared" si="7"/>
        <v>20</v>
      </c>
      <c r="R20" s="65">
        <f>VLOOKUP($A20,'Return Data'!$B$7:$R$526,16,0)</f>
        <v>6.5784000000000002</v>
      </c>
      <c r="S20" s="67">
        <f t="shared" si="3"/>
        <v>29</v>
      </c>
    </row>
    <row r="21" spans="1:19" x14ac:dyDescent="0.3">
      <c r="A21" s="82" t="s">
        <v>66</v>
      </c>
      <c r="B21" s="64">
        <f>VLOOKUP($A21,'Return Data'!$B$7:$R$526,3,0)</f>
        <v>44001</v>
      </c>
      <c r="C21" s="65">
        <f>VLOOKUP($A21,'Return Data'!$B$7:$R$526,4,0)</f>
        <v>28.041899999999998</v>
      </c>
      <c r="D21" s="65">
        <f>VLOOKUP($A21,'Return Data'!$B$7:$R$526,9,0)</f>
        <v>14.554399999999999</v>
      </c>
      <c r="E21" s="66">
        <f t="shared" si="0"/>
        <v>11</v>
      </c>
      <c r="F21" s="65">
        <f>VLOOKUP($A21,'Return Data'!$B$7:$R$526,10,0)</f>
        <v>29.1463</v>
      </c>
      <c r="G21" s="66">
        <f t="shared" si="1"/>
        <v>2</v>
      </c>
      <c r="H21" s="65">
        <f>VLOOKUP($A21,'Return Data'!$B$7:$R$526,11,0)</f>
        <v>21.840699999999998</v>
      </c>
      <c r="I21" s="66">
        <f t="shared" si="2"/>
        <v>1</v>
      </c>
      <c r="J21" s="65">
        <f>VLOOKUP($A21,'Return Data'!$B$7:$R$526,12,0)</f>
        <v>14.4246</v>
      </c>
      <c r="K21" s="66">
        <f t="shared" si="4"/>
        <v>1</v>
      </c>
      <c r="L21" s="65">
        <f>VLOOKUP($A21,'Return Data'!$B$7:$R$526,13,0)</f>
        <v>14.7148</v>
      </c>
      <c r="M21" s="66">
        <f t="shared" si="5"/>
        <v>2</v>
      </c>
      <c r="N21" s="65">
        <f>VLOOKUP($A21,'Return Data'!$B$7:$R$526,17,0)</f>
        <v>14.0969</v>
      </c>
      <c r="O21" s="66">
        <f t="shared" si="6"/>
        <v>1</v>
      </c>
      <c r="P21" s="65">
        <f>VLOOKUP($A21,'Return Data'!$B$7:$R$526,14,0)</f>
        <v>9.1597000000000008</v>
      </c>
      <c r="Q21" s="66">
        <f t="shared" si="7"/>
        <v>3</v>
      </c>
      <c r="R21" s="65">
        <f>VLOOKUP($A21,'Return Data'!$B$7:$R$526,16,0)</f>
        <v>10.115</v>
      </c>
      <c r="S21" s="67">
        <f t="shared" si="3"/>
        <v>2</v>
      </c>
    </row>
    <row r="22" spans="1:19" x14ac:dyDescent="0.3">
      <c r="A22" s="82" t="s">
        <v>67</v>
      </c>
      <c r="B22" s="64">
        <f>VLOOKUP($A22,'Return Data'!$B$7:$R$526,3,0)</f>
        <v>44001</v>
      </c>
      <c r="C22" s="65">
        <f>VLOOKUP($A22,'Return Data'!$B$7:$R$526,4,0)</f>
        <v>16.5946</v>
      </c>
      <c r="D22" s="65">
        <f>VLOOKUP($A22,'Return Data'!$B$7:$R$526,9,0)</f>
        <v>8.2883999999999993</v>
      </c>
      <c r="E22" s="66">
        <f t="shared" si="0"/>
        <v>23</v>
      </c>
      <c r="F22" s="65">
        <f>VLOOKUP($A22,'Return Data'!$B$7:$R$526,10,0)</f>
        <v>8.3236000000000008</v>
      </c>
      <c r="G22" s="66">
        <f t="shared" si="1"/>
        <v>26</v>
      </c>
      <c r="H22" s="65">
        <f>VLOOKUP($A22,'Return Data'!$B$7:$R$526,11,0)</f>
        <v>6.36</v>
      </c>
      <c r="I22" s="66">
        <f t="shared" si="2"/>
        <v>25</v>
      </c>
      <c r="J22" s="65">
        <f>VLOOKUP($A22,'Return Data'!$B$7:$R$526,12,0)</f>
        <v>7.1684999999999999</v>
      </c>
      <c r="K22" s="66">
        <f t="shared" si="4"/>
        <v>23</v>
      </c>
      <c r="L22" s="65">
        <f>VLOOKUP($A22,'Return Data'!$B$7:$R$526,13,0)</f>
        <v>7.3513999999999999</v>
      </c>
      <c r="M22" s="66">
        <f t="shared" si="5"/>
        <v>23</v>
      </c>
      <c r="N22" s="65">
        <f>VLOOKUP($A22,'Return Data'!$B$7:$R$526,17,0)</f>
        <v>7.8014999999999999</v>
      </c>
      <c r="O22" s="66">
        <f t="shared" si="6"/>
        <v>19</v>
      </c>
      <c r="P22" s="65">
        <f>VLOOKUP($A22,'Return Data'!$B$7:$R$526,14,0)</f>
        <v>6.6715999999999998</v>
      </c>
      <c r="Q22" s="66">
        <f t="shared" si="7"/>
        <v>19</v>
      </c>
      <c r="R22" s="65">
        <f>VLOOKUP($A22,'Return Data'!$B$7:$R$526,16,0)</f>
        <v>7.5129000000000001</v>
      </c>
      <c r="S22" s="67">
        <f t="shared" si="3"/>
        <v>26</v>
      </c>
    </row>
    <row r="23" spans="1:19" x14ac:dyDescent="0.3">
      <c r="A23" s="82" t="s">
        <v>68</v>
      </c>
      <c r="B23" s="64">
        <f>VLOOKUP($A23,'Return Data'!$B$7:$R$526,3,0)</f>
        <v>44001</v>
      </c>
      <c r="C23" s="65">
        <f>VLOOKUP($A23,'Return Data'!$B$7:$R$526,4,0)</f>
        <v>1146.9942000000001</v>
      </c>
      <c r="D23" s="65">
        <f>VLOOKUP($A23,'Return Data'!$B$7:$R$526,9,0)</f>
        <v>5.9259000000000004</v>
      </c>
      <c r="E23" s="66">
        <f t="shared" si="0"/>
        <v>27</v>
      </c>
      <c r="F23" s="65">
        <f>VLOOKUP($A23,'Return Data'!$B$7:$R$526,10,0)</f>
        <v>12.709899999999999</v>
      </c>
      <c r="G23" s="66">
        <f t="shared" si="1"/>
        <v>23</v>
      </c>
      <c r="H23" s="65">
        <f>VLOOKUP($A23,'Return Data'!$B$7:$R$526,11,0)</f>
        <v>7.4852999999999996</v>
      </c>
      <c r="I23" s="66">
        <f t="shared" si="2"/>
        <v>24</v>
      </c>
      <c r="J23" s="65">
        <f>VLOOKUP($A23,'Return Data'!$B$7:$R$526,12,0)</f>
        <v>7.5842000000000001</v>
      </c>
      <c r="K23" s="66">
        <f t="shared" si="4"/>
        <v>22</v>
      </c>
      <c r="L23" s="65">
        <f>VLOOKUP($A23,'Return Data'!$B$7:$R$526,13,0)</f>
        <v>7.7935999999999996</v>
      </c>
      <c r="M23" s="66">
        <f t="shared" si="5"/>
        <v>21</v>
      </c>
      <c r="N23" s="65"/>
      <c r="O23" s="66"/>
      <c r="P23" s="65"/>
      <c r="Q23" s="66"/>
      <c r="R23" s="65">
        <f>VLOOKUP($A23,'Return Data'!$B$7:$R$526,16,0)</f>
        <v>9.2985000000000007</v>
      </c>
      <c r="S23" s="67">
        <f t="shared" si="3"/>
        <v>13</v>
      </c>
    </row>
    <row r="24" spans="1:19" x14ac:dyDescent="0.3">
      <c r="A24" s="82" t="s">
        <v>69</v>
      </c>
      <c r="B24" s="64">
        <f>VLOOKUP($A24,'Return Data'!$B$7:$R$526,3,0)</f>
        <v>44001</v>
      </c>
      <c r="C24" s="65">
        <f>VLOOKUP($A24,'Return Data'!$B$7:$R$526,4,0)</f>
        <v>32.486699999999999</v>
      </c>
      <c r="D24" s="65">
        <f>VLOOKUP($A24,'Return Data'!$B$7:$R$526,9,0)</f>
        <v>17.526900000000001</v>
      </c>
      <c r="E24" s="66">
        <f t="shared" si="0"/>
        <v>4</v>
      </c>
      <c r="F24" s="65">
        <f>VLOOKUP($A24,'Return Data'!$B$7:$R$526,10,0)</f>
        <v>20.861599999999999</v>
      </c>
      <c r="G24" s="66">
        <f t="shared" si="1"/>
        <v>14</v>
      </c>
      <c r="H24" s="65">
        <f>VLOOKUP($A24,'Return Data'!$B$7:$R$526,11,0)</f>
        <v>8.7272999999999996</v>
      </c>
      <c r="I24" s="66">
        <f t="shared" si="2"/>
        <v>22</v>
      </c>
      <c r="J24" s="65">
        <f>VLOOKUP($A24,'Return Data'!$B$7:$R$526,12,0)</f>
        <v>7.6402999999999999</v>
      </c>
      <c r="K24" s="66">
        <f t="shared" si="4"/>
        <v>21</v>
      </c>
      <c r="L24" s="65">
        <f>VLOOKUP($A24,'Return Data'!$B$7:$R$526,13,0)</f>
        <v>7.4412000000000003</v>
      </c>
      <c r="M24" s="66">
        <f t="shared" si="5"/>
        <v>22</v>
      </c>
      <c r="N24" s="65">
        <f>VLOOKUP($A24,'Return Data'!$B$7:$R$526,17,0)</f>
        <v>7.6475999999999997</v>
      </c>
      <c r="O24" s="66">
        <f t="shared" ref="O24:O35" si="8">RANK(N24,N$8:N$37,0)</f>
        <v>20</v>
      </c>
      <c r="P24" s="65">
        <f>VLOOKUP($A24,'Return Data'!$B$7:$R$526,14,0)</f>
        <v>7.6993</v>
      </c>
      <c r="Q24" s="66">
        <f t="shared" ref="Q24:Q35" si="9">RANK(P24,P$8:P$37,0)</f>
        <v>11</v>
      </c>
      <c r="R24" s="65">
        <f>VLOOKUP($A24,'Return Data'!$B$7:$R$526,16,0)</f>
        <v>8.5206999999999997</v>
      </c>
      <c r="S24" s="67">
        <f t="shared" si="3"/>
        <v>18</v>
      </c>
    </row>
    <row r="25" spans="1:19" x14ac:dyDescent="0.3">
      <c r="A25" s="82" t="s">
        <v>70</v>
      </c>
      <c r="B25" s="64">
        <f>VLOOKUP($A25,'Return Data'!$B$7:$R$526,3,0)</f>
        <v>44001</v>
      </c>
      <c r="C25" s="65">
        <f>VLOOKUP($A25,'Return Data'!$B$7:$R$526,4,0)</f>
        <v>29.0913</v>
      </c>
      <c r="D25" s="65">
        <f>VLOOKUP($A25,'Return Data'!$B$7:$R$526,9,0)</f>
        <v>19.217700000000001</v>
      </c>
      <c r="E25" s="66">
        <f t="shared" si="0"/>
        <v>3</v>
      </c>
      <c r="F25" s="65">
        <f>VLOOKUP($A25,'Return Data'!$B$7:$R$526,10,0)</f>
        <v>26.078700000000001</v>
      </c>
      <c r="G25" s="66">
        <f t="shared" si="1"/>
        <v>6</v>
      </c>
      <c r="H25" s="65">
        <f>VLOOKUP($A25,'Return Data'!$B$7:$R$526,11,0)</f>
        <v>14.371700000000001</v>
      </c>
      <c r="I25" s="66">
        <f t="shared" si="2"/>
        <v>13</v>
      </c>
      <c r="J25" s="65">
        <f>VLOOKUP($A25,'Return Data'!$B$7:$R$526,12,0)</f>
        <v>11.680999999999999</v>
      </c>
      <c r="K25" s="66">
        <f t="shared" si="4"/>
        <v>7</v>
      </c>
      <c r="L25" s="65">
        <f>VLOOKUP($A25,'Return Data'!$B$7:$R$526,13,0)</f>
        <v>11.587</v>
      </c>
      <c r="M25" s="66">
        <f t="shared" si="5"/>
        <v>8</v>
      </c>
      <c r="N25" s="65">
        <f>VLOOKUP($A25,'Return Data'!$B$7:$R$526,17,0)</f>
        <v>12.459199999999999</v>
      </c>
      <c r="O25" s="66">
        <f t="shared" si="8"/>
        <v>7</v>
      </c>
      <c r="P25" s="65">
        <f>VLOOKUP($A25,'Return Data'!$B$7:$R$526,14,0)</f>
        <v>9.4921000000000006</v>
      </c>
      <c r="Q25" s="66">
        <f t="shared" si="9"/>
        <v>1</v>
      </c>
      <c r="R25" s="65">
        <f>VLOOKUP($A25,'Return Data'!$B$7:$R$526,16,0)</f>
        <v>10.085000000000001</v>
      </c>
      <c r="S25" s="67">
        <f t="shared" si="3"/>
        <v>3</v>
      </c>
    </row>
    <row r="26" spans="1:19" x14ac:dyDescent="0.3">
      <c r="A26" s="82" t="s">
        <v>71</v>
      </c>
      <c r="B26" s="64">
        <f>VLOOKUP($A26,'Return Data'!$B$7:$R$526,3,0)</f>
        <v>44001</v>
      </c>
      <c r="C26" s="65">
        <f>VLOOKUP($A26,'Return Data'!$B$7:$R$526,4,0)</f>
        <v>23.892600000000002</v>
      </c>
      <c r="D26" s="65">
        <f>VLOOKUP($A26,'Return Data'!$B$7:$R$526,9,0)</f>
        <v>11.741</v>
      </c>
      <c r="E26" s="66">
        <f t="shared" si="0"/>
        <v>16</v>
      </c>
      <c r="F26" s="65">
        <f>VLOOKUP($A26,'Return Data'!$B$7:$R$526,10,0)</f>
        <v>24.697900000000001</v>
      </c>
      <c r="G26" s="66">
        <f t="shared" si="1"/>
        <v>9</v>
      </c>
      <c r="H26" s="65">
        <f>VLOOKUP($A26,'Return Data'!$B$7:$R$526,11,0)</f>
        <v>15.170199999999999</v>
      </c>
      <c r="I26" s="66">
        <f t="shared" si="2"/>
        <v>11</v>
      </c>
      <c r="J26" s="65">
        <f>VLOOKUP($A26,'Return Data'!$B$7:$R$526,12,0)</f>
        <v>11.6706</v>
      </c>
      <c r="K26" s="66">
        <f t="shared" si="4"/>
        <v>8</v>
      </c>
      <c r="L26" s="65">
        <f>VLOOKUP($A26,'Return Data'!$B$7:$R$526,13,0)</f>
        <v>11.8003</v>
      </c>
      <c r="M26" s="66">
        <f t="shared" si="5"/>
        <v>7</v>
      </c>
      <c r="N26" s="65">
        <f>VLOOKUP($A26,'Return Data'!$B$7:$R$526,17,0)</f>
        <v>11.575699999999999</v>
      </c>
      <c r="O26" s="66">
        <f t="shared" si="8"/>
        <v>9</v>
      </c>
      <c r="P26" s="65">
        <f>VLOOKUP($A26,'Return Data'!$B$7:$R$526,14,0)</f>
        <v>8.5116999999999994</v>
      </c>
      <c r="Q26" s="66">
        <f t="shared" si="9"/>
        <v>7</v>
      </c>
      <c r="R26" s="65">
        <f>VLOOKUP($A26,'Return Data'!$B$7:$R$526,16,0)</f>
        <v>9.5771999999999995</v>
      </c>
      <c r="S26" s="67">
        <f t="shared" si="3"/>
        <v>7</v>
      </c>
    </row>
    <row r="27" spans="1:19" x14ac:dyDescent="0.3">
      <c r="A27" s="82" t="s">
        <v>72</v>
      </c>
      <c r="B27" s="64">
        <f>VLOOKUP($A27,'Return Data'!$B$7:$R$526,3,0)</f>
        <v>44001</v>
      </c>
      <c r="C27" s="65">
        <f>VLOOKUP($A27,'Return Data'!$B$7:$R$526,4,0)</f>
        <v>13.458399999999999</v>
      </c>
      <c r="D27" s="65">
        <f>VLOOKUP($A27,'Return Data'!$B$7:$R$526,9,0)</f>
        <v>5.4138999999999999</v>
      </c>
      <c r="E27" s="66">
        <f t="shared" si="0"/>
        <v>29</v>
      </c>
      <c r="F27" s="65">
        <f>VLOOKUP($A27,'Return Data'!$B$7:$R$526,10,0)</f>
        <v>19.691500000000001</v>
      </c>
      <c r="G27" s="66">
        <f t="shared" si="1"/>
        <v>18</v>
      </c>
      <c r="H27" s="65">
        <f>VLOOKUP($A27,'Return Data'!$B$7:$R$526,11,0)</f>
        <v>16.729700000000001</v>
      </c>
      <c r="I27" s="66">
        <f t="shared" si="2"/>
        <v>4</v>
      </c>
      <c r="J27" s="65">
        <f>VLOOKUP($A27,'Return Data'!$B$7:$R$526,12,0)</f>
        <v>13.475899999999999</v>
      </c>
      <c r="K27" s="66">
        <f t="shared" si="4"/>
        <v>3</v>
      </c>
      <c r="L27" s="65">
        <f>VLOOKUP($A27,'Return Data'!$B$7:$R$526,13,0)</f>
        <v>13.809900000000001</v>
      </c>
      <c r="M27" s="66">
        <f t="shared" si="5"/>
        <v>3</v>
      </c>
      <c r="N27" s="65">
        <f>VLOOKUP($A27,'Return Data'!$B$7:$R$526,17,0)</f>
        <v>12.9565</v>
      </c>
      <c r="O27" s="66">
        <f t="shared" si="8"/>
        <v>4</v>
      </c>
      <c r="P27" s="65">
        <f>VLOOKUP($A27,'Return Data'!$B$7:$R$526,14,0)</f>
        <v>9.2866</v>
      </c>
      <c r="Q27" s="66">
        <f t="shared" si="9"/>
        <v>2</v>
      </c>
      <c r="R27" s="65">
        <f>VLOOKUP($A27,'Return Data'!$B$7:$R$526,16,0)</f>
        <v>9.5972000000000008</v>
      </c>
      <c r="S27" s="67">
        <f t="shared" si="3"/>
        <v>6</v>
      </c>
    </row>
    <row r="28" spans="1:19" x14ac:dyDescent="0.3">
      <c r="A28" s="82" t="s">
        <v>73</v>
      </c>
      <c r="B28" s="64">
        <f>VLOOKUP($A28,'Return Data'!$B$7:$R$526,3,0)</f>
        <v>44001</v>
      </c>
      <c r="C28" s="65">
        <f>VLOOKUP($A28,'Return Data'!$B$7:$R$526,4,0)</f>
        <v>29.421099999999999</v>
      </c>
      <c r="D28" s="65">
        <f>VLOOKUP($A28,'Return Data'!$B$7:$R$526,9,0)</f>
        <v>10.1191</v>
      </c>
      <c r="E28" s="66">
        <f t="shared" si="0"/>
        <v>20</v>
      </c>
      <c r="F28" s="65">
        <f>VLOOKUP($A28,'Return Data'!$B$7:$R$526,10,0)</f>
        <v>25.840800000000002</v>
      </c>
      <c r="G28" s="66">
        <f t="shared" si="1"/>
        <v>7</v>
      </c>
      <c r="H28" s="65">
        <f>VLOOKUP($A28,'Return Data'!$B$7:$R$526,11,0)</f>
        <v>16.2807</v>
      </c>
      <c r="I28" s="66">
        <f t="shared" si="2"/>
        <v>7</v>
      </c>
      <c r="J28" s="65">
        <f>VLOOKUP($A28,'Return Data'!$B$7:$R$526,12,0)</f>
        <v>11.2432</v>
      </c>
      <c r="K28" s="66">
        <f t="shared" si="4"/>
        <v>10</v>
      </c>
      <c r="L28" s="65">
        <f>VLOOKUP($A28,'Return Data'!$B$7:$R$526,13,0)</f>
        <v>10.7973</v>
      </c>
      <c r="M28" s="66">
        <f t="shared" si="5"/>
        <v>11</v>
      </c>
      <c r="N28" s="65">
        <f>VLOOKUP($A28,'Return Data'!$B$7:$R$526,17,0)</f>
        <v>11.1547</v>
      </c>
      <c r="O28" s="66">
        <f t="shared" si="8"/>
        <v>12</v>
      </c>
      <c r="P28" s="65">
        <f>VLOOKUP($A28,'Return Data'!$B$7:$R$526,14,0)</f>
        <v>7.2923999999999998</v>
      </c>
      <c r="Q28" s="66">
        <f t="shared" si="9"/>
        <v>15</v>
      </c>
      <c r="R28" s="65">
        <f>VLOOKUP($A28,'Return Data'!$B$7:$R$526,16,0)</f>
        <v>9.0626999999999995</v>
      </c>
      <c r="S28" s="67">
        <f t="shared" si="3"/>
        <v>15</v>
      </c>
    </row>
    <row r="29" spans="1:19" x14ac:dyDescent="0.3">
      <c r="A29" s="82" t="s">
        <v>74</v>
      </c>
      <c r="B29" s="64">
        <f>VLOOKUP($A29,'Return Data'!$B$7:$R$526,3,0)</f>
        <v>44001</v>
      </c>
      <c r="C29" s="65">
        <f>VLOOKUP($A29,'Return Data'!$B$7:$R$526,4,0)</f>
        <v>2162.0039999999999</v>
      </c>
      <c r="D29" s="65">
        <f>VLOOKUP($A29,'Return Data'!$B$7:$R$526,9,0)</f>
        <v>9.8505000000000003</v>
      </c>
      <c r="E29" s="66">
        <f t="shared" si="0"/>
        <v>21</v>
      </c>
      <c r="F29" s="65">
        <f>VLOOKUP($A29,'Return Data'!$B$7:$R$526,10,0)</f>
        <v>20.819800000000001</v>
      </c>
      <c r="G29" s="66">
        <f t="shared" si="1"/>
        <v>15</v>
      </c>
      <c r="H29" s="65">
        <f>VLOOKUP($A29,'Return Data'!$B$7:$R$526,11,0)</f>
        <v>12.9588</v>
      </c>
      <c r="I29" s="66">
        <f t="shared" si="2"/>
        <v>16</v>
      </c>
      <c r="J29" s="65">
        <f>VLOOKUP($A29,'Return Data'!$B$7:$R$526,12,0)</f>
        <v>10.065899999999999</v>
      </c>
      <c r="K29" s="66">
        <f t="shared" si="4"/>
        <v>16</v>
      </c>
      <c r="L29" s="65">
        <f>VLOOKUP($A29,'Return Data'!$B$7:$R$526,13,0)</f>
        <v>10.6241</v>
      </c>
      <c r="M29" s="66">
        <f t="shared" si="5"/>
        <v>12</v>
      </c>
      <c r="N29" s="65">
        <f>VLOOKUP($A29,'Return Data'!$B$7:$R$526,17,0)</f>
        <v>11.864800000000001</v>
      </c>
      <c r="O29" s="66">
        <f t="shared" si="8"/>
        <v>8</v>
      </c>
      <c r="P29" s="65">
        <f>VLOOKUP($A29,'Return Data'!$B$7:$R$526,14,0)</f>
        <v>8.5091000000000001</v>
      </c>
      <c r="Q29" s="66">
        <f t="shared" si="9"/>
        <v>8</v>
      </c>
      <c r="R29" s="65">
        <f>VLOOKUP($A29,'Return Data'!$B$7:$R$526,16,0)</f>
        <v>9.5446000000000009</v>
      </c>
      <c r="S29" s="67">
        <f t="shared" si="3"/>
        <v>8</v>
      </c>
    </row>
    <row r="30" spans="1:19" x14ac:dyDescent="0.3">
      <c r="A30" s="82" t="s">
        <v>75</v>
      </c>
      <c r="B30" s="64">
        <f>VLOOKUP($A30,'Return Data'!$B$7:$R$526,3,0)</f>
        <v>44001</v>
      </c>
      <c r="C30" s="65">
        <f>VLOOKUP($A30,'Return Data'!$B$7:$R$526,4,0)</f>
        <v>32.034399999999998</v>
      </c>
      <c r="D30" s="65">
        <f>VLOOKUP($A30,'Return Data'!$B$7:$R$526,9,0)</f>
        <v>11.3142</v>
      </c>
      <c r="E30" s="66">
        <f t="shared" si="0"/>
        <v>17</v>
      </c>
      <c r="F30" s="65">
        <f>VLOOKUP($A30,'Return Data'!$B$7:$R$526,10,0)</f>
        <v>4.2458999999999998</v>
      </c>
      <c r="G30" s="66">
        <f t="shared" si="1"/>
        <v>29</v>
      </c>
      <c r="H30" s="65">
        <f>VLOOKUP($A30,'Return Data'!$B$7:$R$526,11,0)</f>
        <v>5.5174000000000003</v>
      </c>
      <c r="I30" s="66">
        <f t="shared" si="2"/>
        <v>27</v>
      </c>
      <c r="J30" s="65">
        <f>VLOOKUP($A30,'Return Data'!$B$7:$R$526,12,0)</f>
        <v>3.6753</v>
      </c>
      <c r="K30" s="66">
        <f t="shared" si="4"/>
        <v>26</v>
      </c>
      <c r="L30" s="65">
        <f>VLOOKUP($A30,'Return Data'!$B$7:$R$526,13,0)</f>
        <v>4.8604000000000003</v>
      </c>
      <c r="M30" s="66">
        <f t="shared" si="5"/>
        <v>26</v>
      </c>
      <c r="N30" s="65">
        <f>VLOOKUP($A30,'Return Data'!$B$7:$R$526,17,0)</f>
        <v>2.6139000000000001</v>
      </c>
      <c r="O30" s="66">
        <f t="shared" si="8"/>
        <v>26</v>
      </c>
      <c r="P30" s="65">
        <f>VLOOKUP($A30,'Return Data'!$B$7:$R$526,14,0)</f>
        <v>2.3206000000000002</v>
      </c>
      <c r="Q30" s="66">
        <f t="shared" si="9"/>
        <v>26</v>
      </c>
      <c r="R30" s="65">
        <f>VLOOKUP($A30,'Return Data'!$B$7:$R$526,16,0)</f>
        <v>6.6405000000000003</v>
      </c>
      <c r="S30" s="67">
        <f t="shared" si="3"/>
        <v>28</v>
      </c>
    </row>
    <row r="31" spans="1:19" x14ac:dyDescent="0.3">
      <c r="A31" s="82" t="s">
        <v>76</v>
      </c>
      <c r="B31" s="64">
        <f>VLOOKUP($A31,'Return Data'!$B$7:$R$526,3,0)</f>
        <v>44001</v>
      </c>
      <c r="C31" s="65">
        <f>VLOOKUP($A31,'Return Data'!$B$7:$R$526,4,0)</f>
        <v>64.0077</v>
      </c>
      <c r="D31" s="65">
        <f>VLOOKUP($A31,'Return Data'!$B$7:$R$526,9,0)</f>
        <v>5.4145000000000003</v>
      </c>
      <c r="E31" s="66">
        <f t="shared" si="0"/>
        <v>28</v>
      </c>
      <c r="F31" s="65">
        <f>VLOOKUP($A31,'Return Data'!$B$7:$R$526,10,0)</f>
        <v>6.2359</v>
      </c>
      <c r="G31" s="66">
        <f t="shared" si="1"/>
        <v>28</v>
      </c>
      <c r="H31" s="65">
        <f>VLOOKUP($A31,'Return Data'!$B$7:$R$526,11,0)</f>
        <v>6.3532000000000002</v>
      </c>
      <c r="I31" s="66">
        <f t="shared" si="2"/>
        <v>26</v>
      </c>
      <c r="J31" s="65">
        <f>VLOOKUP($A31,'Return Data'!$B$7:$R$526,12,0)</f>
        <v>6.1417000000000002</v>
      </c>
      <c r="K31" s="66">
        <f t="shared" si="4"/>
        <v>24</v>
      </c>
      <c r="L31" s="65">
        <f>VLOOKUP($A31,'Return Data'!$B$7:$R$526,13,0)</f>
        <v>6.1363000000000003</v>
      </c>
      <c r="M31" s="66">
        <f t="shared" si="5"/>
        <v>25</v>
      </c>
      <c r="N31" s="65">
        <f>VLOOKUP($A31,'Return Data'!$B$7:$R$526,17,0)</f>
        <v>6.9908000000000001</v>
      </c>
      <c r="O31" s="66">
        <f t="shared" si="8"/>
        <v>21</v>
      </c>
      <c r="P31" s="65">
        <f>VLOOKUP($A31,'Return Data'!$B$7:$R$526,14,0)</f>
        <v>4.2214999999999998</v>
      </c>
      <c r="Q31" s="66">
        <f t="shared" si="9"/>
        <v>23</v>
      </c>
      <c r="R31" s="65">
        <f>VLOOKUP($A31,'Return Data'!$B$7:$R$526,16,0)</f>
        <v>7.2499000000000002</v>
      </c>
      <c r="S31" s="67">
        <f t="shared" si="3"/>
        <v>27</v>
      </c>
    </row>
    <row r="32" spans="1:19" x14ac:dyDescent="0.3">
      <c r="A32" s="82" t="s">
        <v>77</v>
      </c>
      <c r="B32" s="64">
        <f>VLOOKUP($A32,'Return Data'!$B$7:$R$526,3,0)</f>
        <v>44001</v>
      </c>
      <c r="C32" s="65">
        <f>VLOOKUP($A32,'Return Data'!$B$7:$R$526,4,0)</f>
        <v>15.8131</v>
      </c>
      <c r="D32" s="65">
        <f>VLOOKUP($A32,'Return Data'!$B$7:$R$526,9,0)</f>
        <v>7.1992000000000003</v>
      </c>
      <c r="E32" s="66">
        <f t="shared" si="0"/>
        <v>26</v>
      </c>
      <c r="F32" s="65">
        <f>VLOOKUP($A32,'Return Data'!$B$7:$R$526,10,0)</f>
        <v>20.429600000000001</v>
      </c>
      <c r="G32" s="66">
        <f t="shared" si="1"/>
        <v>17</v>
      </c>
      <c r="H32" s="65">
        <f>VLOOKUP($A32,'Return Data'!$B$7:$R$526,11,0)</f>
        <v>16.3522</v>
      </c>
      <c r="I32" s="66">
        <f t="shared" si="2"/>
        <v>6</v>
      </c>
      <c r="J32" s="65">
        <f>VLOOKUP($A32,'Return Data'!$B$7:$R$526,12,0)</f>
        <v>10.833600000000001</v>
      </c>
      <c r="K32" s="66">
        <f t="shared" si="4"/>
        <v>12</v>
      </c>
      <c r="L32" s="65">
        <f>VLOOKUP($A32,'Return Data'!$B$7:$R$526,13,0)</f>
        <v>11.037100000000001</v>
      </c>
      <c r="M32" s="66">
        <f t="shared" si="5"/>
        <v>10</v>
      </c>
      <c r="N32" s="65">
        <f>VLOOKUP($A32,'Return Data'!$B$7:$R$526,17,0)</f>
        <v>10.848699999999999</v>
      </c>
      <c r="O32" s="66">
        <f t="shared" si="8"/>
        <v>14</v>
      </c>
      <c r="P32" s="65">
        <f>VLOOKUP($A32,'Return Data'!$B$7:$R$526,14,0)</f>
        <v>7.3189000000000002</v>
      </c>
      <c r="Q32" s="66">
        <f t="shared" si="9"/>
        <v>13</v>
      </c>
      <c r="R32" s="65">
        <f>VLOOKUP($A32,'Return Data'!$B$7:$R$526,16,0)</f>
        <v>9.4199000000000002</v>
      </c>
      <c r="S32" s="67">
        <f t="shared" si="3"/>
        <v>11</v>
      </c>
    </row>
    <row r="33" spans="1:19" x14ac:dyDescent="0.3">
      <c r="A33" s="82" t="s">
        <v>78</v>
      </c>
      <c r="B33" s="64">
        <f>VLOOKUP($A33,'Return Data'!$B$7:$R$526,3,0)</f>
        <v>44001</v>
      </c>
      <c r="C33" s="65">
        <f>VLOOKUP($A33,'Return Data'!$B$7:$R$526,4,0)</f>
        <v>28.317499999999999</v>
      </c>
      <c r="D33" s="65">
        <f>VLOOKUP($A33,'Return Data'!$B$7:$R$526,9,0)</f>
        <v>10.3393</v>
      </c>
      <c r="E33" s="66">
        <f t="shared" si="0"/>
        <v>19</v>
      </c>
      <c r="F33" s="65">
        <f>VLOOKUP($A33,'Return Data'!$B$7:$R$526,10,0)</f>
        <v>24.811499999999999</v>
      </c>
      <c r="G33" s="66">
        <f t="shared" si="1"/>
        <v>8</v>
      </c>
      <c r="H33" s="65">
        <f>VLOOKUP($A33,'Return Data'!$B$7:$R$526,11,0)</f>
        <v>16.720600000000001</v>
      </c>
      <c r="I33" s="66">
        <f t="shared" si="2"/>
        <v>5</v>
      </c>
      <c r="J33" s="65">
        <f>VLOOKUP($A33,'Return Data'!$B$7:$R$526,12,0)</f>
        <v>12.673299999999999</v>
      </c>
      <c r="K33" s="66">
        <f t="shared" si="4"/>
        <v>6</v>
      </c>
      <c r="L33" s="65">
        <f>VLOOKUP($A33,'Return Data'!$B$7:$R$526,13,0)</f>
        <v>13.4551</v>
      </c>
      <c r="M33" s="66">
        <f t="shared" si="5"/>
        <v>4</v>
      </c>
      <c r="N33" s="65">
        <f>VLOOKUP($A33,'Return Data'!$B$7:$R$526,17,0)</f>
        <v>13.164899999999999</v>
      </c>
      <c r="O33" s="66">
        <f t="shared" si="8"/>
        <v>3</v>
      </c>
      <c r="P33" s="65">
        <f>VLOOKUP($A33,'Return Data'!$B$7:$R$526,14,0)</f>
        <v>8.8544999999999998</v>
      </c>
      <c r="Q33" s="66">
        <f t="shared" si="9"/>
        <v>5</v>
      </c>
      <c r="R33" s="65">
        <f>VLOOKUP($A33,'Return Data'!$B$7:$R$526,16,0)</f>
        <v>9.5124999999999993</v>
      </c>
      <c r="S33" s="67">
        <f t="shared" si="3"/>
        <v>9</v>
      </c>
    </row>
    <row r="34" spans="1:19" x14ac:dyDescent="0.3">
      <c r="A34" s="82" t="s">
        <v>79</v>
      </c>
      <c r="B34" s="64">
        <f>VLOOKUP($A34,'Return Data'!$B$7:$R$526,3,0)</f>
        <v>44001</v>
      </c>
      <c r="C34" s="65">
        <f>VLOOKUP($A34,'Return Data'!$B$7:$R$526,4,0)</f>
        <v>33.515599999999999</v>
      </c>
      <c r="D34" s="65">
        <f>VLOOKUP($A34,'Return Data'!$B$7:$R$526,9,0)</f>
        <v>17.317399999999999</v>
      </c>
      <c r="E34" s="66">
        <f t="shared" si="0"/>
        <v>5</v>
      </c>
      <c r="F34" s="65">
        <f>VLOOKUP($A34,'Return Data'!$B$7:$R$526,10,0)</f>
        <v>22.500800000000002</v>
      </c>
      <c r="G34" s="66">
        <f t="shared" si="1"/>
        <v>12</v>
      </c>
      <c r="H34" s="65">
        <f>VLOOKUP($A34,'Return Data'!$B$7:$R$526,11,0)</f>
        <v>13.648099999999999</v>
      </c>
      <c r="I34" s="66">
        <f t="shared" si="2"/>
        <v>14</v>
      </c>
      <c r="J34" s="65">
        <f>VLOOKUP($A34,'Return Data'!$B$7:$R$526,12,0)</f>
        <v>10.3071</v>
      </c>
      <c r="K34" s="66">
        <f t="shared" si="4"/>
        <v>15</v>
      </c>
      <c r="L34" s="65">
        <f>VLOOKUP($A34,'Return Data'!$B$7:$R$526,13,0)</f>
        <v>10.3416</v>
      </c>
      <c r="M34" s="66">
        <f t="shared" si="5"/>
        <v>16</v>
      </c>
      <c r="N34" s="65">
        <f>VLOOKUP($A34,'Return Data'!$B$7:$R$526,17,0)</f>
        <v>9.8280999999999992</v>
      </c>
      <c r="O34" s="66">
        <f t="shared" si="8"/>
        <v>17</v>
      </c>
      <c r="P34" s="65">
        <f>VLOOKUP($A34,'Return Data'!$B$7:$R$526,14,0)</f>
        <v>6.8480999999999996</v>
      </c>
      <c r="Q34" s="66">
        <f t="shared" si="9"/>
        <v>18</v>
      </c>
      <c r="R34" s="65">
        <f>VLOOKUP($A34,'Return Data'!$B$7:$R$526,16,0)</f>
        <v>9.6187000000000005</v>
      </c>
      <c r="S34" s="67">
        <f t="shared" si="3"/>
        <v>5</v>
      </c>
    </row>
    <row r="35" spans="1:19" x14ac:dyDescent="0.3">
      <c r="A35" s="82" t="s">
        <v>80</v>
      </c>
      <c r="B35" s="64">
        <f>VLOOKUP($A35,'Return Data'!$B$7:$R$526,3,0)</f>
        <v>44001</v>
      </c>
      <c r="C35" s="65">
        <f>VLOOKUP($A35,'Return Data'!$B$7:$R$526,4,0)</f>
        <v>19.069500000000001</v>
      </c>
      <c r="D35" s="65">
        <f>VLOOKUP($A35,'Return Data'!$B$7:$R$526,9,0)</f>
        <v>12.7887</v>
      </c>
      <c r="E35" s="66">
        <f t="shared" si="0"/>
        <v>14</v>
      </c>
      <c r="F35" s="65">
        <f>VLOOKUP($A35,'Return Data'!$B$7:$R$526,10,0)</f>
        <v>26.587900000000001</v>
      </c>
      <c r="G35" s="66">
        <f t="shared" si="1"/>
        <v>5</v>
      </c>
      <c r="H35" s="65">
        <f>VLOOKUP($A35,'Return Data'!$B$7:$R$526,11,0)</f>
        <v>15.7119</v>
      </c>
      <c r="I35" s="66">
        <f t="shared" si="2"/>
        <v>9</v>
      </c>
      <c r="J35" s="65">
        <f>VLOOKUP($A35,'Return Data'!$B$7:$R$526,12,0)</f>
        <v>11.4108</v>
      </c>
      <c r="K35" s="66">
        <f t="shared" si="4"/>
        <v>9</v>
      </c>
      <c r="L35" s="65">
        <f>VLOOKUP($A35,'Return Data'!$B$7:$R$526,13,0)</f>
        <v>11.555099999999999</v>
      </c>
      <c r="M35" s="66">
        <f t="shared" si="5"/>
        <v>9</v>
      </c>
      <c r="N35" s="65">
        <f>VLOOKUP($A35,'Return Data'!$B$7:$R$526,17,0)</f>
        <v>11.072100000000001</v>
      </c>
      <c r="O35" s="66">
        <f t="shared" si="8"/>
        <v>13</v>
      </c>
      <c r="P35" s="65">
        <f>VLOOKUP($A35,'Return Data'!$B$7:$R$526,14,0)</f>
        <v>7.3433999999999999</v>
      </c>
      <c r="Q35" s="66">
        <f t="shared" si="9"/>
        <v>12</v>
      </c>
      <c r="R35" s="65">
        <f>VLOOKUP($A35,'Return Data'!$B$7:$R$526,16,0)</f>
        <v>7.8712</v>
      </c>
      <c r="S35" s="67">
        <f t="shared" si="3"/>
        <v>22</v>
      </c>
    </row>
    <row r="36" spans="1:19" x14ac:dyDescent="0.3">
      <c r="A36" s="82" t="s">
        <v>365</v>
      </c>
      <c r="B36" s="64">
        <f>VLOOKUP($A36,'Return Data'!$B$7:$R$526,3,0)</f>
        <v>44001</v>
      </c>
      <c r="C36" s="65">
        <f>VLOOKUP($A36,'Return Data'!$B$7:$R$526,4,0)</f>
        <v>0.38469999999999999</v>
      </c>
      <c r="D36" s="65">
        <f>VLOOKUP($A36,'Return Data'!$B$7:$R$526,9,0)</f>
        <v>8.6326000000000001</v>
      </c>
      <c r="E36" s="66">
        <f t="shared" si="0"/>
        <v>22</v>
      </c>
      <c r="F36" s="65">
        <f>VLOOKUP($A36,'Return Data'!$B$7:$R$526,10,0)</f>
        <v>8.8562999999999992</v>
      </c>
      <c r="G36" s="66">
        <f t="shared" si="1"/>
        <v>25</v>
      </c>
      <c r="H36" s="65"/>
      <c r="I36" s="66"/>
      <c r="J36" s="65"/>
      <c r="K36" s="66"/>
      <c r="L36" s="65"/>
      <c r="M36" s="66"/>
      <c r="N36" s="65"/>
      <c r="O36" s="66"/>
      <c r="P36" s="65"/>
      <c r="Q36" s="66"/>
      <c r="R36" s="65">
        <f>VLOOKUP($A36,'Return Data'!$B$7:$R$526,16,0)</f>
        <v>8.8167000000000009</v>
      </c>
      <c r="S36" s="67">
        <f t="shared" si="3"/>
        <v>16</v>
      </c>
    </row>
    <row r="37" spans="1:19" x14ac:dyDescent="0.3">
      <c r="A37" s="82" t="s">
        <v>81</v>
      </c>
      <c r="B37" s="64">
        <f>VLOOKUP($A37,'Return Data'!$B$7:$R$526,3,0)</f>
        <v>44001</v>
      </c>
      <c r="C37" s="65">
        <f>VLOOKUP($A37,'Return Data'!$B$7:$R$526,4,0)</f>
        <v>21.561299999999999</v>
      </c>
      <c r="D37" s="65">
        <f>VLOOKUP($A37,'Return Data'!$B$7:$R$526,9,0)</f>
        <v>12.946400000000001</v>
      </c>
      <c r="E37" s="66">
        <f t="shared" si="0"/>
        <v>13</v>
      </c>
      <c r="F37" s="65">
        <f>VLOOKUP($A37,'Return Data'!$B$7:$R$526,10,0)</f>
        <v>27.743300000000001</v>
      </c>
      <c r="G37" s="66">
        <f t="shared" si="1"/>
        <v>3</v>
      </c>
      <c r="H37" s="65">
        <f>VLOOKUP($A37,'Return Data'!$B$7:$R$526,11,0)</f>
        <v>7.9683000000000002</v>
      </c>
      <c r="I37" s="66">
        <f>RANK(H37,H$8:H$37,0)</f>
        <v>23</v>
      </c>
      <c r="J37" s="65">
        <f>VLOOKUP($A37,'Return Data'!$B$7:$R$526,12,0)</f>
        <v>4.9786999999999999</v>
      </c>
      <c r="K37" s="66">
        <f>RANK(J37,J$8:J$37,0)</f>
        <v>25</v>
      </c>
      <c r="L37" s="65">
        <f>VLOOKUP($A37,'Return Data'!$B$7:$R$526,13,0)</f>
        <v>6.3174999999999999</v>
      </c>
      <c r="M37" s="66">
        <f>RANK(L37,L$8:L$37,0)</f>
        <v>24</v>
      </c>
      <c r="N37" s="65">
        <f>VLOOKUP($A37,'Return Data'!$B$7:$R$526,17,0)</f>
        <v>2.0217000000000001</v>
      </c>
      <c r="O37" s="66">
        <f>RANK(N37,N$8:N$37,0)</f>
        <v>27</v>
      </c>
      <c r="P37" s="65">
        <f>VLOOKUP($A37,'Return Data'!$B$7:$R$526,14,0)</f>
        <v>1.9825999999999999</v>
      </c>
      <c r="Q37" s="66">
        <f>RANK(P37,P$8:P$37,0)</f>
        <v>27</v>
      </c>
      <c r="R37" s="65">
        <f>VLOOKUP($A37,'Return Data'!$B$7:$R$526,16,0)</f>
        <v>7.5397999999999996</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12.175843333333335</v>
      </c>
      <c r="E39" s="88"/>
      <c r="F39" s="89">
        <f>AVERAGE(F8:F37)</f>
        <v>15.28725</v>
      </c>
      <c r="G39" s="88"/>
      <c r="H39" s="89">
        <f>AVERAGE(H8:H37)</f>
        <v>10.394524137931036</v>
      </c>
      <c r="I39" s="88"/>
      <c r="J39" s="89">
        <f>AVERAGE(J8:J37)</f>
        <v>9.1645857142857121</v>
      </c>
      <c r="K39" s="88"/>
      <c r="L39" s="89">
        <f>AVERAGE(L8:L37)</f>
        <v>9.7333607142857126</v>
      </c>
      <c r="M39" s="88"/>
      <c r="N39" s="89">
        <f>AVERAGE(N8:N37)</f>
        <v>9.5234481481481481</v>
      </c>
      <c r="O39" s="88"/>
      <c r="P39" s="89">
        <f>AVERAGE(P8:P37)</f>
        <v>6.8020666666666667</v>
      </c>
      <c r="Q39" s="88"/>
      <c r="R39" s="89">
        <f>AVERAGE(R8:R37)</f>
        <v>7.0785833333333317</v>
      </c>
      <c r="S39" s="90"/>
    </row>
    <row r="40" spans="1:19" x14ac:dyDescent="0.3">
      <c r="A40" s="87" t="s">
        <v>28</v>
      </c>
      <c r="B40" s="88"/>
      <c r="C40" s="88"/>
      <c r="D40" s="89">
        <f>MIN(D8:D37)</f>
        <v>0</v>
      </c>
      <c r="E40" s="88"/>
      <c r="F40" s="89">
        <f>MIN(F8:F37)</f>
        <v>-103.60509999999999</v>
      </c>
      <c r="G40" s="88"/>
      <c r="H40" s="89">
        <f>MIN(H8:H37)</f>
        <v>-48.671999999999997</v>
      </c>
      <c r="I40" s="88"/>
      <c r="J40" s="89">
        <f>MIN(J8:J37)</f>
        <v>-3.6566000000000001</v>
      </c>
      <c r="K40" s="88"/>
      <c r="L40" s="89">
        <f>MIN(L8:L37)</f>
        <v>-0.86229999999999996</v>
      </c>
      <c r="M40" s="88"/>
      <c r="N40" s="89">
        <f>MIN(N8:N37)</f>
        <v>2.0217000000000001</v>
      </c>
      <c r="O40" s="88"/>
      <c r="P40" s="89">
        <f>MIN(P8:P37)</f>
        <v>1.9825999999999999</v>
      </c>
      <c r="Q40" s="88"/>
      <c r="R40" s="89">
        <f>MIN(R8:R37)</f>
        <v>-42.2121</v>
      </c>
      <c r="S40" s="90"/>
    </row>
    <row r="41" spans="1:19" ht="15" thickBot="1" x14ac:dyDescent="0.35">
      <c r="A41" s="91" t="s">
        <v>29</v>
      </c>
      <c r="B41" s="92"/>
      <c r="C41" s="92"/>
      <c r="D41" s="93">
        <f>MAX(D8:D37)</f>
        <v>23.859400000000001</v>
      </c>
      <c r="E41" s="92"/>
      <c r="F41" s="93">
        <f>MAX(F8:F37)</f>
        <v>29.708500000000001</v>
      </c>
      <c r="G41" s="92"/>
      <c r="H41" s="93">
        <f>MAX(H8:H37)</f>
        <v>21.840699999999998</v>
      </c>
      <c r="I41" s="92"/>
      <c r="J41" s="93">
        <f>MAX(J8:J37)</f>
        <v>14.4246</v>
      </c>
      <c r="K41" s="92"/>
      <c r="L41" s="93">
        <f>MAX(L8:L37)</f>
        <v>19.921399999999998</v>
      </c>
      <c r="M41" s="92"/>
      <c r="N41" s="93">
        <f>MAX(N8:N37)</f>
        <v>14.0969</v>
      </c>
      <c r="O41" s="92"/>
      <c r="P41" s="93">
        <f>MAX(P8:P37)</f>
        <v>9.4921000000000006</v>
      </c>
      <c r="Q41" s="92"/>
      <c r="R41" s="93">
        <f>MAX(R8:R37)</f>
        <v>11.150600000000001</v>
      </c>
      <c r="S41" s="94"/>
    </row>
    <row r="42" spans="1:19" x14ac:dyDescent="0.3">
      <c r="A42" s="113" t="s">
        <v>436</v>
      </c>
    </row>
    <row r="43" spans="1:19" x14ac:dyDescent="0.3">
      <c r="A43" s="14" t="s">
        <v>342</v>
      </c>
    </row>
  </sheetData>
  <sheetProtection algorithmName="SHA-512" hashValue="2BPAFmd9b8JxSK4/3nShH/nn1KqWaZ5mhjCk0WfhuyYRXCnMG0k1ma0E6p9Ph+tQw8dtc1N5hQYzZaZmG7YF1Q==" saltValue="nsm2JIfSM83YNrL44m+6C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7" t="s">
        <v>349</v>
      </c>
    </row>
    <row r="3" spans="1:19" ht="15" thickBot="1" x14ac:dyDescent="0.35">
      <c r="A3" s="128"/>
    </row>
    <row r="4" spans="1:19" ht="15" thickBot="1" x14ac:dyDescent="0.35"/>
    <row r="5" spans="1:19" x14ac:dyDescent="0.3">
      <c r="A5" s="29" t="s">
        <v>351</v>
      </c>
      <c r="B5" s="125" t="s">
        <v>8</v>
      </c>
      <c r="C5" s="125" t="s">
        <v>9</v>
      </c>
      <c r="D5" s="131" t="s">
        <v>48</v>
      </c>
      <c r="E5" s="131"/>
      <c r="F5" s="131" t="s">
        <v>1</v>
      </c>
      <c r="G5" s="131"/>
      <c r="H5" s="131" t="s">
        <v>2</v>
      </c>
      <c r="I5" s="131"/>
      <c r="J5" s="131" t="s">
        <v>3</v>
      </c>
      <c r="K5" s="131"/>
      <c r="L5" s="131" t="s">
        <v>4</v>
      </c>
      <c r="M5" s="131"/>
      <c r="N5" s="131" t="s">
        <v>384</v>
      </c>
      <c r="O5" s="131"/>
      <c r="P5" s="131" t="s">
        <v>5</v>
      </c>
      <c r="Q5" s="131"/>
      <c r="R5" s="131" t="s">
        <v>46</v>
      </c>
      <c r="S5" s="134"/>
    </row>
    <row r="6" spans="1:19" x14ac:dyDescent="0.3">
      <c r="A6" s="17" t="s">
        <v>7</v>
      </c>
      <c r="B6" s="126"/>
      <c r="C6" s="126"/>
      <c r="D6" s="57" t="s">
        <v>0</v>
      </c>
      <c r="E6" s="57" t="s">
        <v>10</v>
      </c>
      <c r="F6" s="57" t="s">
        <v>0</v>
      </c>
      <c r="G6" s="57" t="s">
        <v>10</v>
      </c>
      <c r="H6" s="57" t="s">
        <v>0</v>
      </c>
      <c r="I6" s="57" t="s">
        <v>10</v>
      </c>
      <c r="J6" s="57" t="s">
        <v>0</v>
      </c>
      <c r="K6" s="57" t="s">
        <v>10</v>
      </c>
      <c r="L6" s="57" t="s">
        <v>432</v>
      </c>
      <c r="M6" s="57" t="s">
        <v>10</v>
      </c>
      <c r="N6" s="57" t="s">
        <v>433</v>
      </c>
      <c r="O6" s="57" t="s">
        <v>10</v>
      </c>
      <c r="P6" s="57" t="s">
        <v>433</v>
      </c>
      <c r="Q6" s="57" t="s">
        <v>10</v>
      </c>
      <c r="R6" s="57" t="s">
        <v>433</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Data'!$B$7:$R$526,3,0)</f>
        <v>44001</v>
      </c>
      <c r="C8" s="65">
        <f>VLOOKUP($A8,'Return Data'!$B$7:$R$526,4,0)</f>
        <v>22.380700000000001</v>
      </c>
      <c r="D8" s="65">
        <f>VLOOKUP($A8,'Return Data'!$B$7:$R$526,9,0)</f>
        <v>23.294599999999999</v>
      </c>
      <c r="E8" s="66">
        <f t="shared" ref="E8:G8" si="0">RANK(D8,D$8:D$41,0)</f>
        <v>2</v>
      </c>
      <c r="F8" s="65">
        <f>VLOOKUP($A8,'Return Data'!$B$7:$R$526,10,0)</f>
        <v>17.0792</v>
      </c>
      <c r="G8" s="66">
        <f t="shared" si="0"/>
        <v>24</v>
      </c>
      <c r="H8" s="65">
        <f>VLOOKUP($A8,'Return Data'!$B$7:$R$526,11,0)</f>
        <v>8.5959000000000003</v>
      </c>
      <c r="I8" s="66">
        <f t="shared" ref="I8" si="1">RANK(H8,H$8:H$41,0)</f>
        <v>24</v>
      </c>
      <c r="J8" s="65">
        <f>VLOOKUP($A8,'Return Data'!$B$7:$R$526,12,0)</f>
        <v>-4.2106000000000003</v>
      </c>
      <c r="K8" s="66">
        <f t="shared" ref="K8" si="2">RANK(J8,J$8:J$41,0)</f>
        <v>31</v>
      </c>
      <c r="L8" s="65">
        <f>VLOOKUP($A8,'Return Data'!$B$7:$R$526,13,0)</f>
        <v>9.1399999999999995E-2</v>
      </c>
      <c r="M8" s="66">
        <f t="shared" ref="M8" si="3">RANK(L8,L$8:L$41,0)</f>
        <v>30</v>
      </c>
      <c r="N8" s="65">
        <f>VLOOKUP($A8,'Return Data'!$B$7:$R$526,17,0)</f>
        <v>4.1169000000000002</v>
      </c>
      <c r="O8" s="66">
        <f t="shared" ref="O8" si="4">RANK(N8,N$8:N$41,0)</f>
        <v>26</v>
      </c>
      <c r="P8" s="65">
        <f>VLOOKUP($A8,'Return Data'!$B$7:$R$526,14,0)</f>
        <v>2.3795999999999999</v>
      </c>
      <c r="Q8" s="66">
        <f t="shared" ref="Q8" si="5">RANK(P8,P$8:P$41,0)</f>
        <v>28</v>
      </c>
      <c r="R8" s="65">
        <f>VLOOKUP($A8,'Return Data'!$B$7:$R$526,16,0)</f>
        <v>7.4542000000000002</v>
      </c>
      <c r="S8" s="67">
        <f t="shared" ref="S8" si="6">RANK(R8,R$8:R$41,0)</f>
        <v>21</v>
      </c>
    </row>
    <row r="9" spans="1:19" x14ac:dyDescent="0.3">
      <c r="A9" s="82" t="s">
        <v>83</v>
      </c>
      <c r="B9" s="64">
        <f>VLOOKUP($A9,'Return Data'!$B$7:$R$526,3,0)</f>
        <v>44001</v>
      </c>
      <c r="C9" s="65">
        <f>VLOOKUP($A9,'Return Data'!$B$7:$R$526,4,0)</f>
        <v>32.355600000000003</v>
      </c>
      <c r="D9" s="65">
        <f>VLOOKUP($A9,'Return Data'!$B$7:$R$526,9,0)</f>
        <v>23.297699999999999</v>
      </c>
      <c r="E9" s="66">
        <f t="shared" ref="E9:E41" si="7">RANK(D9,D$8:D$41,0)</f>
        <v>1</v>
      </c>
      <c r="F9" s="65">
        <f>VLOOKUP($A9,'Return Data'!$B$7:$R$526,10,0)</f>
        <v>17.095400000000001</v>
      </c>
      <c r="G9" s="66">
        <f t="shared" ref="G9:G41" si="8">RANK(F9,F$8:F$41,0)</f>
        <v>23</v>
      </c>
      <c r="H9" s="65">
        <f>VLOOKUP($A9,'Return Data'!$B$7:$R$526,11,0)</f>
        <v>8.6058000000000003</v>
      </c>
      <c r="I9" s="66">
        <f t="shared" ref="I9:I41" si="9">RANK(H9,H$8:H$41,0)</f>
        <v>23</v>
      </c>
      <c r="J9" s="65">
        <f>VLOOKUP($A9,'Return Data'!$B$7:$R$526,12,0)</f>
        <v>-4.2049000000000003</v>
      </c>
      <c r="K9" s="66">
        <f t="shared" ref="K9:K41" si="10">RANK(J9,J$8:J$41,0)</f>
        <v>30</v>
      </c>
      <c r="L9" s="65">
        <f>VLOOKUP($A9,'Return Data'!$B$7:$R$526,13,0)</f>
        <v>9.5600000000000004E-2</v>
      </c>
      <c r="M9" s="66">
        <f t="shared" ref="M9:M41" si="11">RANK(L9,L$8:L$41,0)</f>
        <v>29</v>
      </c>
      <c r="N9" s="65">
        <f>VLOOKUP($A9,'Return Data'!$B$7:$R$526,17,0)</f>
        <v>4.1193999999999997</v>
      </c>
      <c r="O9" s="66">
        <f t="shared" ref="O9:O41" si="12">RANK(N9,N$8:N$41,0)</f>
        <v>25</v>
      </c>
      <c r="P9" s="65">
        <f>VLOOKUP($A9,'Return Data'!$B$7:$R$526,14,0)</f>
        <v>2.3814000000000002</v>
      </c>
      <c r="Q9" s="66">
        <f t="shared" ref="Q9:Q41" si="13">RANK(P9,P$8:P$41,0)</f>
        <v>27</v>
      </c>
      <c r="R9" s="65">
        <f>VLOOKUP($A9,'Return Data'!$B$7:$R$526,16,0)</f>
        <v>7.7468000000000004</v>
      </c>
      <c r="S9" s="67">
        <f t="shared" ref="S9:S41" si="14">RANK(R9,R$8:R$41,0)</f>
        <v>18</v>
      </c>
    </row>
    <row r="10" spans="1:19" x14ac:dyDescent="0.3">
      <c r="A10" s="82" t="s">
        <v>84</v>
      </c>
      <c r="B10" s="64">
        <f>VLOOKUP($A10,'Return Data'!$B$7:$R$526,3,0)</f>
        <v>44001</v>
      </c>
      <c r="C10" s="65">
        <f>VLOOKUP($A10,'Return Data'!$B$7:$R$526,4,0)</f>
        <v>0.96740000000000004</v>
      </c>
      <c r="D10" s="65">
        <f>VLOOKUP($A10,'Return Data'!$B$7:$R$526,9,0)</f>
        <v>0</v>
      </c>
      <c r="E10" s="66">
        <f t="shared" si="7"/>
        <v>33</v>
      </c>
      <c r="F10" s="65">
        <f>VLOOKUP($A10,'Return Data'!$B$7:$R$526,10,0)</f>
        <v>-103.60120000000001</v>
      </c>
      <c r="G10" s="66">
        <f t="shared" si="8"/>
        <v>34</v>
      </c>
      <c r="H10" s="65">
        <f>VLOOKUP($A10,'Return Data'!$B$7:$R$526,11,0)</f>
        <v>-48.663200000000003</v>
      </c>
      <c r="I10" s="66">
        <f t="shared" si="9"/>
        <v>32</v>
      </c>
      <c r="J10" s="65"/>
      <c r="K10" s="66"/>
      <c r="L10" s="65"/>
      <c r="M10" s="66"/>
      <c r="N10" s="65"/>
      <c r="O10" s="66"/>
      <c r="P10" s="65"/>
      <c r="Q10" s="66"/>
      <c r="R10" s="65">
        <f>VLOOKUP($A10,'Return Data'!$B$7:$R$526,16,0)</f>
        <v>-42.203499999999998</v>
      </c>
      <c r="S10" s="67">
        <f t="shared" si="14"/>
        <v>33</v>
      </c>
    </row>
    <row r="11" spans="1:19" x14ac:dyDescent="0.3">
      <c r="A11" s="82" t="s">
        <v>85</v>
      </c>
      <c r="B11" s="64">
        <f>VLOOKUP($A11,'Return Data'!$B$7:$R$526,3,0)</f>
        <v>44001</v>
      </c>
      <c r="C11" s="65">
        <f>VLOOKUP($A11,'Return Data'!$B$7:$R$526,4,0)</f>
        <v>1.3985000000000001</v>
      </c>
      <c r="D11" s="65">
        <f>VLOOKUP($A11,'Return Data'!$B$7:$R$526,9,0)</f>
        <v>0</v>
      </c>
      <c r="E11" s="66">
        <f t="shared" si="7"/>
        <v>33</v>
      </c>
      <c r="F11" s="65">
        <f>VLOOKUP($A11,'Return Data'!$B$7:$R$526,10,0)</f>
        <v>-103.5919</v>
      </c>
      <c r="G11" s="66">
        <f t="shared" si="8"/>
        <v>33</v>
      </c>
      <c r="H11" s="65">
        <f>VLOOKUP($A11,'Return Data'!$B$7:$R$526,11,0)</f>
        <v>-48.6693</v>
      </c>
      <c r="I11" s="66">
        <f t="shared" si="9"/>
        <v>33</v>
      </c>
      <c r="J11" s="65"/>
      <c r="K11" s="66"/>
      <c r="L11" s="65"/>
      <c r="M11" s="66"/>
      <c r="N11" s="65"/>
      <c r="O11" s="66"/>
      <c r="P11" s="65"/>
      <c r="Q11" s="66"/>
      <c r="R11" s="65">
        <f>VLOOKUP($A11,'Return Data'!$B$7:$R$526,16,0)</f>
        <v>-42.2072</v>
      </c>
      <c r="S11" s="67">
        <f t="shared" si="14"/>
        <v>34</v>
      </c>
    </row>
    <row r="12" spans="1:19" x14ac:dyDescent="0.3">
      <c r="A12" s="82" t="s">
        <v>86</v>
      </c>
      <c r="B12" s="64">
        <f>VLOOKUP($A12,'Return Data'!$B$7:$R$526,3,0)</f>
        <v>44001</v>
      </c>
      <c r="C12" s="65">
        <f>VLOOKUP($A12,'Return Data'!$B$7:$R$526,4,0)</f>
        <v>22.0334</v>
      </c>
      <c r="D12" s="65">
        <f>VLOOKUP($A12,'Return Data'!$B$7:$R$526,9,0)</f>
        <v>19.159700000000001</v>
      </c>
      <c r="E12" s="66">
        <f t="shared" si="7"/>
        <v>3</v>
      </c>
      <c r="F12" s="65">
        <f>VLOOKUP($A12,'Return Data'!$B$7:$R$526,10,0)</f>
        <v>29.248000000000001</v>
      </c>
      <c r="G12" s="66">
        <f t="shared" si="8"/>
        <v>1</v>
      </c>
      <c r="H12" s="65">
        <f>VLOOKUP($A12,'Return Data'!$B$7:$R$526,11,0)</f>
        <v>17.4575</v>
      </c>
      <c r="I12" s="66">
        <f t="shared" si="9"/>
        <v>3</v>
      </c>
      <c r="J12" s="65">
        <f>VLOOKUP($A12,'Return Data'!$B$7:$R$526,12,0)</f>
        <v>12.8629</v>
      </c>
      <c r="K12" s="66">
        <f t="shared" si="10"/>
        <v>3</v>
      </c>
      <c r="L12" s="65">
        <f>VLOOKUP($A12,'Return Data'!$B$7:$R$526,13,0)</f>
        <v>12.523400000000001</v>
      </c>
      <c r="M12" s="66">
        <f t="shared" si="11"/>
        <v>5</v>
      </c>
      <c r="N12" s="65">
        <f>VLOOKUP($A12,'Return Data'!$B$7:$R$526,17,0)</f>
        <v>12.0936</v>
      </c>
      <c r="O12" s="66">
        <f t="shared" si="12"/>
        <v>4</v>
      </c>
      <c r="P12" s="65">
        <f>VLOOKUP($A12,'Return Data'!$B$7:$R$526,14,0)</f>
        <v>8.1879000000000008</v>
      </c>
      <c r="Q12" s="66">
        <f t="shared" si="13"/>
        <v>3</v>
      </c>
      <c r="R12" s="65">
        <f>VLOOKUP($A12,'Return Data'!$B$7:$R$526,16,0)</f>
        <v>9.0137</v>
      </c>
      <c r="S12" s="67">
        <f t="shared" si="14"/>
        <v>3</v>
      </c>
    </row>
    <row r="13" spans="1:19" x14ac:dyDescent="0.3">
      <c r="A13" s="82" t="s">
        <v>87</v>
      </c>
      <c r="B13" s="64">
        <f>VLOOKUP($A13,'Return Data'!$B$7:$R$526,3,0)</f>
        <v>44001</v>
      </c>
      <c r="C13" s="65">
        <f>VLOOKUP($A13,'Return Data'!$B$7:$R$526,4,0)</f>
        <v>17.369</v>
      </c>
      <c r="D13" s="65">
        <f>VLOOKUP($A13,'Return Data'!$B$7:$R$526,9,0)</f>
        <v>15.953799999999999</v>
      </c>
      <c r="E13" s="66">
        <f t="shared" si="7"/>
        <v>8</v>
      </c>
      <c r="F13" s="65">
        <f>VLOOKUP($A13,'Return Data'!$B$7:$R$526,10,0)</f>
        <v>12.6355</v>
      </c>
      <c r="G13" s="66">
        <f t="shared" si="8"/>
        <v>25</v>
      </c>
      <c r="H13" s="65">
        <f>VLOOKUP($A13,'Return Data'!$B$7:$R$526,11,0)</f>
        <v>10.6981</v>
      </c>
      <c r="I13" s="66">
        <f t="shared" si="9"/>
        <v>19</v>
      </c>
      <c r="J13" s="65">
        <f>VLOOKUP($A13,'Return Data'!$B$7:$R$526,12,0)</f>
        <v>7.3745000000000003</v>
      </c>
      <c r="K13" s="66">
        <f t="shared" si="10"/>
        <v>22</v>
      </c>
      <c r="L13" s="65">
        <f>VLOOKUP($A13,'Return Data'!$B$7:$R$526,13,0)</f>
        <v>7.5739000000000001</v>
      </c>
      <c r="M13" s="66">
        <f t="shared" si="11"/>
        <v>22</v>
      </c>
      <c r="N13" s="65">
        <f>VLOOKUP($A13,'Return Data'!$B$7:$R$526,17,0)</f>
        <v>3.1821000000000002</v>
      </c>
      <c r="O13" s="66">
        <f t="shared" si="12"/>
        <v>28</v>
      </c>
      <c r="P13" s="65">
        <f>VLOOKUP($A13,'Return Data'!$B$7:$R$526,14,0)</f>
        <v>2.9344999999999999</v>
      </c>
      <c r="Q13" s="66">
        <f t="shared" si="13"/>
        <v>26</v>
      </c>
      <c r="R13" s="65">
        <f>VLOOKUP($A13,'Return Data'!$B$7:$R$526,16,0)</f>
        <v>7.1677999999999997</v>
      </c>
      <c r="S13" s="67">
        <f t="shared" si="14"/>
        <v>23</v>
      </c>
    </row>
    <row r="14" spans="1:19" x14ac:dyDescent="0.3">
      <c r="A14" s="82" t="s">
        <v>88</v>
      </c>
      <c r="B14" s="64">
        <f>VLOOKUP($A14,'Return Data'!$B$7:$R$526,3,0)</f>
        <v>44001</v>
      </c>
      <c r="C14" s="65">
        <f>VLOOKUP($A14,'Return Data'!$B$7:$R$526,4,0)</f>
        <v>35.295400000000001</v>
      </c>
      <c r="D14" s="65">
        <f>VLOOKUP($A14,'Return Data'!$B$7:$R$526,9,0)</f>
        <v>6.5073999999999996</v>
      </c>
      <c r="E14" s="66">
        <f t="shared" si="7"/>
        <v>29</v>
      </c>
      <c r="F14" s="65">
        <f>VLOOKUP($A14,'Return Data'!$B$7:$R$526,10,0)</f>
        <v>21.645</v>
      </c>
      <c r="G14" s="66">
        <f t="shared" si="8"/>
        <v>11</v>
      </c>
      <c r="H14" s="65">
        <f>VLOOKUP($A14,'Return Data'!$B$7:$R$526,11,0)</f>
        <v>14.438000000000001</v>
      </c>
      <c r="I14" s="66">
        <f t="shared" si="9"/>
        <v>11</v>
      </c>
      <c r="J14" s="65">
        <f>VLOOKUP($A14,'Return Data'!$B$7:$R$526,12,0)</f>
        <v>10.1425</v>
      </c>
      <c r="K14" s="66">
        <f t="shared" si="10"/>
        <v>12</v>
      </c>
      <c r="L14" s="65">
        <f>VLOOKUP($A14,'Return Data'!$B$7:$R$526,13,0)</f>
        <v>9.4649999999999999</v>
      </c>
      <c r="M14" s="66">
        <f t="shared" si="11"/>
        <v>15</v>
      </c>
      <c r="N14" s="65">
        <f>VLOOKUP($A14,'Return Data'!$B$7:$R$526,17,0)</f>
        <v>9.3229000000000006</v>
      </c>
      <c r="O14" s="66">
        <f t="shared" si="12"/>
        <v>16</v>
      </c>
      <c r="P14" s="65">
        <f>VLOOKUP($A14,'Return Data'!$B$7:$R$526,14,0)</f>
        <v>6.3075000000000001</v>
      </c>
      <c r="Q14" s="66">
        <f t="shared" si="13"/>
        <v>16</v>
      </c>
      <c r="R14" s="65">
        <f>VLOOKUP($A14,'Return Data'!$B$7:$R$526,16,0)</f>
        <v>8.3378999999999994</v>
      </c>
      <c r="S14" s="67">
        <f t="shared" si="14"/>
        <v>14</v>
      </c>
    </row>
    <row r="15" spans="1:19" x14ac:dyDescent="0.3">
      <c r="A15" s="82" t="s">
        <v>89</v>
      </c>
      <c r="B15" s="64">
        <f>VLOOKUP($A15,'Return Data'!$B$7:$R$526,3,0)</f>
        <v>44001</v>
      </c>
      <c r="C15" s="65">
        <f>VLOOKUP($A15,'Return Data'!$B$7:$R$526,4,0)</f>
        <v>23.3965</v>
      </c>
      <c r="D15" s="65">
        <f>VLOOKUP($A15,'Return Data'!$B$7:$R$526,9,0)</f>
        <v>11.1868</v>
      </c>
      <c r="E15" s="66">
        <f t="shared" si="7"/>
        <v>18</v>
      </c>
      <c r="F15" s="65">
        <f>VLOOKUP($A15,'Return Data'!$B$7:$R$526,10,0)</f>
        <v>23.638100000000001</v>
      </c>
      <c r="G15" s="66">
        <f t="shared" si="8"/>
        <v>10</v>
      </c>
      <c r="H15" s="65">
        <f>VLOOKUP($A15,'Return Data'!$B$7:$R$526,11,0)</f>
        <v>14.4282</v>
      </c>
      <c r="I15" s="66">
        <f t="shared" si="9"/>
        <v>12</v>
      </c>
      <c r="J15" s="65">
        <f>VLOOKUP($A15,'Return Data'!$B$7:$R$526,12,0)</f>
        <v>9.8940999999999999</v>
      </c>
      <c r="K15" s="66">
        <f t="shared" si="10"/>
        <v>13</v>
      </c>
      <c r="L15" s="65">
        <f>VLOOKUP($A15,'Return Data'!$B$7:$R$526,13,0)</f>
        <v>9.7248999999999999</v>
      </c>
      <c r="M15" s="66">
        <f t="shared" si="11"/>
        <v>13</v>
      </c>
      <c r="N15" s="65">
        <f>VLOOKUP($A15,'Return Data'!$B$7:$R$526,17,0)</f>
        <v>9.8211999999999993</v>
      </c>
      <c r="O15" s="66">
        <f t="shared" si="12"/>
        <v>15</v>
      </c>
      <c r="P15" s="65">
        <f>VLOOKUP($A15,'Return Data'!$B$7:$R$526,14,0)</f>
        <v>6.2819000000000003</v>
      </c>
      <c r="Q15" s="66">
        <f t="shared" si="13"/>
        <v>17</v>
      </c>
      <c r="R15" s="65">
        <f>VLOOKUP($A15,'Return Data'!$B$7:$R$526,16,0)</f>
        <v>7.9840999999999998</v>
      </c>
      <c r="S15" s="67">
        <f t="shared" si="14"/>
        <v>17</v>
      </c>
    </row>
    <row r="16" spans="1:19" x14ac:dyDescent="0.3">
      <c r="A16" s="82" t="s">
        <v>90</v>
      </c>
      <c r="B16" s="64">
        <f>VLOOKUP($A16,'Return Data'!$B$7:$R$526,3,0)</f>
        <v>44001</v>
      </c>
      <c r="C16" s="65">
        <f>VLOOKUP($A16,'Return Data'!$B$7:$R$526,4,0)</f>
        <v>2544.5617000000002</v>
      </c>
      <c r="D16" s="65">
        <f>VLOOKUP($A16,'Return Data'!$B$7:$R$526,9,0)</f>
        <v>10.3398</v>
      </c>
      <c r="E16" s="66">
        <f t="shared" si="7"/>
        <v>21</v>
      </c>
      <c r="F16" s="65">
        <f>VLOOKUP($A16,'Return Data'!$B$7:$R$526,10,0)</f>
        <v>26.4023</v>
      </c>
      <c r="G16" s="66">
        <f t="shared" si="8"/>
        <v>4</v>
      </c>
      <c r="H16" s="65">
        <f>VLOOKUP($A16,'Return Data'!$B$7:$R$526,11,0)</f>
        <v>20.495200000000001</v>
      </c>
      <c r="I16" s="66">
        <f t="shared" si="9"/>
        <v>2</v>
      </c>
      <c r="J16" s="65">
        <f>VLOOKUP($A16,'Return Data'!$B$7:$R$526,12,0)</f>
        <v>13.5281</v>
      </c>
      <c r="K16" s="66">
        <f t="shared" si="10"/>
        <v>2</v>
      </c>
      <c r="L16" s="65">
        <f>VLOOKUP($A16,'Return Data'!$B$7:$R$526,13,0)</f>
        <v>19.161100000000001</v>
      </c>
      <c r="M16" s="66">
        <f t="shared" si="11"/>
        <v>1</v>
      </c>
      <c r="N16" s="65">
        <f>VLOOKUP($A16,'Return Data'!$B$7:$R$526,17,0)</f>
        <v>12.676600000000001</v>
      </c>
      <c r="O16" s="66">
        <f t="shared" si="12"/>
        <v>2</v>
      </c>
      <c r="P16" s="65">
        <f>VLOOKUP($A16,'Return Data'!$B$7:$R$526,14,0)</f>
        <v>8.1478000000000002</v>
      </c>
      <c r="Q16" s="66">
        <f t="shared" si="13"/>
        <v>4</v>
      </c>
      <c r="R16" s="65">
        <f>VLOOKUP($A16,'Return Data'!$B$7:$R$526,16,0)</f>
        <v>7.3761999999999999</v>
      </c>
      <c r="S16" s="67">
        <f t="shared" si="14"/>
        <v>22</v>
      </c>
    </row>
    <row r="17" spans="1:19" x14ac:dyDescent="0.3">
      <c r="A17" s="82" t="s">
        <v>91</v>
      </c>
      <c r="B17" s="64">
        <f>VLOOKUP($A17,'Return Data'!$B$7:$R$526,3,0)</f>
        <v>44001</v>
      </c>
      <c r="C17" s="65">
        <f>VLOOKUP($A17,'Return Data'!$B$7:$R$526,4,0)</f>
        <v>22.279399999999999</v>
      </c>
      <c r="D17" s="65">
        <f>VLOOKUP($A17,'Return Data'!$B$7:$R$526,9,0)</f>
        <v>6.8410000000000002</v>
      </c>
      <c r="E17" s="66">
        <f t="shared" si="7"/>
        <v>28</v>
      </c>
      <c r="F17" s="65">
        <f>VLOOKUP($A17,'Return Data'!$B$7:$R$526,10,0)</f>
        <v>10.566800000000001</v>
      </c>
      <c r="G17" s="66">
        <f t="shared" si="8"/>
        <v>27</v>
      </c>
      <c r="H17" s="65">
        <f>VLOOKUP($A17,'Return Data'!$B$7:$R$526,11,0)</f>
        <v>12.085000000000001</v>
      </c>
      <c r="I17" s="66">
        <f t="shared" si="9"/>
        <v>16</v>
      </c>
      <c r="J17" s="65">
        <f>VLOOKUP($A17,'Return Data'!$B$7:$R$526,12,0)</f>
        <v>8.0047999999999995</v>
      </c>
      <c r="K17" s="66">
        <f t="shared" si="10"/>
        <v>21</v>
      </c>
      <c r="L17" s="65">
        <f>VLOOKUP($A17,'Return Data'!$B$7:$R$526,13,0)</f>
        <v>8.9154</v>
      </c>
      <c r="M17" s="66">
        <f t="shared" si="11"/>
        <v>17</v>
      </c>
      <c r="N17" s="65">
        <f>VLOOKUP($A17,'Return Data'!$B$7:$R$526,17,0)</f>
        <v>11.760999999999999</v>
      </c>
      <c r="O17" s="66">
        <f t="shared" si="12"/>
        <v>5</v>
      </c>
      <c r="P17" s="65">
        <f>VLOOKUP($A17,'Return Data'!$B$7:$R$526,14,0)</f>
        <v>7.6763000000000003</v>
      </c>
      <c r="Q17" s="66">
        <f t="shared" si="13"/>
        <v>7</v>
      </c>
      <c r="R17" s="65">
        <f>VLOOKUP($A17,'Return Data'!$B$7:$R$526,16,0)</f>
        <v>6.9116999999999997</v>
      </c>
      <c r="S17" s="67">
        <f t="shared" si="14"/>
        <v>27</v>
      </c>
    </row>
    <row r="18" spans="1:19" x14ac:dyDescent="0.3">
      <c r="A18" s="82" t="s">
        <v>92</v>
      </c>
      <c r="B18" s="64">
        <f>VLOOKUP($A18,'Return Data'!$B$7:$R$526,3,0)</f>
        <v>44001</v>
      </c>
      <c r="C18" s="65">
        <f>VLOOKUP($A18,'Return Data'!$B$7:$R$526,4,0)</f>
        <v>66.333699999999993</v>
      </c>
      <c r="D18" s="65">
        <f>VLOOKUP($A18,'Return Data'!$B$7:$R$526,9,0)</f>
        <v>14.7826</v>
      </c>
      <c r="E18" s="66">
        <f t="shared" si="7"/>
        <v>10</v>
      </c>
      <c r="F18" s="65">
        <f>VLOOKUP($A18,'Return Data'!$B$7:$R$526,10,0)</f>
        <v>5.6734</v>
      </c>
      <c r="G18" s="66">
        <f t="shared" si="8"/>
        <v>31</v>
      </c>
      <c r="H18" s="65">
        <f>VLOOKUP($A18,'Return Data'!$B$7:$R$526,11,0)</f>
        <v>-7.6867000000000001</v>
      </c>
      <c r="I18" s="66">
        <f t="shared" si="9"/>
        <v>31</v>
      </c>
      <c r="J18" s="65">
        <f>VLOOKUP($A18,'Return Data'!$B$7:$R$526,12,0)</f>
        <v>-4.0880000000000001</v>
      </c>
      <c r="K18" s="66">
        <f t="shared" si="10"/>
        <v>29</v>
      </c>
      <c r="L18" s="65">
        <f>VLOOKUP($A18,'Return Data'!$B$7:$R$526,13,0)</f>
        <v>-1.7072000000000001</v>
      </c>
      <c r="M18" s="66">
        <f t="shared" si="11"/>
        <v>31</v>
      </c>
      <c r="N18" s="65">
        <f>VLOOKUP($A18,'Return Data'!$B$7:$R$526,17,0)</f>
        <v>3.7751999999999999</v>
      </c>
      <c r="O18" s="66">
        <f t="shared" si="12"/>
        <v>27</v>
      </c>
      <c r="P18" s="65">
        <f>VLOOKUP($A18,'Return Data'!$B$7:$R$526,14,0)</f>
        <v>4.5541999999999998</v>
      </c>
      <c r="Q18" s="66">
        <f t="shared" si="13"/>
        <v>20</v>
      </c>
      <c r="R18" s="65">
        <f>VLOOKUP($A18,'Return Data'!$B$7:$R$526,16,0)</f>
        <v>8.4568999999999992</v>
      </c>
      <c r="S18" s="67">
        <f t="shared" si="14"/>
        <v>10</v>
      </c>
    </row>
    <row r="19" spans="1:19" x14ac:dyDescent="0.3">
      <c r="A19" s="82" t="s">
        <v>93</v>
      </c>
      <c r="B19" s="64">
        <f>VLOOKUP($A19,'Return Data'!$B$7:$R$526,3,0)</f>
        <v>44001</v>
      </c>
      <c r="C19" s="65">
        <f>VLOOKUP($A19,'Return Data'!$B$7:$R$526,4,0)</f>
        <v>65.262699999999995</v>
      </c>
      <c r="D19" s="65">
        <f>VLOOKUP($A19,'Return Data'!$B$7:$R$526,9,0)</f>
        <v>13.7676</v>
      </c>
      <c r="E19" s="66">
        <f t="shared" si="7"/>
        <v>13</v>
      </c>
      <c r="F19" s="65">
        <f>VLOOKUP($A19,'Return Data'!$B$7:$R$526,10,0)</f>
        <v>17.453600000000002</v>
      </c>
      <c r="G19" s="66">
        <f t="shared" si="8"/>
        <v>20</v>
      </c>
      <c r="H19" s="65">
        <f>VLOOKUP($A19,'Return Data'!$B$7:$R$526,11,0)</f>
        <v>9.5350999999999999</v>
      </c>
      <c r="I19" s="66">
        <f t="shared" si="9"/>
        <v>20</v>
      </c>
      <c r="J19" s="65">
        <f>VLOOKUP($A19,'Return Data'!$B$7:$R$526,12,0)</f>
        <v>8.5684000000000005</v>
      </c>
      <c r="K19" s="66">
        <f t="shared" si="10"/>
        <v>18</v>
      </c>
      <c r="L19" s="65">
        <f>VLOOKUP($A19,'Return Data'!$B$7:$R$526,13,0)</f>
        <v>8.5465</v>
      </c>
      <c r="M19" s="66">
        <f t="shared" si="11"/>
        <v>18</v>
      </c>
      <c r="N19" s="65">
        <f>VLOOKUP($A19,'Return Data'!$B$7:$R$526,17,0)</f>
        <v>5.9269999999999996</v>
      </c>
      <c r="O19" s="66">
        <f t="shared" si="12"/>
        <v>22</v>
      </c>
      <c r="P19" s="65">
        <f>VLOOKUP($A19,'Return Data'!$B$7:$R$526,14,0)</f>
        <v>3.7574999999999998</v>
      </c>
      <c r="Q19" s="66">
        <f t="shared" si="13"/>
        <v>23</v>
      </c>
      <c r="R19" s="65">
        <f>VLOOKUP($A19,'Return Data'!$B$7:$R$526,16,0)</f>
        <v>8.4368999999999996</v>
      </c>
      <c r="S19" s="67">
        <f t="shared" si="14"/>
        <v>11</v>
      </c>
    </row>
    <row r="20" spans="1:19" x14ac:dyDescent="0.3">
      <c r="A20" s="82" t="s">
        <v>94</v>
      </c>
      <c r="B20" s="64">
        <f>VLOOKUP($A20,'Return Data'!$B$7:$R$526,3,0)</f>
        <v>44001</v>
      </c>
      <c r="C20" s="65">
        <f>VLOOKUP($A20,'Return Data'!$B$7:$R$526,4,0)</f>
        <v>65.262699999999995</v>
      </c>
      <c r="D20" s="65">
        <f>VLOOKUP($A20,'Return Data'!$B$7:$R$526,9,0)</f>
        <v>13.7676</v>
      </c>
      <c r="E20" s="66">
        <f t="shared" si="7"/>
        <v>13</v>
      </c>
      <c r="F20" s="65">
        <f>VLOOKUP($A20,'Return Data'!$B$7:$R$526,10,0)</f>
        <v>17.453600000000002</v>
      </c>
      <c r="G20" s="66">
        <f t="shared" si="8"/>
        <v>20</v>
      </c>
      <c r="H20" s="65">
        <f>VLOOKUP($A20,'Return Data'!$B$7:$R$526,11,0)</f>
        <v>9.5350999999999999</v>
      </c>
      <c r="I20" s="66">
        <f t="shared" si="9"/>
        <v>20</v>
      </c>
      <c r="J20" s="65">
        <f>VLOOKUP($A20,'Return Data'!$B$7:$R$526,12,0)</f>
        <v>8.5684000000000005</v>
      </c>
      <c r="K20" s="66">
        <f t="shared" si="10"/>
        <v>18</v>
      </c>
      <c r="L20" s="65">
        <f>VLOOKUP($A20,'Return Data'!$B$7:$R$526,13,0)</f>
        <v>8.5465</v>
      </c>
      <c r="M20" s="66">
        <f t="shared" si="11"/>
        <v>18</v>
      </c>
      <c r="N20" s="65">
        <f>VLOOKUP($A20,'Return Data'!$B$7:$R$526,17,0)</f>
        <v>5.9269999999999996</v>
      </c>
      <c r="O20" s="66">
        <f t="shared" si="12"/>
        <v>22</v>
      </c>
      <c r="P20" s="65">
        <f>VLOOKUP($A20,'Return Data'!$B$7:$R$526,14,0)</f>
        <v>3.7574999999999998</v>
      </c>
      <c r="Q20" s="66">
        <f t="shared" si="13"/>
        <v>23</v>
      </c>
      <c r="R20" s="65">
        <f>VLOOKUP($A20,'Return Data'!$B$7:$R$526,16,0)</f>
        <v>8.4368999999999996</v>
      </c>
      <c r="S20" s="67">
        <f t="shared" si="14"/>
        <v>11</v>
      </c>
    </row>
    <row r="21" spans="1:19" x14ac:dyDescent="0.3">
      <c r="A21" s="82" t="s">
        <v>95</v>
      </c>
      <c r="B21" s="64">
        <f>VLOOKUP($A21,'Return Data'!$B$7:$R$526,3,0)</f>
        <v>44001</v>
      </c>
      <c r="C21" s="65">
        <f>VLOOKUP($A21,'Return Data'!$B$7:$R$526,4,0)</f>
        <v>65.262699999999995</v>
      </c>
      <c r="D21" s="65">
        <f>VLOOKUP($A21,'Return Data'!$B$7:$R$526,9,0)</f>
        <v>13.7676</v>
      </c>
      <c r="E21" s="66">
        <f t="shared" si="7"/>
        <v>13</v>
      </c>
      <c r="F21" s="65">
        <f>VLOOKUP($A21,'Return Data'!$B$7:$R$526,10,0)</f>
        <v>17.453600000000002</v>
      </c>
      <c r="G21" s="66">
        <f t="shared" si="8"/>
        <v>20</v>
      </c>
      <c r="H21" s="65">
        <f>VLOOKUP($A21,'Return Data'!$B$7:$R$526,11,0)</f>
        <v>9.5350999999999999</v>
      </c>
      <c r="I21" s="66">
        <f t="shared" si="9"/>
        <v>20</v>
      </c>
      <c r="J21" s="65">
        <f>VLOOKUP($A21,'Return Data'!$B$7:$R$526,12,0)</f>
        <v>8.5684000000000005</v>
      </c>
      <c r="K21" s="66">
        <f t="shared" si="10"/>
        <v>18</v>
      </c>
      <c r="L21" s="65">
        <f>VLOOKUP($A21,'Return Data'!$B$7:$R$526,13,0)</f>
        <v>8.5465</v>
      </c>
      <c r="M21" s="66">
        <f t="shared" si="11"/>
        <v>18</v>
      </c>
      <c r="N21" s="65">
        <f>VLOOKUP($A21,'Return Data'!$B$7:$R$526,17,0)</f>
        <v>5.9269999999999996</v>
      </c>
      <c r="O21" s="66">
        <f t="shared" si="12"/>
        <v>22</v>
      </c>
      <c r="P21" s="65">
        <f>VLOOKUP($A21,'Return Data'!$B$7:$R$526,14,0)</f>
        <v>3.7574999999999998</v>
      </c>
      <c r="Q21" s="66">
        <f t="shared" si="13"/>
        <v>23</v>
      </c>
      <c r="R21" s="65">
        <f>VLOOKUP($A21,'Return Data'!$B$7:$R$526,16,0)</f>
        <v>8.4368999999999996</v>
      </c>
      <c r="S21" s="67">
        <f t="shared" si="14"/>
        <v>11</v>
      </c>
    </row>
    <row r="22" spans="1:19" x14ac:dyDescent="0.3">
      <c r="A22" s="82" t="s">
        <v>96</v>
      </c>
      <c r="B22" s="64">
        <f>VLOOKUP($A22,'Return Data'!$B$7:$R$526,3,0)</f>
        <v>44001</v>
      </c>
      <c r="C22" s="65">
        <f>VLOOKUP($A22,'Return Data'!$B$7:$R$526,4,0)</f>
        <v>27.5352</v>
      </c>
      <c r="D22" s="65">
        <f>VLOOKUP($A22,'Return Data'!$B$7:$R$526,9,0)</f>
        <v>14.764200000000001</v>
      </c>
      <c r="E22" s="66">
        <f t="shared" si="7"/>
        <v>11</v>
      </c>
      <c r="F22" s="65">
        <f>VLOOKUP($A22,'Return Data'!$B$7:$R$526,10,0)</f>
        <v>19.957699999999999</v>
      </c>
      <c r="G22" s="66">
        <f t="shared" si="8"/>
        <v>16</v>
      </c>
      <c r="H22" s="65">
        <f>VLOOKUP($A22,'Return Data'!$B$7:$R$526,11,0)</f>
        <v>12.724399999999999</v>
      </c>
      <c r="I22" s="66">
        <f t="shared" si="9"/>
        <v>14</v>
      </c>
      <c r="J22" s="65">
        <f>VLOOKUP($A22,'Return Data'!$B$7:$R$526,12,0)</f>
        <v>8.9328000000000003</v>
      </c>
      <c r="K22" s="66">
        <f t="shared" si="10"/>
        <v>17</v>
      </c>
      <c r="L22" s="65">
        <f>VLOOKUP($A22,'Return Data'!$B$7:$R$526,13,0)</f>
        <v>9.6737000000000002</v>
      </c>
      <c r="M22" s="66">
        <f t="shared" si="11"/>
        <v>14</v>
      </c>
      <c r="N22" s="65">
        <f>VLOOKUP($A22,'Return Data'!$B$7:$R$526,17,0)</f>
        <v>10.597300000000001</v>
      </c>
      <c r="O22" s="66">
        <f t="shared" si="12"/>
        <v>12</v>
      </c>
      <c r="P22" s="65">
        <f>VLOOKUP($A22,'Return Data'!$B$7:$R$526,14,0)</f>
        <v>6.4532999999999996</v>
      </c>
      <c r="Q22" s="66">
        <f t="shared" si="13"/>
        <v>15</v>
      </c>
      <c r="R22" s="65">
        <f>VLOOKUP($A22,'Return Data'!$B$7:$R$526,16,0)</f>
        <v>8.2919</v>
      </c>
      <c r="S22" s="67">
        <f t="shared" si="14"/>
        <v>15</v>
      </c>
    </row>
    <row r="23" spans="1:19" x14ac:dyDescent="0.3">
      <c r="A23" s="82" t="s">
        <v>97</v>
      </c>
      <c r="B23" s="64">
        <f>VLOOKUP($A23,'Return Data'!$B$7:$R$526,3,0)</f>
        <v>44001</v>
      </c>
      <c r="C23" s="65">
        <f>VLOOKUP($A23,'Return Data'!$B$7:$R$526,4,0)</f>
        <v>26.498799999999999</v>
      </c>
      <c r="D23" s="65">
        <f>VLOOKUP($A23,'Return Data'!$B$7:$R$526,9,0)</f>
        <v>16.686699999999998</v>
      </c>
      <c r="E23" s="66">
        <f t="shared" si="7"/>
        <v>6</v>
      </c>
      <c r="F23" s="65">
        <f>VLOOKUP($A23,'Return Data'!$B$7:$R$526,10,0)</f>
        <v>21.160900000000002</v>
      </c>
      <c r="G23" s="66">
        <f t="shared" si="8"/>
        <v>13</v>
      </c>
      <c r="H23" s="65">
        <f>VLOOKUP($A23,'Return Data'!$B$7:$R$526,11,0)</f>
        <v>15.2128</v>
      </c>
      <c r="I23" s="66">
        <f t="shared" si="9"/>
        <v>9</v>
      </c>
      <c r="J23" s="65">
        <f>VLOOKUP($A23,'Return Data'!$B$7:$R$526,12,0)</f>
        <v>12.2195</v>
      </c>
      <c r="K23" s="66">
        <f t="shared" si="10"/>
        <v>5</v>
      </c>
      <c r="L23" s="65">
        <f>VLOOKUP($A23,'Return Data'!$B$7:$R$526,13,0)</f>
        <v>11.6722</v>
      </c>
      <c r="M23" s="66">
        <f t="shared" si="11"/>
        <v>6</v>
      </c>
      <c r="N23" s="65">
        <f>VLOOKUP($A23,'Return Data'!$B$7:$R$526,17,0)</f>
        <v>10.586499999999999</v>
      </c>
      <c r="O23" s="66">
        <f t="shared" si="12"/>
        <v>13</v>
      </c>
      <c r="P23" s="65">
        <f>VLOOKUP($A23,'Return Data'!$B$7:$R$526,14,0)</f>
        <v>7.6513</v>
      </c>
      <c r="Q23" s="66">
        <f t="shared" si="13"/>
        <v>9</v>
      </c>
      <c r="R23" s="65">
        <f>VLOOKUP($A23,'Return Data'!$B$7:$R$526,16,0)</f>
        <v>9.8043999999999993</v>
      </c>
      <c r="S23" s="67">
        <f t="shared" si="14"/>
        <v>1</v>
      </c>
    </row>
    <row r="24" spans="1:19" x14ac:dyDescent="0.3">
      <c r="A24" s="82" t="s">
        <v>98</v>
      </c>
      <c r="B24" s="64">
        <f>VLOOKUP($A24,'Return Data'!$B$7:$R$526,3,0)</f>
        <v>44001</v>
      </c>
      <c r="C24" s="65">
        <f>VLOOKUP($A24,'Return Data'!$B$7:$R$526,4,0)</f>
        <v>16.414100000000001</v>
      </c>
      <c r="D24" s="65">
        <f>VLOOKUP($A24,'Return Data'!$B$7:$R$526,9,0)</f>
        <v>15.288399999999999</v>
      </c>
      <c r="E24" s="66">
        <f t="shared" si="7"/>
        <v>9</v>
      </c>
      <c r="F24" s="65">
        <f>VLOOKUP($A24,'Return Data'!$B$7:$R$526,10,0)</f>
        <v>18.767800000000001</v>
      </c>
      <c r="G24" s="66">
        <f t="shared" si="8"/>
        <v>18</v>
      </c>
      <c r="H24" s="65">
        <f>VLOOKUP($A24,'Return Data'!$B$7:$R$526,11,0)</f>
        <v>11.383100000000001</v>
      </c>
      <c r="I24" s="66">
        <f t="shared" si="9"/>
        <v>18</v>
      </c>
      <c r="J24" s="65">
        <f>VLOOKUP($A24,'Return Data'!$B$7:$R$526,12,0)</f>
        <v>9.5945999999999998</v>
      </c>
      <c r="K24" s="66">
        <f t="shared" si="10"/>
        <v>14</v>
      </c>
      <c r="L24" s="65">
        <f>VLOOKUP($A24,'Return Data'!$B$7:$R$526,13,0)</f>
        <v>8.0421999999999993</v>
      </c>
      <c r="M24" s="66">
        <f t="shared" si="11"/>
        <v>21</v>
      </c>
      <c r="N24" s="65">
        <f>VLOOKUP($A24,'Return Data'!$B$7:$R$526,17,0)</f>
        <v>7.6505000000000001</v>
      </c>
      <c r="O24" s="66">
        <f t="shared" si="12"/>
        <v>18</v>
      </c>
      <c r="P24" s="65">
        <f>VLOOKUP($A24,'Return Data'!$B$7:$R$526,14,0)</f>
        <v>4.5054999999999996</v>
      </c>
      <c r="Q24" s="66">
        <f t="shared" si="13"/>
        <v>21</v>
      </c>
      <c r="R24" s="65">
        <f>VLOOKUP($A24,'Return Data'!$B$7:$R$526,16,0)</f>
        <v>6.1284000000000001</v>
      </c>
      <c r="S24" s="67">
        <f t="shared" si="14"/>
        <v>32</v>
      </c>
    </row>
    <row r="25" spans="1:19" x14ac:dyDescent="0.3">
      <c r="A25" s="82" t="s">
        <v>99</v>
      </c>
      <c r="B25" s="64">
        <f>VLOOKUP($A25,'Return Data'!$B$7:$R$526,3,0)</f>
        <v>44001</v>
      </c>
      <c r="C25" s="65">
        <f>VLOOKUP($A25,'Return Data'!$B$7:$R$526,4,0)</f>
        <v>26.3508</v>
      </c>
      <c r="D25" s="65">
        <f>VLOOKUP($A25,'Return Data'!$B$7:$R$526,9,0)</f>
        <v>13.783200000000001</v>
      </c>
      <c r="E25" s="66">
        <f t="shared" si="7"/>
        <v>12</v>
      </c>
      <c r="F25" s="65">
        <f>VLOOKUP($A25,'Return Data'!$B$7:$R$526,10,0)</f>
        <v>28.310500000000001</v>
      </c>
      <c r="G25" s="66">
        <f t="shared" si="8"/>
        <v>2</v>
      </c>
      <c r="H25" s="65">
        <f>VLOOKUP($A25,'Return Data'!$B$7:$R$526,11,0)</f>
        <v>20.970099999999999</v>
      </c>
      <c r="I25" s="66">
        <f t="shared" si="9"/>
        <v>1</v>
      </c>
      <c r="J25" s="65">
        <f>VLOOKUP($A25,'Return Data'!$B$7:$R$526,12,0)</f>
        <v>13.567299999999999</v>
      </c>
      <c r="K25" s="66">
        <f t="shared" si="10"/>
        <v>1</v>
      </c>
      <c r="L25" s="65">
        <f>VLOOKUP($A25,'Return Data'!$B$7:$R$526,13,0)</f>
        <v>13.8391</v>
      </c>
      <c r="M25" s="66">
        <f t="shared" si="11"/>
        <v>2</v>
      </c>
      <c r="N25" s="65">
        <f>VLOOKUP($A25,'Return Data'!$B$7:$R$526,17,0)</f>
        <v>13.2658</v>
      </c>
      <c r="O25" s="66">
        <f t="shared" si="12"/>
        <v>1</v>
      </c>
      <c r="P25" s="65">
        <f>VLOOKUP($A25,'Return Data'!$B$7:$R$526,14,0)</f>
        <v>8.3598999999999997</v>
      </c>
      <c r="Q25" s="66">
        <f t="shared" si="13"/>
        <v>2</v>
      </c>
      <c r="R25" s="65">
        <f>VLOOKUP($A25,'Return Data'!$B$7:$R$526,16,0)</f>
        <v>8.7459000000000007</v>
      </c>
      <c r="S25" s="67">
        <f t="shared" si="14"/>
        <v>6</v>
      </c>
    </row>
    <row r="26" spans="1:19" x14ac:dyDescent="0.3">
      <c r="A26" s="82" t="s">
        <v>100</v>
      </c>
      <c r="B26" s="64">
        <f>VLOOKUP($A26,'Return Data'!$B$7:$R$526,3,0)</f>
        <v>44001</v>
      </c>
      <c r="C26" s="65">
        <f>VLOOKUP($A26,'Return Data'!$B$7:$R$526,4,0)</f>
        <v>15.960900000000001</v>
      </c>
      <c r="D26" s="65">
        <f>VLOOKUP($A26,'Return Data'!$B$7:$R$526,9,0)</f>
        <v>7.6326000000000001</v>
      </c>
      <c r="E26" s="66">
        <f t="shared" si="7"/>
        <v>26</v>
      </c>
      <c r="F26" s="65">
        <f>VLOOKUP($A26,'Return Data'!$B$7:$R$526,10,0)</f>
        <v>7.6619000000000002</v>
      </c>
      <c r="G26" s="66">
        <f t="shared" si="8"/>
        <v>29</v>
      </c>
      <c r="H26" s="65">
        <f>VLOOKUP($A26,'Return Data'!$B$7:$R$526,11,0)</f>
        <v>5.6925999999999997</v>
      </c>
      <c r="I26" s="66">
        <f t="shared" si="9"/>
        <v>29</v>
      </c>
      <c r="J26" s="65">
        <f>VLOOKUP($A26,'Return Data'!$B$7:$R$526,12,0)</f>
        <v>6.4874000000000001</v>
      </c>
      <c r="K26" s="66">
        <f t="shared" si="10"/>
        <v>25</v>
      </c>
      <c r="L26" s="65">
        <f>VLOOKUP($A26,'Return Data'!$B$7:$R$526,13,0)</f>
        <v>6.6580000000000004</v>
      </c>
      <c r="M26" s="66">
        <f t="shared" si="11"/>
        <v>25</v>
      </c>
      <c r="N26" s="65">
        <f>VLOOKUP($A26,'Return Data'!$B$7:$R$526,17,0)</f>
        <v>7.1040000000000001</v>
      </c>
      <c r="O26" s="66">
        <f t="shared" si="12"/>
        <v>19</v>
      </c>
      <c r="P26" s="65">
        <f>VLOOKUP($A26,'Return Data'!$B$7:$R$526,14,0)</f>
        <v>6.0008999999999997</v>
      </c>
      <c r="Q26" s="66">
        <f t="shared" si="13"/>
        <v>18</v>
      </c>
      <c r="R26" s="65">
        <f>VLOOKUP($A26,'Return Data'!$B$7:$R$526,16,0)</f>
        <v>6.9158999999999997</v>
      </c>
      <c r="S26" s="67">
        <f t="shared" si="14"/>
        <v>26</v>
      </c>
    </row>
    <row r="27" spans="1:19" x14ac:dyDescent="0.3">
      <c r="A27" s="82" t="s">
        <v>101</v>
      </c>
      <c r="B27" s="64">
        <f>VLOOKUP($A27,'Return Data'!$B$7:$R$526,3,0)</f>
        <v>44001</v>
      </c>
      <c r="C27" s="65">
        <f>VLOOKUP($A27,'Return Data'!$B$7:$R$526,4,0)</f>
        <v>1137.9108000000001</v>
      </c>
      <c r="D27" s="65">
        <f>VLOOKUP($A27,'Return Data'!$B$7:$R$526,9,0)</f>
        <v>5.3921999999999999</v>
      </c>
      <c r="E27" s="66">
        <f t="shared" si="7"/>
        <v>30</v>
      </c>
      <c r="F27" s="65">
        <f>VLOOKUP($A27,'Return Data'!$B$7:$R$526,10,0)</f>
        <v>12.183199999999999</v>
      </c>
      <c r="G27" s="66">
        <f t="shared" si="8"/>
        <v>26</v>
      </c>
      <c r="H27" s="65">
        <f>VLOOKUP($A27,'Return Data'!$B$7:$R$526,11,0)</f>
        <v>6.9442000000000004</v>
      </c>
      <c r="I27" s="66">
        <f t="shared" si="9"/>
        <v>27</v>
      </c>
      <c r="J27" s="65">
        <f>VLOOKUP($A27,'Return Data'!$B$7:$R$526,12,0)</f>
        <v>7.0330000000000004</v>
      </c>
      <c r="K27" s="66">
        <f t="shared" si="10"/>
        <v>23</v>
      </c>
      <c r="L27" s="65">
        <f>VLOOKUP($A27,'Return Data'!$B$7:$R$526,13,0)</f>
        <v>7.2401</v>
      </c>
      <c r="M27" s="66">
        <f t="shared" si="11"/>
        <v>23</v>
      </c>
      <c r="N27" s="65"/>
      <c r="O27" s="66"/>
      <c r="P27" s="65"/>
      <c r="Q27" s="66"/>
      <c r="R27" s="65">
        <f>VLOOKUP($A27,'Return Data'!$B$7:$R$526,16,0)</f>
        <v>8.7365999999999993</v>
      </c>
      <c r="S27" s="67">
        <f t="shared" si="14"/>
        <v>7</v>
      </c>
    </row>
    <row r="28" spans="1:19" x14ac:dyDescent="0.3">
      <c r="A28" s="82" t="s">
        <v>102</v>
      </c>
      <c r="B28" s="64">
        <f>VLOOKUP($A28,'Return Data'!$B$7:$R$526,3,0)</f>
        <v>44001</v>
      </c>
      <c r="C28" s="65">
        <f>VLOOKUP($A28,'Return Data'!$B$7:$R$526,4,0)</f>
        <v>31.22</v>
      </c>
      <c r="D28" s="65">
        <f>VLOOKUP($A28,'Return Data'!$B$7:$R$526,9,0)</f>
        <v>16.788499999999999</v>
      </c>
      <c r="E28" s="66">
        <f t="shared" si="7"/>
        <v>5</v>
      </c>
      <c r="F28" s="65">
        <f>VLOOKUP($A28,'Return Data'!$B$7:$R$526,10,0)</f>
        <v>20.095400000000001</v>
      </c>
      <c r="G28" s="66">
        <f t="shared" si="8"/>
        <v>15</v>
      </c>
      <c r="H28" s="65">
        <f>VLOOKUP($A28,'Return Data'!$B$7:$R$526,11,0)</f>
        <v>8.0398999999999994</v>
      </c>
      <c r="I28" s="66">
        <f t="shared" si="9"/>
        <v>25</v>
      </c>
      <c r="J28" s="65">
        <f>VLOOKUP($A28,'Return Data'!$B$7:$R$526,12,0)</f>
        <v>7.0007000000000001</v>
      </c>
      <c r="K28" s="66">
        <f t="shared" si="10"/>
        <v>24</v>
      </c>
      <c r="L28" s="65">
        <f>VLOOKUP($A28,'Return Data'!$B$7:$R$526,13,0)</f>
        <v>6.8208000000000002</v>
      </c>
      <c r="M28" s="66">
        <f t="shared" si="11"/>
        <v>24</v>
      </c>
      <c r="N28" s="65">
        <f>VLOOKUP($A28,'Return Data'!$B$7:$R$526,17,0)</f>
        <v>7.0686999999999998</v>
      </c>
      <c r="O28" s="66">
        <f t="shared" si="12"/>
        <v>20</v>
      </c>
      <c r="P28" s="65">
        <f>VLOOKUP($A28,'Return Data'!$B$7:$R$526,14,0)</f>
        <v>7.1340000000000003</v>
      </c>
      <c r="Q28" s="66">
        <f t="shared" si="13"/>
        <v>12</v>
      </c>
      <c r="R28" s="65">
        <f>VLOOKUP($A28,'Return Data'!$B$7:$R$526,16,0)</f>
        <v>6.9273999999999996</v>
      </c>
      <c r="S28" s="67">
        <f t="shared" si="14"/>
        <v>25</v>
      </c>
    </row>
    <row r="29" spans="1:19" x14ac:dyDescent="0.3">
      <c r="A29" s="82" t="s">
        <v>103</v>
      </c>
      <c r="B29" s="64">
        <f>VLOOKUP($A29,'Return Data'!$B$7:$R$526,3,0)</f>
        <v>44001</v>
      </c>
      <c r="C29" s="65">
        <f>VLOOKUP($A29,'Return Data'!$B$7:$R$526,4,0)</f>
        <v>27.7867</v>
      </c>
      <c r="D29" s="65">
        <f>VLOOKUP($A29,'Return Data'!$B$7:$R$526,9,0)</f>
        <v>18.576899999999998</v>
      </c>
      <c r="E29" s="66">
        <f t="shared" si="7"/>
        <v>4</v>
      </c>
      <c r="F29" s="65">
        <f>VLOOKUP($A29,'Return Data'!$B$7:$R$526,10,0)</f>
        <v>25.3932</v>
      </c>
      <c r="G29" s="66">
        <f t="shared" si="8"/>
        <v>6</v>
      </c>
      <c r="H29" s="65">
        <f>VLOOKUP($A29,'Return Data'!$B$7:$R$526,11,0)</f>
        <v>13.6792</v>
      </c>
      <c r="I29" s="66">
        <f t="shared" si="9"/>
        <v>13</v>
      </c>
      <c r="J29" s="65">
        <f>VLOOKUP($A29,'Return Data'!$B$7:$R$526,12,0)</f>
        <v>10.976000000000001</v>
      </c>
      <c r="K29" s="66">
        <f t="shared" si="10"/>
        <v>8</v>
      </c>
      <c r="L29" s="65">
        <f>VLOOKUP($A29,'Return Data'!$B$7:$R$526,13,0)</f>
        <v>10.8589</v>
      </c>
      <c r="M29" s="66">
        <f t="shared" si="11"/>
        <v>10</v>
      </c>
      <c r="N29" s="65">
        <f>VLOOKUP($A29,'Return Data'!$B$7:$R$526,17,0)</f>
        <v>11.7456</v>
      </c>
      <c r="O29" s="66">
        <f t="shared" si="12"/>
        <v>6</v>
      </c>
      <c r="P29" s="65">
        <f>VLOOKUP($A29,'Return Data'!$B$7:$R$526,14,0)</f>
        <v>8.8284000000000002</v>
      </c>
      <c r="Q29" s="66">
        <f t="shared" si="13"/>
        <v>1</v>
      </c>
      <c r="R29" s="65">
        <f>VLOOKUP($A29,'Return Data'!$B$7:$R$526,16,0)</f>
        <v>8.8347999999999995</v>
      </c>
      <c r="S29" s="67">
        <f t="shared" si="14"/>
        <v>4</v>
      </c>
    </row>
    <row r="30" spans="1:19" x14ac:dyDescent="0.3">
      <c r="A30" s="82" t="s">
        <v>104</v>
      </c>
      <c r="B30" s="64">
        <f>VLOOKUP($A30,'Return Data'!$B$7:$R$526,3,0)</f>
        <v>44001</v>
      </c>
      <c r="C30" s="65">
        <f>VLOOKUP($A30,'Return Data'!$B$7:$R$526,4,0)</f>
        <v>22.7577</v>
      </c>
      <c r="D30" s="65">
        <f>VLOOKUP($A30,'Return Data'!$B$7:$R$526,9,0)</f>
        <v>11.071400000000001</v>
      </c>
      <c r="E30" s="66">
        <f t="shared" si="7"/>
        <v>19</v>
      </c>
      <c r="F30" s="65">
        <f>VLOOKUP($A30,'Return Data'!$B$7:$R$526,10,0)</f>
        <v>23.998899999999999</v>
      </c>
      <c r="G30" s="66">
        <f t="shared" si="8"/>
        <v>9</v>
      </c>
      <c r="H30" s="65">
        <f>VLOOKUP($A30,'Return Data'!$B$7:$R$526,11,0)</f>
        <v>14.4634</v>
      </c>
      <c r="I30" s="66">
        <f t="shared" si="9"/>
        <v>10</v>
      </c>
      <c r="J30" s="65">
        <f>VLOOKUP($A30,'Return Data'!$B$7:$R$526,12,0)</f>
        <v>10.9596</v>
      </c>
      <c r="K30" s="66">
        <f t="shared" si="10"/>
        <v>9</v>
      </c>
      <c r="L30" s="65">
        <f>VLOOKUP($A30,'Return Data'!$B$7:$R$526,13,0)</f>
        <v>11.041399999999999</v>
      </c>
      <c r="M30" s="66">
        <f t="shared" si="11"/>
        <v>8</v>
      </c>
      <c r="N30" s="65">
        <f>VLOOKUP($A30,'Return Data'!$B$7:$R$526,17,0)</f>
        <v>10.7576</v>
      </c>
      <c r="O30" s="66">
        <f t="shared" si="12"/>
        <v>10</v>
      </c>
      <c r="P30" s="65">
        <f>VLOOKUP($A30,'Return Data'!$B$7:$R$526,14,0)</f>
        <v>7.6623999999999999</v>
      </c>
      <c r="Q30" s="66">
        <f t="shared" si="13"/>
        <v>8</v>
      </c>
      <c r="R30" s="65">
        <f>VLOOKUP($A30,'Return Data'!$B$7:$R$526,16,0)</f>
        <v>6.1337000000000002</v>
      </c>
      <c r="S30" s="67">
        <f t="shared" si="14"/>
        <v>31</v>
      </c>
    </row>
    <row r="31" spans="1:19" x14ac:dyDescent="0.3">
      <c r="A31" s="82" t="s">
        <v>105</v>
      </c>
      <c r="B31" s="64">
        <f>VLOOKUP($A31,'Return Data'!$B$7:$R$526,3,0)</f>
        <v>44001</v>
      </c>
      <c r="C31" s="65">
        <f>VLOOKUP($A31,'Return Data'!$B$7:$R$526,4,0)</f>
        <v>12.897</v>
      </c>
      <c r="D31" s="65">
        <f>VLOOKUP($A31,'Return Data'!$B$7:$R$526,9,0)</f>
        <v>4.4996999999999998</v>
      </c>
      <c r="E31" s="66">
        <f t="shared" si="7"/>
        <v>32</v>
      </c>
      <c r="F31" s="65">
        <f>VLOOKUP($A31,'Return Data'!$B$7:$R$526,10,0)</f>
        <v>18.763200000000001</v>
      </c>
      <c r="G31" s="66">
        <f t="shared" si="8"/>
        <v>19</v>
      </c>
      <c r="H31" s="65">
        <f>VLOOKUP($A31,'Return Data'!$B$7:$R$526,11,0)</f>
        <v>15.757400000000001</v>
      </c>
      <c r="I31" s="66">
        <f t="shared" si="9"/>
        <v>6</v>
      </c>
      <c r="J31" s="65">
        <f>VLOOKUP($A31,'Return Data'!$B$7:$R$526,12,0)</f>
        <v>12.4039</v>
      </c>
      <c r="K31" s="66">
        <f t="shared" si="10"/>
        <v>4</v>
      </c>
      <c r="L31" s="65">
        <f>VLOOKUP($A31,'Return Data'!$B$7:$R$526,13,0)</f>
        <v>12.6256</v>
      </c>
      <c r="M31" s="66">
        <f t="shared" si="11"/>
        <v>4</v>
      </c>
      <c r="N31" s="65">
        <f>VLOOKUP($A31,'Return Data'!$B$7:$R$526,17,0)</f>
        <v>11.5991</v>
      </c>
      <c r="O31" s="66">
        <f t="shared" si="12"/>
        <v>7</v>
      </c>
      <c r="P31" s="65">
        <f>VLOOKUP($A31,'Return Data'!$B$7:$R$526,14,0)</f>
        <v>7.8510999999999997</v>
      </c>
      <c r="Q31" s="66">
        <f t="shared" si="13"/>
        <v>6</v>
      </c>
      <c r="R31" s="65">
        <f>VLOOKUP($A31,'Return Data'!$B$7:$R$526,16,0)</f>
        <v>8.1658000000000008</v>
      </c>
      <c r="S31" s="67">
        <f t="shared" si="14"/>
        <v>16</v>
      </c>
    </row>
    <row r="32" spans="1:19" x14ac:dyDescent="0.3">
      <c r="A32" s="82" t="s">
        <v>106</v>
      </c>
      <c r="B32" s="64">
        <f>VLOOKUP($A32,'Return Data'!$B$7:$R$526,3,0)</f>
        <v>44001</v>
      </c>
      <c r="C32" s="65">
        <f>VLOOKUP($A32,'Return Data'!$B$7:$R$526,4,0)</f>
        <v>27.992100000000001</v>
      </c>
      <c r="D32" s="65">
        <f>VLOOKUP($A32,'Return Data'!$B$7:$R$526,9,0)</f>
        <v>9.6818000000000008</v>
      </c>
      <c r="E32" s="66">
        <f t="shared" si="7"/>
        <v>23</v>
      </c>
      <c r="F32" s="65">
        <f>VLOOKUP($A32,'Return Data'!$B$7:$R$526,10,0)</f>
        <v>25.296099999999999</v>
      </c>
      <c r="G32" s="66">
        <f t="shared" si="8"/>
        <v>7</v>
      </c>
      <c r="H32" s="65">
        <f>VLOOKUP($A32,'Return Data'!$B$7:$R$526,11,0)</f>
        <v>15.627800000000001</v>
      </c>
      <c r="I32" s="66">
        <f t="shared" si="9"/>
        <v>7</v>
      </c>
      <c r="J32" s="65">
        <f>VLOOKUP($A32,'Return Data'!$B$7:$R$526,12,0)</f>
        <v>10.5549</v>
      </c>
      <c r="K32" s="66">
        <f t="shared" si="10"/>
        <v>11</v>
      </c>
      <c r="L32" s="65">
        <f>VLOOKUP($A32,'Return Data'!$B$7:$R$526,13,0)</f>
        <v>10.0778</v>
      </c>
      <c r="M32" s="66">
        <f t="shared" si="11"/>
        <v>11</v>
      </c>
      <c r="N32" s="65">
        <f>VLOOKUP($A32,'Return Data'!$B$7:$R$526,17,0)</f>
        <v>10.3947</v>
      </c>
      <c r="O32" s="66">
        <f t="shared" si="12"/>
        <v>14</v>
      </c>
      <c r="P32" s="65">
        <f>VLOOKUP($A32,'Return Data'!$B$7:$R$526,14,0)</f>
        <v>6.5720999999999998</v>
      </c>
      <c r="Q32" s="66">
        <f t="shared" si="13"/>
        <v>14</v>
      </c>
      <c r="R32" s="65">
        <f>VLOOKUP($A32,'Return Data'!$B$7:$R$526,16,0)</f>
        <v>6.8196000000000003</v>
      </c>
      <c r="S32" s="67">
        <f t="shared" si="14"/>
        <v>28</v>
      </c>
    </row>
    <row r="33" spans="1:19" x14ac:dyDescent="0.3">
      <c r="A33" s="82" t="s">
        <v>107</v>
      </c>
      <c r="B33" s="64">
        <f>VLOOKUP($A33,'Return Data'!$B$7:$R$526,3,0)</f>
        <v>44001</v>
      </c>
      <c r="C33" s="65">
        <f>VLOOKUP($A33,'Return Data'!$B$7:$R$526,4,0)</f>
        <v>2023.0052000000001</v>
      </c>
      <c r="D33" s="65">
        <f>VLOOKUP($A33,'Return Data'!$B$7:$R$526,9,0)</f>
        <v>8.8831000000000007</v>
      </c>
      <c r="E33" s="66">
        <f t="shared" si="7"/>
        <v>24</v>
      </c>
      <c r="F33" s="65">
        <f>VLOOKUP($A33,'Return Data'!$B$7:$R$526,10,0)</f>
        <v>19.828399999999998</v>
      </c>
      <c r="G33" s="66">
        <f t="shared" si="8"/>
        <v>17</v>
      </c>
      <c r="H33" s="65">
        <f>VLOOKUP($A33,'Return Data'!$B$7:$R$526,11,0)</f>
        <v>11.9488</v>
      </c>
      <c r="I33" s="66">
        <f t="shared" si="9"/>
        <v>17</v>
      </c>
      <c r="J33" s="65">
        <f>VLOOKUP($A33,'Return Data'!$B$7:$R$526,12,0)</f>
        <v>9.0082000000000004</v>
      </c>
      <c r="K33" s="66">
        <f t="shared" si="10"/>
        <v>16</v>
      </c>
      <c r="L33" s="65">
        <f>VLOOKUP($A33,'Return Data'!$B$7:$R$526,13,0)</f>
        <v>9.7772000000000006</v>
      </c>
      <c r="M33" s="66">
        <f t="shared" si="11"/>
        <v>12</v>
      </c>
      <c r="N33" s="65">
        <f>VLOOKUP($A33,'Return Data'!$B$7:$R$526,17,0)</f>
        <v>10.995900000000001</v>
      </c>
      <c r="O33" s="66">
        <f t="shared" si="12"/>
        <v>8</v>
      </c>
      <c r="P33" s="65">
        <f>VLOOKUP($A33,'Return Data'!$B$7:$R$526,14,0)</f>
        <v>7.5236999999999998</v>
      </c>
      <c r="Q33" s="66">
        <f t="shared" si="13"/>
        <v>10</v>
      </c>
      <c r="R33" s="65">
        <f>VLOOKUP($A33,'Return Data'!$B$7:$R$526,16,0)</f>
        <v>8.7052999999999994</v>
      </c>
      <c r="S33" s="67">
        <f t="shared" si="14"/>
        <v>8</v>
      </c>
    </row>
    <row r="34" spans="1:19" x14ac:dyDescent="0.3">
      <c r="A34" s="82" t="s">
        <v>108</v>
      </c>
      <c r="B34" s="64">
        <f>VLOOKUP($A34,'Return Data'!$B$7:$R$526,3,0)</f>
        <v>44001</v>
      </c>
      <c r="C34" s="65">
        <f>VLOOKUP($A34,'Return Data'!$B$7:$R$526,4,0)</f>
        <v>30.412800000000001</v>
      </c>
      <c r="D34" s="65">
        <f>VLOOKUP($A34,'Return Data'!$B$7:$R$526,9,0)</f>
        <v>10.917199999999999</v>
      </c>
      <c r="E34" s="66">
        <f t="shared" si="7"/>
        <v>20</v>
      </c>
      <c r="F34" s="65">
        <f>VLOOKUP($A34,'Return Data'!$B$7:$R$526,10,0)</f>
        <v>3.8460999999999999</v>
      </c>
      <c r="G34" s="66">
        <f t="shared" si="8"/>
        <v>32</v>
      </c>
      <c r="H34" s="65">
        <f>VLOOKUP($A34,'Return Data'!$B$7:$R$526,11,0)</f>
        <v>5.17</v>
      </c>
      <c r="I34" s="66">
        <f t="shared" si="9"/>
        <v>30</v>
      </c>
      <c r="J34" s="65">
        <f>VLOOKUP($A34,'Return Data'!$B$7:$R$526,12,0)</f>
        <v>3.3717999999999999</v>
      </c>
      <c r="K34" s="66">
        <f t="shared" si="10"/>
        <v>28</v>
      </c>
      <c r="L34" s="65">
        <f>VLOOKUP($A34,'Return Data'!$B$7:$R$526,13,0)</f>
        <v>4.5061999999999998</v>
      </c>
      <c r="M34" s="66">
        <f t="shared" si="11"/>
        <v>28</v>
      </c>
      <c r="N34" s="65">
        <f>VLOOKUP($A34,'Return Data'!$B$7:$R$526,17,0)</f>
        <v>2.0731999999999999</v>
      </c>
      <c r="O34" s="66">
        <f t="shared" si="12"/>
        <v>29</v>
      </c>
      <c r="P34" s="65">
        <f>VLOOKUP($A34,'Return Data'!$B$7:$R$526,14,0)</f>
        <v>1.6857</v>
      </c>
      <c r="Q34" s="66">
        <f t="shared" si="13"/>
        <v>29</v>
      </c>
      <c r="R34" s="65">
        <f>VLOOKUP($A34,'Return Data'!$B$7:$R$526,16,0)</f>
        <v>6.6974999999999998</v>
      </c>
      <c r="S34" s="67">
        <f t="shared" si="14"/>
        <v>29</v>
      </c>
    </row>
    <row r="35" spans="1:19" x14ac:dyDescent="0.3">
      <c r="A35" s="82" t="s">
        <v>109</v>
      </c>
      <c r="B35" s="64">
        <f>VLOOKUP($A35,'Return Data'!$B$7:$R$526,3,0)</f>
        <v>44001</v>
      </c>
      <c r="C35" s="65">
        <f>VLOOKUP($A35,'Return Data'!$B$7:$R$526,4,0)</f>
        <v>63.114899999999999</v>
      </c>
      <c r="D35" s="65">
        <f>VLOOKUP($A35,'Return Data'!$B$7:$R$526,9,0)</f>
        <v>5.3163999999999998</v>
      </c>
      <c r="E35" s="66">
        <f t="shared" si="7"/>
        <v>31</v>
      </c>
      <c r="F35" s="65">
        <f>VLOOKUP($A35,'Return Data'!$B$7:$R$526,10,0)</f>
        <v>6.1341999999999999</v>
      </c>
      <c r="G35" s="66">
        <f t="shared" si="8"/>
        <v>30</v>
      </c>
      <c r="H35" s="65">
        <f>VLOOKUP($A35,'Return Data'!$B$7:$R$526,11,0)</f>
        <v>6.2534999999999998</v>
      </c>
      <c r="I35" s="66">
        <f t="shared" si="9"/>
        <v>28</v>
      </c>
      <c r="J35" s="65">
        <f>VLOOKUP($A35,'Return Data'!$B$7:$R$526,12,0)</f>
        <v>6.0279999999999996</v>
      </c>
      <c r="K35" s="66">
        <f t="shared" si="10"/>
        <v>26</v>
      </c>
      <c r="L35" s="65">
        <f>VLOOKUP($A35,'Return Data'!$B$7:$R$526,13,0)</f>
        <v>6.0237999999999996</v>
      </c>
      <c r="M35" s="66">
        <f t="shared" si="11"/>
        <v>26</v>
      </c>
      <c r="N35" s="65">
        <f>VLOOKUP($A35,'Return Data'!$B$7:$R$526,17,0)</f>
        <v>6.8331999999999997</v>
      </c>
      <c r="O35" s="66">
        <f t="shared" si="12"/>
        <v>21</v>
      </c>
      <c r="P35" s="65">
        <f>VLOOKUP($A35,'Return Data'!$B$7:$R$526,14,0)</f>
        <v>4.0370999999999997</v>
      </c>
      <c r="Q35" s="66">
        <f t="shared" si="13"/>
        <v>22</v>
      </c>
      <c r="R35" s="65">
        <f>VLOOKUP($A35,'Return Data'!$B$7:$R$526,16,0)</f>
        <v>8.6966999999999999</v>
      </c>
      <c r="S35" s="67">
        <f t="shared" si="14"/>
        <v>9</v>
      </c>
    </row>
    <row r="36" spans="1:19" x14ac:dyDescent="0.3">
      <c r="A36" s="82" t="s">
        <v>110</v>
      </c>
      <c r="B36" s="64">
        <f>VLOOKUP($A36,'Return Data'!$B$7:$R$526,3,0)</f>
        <v>44001</v>
      </c>
      <c r="C36" s="65">
        <f>VLOOKUP($A36,'Return Data'!$B$7:$R$526,4,0)</f>
        <v>15.7575</v>
      </c>
      <c r="D36" s="65">
        <f>VLOOKUP($A36,'Return Data'!$B$7:$R$526,9,0)</f>
        <v>7.0735000000000001</v>
      </c>
      <c r="E36" s="66">
        <f t="shared" si="7"/>
        <v>27</v>
      </c>
      <c r="F36" s="65">
        <f>VLOOKUP($A36,'Return Data'!$B$7:$R$526,10,0)</f>
        <v>20.2911</v>
      </c>
      <c r="G36" s="66">
        <f t="shared" si="8"/>
        <v>14</v>
      </c>
      <c r="H36" s="65">
        <f>VLOOKUP($A36,'Return Data'!$B$7:$R$526,11,0)</f>
        <v>16.1998</v>
      </c>
      <c r="I36" s="66">
        <f t="shared" si="9"/>
        <v>4</v>
      </c>
      <c r="J36" s="65">
        <f>VLOOKUP($A36,'Return Data'!$B$7:$R$526,12,0)</f>
        <v>10.690200000000001</v>
      </c>
      <c r="K36" s="66">
        <f t="shared" si="10"/>
        <v>10</v>
      </c>
      <c r="L36" s="65">
        <f>VLOOKUP($A36,'Return Data'!$B$7:$R$526,13,0)</f>
        <v>10.8939</v>
      </c>
      <c r="M36" s="66">
        <f t="shared" si="11"/>
        <v>9</v>
      </c>
      <c r="N36" s="65">
        <f>VLOOKUP($A36,'Return Data'!$B$7:$R$526,17,0)</f>
        <v>10.7171</v>
      </c>
      <c r="O36" s="66">
        <f t="shared" si="12"/>
        <v>11</v>
      </c>
      <c r="P36" s="65">
        <f>VLOOKUP($A36,'Return Data'!$B$7:$R$526,14,0)</f>
        <v>7.1989000000000001</v>
      </c>
      <c r="Q36" s="66">
        <f t="shared" si="13"/>
        <v>11</v>
      </c>
      <c r="R36" s="65">
        <f>VLOOKUP($A36,'Return Data'!$B$7:$R$526,16,0)</f>
        <v>9.3041</v>
      </c>
      <c r="S36" s="67">
        <f t="shared" si="14"/>
        <v>2</v>
      </c>
    </row>
    <row r="37" spans="1:19" x14ac:dyDescent="0.3">
      <c r="A37" s="82" t="s">
        <v>111</v>
      </c>
      <c r="B37" s="64">
        <f>VLOOKUP($A37,'Return Data'!$B$7:$R$526,3,0)</f>
        <v>44001</v>
      </c>
      <c r="C37" s="65">
        <f>VLOOKUP($A37,'Return Data'!$B$7:$R$526,4,0)</f>
        <v>26.927800000000001</v>
      </c>
      <c r="D37" s="65">
        <f>VLOOKUP($A37,'Return Data'!$B$7:$R$526,9,0)</f>
        <v>9.7164999999999999</v>
      </c>
      <c r="E37" s="66">
        <f t="shared" si="7"/>
        <v>22</v>
      </c>
      <c r="F37" s="65">
        <f>VLOOKUP($A37,'Return Data'!$B$7:$R$526,10,0)</f>
        <v>24.161999999999999</v>
      </c>
      <c r="G37" s="66">
        <f t="shared" si="8"/>
        <v>8</v>
      </c>
      <c r="H37" s="65">
        <f>VLOOKUP($A37,'Return Data'!$B$7:$R$526,11,0)</f>
        <v>16.067299999999999</v>
      </c>
      <c r="I37" s="66">
        <f t="shared" si="9"/>
        <v>5</v>
      </c>
      <c r="J37" s="65">
        <f>VLOOKUP($A37,'Return Data'!$B$7:$R$526,12,0)</f>
        <v>12.017899999999999</v>
      </c>
      <c r="K37" s="66">
        <f t="shared" si="10"/>
        <v>6</v>
      </c>
      <c r="L37" s="65">
        <f>VLOOKUP($A37,'Return Data'!$B$7:$R$526,13,0)</f>
        <v>12.777100000000001</v>
      </c>
      <c r="M37" s="66">
        <f t="shared" si="11"/>
        <v>3</v>
      </c>
      <c r="N37" s="65">
        <f>VLOOKUP($A37,'Return Data'!$B$7:$R$526,17,0)</f>
        <v>12.393000000000001</v>
      </c>
      <c r="O37" s="66">
        <f t="shared" si="12"/>
        <v>3</v>
      </c>
      <c r="P37" s="65">
        <f>VLOOKUP($A37,'Return Data'!$B$7:$R$526,14,0)</f>
        <v>8.0569000000000006</v>
      </c>
      <c r="Q37" s="66">
        <f t="shared" si="13"/>
        <v>5</v>
      </c>
      <c r="R37" s="65">
        <f>VLOOKUP($A37,'Return Data'!$B$7:$R$526,16,0)</f>
        <v>6.2091000000000003</v>
      </c>
      <c r="S37" s="67">
        <f t="shared" si="14"/>
        <v>30</v>
      </c>
    </row>
    <row r="38" spans="1:19" x14ac:dyDescent="0.3">
      <c r="A38" s="82" t="s">
        <v>112</v>
      </c>
      <c r="B38" s="64">
        <f>VLOOKUP($A38,'Return Data'!$B$7:$R$526,3,0)</f>
        <v>44001</v>
      </c>
      <c r="C38" s="65">
        <f>VLOOKUP($A38,'Return Data'!$B$7:$R$526,4,0)</f>
        <v>31.061</v>
      </c>
      <c r="D38" s="65">
        <f>VLOOKUP($A38,'Return Data'!$B$7:$R$526,9,0)</f>
        <v>16.03</v>
      </c>
      <c r="E38" s="66">
        <f t="shared" si="7"/>
        <v>7</v>
      </c>
      <c r="F38" s="65">
        <f>VLOOKUP($A38,'Return Data'!$B$7:$R$526,10,0)</f>
        <v>21.261399999999998</v>
      </c>
      <c r="G38" s="66">
        <f t="shared" si="8"/>
        <v>12</v>
      </c>
      <c r="H38" s="65">
        <f>VLOOKUP($A38,'Return Data'!$B$7:$R$526,11,0)</f>
        <v>12.4664</v>
      </c>
      <c r="I38" s="66">
        <f t="shared" si="9"/>
        <v>15</v>
      </c>
      <c r="J38" s="65">
        <f>VLOOKUP($A38,'Return Data'!$B$7:$R$526,12,0)</f>
        <v>9.1426999999999996</v>
      </c>
      <c r="K38" s="66">
        <f t="shared" si="10"/>
        <v>15</v>
      </c>
      <c r="L38" s="65">
        <f>VLOOKUP($A38,'Return Data'!$B$7:$R$526,13,0)</f>
        <v>9.1524000000000001</v>
      </c>
      <c r="M38" s="66">
        <f t="shared" si="11"/>
        <v>16</v>
      </c>
      <c r="N38" s="65">
        <f>VLOOKUP($A38,'Return Data'!$B$7:$R$526,17,0)</f>
        <v>8.6748999999999992</v>
      </c>
      <c r="O38" s="66">
        <f t="shared" si="12"/>
        <v>17</v>
      </c>
      <c r="P38" s="65">
        <f>VLOOKUP($A38,'Return Data'!$B$7:$R$526,14,0)</f>
        <v>5.7331000000000003</v>
      </c>
      <c r="Q38" s="66">
        <f t="shared" si="13"/>
        <v>19</v>
      </c>
      <c r="R38" s="65">
        <f>VLOOKUP($A38,'Return Data'!$B$7:$R$526,16,0)</f>
        <v>6.9766000000000004</v>
      </c>
      <c r="S38" s="67">
        <f t="shared" si="14"/>
        <v>24</v>
      </c>
    </row>
    <row r="39" spans="1:19" x14ac:dyDescent="0.3">
      <c r="A39" s="82" t="s">
        <v>113</v>
      </c>
      <c r="B39" s="64">
        <f>VLOOKUP($A39,'Return Data'!$B$7:$R$526,3,0)</f>
        <v>44001</v>
      </c>
      <c r="C39" s="65">
        <f>VLOOKUP($A39,'Return Data'!$B$7:$R$526,4,0)</f>
        <v>18.28</v>
      </c>
      <c r="D39" s="65">
        <f>VLOOKUP($A39,'Return Data'!$B$7:$R$526,9,0)</f>
        <v>12.458600000000001</v>
      </c>
      <c r="E39" s="66">
        <f t="shared" si="7"/>
        <v>16</v>
      </c>
      <c r="F39" s="65">
        <f>VLOOKUP($A39,'Return Data'!$B$7:$R$526,10,0)</f>
        <v>26.234500000000001</v>
      </c>
      <c r="G39" s="66">
        <f t="shared" si="8"/>
        <v>5</v>
      </c>
      <c r="H39" s="65">
        <f>VLOOKUP($A39,'Return Data'!$B$7:$R$526,11,0)</f>
        <v>15.4247</v>
      </c>
      <c r="I39" s="66">
        <f t="shared" si="9"/>
        <v>8</v>
      </c>
      <c r="J39" s="65">
        <f>VLOOKUP($A39,'Return Data'!$B$7:$R$526,12,0)</f>
        <v>11.056900000000001</v>
      </c>
      <c r="K39" s="66">
        <f t="shared" si="10"/>
        <v>7</v>
      </c>
      <c r="L39" s="65">
        <f>VLOOKUP($A39,'Return Data'!$B$7:$R$526,13,0)</f>
        <v>11.235900000000001</v>
      </c>
      <c r="M39" s="66">
        <f t="shared" si="11"/>
        <v>7</v>
      </c>
      <c r="N39" s="65">
        <f>VLOOKUP($A39,'Return Data'!$B$7:$R$526,17,0)</f>
        <v>10.7933</v>
      </c>
      <c r="O39" s="66">
        <f t="shared" si="12"/>
        <v>9</v>
      </c>
      <c r="P39" s="65">
        <f>VLOOKUP($A39,'Return Data'!$B$7:$R$526,14,0)</f>
        <v>7.0129999999999999</v>
      </c>
      <c r="Q39" s="66">
        <f t="shared" si="13"/>
        <v>13</v>
      </c>
      <c r="R39" s="65">
        <f>VLOOKUP($A39,'Return Data'!$B$7:$R$526,16,0)</f>
        <v>7.4884000000000004</v>
      </c>
      <c r="S39" s="67">
        <f t="shared" si="14"/>
        <v>19</v>
      </c>
    </row>
    <row r="40" spans="1:19" x14ac:dyDescent="0.3">
      <c r="A40" s="82" t="s">
        <v>369</v>
      </c>
      <c r="B40" s="64">
        <f>VLOOKUP($A40,'Return Data'!$B$7:$R$526,3,0)</f>
        <v>44001</v>
      </c>
      <c r="C40" s="65">
        <f>VLOOKUP($A40,'Return Data'!$B$7:$R$526,4,0)</f>
        <v>0.36759999999999998</v>
      </c>
      <c r="D40" s="65">
        <f>VLOOKUP($A40,'Return Data'!$B$7:$R$526,9,0)</f>
        <v>8.7120999999999995</v>
      </c>
      <c r="E40" s="66">
        <f t="shared" si="7"/>
        <v>25</v>
      </c>
      <c r="F40" s="65">
        <f>VLOOKUP($A40,'Return Data'!$B$7:$R$526,10,0)</f>
        <v>8.8262</v>
      </c>
      <c r="G40" s="66">
        <f t="shared" si="8"/>
        <v>28</v>
      </c>
      <c r="H40" s="65"/>
      <c r="I40" s="66"/>
      <c r="J40" s="65"/>
      <c r="K40" s="66"/>
      <c r="L40" s="65"/>
      <c r="M40" s="66"/>
      <c r="N40" s="65"/>
      <c r="O40" s="66"/>
      <c r="P40" s="65"/>
      <c r="Q40" s="66"/>
      <c r="R40" s="65">
        <f>VLOOKUP($A40,'Return Data'!$B$7:$R$526,16,0)</f>
        <v>8.8109999999999999</v>
      </c>
      <c r="S40" s="67">
        <f t="shared" si="14"/>
        <v>5</v>
      </c>
    </row>
    <row r="41" spans="1:19" x14ac:dyDescent="0.3">
      <c r="A41" s="82" t="s">
        <v>114</v>
      </c>
      <c r="B41" s="64">
        <f>VLOOKUP($A41,'Return Data'!$B$7:$R$526,3,0)</f>
        <v>44001</v>
      </c>
      <c r="C41" s="65">
        <f>VLOOKUP($A41,'Return Data'!$B$7:$R$526,4,0)</f>
        <v>20.561199999999999</v>
      </c>
      <c r="D41" s="65">
        <f>VLOOKUP($A41,'Return Data'!$B$7:$R$526,9,0)</f>
        <v>12.354200000000001</v>
      </c>
      <c r="E41" s="66">
        <f t="shared" si="7"/>
        <v>17</v>
      </c>
      <c r="F41" s="65">
        <f>VLOOKUP($A41,'Return Data'!$B$7:$R$526,10,0)</f>
        <v>27.109500000000001</v>
      </c>
      <c r="G41" s="66">
        <f t="shared" si="8"/>
        <v>3</v>
      </c>
      <c r="H41" s="65">
        <f>VLOOKUP($A41,'Return Data'!$B$7:$R$526,11,0)</f>
        <v>7.3524000000000003</v>
      </c>
      <c r="I41" s="66">
        <f t="shared" si="9"/>
        <v>26</v>
      </c>
      <c r="J41" s="65">
        <f>VLOOKUP($A41,'Return Data'!$B$7:$R$526,12,0)</f>
        <v>4.3646000000000003</v>
      </c>
      <c r="K41" s="66">
        <f t="shared" si="10"/>
        <v>27</v>
      </c>
      <c r="L41" s="65">
        <f>VLOOKUP($A41,'Return Data'!$B$7:$R$526,13,0)</f>
        <v>5.6784999999999997</v>
      </c>
      <c r="M41" s="66">
        <f t="shared" si="11"/>
        <v>27</v>
      </c>
      <c r="N41" s="65">
        <f>VLOOKUP($A41,'Return Data'!$B$7:$R$526,17,0)</f>
        <v>1.3479000000000001</v>
      </c>
      <c r="O41" s="66">
        <f t="shared" si="12"/>
        <v>30</v>
      </c>
      <c r="P41" s="65">
        <f>VLOOKUP($A41,'Return Data'!$B$7:$R$526,14,0)</f>
        <v>1.2837000000000001</v>
      </c>
      <c r="Q41" s="66">
        <f t="shared" si="13"/>
        <v>30</v>
      </c>
      <c r="R41" s="65">
        <f>VLOOKUP($A41,'Return Data'!$B$7:$R$526,16,0)</f>
        <v>7.4764999999999997</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11.714511764705883</v>
      </c>
      <c r="E43" s="88"/>
      <c r="F43" s="89">
        <f>AVERAGE(F8:F41)</f>
        <v>11.424517647058826</v>
      </c>
      <c r="G43" s="88"/>
      <c r="H43" s="89">
        <f>AVERAGE(H8:H41)</f>
        <v>7.932351515151514</v>
      </c>
      <c r="I43" s="88"/>
      <c r="J43" s="89">
        <f>AVERAGE(J8:J41)</f>
        <v>8.0780193548387089</v>
      </c>
      <c r="K43" s="88"/>
      <c r="L43" s="89">
        <f>AVERAGE(L8:L41)</f>
        <v>8.7121870967741923</v>
      </c>
      <c r="M43" s="88"/>
      <c r="N43" s="89">
        <f>AVERAGE(N8:N41)</f>
        <v>8.4416066666666651</v>
      </c>
      <c r="O43" s="88"/>
      <c r="P43" s="89">
        <f>AVERAGE(P8:P41)</f>
        <v>5.7891533333333349</v>
      </c>
      <c r="Q43" s="88"/>
      <c r="R43" s="89">
        <f>AVERAGE(R8:R41)</f>
        <v>4.9182029411764709</v>
      </c>
      <c r="S43" s="90"/>
    </row>
    <row r="44" spans="1:19" x14ac:dyDescent="0.3">
      <c r="A44" s="87" t="s">
        <v>28</v>
      </c>
      <c r="B44" s="88"/>
      <c r="C44" s="88"/>
      <c r="D44" s="89">
        <f>MIN(D8:D41)</f>
        <v>0</v>
      </c>
      <c r="E44" s="88"/>
      <c r="F44" s="89">
        <f>MIN(F8:F41)</f>
        <v>-103.60120000000001</v>
      </c>
      <c r="G44" s="88"/>
      <c r="H44" s="89">
        <f>MIN(H8:H41)</f>
        <v>-48.6693</v>
      </c>
      <c r="I44" s="88"/>
      <c r="J44" s="89">
        <f>MIN(J8:J41)</f>
        <v>-4.2106000000000003</v>
      </c>
      <c r="K44" s="88"/>
      <c r="L44" s="89">
        <f>MIN(L8:L41)</f>
        <v>-1.7072000000000001</v>
      </c>
      <c r="M44" s="88"/>
      <c r="N44" s="89">
        <f>MIN(N8:N41)</f>
        <v>1.3479000000000001</v>
      </c>
      <c r="O44" s="88"/>
      <c r="P44" s="89">
        <f>MIN(P8:P41)</f>
        <v>1.2837000000000001</v>
      </c>
      <c r="Q44" s="88"/>
      <c r="R44" s="89">
        <f>MIN(R8:R41)</f>
        <v>-42.2072</v>
      </c>
      <c r="S44" s="90"/>
    </row>
    <row r="45" spans="1:19" ht="15" thickBot="1" x14ac:dyDescent="0.35">
      <c r="A45" s="91" t="s">
        <v>29</v>
      </c>
      <c r="B45" s="92"/>
      <c r="C45" s="92"/>
      <c r="D45" s="93">
        <f>MAX(D8:D41)</f>
        <v>23.297699999999999</v>
      </c>
      <c r="E45" s="92"/>
      <c r="F45" s="93">
        <f>MAX(F8:F41)</f>
        <v>29.248000000000001</v>
      </c>
      <c r="G45" s="92"/>
      <c r="H45" s="93">
        <f>MAX(H8:H41)</f>
        <v>20.970099999999999</v>
      </c>
      <c r="I45" s="92"/>
      <c r="J45" s="93">
        <f>MAX(J8:J41)</f>
        <v>13.567299999999999</v>
      </c>
      <c r="K45" s="92"/>
      <c r="L45" s="93">
        <f>MAX(L8:L41)</f>
        <v>19.161100000000001</v>
      </c>
      <c r="M45" s="92"/>
      <c r="N45" s="93">
        <f>MAX(N8:N41)</f>
        <v>13.2658</v>
      </c>
      <c r="O45" s="92"/>
      <c r="P45" s="93">
        <f>MAX(P8:P41)</f>
        <v>8.8284000000000002</v>
      </c>
      <c r="Q45" s="92"/>
      <c r="R45" s="93">
        <f>MAX(R8:R41)</f>
        <v>9.8043999999999993</v>
      </c>
      <c r="S45" s="94"/>
    </row>
    <row r="46" spans="1:19" x14ac:dyDescent="0.3">
      <c r="A46" s="113" t="s">
        <v>436</v>
      </c>
    </row>
    <row r="47" spans="1:19" x14ac:dyDescent="0.3">
      <c r="A47" s="14" t="s">
        <v>342</v>
      </c>
    </row>
  </sheetData>
  <sheetProtection algorithmName="SHA-512" hashValue="nd5Kd24K9d36jbL+Ov0+rwKmuwy1plot29gQbWEG/7egnZLx0JB4YDgH4ba3bxQfNkFF7RoGJufds12bteJU1A==" saltValue="pP9I5eoAFtk0OzEDH0iC+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2020-06-22T06:07:41Z</dcterms:modified>
</cp:coreProperties>
</file>