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07916D3B-D9F6-4BD1-973A-4904E856534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Sheet1" sheetId="16" state="hidden" r:id="rId13"/>
    <sheet name="Sheet2" sheetId="17" state="hidden" r:id="rId14"/>
    <sheet name="Fund Class" sheetId="13" state="hidden" r:id="rId15"/>
    <sheet name="Disclaimer" sheetId="15" r:id="rId16"/>
  </sheets>
  <definedNames>
    <definedName name="_xlnm._FilterDatabase" localSheetId="9"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 i="14" l="1"/>
  <c r="Q1" i="14"/>
  <c r="P1" i="14"/>
  <c r="O1" i="14"/>
  <c r="N1" i="14"/>
  <c r="M1" i="14"/>
  <c r="L1" i="14"/>
  <c r="K1" i="14"/>
  <c r="J1" i="14"/>
  <c r="I1" i="14"/>
  <c r="H1" i="14"/>
  <c r="G1" i="14"/>
  <c r="F1" i="14"/>
  <c r="E1" i="14"/>
  <c r="D1" i="14"/>
  <c r="C1" i="14"/>
  <c r="B1" i="14"/>
  <c r="Z42" i="6" l="1"/>
  <c r="X42" i="6"/>
  <c r="V42" i="6"/>
  <c r="T42" i="6"/>
  <c r="R42" i="6"/>
  <c r="P42" i="6"/>
  <c r="N42" i="6"/>
  <c r="L42" i="6"/>
  <c r="J42" i="6"/>
  <c r="H42" i="6"/>
  <c r="F42" i="6"/>
  <c r="D42" i="6"/>
  <c r="C42" i="6"/>
  <c r="B42" i="6"/>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D8" i="5"/>
  <c r="F8" i="5"/>
  <c r="H8" i="5"/>
  <c r="J8" i="5"/>
  <c r="L8" i="5"/>
  <c r="Z8" i="5"/>
  <c r="X8" i="5"/>
  <c r="V8" i="5"/>
  <c r="T8" i="5"/>
  <c r="R8" i="5"/>
  <c r="P8" i="5"/>
  <c r="N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N13" i="11" s="1"/>
  <c r="L10" i="11"/>
  <c r="J10" i="11"/>
  <c r="H10" i="11"/>
  <c r="F10" i="11"/>
  <c r="D10" i="11"/>
  <c r="C10" i="11"/>
  <c r="B10" i="11"/>
  <c r="P9" i="11"/>
  <c r="L9" i="11"/>
  <c r="L12" i="11" s="1"/>
  <c r="J9" i="11"/>
  <c r="J12" i="11" s="1"/>
  <c r="H9" i="11"/>
  <c r="H14" i="11" s="1"/>
  <c r="F9" i="11"/>
  <c r="D9" i="11"/>
  <c r="C9" i="11"/>
  <c r="B9" i="11"/>
  <c r="P8" i="11"/>
  <c r="F8" i="11"/>
  <c r="D8" i="11"/>
  <c r="C8" i="11"/>
  <c r="B8" i="11"/>
  <c r="C10" i="9"/>
  <c r="B10" i="9"/>
  <c r="C9" i="9"/>
  <c r="B9" i="9"/>
  <c r="C8" i="9"/>
  <c r="B8" i="9"/>
  <c r="J10" i="9"/>
  <c r="J9" i="9"/>
  <c r="H10" i="9"/>
  <c r="H9" i="9"/>
  <c r="F10" i="9"/>
  <c r="F9" i="9"/>
  <c r="F8" i="9"/>
  <c r="D10" i="9"/>
  <c r="D9" i="9"/>
  <c r="D8" i="9"/>
  <c r="N10" i="9"/>
  <c r="N13" i="9" s="1"/>
  <c r="P10" i="9"/>
  <c r="P9" i="9"/>
  <c r="P8" i="9"/>
  <c r="L10" i="9"/>
  <c r="L9"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L23" i="1"/>
  <c r="L21" i="1"/>
  <c r="L18" i="1"/>
  <c r="L17" i="1"/>
  <c r="L16" i="1"/>
  <c r="L15" i="1"/>
  <c r="L14" i="1"/>
  <c r="L13" i="1"/>
  <c r="L12" i="1"/>
  <c r="L10" i="1"/>
  <c r="L9" i="1"/>
  <c r="L8" i="1"/>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J23" i="1"/>
  <c r="J22" i="1"/>
  <c r="J21" i="1"/>
  <c r="J20" i="1"/>
  <c r="J19" i="1"/>
  <c r="J18" i="1"/>
  <c r="J17" i="1"/>
  <c r="J16" i="1"/>
  <c r="J15" i="1"/>
  <c r="J14" i="1"/>
  <c r="J13" i="1"/>
  <c r="J12" i="1"/>
  <c r="J11" i="1"/>
  <c r="J10" i="1"/>
  <c r="J9" i="1"/>
  <c r="H23" i="1"/>
  <c r="H22" i="1"/>
  <c r="H21" i="1"/>
  <c r="H20" i="1"/>
  <c r="H19" i="1"/>
  <c r="H18" i="1"/>
  <c r="H17" i="1"/>
  <c r="H16" i="1"/>
  <c r="H15" i="1"/>
  <c r="H14" i="1"/>
  <c r="H13" i="1"/>
  <c r="H12" i="1"/>
  <c r="H11" i="1"/>
  <c r="H10" i="1"/>
  <c r="H9" i="1"/>
  <c r="J8" i="1"/>
  <c r="H8" i="1"/>
  <c r="F23" i="1"/>
  <c r="F22" i="1"/>
  <c r="F21" i="1"/>
  <c r="F20" i="1"/>
  <c r="F19" i="1"/>
  <c r="F18" i="1"/>
  <c r="F17" i="1"/>
  <c r="F16" i="1"/>
  <c r="F15" i="1"/>
  <c r="F14" i="1"/>
  <c r="F13" i="1"/>
  <c r="F12" i="1"/>
  <c r="F11" i="1"/>
  <c r="F10" i="1"/>
  <c r="F9" i="1"/>
  <c r="F8" i="1"/>
  <c r="D23" i="1"/>
  <c r="D22" i="1"/>
  <c r="D21" i="1"/>
  <c r="D20" i="1"/>
  <c r="D19" i="1"/>
  <c r="D18" i="1"/>
  <c r="D17" i="1"/>
  <c r="D16" i="1"/>
  <c r="D15" i="1"/>
  <c r="D14" i="1"/>
  <c r="D13" i="1"/>
  <c r="D12" i="1"/>
  <c r="D11" i="1"/>
  <c r="D10" i="1"/>
  <c r="D9" i="1"/>
  <c r="D8" i="1"/>
  <c r="C23" i="1"/>
  <c r="C22" i="1"/>
  <c r="C21" i="1"/>
  <c r="C20" i="1"/>
  <c r="C19" i="1"/>
  <c r="C18" i="1"/>
  <c r="C17" i="1"/>
  <c r="C16" i="1"/>
  <c r="C15" i="1"/>
  <c r="C14" i="1"/>
  <c r="C13" i="1"/>
  <c r="C12" i="1"/>
  <c r="C11" i="1"/>
  <c r="C10" i="1"/>
  <c r="C9" i="1"/>
  <c r="C8" i="1"/>
  <c r="B23" i="1"/>
  <c r="B22" i="1"/>
  <c r="B21" i="1"/>
  <c r="B20" i="1"/>
  <c r="B19" i="1"/>
  <c r="B18" i="1"/>
  <c r="B17" i="1"/>
  <c r="B16" i="1"/>
  <c r="B15" i="1"/>
  <c r="B14" i="1"/>
  <c r="B13" i="1"/>
  <c r="B12" i="1"/>
  <c r="B11" i="1"/>
  <c r="B10" i="1"/>
  <c r="B9" i="1"/>
  <c r="B8" i="1"/>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M13"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<sst xmlns="http://schemas.openxmlformats.org/spreadsheetml/2006/main" count="4522" uniqueCount="441">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</sst>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2"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
      <b/>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5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0" fillId="0" borderId="0" xfId="0"/>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21" fillId="7" borderId="0" xfId="0" applyFont="1" applyFill="1"/>
    <xf numFmtId="164" fontId="21" fillId="7" borderId="0" xfId="0" applyNumberFormat="1" applyFont="1" applyFill="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K27"/>
  <sheetViews>
    <sheetView showRowColHeaders="0" tabSelected="1" zoomScale="95" zoomScaleNormal="95" workbookViewId="0">
      <selection activeCell="D3" sqref="D3:F4"/>
    </sheetView>
  </sheetViews>
  <sheetFormatPr defaultColWidth="9.88671875" defaultRowHeight="14.4" x14ac:dyDescent="0.3"/>
  <cols>
    <col min="1" max="16384" width="9.88671875" style="15"/>
  </cols>
  <sheetData>
    <row r="1" spans="3:11" ht="7.5" customHeight="1" thickBot="1" x14ac:dyDescent="0.35"/>
    <row r="2" spans="3:11" ht="15" thickBot="1" x14ac:dyDescent="0.35">
      <c r="C2" s="44"/>
      <c r="D2" s="45"/>
      <c r="E2" s="45"/>
      <c r="F2" s="45"/>
      <c r="G2" s="45"/>
      <c r="H2" s="45"/>
      <c r="I2" s="45"/>
      <c r="J2" s="45"/>
      <c r="K2" s="46"/>
    </row>
    <row r="3" spans="3:11" x14ac:dyDescent="0.3">
      <c r="C3" s="47"/>
      <c r="D3" s="122" t="s">
        <v>332</v>
      </c>
      <c r="E3" s="123"/>
      <c r="F3" s="124"/>
      <c r="G3" s="48"/>
      <c r="H3" s="122" t="s">
        <v>333</v>
      </c>
      <c r="I3" s="123"/>
      <c r="J3" s="124"/>
      <c r="K3" s="49"/>
    </row>
    <row r="4" spans="3:11" ht="15" thickBot="1" x14ac:dyDescent="0.35">
      <c r="C4" s="47"/>
      <c r="D4" s="125"/>
      <c r="E4" s="126"/>
      <c r="F4" s="127"/>
      <c r="G4" s="48"/>
      <c r="H4" s="125"/>
      <c r="I4" s="126"/>
      <c r="J4" s="127"/>
      <c r="K4" s="49"/>
    </row>
    <row r="5" spans="3:11" x14ac:dyDescent="0.3">
      <c r="C5" s="47"/>
      <c r="D5" s="48"/>
      <c r="E5" s="48"/>
      <c r="F5" s="48"/>
      <c r="G5" s="48"/>
      <c r="H5" s="48"/>
      <c r="I5" s="48"/>
      <c r="J5" s="48"/>
      <c r="K5" s="49"/>
    </row>
    <row r="6" spans="3:11" ht="15" thickBot="1" x14ac:dyDescent="0.35">
      <c r="C6" s="47"/>
      <c r="D6" s="48"/>
      <c r="E6" s="48"/>
      <c r="F6" s="48"/>
      <c r="G6" s="48"/>
      <c r="H6" s="48"/>
      <c r="I6" s="48"/>
      <c r="J6" s="48"/>
      <c r="K6" s="49"/>
    </row>
    <row r="7" spans="3:11" s="16" customFormat="1" x14ac:dyDescent="0.3">
      <c r="C7" s="50"/>
      <c r="D7" s="122" t="s">
        <v>334</v>
      </c>
      <c r="E7" s="123"/>
      <c r="F7" s="124"/>
      <c r="G7" s="51"/>
      <c r="H7" s="122" t="s">
        <v>335</v>
      </c>
      <c r="I7" s="123"/>
      <c r="J7" s="124"/>
      <c r="K7" s="52"/>
    </row>
    <row r="8" spans="3:11" s="16" customFormat="1" ht="15" thickBot="1" x14ac:dyDescent="0.35">
      <c r="C8" s="50"/>
      <c r="D8" s="125"/>
      <c r="E8" s="126"/>
      <c r="F8" s="127"/>
      <c r="G8" s="51"/>
      <c r="H8" s="125"/>
      <c r="I8" s="126"/>
      <c r="J8" s="127"/>
      <c r="K8" s="52"/>
    </row>
    <row r="9" spans="3:11" x14ac:dyDescent="0.3">
      <c r="C9" s="47"/>
      <c r="D9" s="48"/>
      <c r="E9" s="48"/>
      <c r="F9" s="48"/>
      <c r="G9" s="48"/>
      <c r="H9" s="48"/>
      <c r="I9" s="48"/>
      <c r="J9" s="48"/>
      <c r="K9" s="49"/>
    </row>
    <row r="10" spans="3:11" ht="15" thickBot="1" x14ac:dyDescent="0.35">
      <c r="C10" s="47"/>
      <c r="D10" s="48"/>
      <c r="E10" s="48"/>
      <c r="F10" s="48"/>
      <c r="G10" s="48"/>
      <c r="H10" s="48"/>
      <c r="I10" s="48"/>
      <c r="J10" s="48"/>
      <c r="K10" s="49"/>
    </row>
    <row r="11" spans="3:11" s="16" customFormat="1" x14ac:dyDescent="0.3">
      <c r="C11" s="50"/>
      <c r="D11" s="122" t="s">
        <v>336</v>
      </c>
      <c r="E11" s="123"/>
      <c r="F11" s="124"/>
      <c r="G11" s="51"/>
      <c r="H11" s="122" t="s">
        <v>337</v>
      </c>
      <c r="I11" s="123"/>
      <c r="J11" s="124"/>
      <c r="K11" s="52"/>
    </row>
    <row r="12" spans="3:11" s="16" customFormat="1" ht="15" thickBot="1" x14ac:dyDescent="0.35">
      <c r="C12" s="50"/>
      <c r="D12" s="125"/>
      <c r="E12" s="126"/>
      <c r="F12" s="127"/>
      <c r="G12" s="51"/>
      <c r="H12" s="125"/>
      <c r="I12" s="126"/>
      <c r="J12" s="127"/>
      <c r="K12" s="52"/>
    </row>
    <row r="13" spans="3:11" s="16" customFormat="1" x14ac:dyDescent="0.3">
      <c r="C13" s="50"/>
      <c r="D13" s="51"/>
      <c r="E13" s="51"/>
      <c r="F13" s="51"/>
      <c r="G13" s="51"/>
      <c r="H13" s="51"/>
      <c r="I13" s="51"/>
      <c r="J13" s="51"/>
      <c r="K13" s="52"/>
    </row>
    <row r="14" spans="3:11" s="16" customFormat="1" ht="15" thickBot="1" x14ac:dyDescent="0.35">
      <c r="C14" s="50"/>
      <c r="D14" s="51"/>
      <c r="E14" s="51"/>
      <c r="F14" s="51"/>
      <c r="G14" s="51"/>
      <c r="H14" s="51"/>
      <c r="I14" s="51"/>
      <c r="J14" s="51"/>
      <c r="K14" s="52"/>
    </row>
    <row r="15" spans="3:11" s="16" customFormat="1" x14ac:dyDescent="0.3">
      <c r="C15" s="50"/>
      <c r="D15" s="122" t="s">
        <v>340</v>
      </c>
      <c r="E15" s="123"/>
      <c r="F15" s="124"/>
      <c r="G15" s="51"/>
      <c r="H15" s="122" t="s">
        <v>341</v>
      </c>
      <c r="I15" s="123"/>
      <c r="J15" s="124"/>
      <c r="K15" s="52"/>
    </row>
    <row r="16" spans="3:11" s="16" customFormat="1" ht="15" thickBot="1" x14ac:dyDescent="0.35">
      <c r="C16" s="50"/>
      <c r="D16" s="125"/>
      <c r="E16" s="126"/>
      <c r="F16" s="127"/>
      <c r="G16" s="51"/>
      <c r="H16" s="125"/>
      <c r="I16" s="126"/>
      <c r="J16" s="127"/>
      <c r="K16" s="52"/>
    </row>
    <row r="17" spans="3:11" s="16" customFormat="1" x14ac:dyDescent="0.3">
      <c r="C17" s="50"/>
      <c r="D17" s="51"/>
      <c r="E17" s="51"/>
      <c r="F17" s="51"/>
      <c r="G17" s="51"/>
      <c r="H17" s="51"/>
      <c r="I17" s="51"/>
      <c r="J17" s="51"/>
      <c r="K17" s="52"/>
    </row>
    <row r="18" spans="3:11" s="16" customFormat="1" ht="15" thickBot="1" x14ac:dyDescent="0.35">
      <c r="C18" s="50"/>
      <c r="D18" s="51"/>
      <c r="E18" s="51"/>
      <c r="F18" s="51"/>
      <c r="G18" s="51"/>
      <c r="H18" s="51"/>
      <c r="I18" s="51"/>
      <c r="J18" s="51"/>
      <c r="K18" s="52"/>
    </row>
    <row r="19" spans="3:11" s="16" customFormat="1" x14ac:dyDescent="0.3">
      <c r="C19" s="50"/>
      <c r="D19" s="122" t="s">
        <v>338</v>
      </c>
      <c r="E19" s="123"/>
      <c r="F19" s="124"/>
      <c r="G19" s="51"/>
      <c r="H19" s="122" t="s">
        <v>339</v>
      </c>
      <c r="I19" s="123"/>
      <c r="J19" s="124"/>
      <c r="K19" s="52"/>
    </row>
    <row r="20" spans="3:11" s="16" customFormat="1" ht="15" thickBot="1" x14ac:dyDescent="0.35">
      <c r="C20" s="50"/>
      <c r="D20" s="125"/>
      <c r="E20" s="126"/>
      <c r="F20" s="127"/>
      <c r="G20" s="51"/>
      <c r="H20" s="125"/>
      <c r="I20" s="126"/>
      <c r="J20" s="127"/>
      <c r="K20" s="52"/>
    </row>
    <row r="21" spans="3:11" s="16" customFormat="1" x14ac:dyDescent="0.3">
      <c r="C21" s="50"/>
      <c r="D21" s="51"/>
      <c r="E21" s="51"/>
      <c r="F21" s="51"/>
      <c r="G21" s="51"/>
      <c r="H21" s="51"/>
      <c r="I21" s="51"/>
      <c r="J21" s="51"/>
      <c r="K21" s="52"/>
    </row>
    <row r="22" spans="3:11" x14ac:dyDescent="0.3">
      <c r="C22" s="47"/>
      <c r="D22" s="48"/>
      <c r="E22" s="48"/>
      <c r="F22" s="121" t="s">
        <v>355</v>
      </c>
      <c r="G22" s="121"/>
      <c r="H22" s="121"/>
      <c r="I22" s="48"/>
      <c r="J22" s="48"/>
      <c r="K22" s="49"/>
    </row>
    <row r="23" spans="3:11" ht="7.5" customHeight="1" x14ac:dyDescent="0.3">
      <c r="C23" s="47"/>
      <c r="D23" s="48"/>
      <c r="E23" s="48"/>
      <c r="F23" s="48"/>
      <c r="G23" s="53"/>
      <c r="H23" s="48"/>
      <c r="I23" s="48"/>
      <c r="J23" s="48"/>
      <c r="K23" s="49"/>
    </row>
    <row r="24" spans="3:11" x14ac:dyDescent="0.3">
      <c r="C24" s="47"/>
      <c r="D24" s="48"/>
      <c r="E24" s="121" t="s">
        <v>354</v>
      </c>
      <c r="F24" s="121"/>
      <c r="G24" s="121"/>
      <c r="H24" s="121"/>
      <c r="I24" s="121"/>
      <c r="J24" s="48"/>
      <c r="K24" s="49"/>
    </row>
    <row r="25" spans="3:11" ht="7.5" customHeight="1" x14ac:dyDescent="0.3">
      <c r="C25" s="47"/>
      <c r="D25" s="48"/>
      <c r="E25" s="48"/>
      <c r="F25" s="48"/>
      <c r="G25" s="53"/>
      <c r="H25" s="48"/>
      <c r="I25" s="48"/>
      <c r="J25" s="48"/>
      <c r="K25" s="49"/>
    </row>
    <row r="26" spans="3:11" x14ac:dyDescent="0.3">
      <c r="C26" s="47"/>
      <c r="D26" s="48"/>
      <c r="E26" s="121" t="s">
        <v>356</v>
      </c>
      <c r="F26" s="121"/>
      <c r="G26" s="121"/>
      <c r="H26" s="121"/>
      <c r="I26" s="121"/>
      <c r="J26" s="48"/>
      <c r="K26" s="98" t="s">
        <v>403</v>
      </c>
    </row>
    <row r="27" spans="3:11" ht="6.75" customHeight="1" thickBot="1" x14ac:dyDescent="0.35">
      <c r="C27" s="54"/>
      <c r="D27" s="55"/>
      <c r="E27" s="55"/>
      <c r="F27" s="55"/>
      <c r="G27" s="55"/>
      <c r="H27" s="55"/>
      <c r="I27" s="55"/>
      <c r="J27" s="55"/>
      <c r="K27" s="56"/>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xr:uid="{00000000-0004-0000-0000-000000000000}"/>
    <hyperlink ref="H3:J4" location="'Equity - Value Fund (Regular)'!A1" display="Equity - Value Fund (Regular)" xr:uid="{00000000-0004-0000-0000-000001000000}"/>
    <hyperlink ref="D7:F8" location="'ELSS (Direct)'!A1" display="Equity - ELSS Fund (Direct)" xr:uid="{00000000-0004-0000-0000-000002000000}"/>
    <hyperlink ref="H7:J8" location="'ELSS (Regular)'!A1" display="Equity - ELSS Fund (Regular)" xr:uid="{00000000-0004-0000-0000-000003000000}"/>
    <hyperlink ref="D11:F12" location="'Equity - ESG Fund(Direct)'!A1" display="Equity - ESG Fund (Direct)" xr:uid="{00000000-0004-0000-0000-000004000000}"/>
    <hyperlink ref="H11:J12" location="'Equity - ESG Fund(Regular)'!A1" display="Equity - ESG Fund (Regular)" xr:uid="{00000000-0004-0000-0000-000005000000}"/>
    <hyperlink ref="D15:F16" location="'Debt - Dynamic Bond (Direct)'!A1" display="Debt - Dynamic Bond (Direct)" xr:uid="{00000000-0004-0000-0000-000006000000}"/>
    <hyperlink ref="H15:J16" location="'Debt - Dynamic Bond (Regular)'!A1" display="Debt - Dynamic Bond (Regular)" xr:uid="{00000000-0004-0000-0000-000007000000}"/>
    <hyperlink ref="D19:F20" location="'Debt - Liquid (Direct)'!A1" display="Debt - Liquid Fund (Direct)" xr:uid="{00000000-0004-0000-0000-000008000000}"/>
    <hyperlink ref="H19:J20" location="'Debt - Liquid (Regular)'!A1" display="Debt - Liquid Fund (Regular)" xr:uid="{00000000-0004-0000-0000-000009000000}"/>
    <hyperlink ref="E24" r:id="rId1" xr:uid="{00000000-0004-0000-0000-00000A000000}"/>
    <hyperlink ref="E26" r:id="rId2" xr:uid="{00000000-0004-0000-0000-00000B000000}"/>
    <hyperlink ref="K26" location="Disclaimer!A1" display="Disclaimer" xr:uid="{00000000-0004-0000-0000-00000C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30" t="s">
        <v>349</v>
      </c>
    </row>
    <row r="3" spans="1:27" ht="15" customHeight="1" thickBot="1" x14ac:dyDescent="0.35">
      <c r="A3" s="131"/>
    </row>
    <row r="4" spans="1:27" ht="15" thickBot="1" x14ac:dyDescent="0.35"/>
    <row r="5" spans="1:27" s="4" customFormat="1" x14ac:dyDescent="0.3">
      <c r="A5" s="29" t="s">
        <v>353</v>
      </c>
      <c r="B5" s="128" t="s">
        <v>8</v>
      </c>
      <c r="C5" s="128" t="s">
        <v>9</v>
      </c>
      <c r="D5" s="134" t="s">
        <v>115</v>
      </c>
      <c r="E5" s="134"/>
      <c r="F5" s="134" t="s">
        <v>116</v>
      </c>
      <c r="G5" s="134"/>
      <c r="H5" s="134" t="s">
        <v>117</v>
      </c>
      <c r="I5" s="134"/>
      <c r="J5" s="134" t="s">
        <v>47</v>
      </c>
      <c r="K5" s="134"/>
      <c r="L5" s="134" t="s">
        <v>48</v>
      </c>
      <c r="M5" s="134"/>
      <c r="N5" s="134" t="s">
        <v>1</v>
      </c>
      <c r="O5" s="134"/>
      <c r="P5" s="134" t="s">
        <v>2</v>
      </c>
      <c r="Q5" s="134"/>
      <c r="R5" s="134" t="s">
        <v>3</v>
      </c>
      <c r="S5" s="134"/>
      <c r="T5" s="134" t="s">
        <v>4</v>
      </c>
      <c r="U5" s="134"/>
      <c r="V5" s="134" t="s">
        <v>384</v>
      </c>
      <c r="W5" s="134"/>
      <c r="X5" s="134" t="s">
        <v>5</v>
      </c>
      <c r="Y5" s="134"/>
      <c r="Z5" s="134" t="s">
        <v>46</v>
      </c>
      <c r="AA5" s="137"/>
    </row>
    <row r="6" spans="1:27" s="4" customFormat="1" x14ac:dyDescent="0.3">
      <c r="A6" s="17" t="s">
        <v>7</v>
      </c>
      <c r="B6" s="129"/>
      <c r="C6" s="12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Data'!$B$7:$R$526,3,0)</f>
        <v>43999</v>
      </c>
      <c r="C8" s="65">
        <f>VLOOKUP($A8,'Return Data'!$B$7:$R$526,4,0)</f>
        <v>323.03120000000001</v>
      </c>
      <c r="D8" s="65">
        <f>VLOOKUP($A8,'Return Data'!$B$7:$R$526,5,0)</f>
        <v>4.1021000000000001</v>
      </c>
      <c r="E8" s="66">
        <f t="shared" ref="E8" si="0">RANK(D8,D$8:D$50,0)</f>
        <v>14</v>
      </c>
      <c r="F8" s="65">
        <f>VLOOKUP($A8,'Return Data'!$B$7:$R$526,6,0)</f>
        <v>5.1055999999999999</v>
      </c>
      <c r="G8" s="66">
        <f t="shared" ref="G8" si="1">RANK(F8,F$8:F$50,0)</f>
        <v>5</v>
      </c>
      <c r="H8" s="65">
        <f>VLOOKUP($A8,'Return Data'!$B$7:$R$526,7,0)</f>
        <v>5.1721000000000004</v>
      </c>
      <c r="I8" s="66">
        <f t="shared" ref="I8" si="2">RANK(H8,H$8:H$50,0)</f>
        <v>2</v>
      </c>
      <c r="J8" s="65">
        <f>VLOOKUP($A8,'Return Data'!$B$7:$R$526,8,0)</f>
        <v>4.4359999999999999</v>
      </c>
      <c r="K8" s="66">
        <f t="shared" ref="K8" si="3">RANK(J8,J$8:J$50,0)</f>
        <v>2</v>
      </c>
      <c r="L8" s="65">
        <f>VLOOKUP($A8,'Return Data'!$B$7:$R$526,9,0)</f>
        <v>4.4775999999999998</v>
      </c>
      <c r="M8" s="66">
        <f t="shared" ref="M8" si="4">RANK(L8,L$8:L$50,0)</f>
        <v>3</v>
      </c>
      <c r="N8" s="65">
        <f>VLOOKUP($A8,'Return Data'!$B$7:$R$526,10,0)</f>
        <v>5.5622999999999996</v>
      </c>
      <c r="O8" s="66">
        <f t="shared" ref="O8" si="5">RANK(N8,N$8:N$50,0)</f>
        <v>8</v>
      </c>
      <c r="P8" s="65">
        <f>VLOOKUP($A8,'Return Data'!$B$7:$R$526,11,0)</f>
        <v>5.4402999999999997</v>
      </c>
      <c r="Q8" s="66">
        <f t="shared" ref="Q8" si="6">RANK(P8,P$8:P$50,0)</f>
        <v>10</v>
      </c>
      <c r="R8" s="65">
        <f>VLOOKUP($A8,'Return Data'!$B$7:$R$526,12,0)</f>
        <v>5.5068999999999999</v>
      </c>
      <c r="S8" s="66">
        <f t="shared" ref="S8" si="7">RANK(R8,R$8:R$50,0)</f>
        <v>12</v>
      </c>
      <c r="T8" s="65">
        <f>VLOOKUP($A8,'Return Data'!$B$7:$R$526,13,0)</f>
        <v>5.8573000000000004</v>
      </c>
      <c r="U8" s="66">
        <f t="shared" ref="U8" si="8">RANK(T8,T$8:T$50,0)</f>
        <v>5</v>
      </c>
      <c r="V8" s="65">
        <f>VLOOKUP($A8,'Return Data'!$B$7:$R$526,17,0)</f>
        <v>6.7320000000000002</v>
      </c>
      <c r="W8" s="66">
        <f t="shared" ref="W8" si="9">RANK(V8,V$8:V$50,0)</f>
        <v>8</v>
      </c>
      <c r="X8" s="65">
        <f>VLOOKUP($A8,'Return Data'!$B$7:$R$526,14,0)</f>
        <v>6.8181000000000003</v>
      </c>
      <c r="Y8" s="66">
        <f t="shared" ref="Y8" si="10">RANK(X8,X$8:X$50,0)</f>
        <v>7</v>
      </c>
      <c r="Z8" s="65">
        <f>VLOOKUP($A8,'Return Data'!$B$7:$R$526,16,0)</f>
        <v>7.8323</v>
      </c>
      <c r="AA8" s="67">
        <f t="shared" ref="AA8" si="11">RANK(Z8,Z$8:Z$50,0)</f>
        <v>3</v>
      </c>
    </row>
    <row r="9" spans="1:27" x14ac:dyDescent="0.3">
      <c r="A9" s="63" t="s">
        <v>119</v>
      </c>
      <c r="B9" s="64">
        <f>VLOOKUP($A9,'Return Data'!$B$7:$R$526,3,0)</f>
        <v>43999</v>
      </c>
      <c r="C9" s="65">
        <f>VLOOKUP($A9,'Return Data'!$B$7:$R$526,4,0)</f>
        <v>2227.2800999999999</v>
      </c>
      <c r="D9" s="65">
        <f>VLOOKUP($A9,'Return Data'!$B$7:$R$526,5,0)</f>
        <v>4.3924000000000003</v>
      </c>
      <c r="E9" s="66">
        <f t="shared" ref="E9:E50" si="12">RANK(D9,D$8:D$50,0)</f>
        <v>12</v>
      </c>
      <c r="F9" s="65">
        <f>VLOOKUP($A9,'Return Data'!$B$7:$R$526,6,0)</f>
        <v>4.5225</v>
      </c>
      <c r="G9" s="66">
        <f t="shared" ref="G9:G50" si="13">RANK(F9,F$8:F$50,0)</f>
        <v>15</v>
      </c>
      <c r="H9" s="65">
        <f>VLOOKUP($A9,'Return Data'!$B$7:$R$526,7,0)</f>
        <v>4.5856000000000003</v>
      </c>
      <c r="I9" s="66">
        <f t="shared" ref="I9:I50" si="14">RANK(H9,H$8:H$50,0)</f>
        <v>15</v>
      </c>
      <c r="J9" s="65">
        <f>VLOOKUP($A9,'Return Data'!$B$7:$R$526,8,0)</f>
        <v>3.9091999999999998</v>
      </c>
      <c r="K9" s="66">
        <f t="shared" ref="K9:K50" si="15">RANK(J9,J$8:J$50,0)</f>
        <v>17</v>
      </c>
      <c r="L9" s="65">
        <f>VLOOKUP($A9,'Return Data'!$B$7:$R$526,9,0)</f>
        <v>4.0247999999999999</v>
      </c>
      <c r="M9" s="66">
        <f t="shared" ref="M9:M50" si="16">RANK(L9,L$8:L$50,0)</f>
        <v>15</v>
      </c>
      <c r="N9" s="65">
        <f>VLOOKUP($A9,'Return Data'!$B$7:$R$526,10,0)</f>
        <v>5.4726999999999997</v>
      </c>
      <c r="O9" s="66">
        <f t="shared" ref="O9:O50" si="17">RANK(N9,N$8:N$50,0)</f>
        <v>10</v>
      </c>
      <c r="P9" s="65">
        <f>VLOOKUP($A9,'Return Data'!$B$7:$R$526,11,0)</f>
        <v>5.4324000000000003</v>
      </c>
      <c r="Q9" s="66">
        <f t="shared" ref="Q9:Q50" si="18">RANK(P9,P$8:P$50,0)</f>
        <v>11</v>
      </c>
      <c r="R9" s="65">
        <f>VLOOKUP($A9,'Return Data'!$B$7:$R$526,12,0)</f>
        <v>5.5011999999999999</v>
      </c>
      <c r="S9" s="66">
        <f t="shared" ref="S9:S50" si="19">RANK(R9,R$8:R$50,0)</f>
        <v>13</v>
      </c>
      <c r="T9" s="65">
        <f>VLOOKUP($A9,'Return Data'!$B$7:$R$526,13,0)</f>
        <v>5.7778999999999998</v>
      </c>
      <c r="U9" s="66">
        <f t="shared" ref="U9:U50" si="20">RANK(T9,T$8:T$50,0)</f>
        <v>12</v>
      </c>
      <c r="V9" s="65">
        <f>VLOOKUP($A9,'Return Data'!$B$7:$R$526,17,0)</f>
        <v>6.6862000000000004</v>
      </c>
      <c r="W9" s="66">
        <f t="shared" ref="W9:W49" si="21">RANK(V9,V$8:V$50,0)</f>
        <v>11</v>
      </c>
      <c r="X9" s="65">
        <f>VLOOKUP($A9,'Return Data'!$B$7:$R$526,14,0)</f>
        <v>6.7868000000000004</v>
      </c>
      <c r="Y9" s="66">
        <f t="shared" ref="Y9:Y49" si="22">RANK(X9,X$8:X$50,0)</f>
        <v>11</v>
      </c>
      <c r="Z9" s="65">
        <f>VLOOKUP($A9,'Return Data'!$B$7:$R$526,16,0)</f>
        <v>7.7812000000000001</v>
      </c>
      <c r="AA9" s="67">
        <f t="shared" ref="AA9:AA50" si="23">RANK(Z9,Z$8:Z$50,0)</f>
        <v>10</v>
      </c>
    </row>
    <row r="10" spans="1:27" x14ac:dyDescent="0.3">
      <c r="A10" s="63" t="s">
        <v>120</v>
      </c>
      <c r="B10" s="64">
        <f>VLOOKUP($A10,'Return Data'!$B$7:$R$526,3,0)</f>
        <v>43999</v>
      </c>
      <c r="C10" s="65">
        <f>VLOOKUP($A10,'Return Data'!$B$7:$R$526,4,0)</f>
        <v>2309.6662999999999</v>
      </c>
      <c r="D10" s="65">
        <f>VLOOKUP($A10,'Return Data'!$B$7:$R$526,5,0)</f>
        <v>3.5891999999999999</v>
      </c>
      <c r="E10" s="66">
        <f t="shared" si="12"/>
        <v>29</v>
      </c>
      <c r="F10" s="65">
        <f>VLOOKUP($A10,'Return Data'!$B$7:$R$526,6,0)</f>
        <v>3.3923000000000001</v>
      </c>
      <c r="G10" s="66">
        <f t="shared" si="13"/>
        <v>33</v>
      </c>
      <c r="H10" s="65">
        <f>VLOOKUP($A10,'Return Data'!$B$7:$R$526,7,0)</f>
        <v>3.5247000000000002</v>
      </c>
      <c r="I10" s="66">
        <f t="shared" si="14"/>
        <v>33</v>
      </c>
      <c r="J10" s="65">
        <f>VLOOKUP($A10,'Return Data'!$B$7:$R$526,8,0)</f>
        <v>3.2416</v>
      </c>
      <c r="K10" s="66">
        <f t="shared" si="15"/>
        <v>34</v>
      </c>
      <c r="L10" s="65">
        <f>VLOOKUP($A10,'Return Data'!$B$7:$R$526,9,0)</f>
        <v>3.3681000000000001</v>
      </c>
      <c r="M10" s="66">
        <f t="shared" si="16"/>
        <v>29</v>
      </c>
      <c r="N10" s="65">
        <f>VLOOKUP($A10,'Return Data'!$B$7:$R$526,10,0)</f>
        <v>5.2276999999999996</v>
      </c>
      <c r="O10" s="66">
        <f t="shared" si="17"/>
        <v>18</v>
      </c>
      <c r="P10" s="65">
        <f>VLOOKUP($A10,'Return Data'!$B$7:$R$526,11,0)</f>
        <v>5.2657999999999996</v>
      </c>
      <c r="Q10" s="66">
        <f t="shared" si="18"/>
        <v>19</v>
      </c>
      <c r="R10" s="65">
        <f>VLOOKUP($A10,'Return Data'!$B$7:$R$526,12,0)</f>
        <v>5.44</v>
      </c>
      <c r="S10" s="66">
        <f t="shared" si="19"/>
        <v>15</v>
      </c>
      <c r="T10" s="65">
        <f>VLOOKUP($A10,'Return Data'!$B$7:$R$526,13,0)</f>
        <v>5.7176999999999998</v>
      </c>
      <c r="U10" s="66">
        <f t="shared" si="20"/>
        <v>15</v>
      </c>
      <c r="V10" s="65">
        <f>VLOOKUP($A10,'Return Data'!$B$7:$R$526,17,0)</f>
        <v>6.6715</v>
      </c>
      <c r="W10" s="66">
        <f t="shared" si="21"/>
        <v>13</v>
      </c>
      <c r="X10" s="65">
        <f>VLOOKUP($A10,'Return Data'!$B$7:$R$526,14,0)</f>
        <v>6.7865000000000002</v>
      </c>
      <c r="Y10" s="66">
        <f t="shared" si="22"/>
        <v>12</v>
      </c>
      <c r="Z10" s="65">
        <f>VLOOKUP($A10,'Return Data'!$B$7:$R$526,16,0)</f>
        <v>7.8235999999999999</v>
      </c>
      <c r="AA10" s="67">
        <f t="shared" si="23"/>
        <v>4</v>
      </c>
    </row>
    <row r="11" spans="1:27" x14ac:dyDescent="0.3">
      <c r="A11" s="63" t="s">
        <v>121</v>
      </c>
      <c r="B11" s="64">
        <f>VLOOKUP($A11,'Return Data'!$B$7:$R$526,3,0)</f>
        <v>43999</v>
      </c>
      <c r="C11" s="65">
        <f>VLOOKUP($A11,'Return Data'!$B$7:$R$526,4,0)</f>
        <v>3086.4146999999998</v>
      </c>
      <c r="D11" s="65">
        <f>VLOOKUP($A11,'Return Data'!$B$7:$R$526,5,0)</f>
        <v>3.6972</v>
      </c>
      <c r="E11" s="66">
        <f t="shared" si="12"/>
        <v>28</v>
      </c>
      <c r="F11" s="65">
        <f>VLOOKUP($A11,'Return Data'!$B$7:$R$526,6,0)</f>
        <v>3.9618000000000002</v>
      </c>
      <c r="G11" s="66">
        <f t="shared" si="13"/>
        <v>24</v>
      </c>
      <c r="H11" s="65">
        <f>VLOOKUP($A11,'Return Data'!$B$7:$R$526,7,0)</f>
        <v>3.9367999999999999</v>
      </c>
      <c r="I11" s="66">
        <f t="shared" si="14"/>
        <v>27</v>
      </c>
      <c r="J11" s="65">
        <f>VLOOKUP($A11,'Return Data'!$B$7:$R$526,8,0)</f>
        <v>3.6196000000000002</v>
      </c>
      <c r="K11" s="66">
        <f t="shared" si="15"/>
        <v>27</v>
      </c>
      <c r="L11" s="65">
        <f>VLOOKUP($A11,'Return Data'!$B$7:$R$526,9,0)</f>
        <v>3.7330999999999999</v>
      </c>
      <c r="M11" s="66">
        <f t="shared" si="16"/>
        <v>25</v>
      </c>
      <c r="N11" s="65">
        <f>VLOOKUP($A11,'Return Data'!$B$7:$R$526,10,0)</f>
        <v>5.1376999999999997</v>
      </c>
      <c r="O11" s="66">
        <f t="shared" si="17"/>
        <v>21</v>
      </c>
      <c r="P11" s="65">
        <f>VLOOKUP($A11,'Return Data'!$B$7:$R$526,11,0)</f>
        <v>5.2718999999999996</v>
      </c>
      <c r="Q11" s="66">
        <f t="shared" si="18"/>
        <v>18</v>
      </c>
      <c r="R11" s="65">
        <f>VLOOKUP($A11,'Return Data'!$B$7:$R$526,12,0)</f>
        <v>5.4667000000000003</v>
      </c>
      <c r="S11" s="66">
        <f t="shared" si="19"/>
        <v>14</v>
      </c>
      <c r="T11" s="65">
        <f>VLOOKUP($A11,'Return Data'!$B$7:$R$526,13,0)</f>
        <v>5.7680999999999996</v>
      </c>
      <c r="U11" s="66">
        <f t="shared" si="20"/>
        <v>14</v>
      </c>
      <c r="V11" s="65">
        <f>VLOOKUP($A11,'Return Data'!$B$7:$R$526,17,0)</f>
        <v>6.7152000000000003</v>
      </c>
      <c r="W11" s="66">
        <f t="shared" si="21"/>
        <v>9</v>
      </c>
      <c r="X11" s="65">
        <f>VLOOKUP($A11,'Return Data'!$B$7:$R$526,14,0)</f>
        <v>6.7922000000000002</v>
      </c>
      <c r="Y11" s="66">
        <f t="shared" si="22"/>
        <v>9</v>
      </c>
      <c r="Z11" s="65">
        <f>VLOOKUP($A11,'Return Data'!$B$7:$R$526,16,0)</f>
        <v>7.7542999999999997</v>
      </c>
      <c r="AA11" s="67">
        <f t="shared" si="23"/>
        <v>14</v>
      </c>
    </row>
    <row r="12" spans="1:27" x14ac:dyDescent="0.3">
      <c r="A12" s="63" t="s">
        <v>122</v>
      </c>
      <c r="B12" s="64">
        <f>VLOOKUP($A12,'Return Data'!$B$7:$R$526,3,0)</f>
        <v>43999</v>
      </c>
      <c r="C12" s="65">
        <f>VLOOKUP($A12,'Return Data'!$B$7:$R$526,4,0)</f>
        <v>2308.5475000000001</v>
      </c>
      <c r="D12" s="65">
        <f>VLOOKUP($A12,'Return Data'!$B$7:$R$526,5,0)</f>
        <v>4.4623999999999997</v>
      </c>
      <c r="E12" s="66">
        <f t="shared" si="12"/>
        <v>10</v>
      </c>
      <c r="F12" s="65">
        <f>VLOOKUP($A12,'Return Data'!$B$7:$R$526,6,0)</f>
        <v>4.2276999999999996</v>
      </c>
      <c r="G12" s="66">
        <f t="shared" si="13"/>
        <v>20</v>
      </c>
      <c r="H12" s="65">
        <f>VLOOKUP($A12,'Return Data'!$B$7:$R$526,7,0)</f>
        <v>4.4480000000000004</v>
      </c>
      <c r="I12" s="66">
        <f t="shared" si="14"/>
        <v>16</v>
      </c>
      <c r="J12" s="65">
        <f>VLOOKUP($A12,'Return Data'!$B$7:$R$526,8,0)</f>
        <v>3.8178000000000001</v>
      </c>
      <c r="K12" s="66">
        <f t="shared" si="15"/>
        <v>21</v>
      </c>
      <c r="L12" s="65">
        <f>VLOOKUP($A12,'Return Data'!$B$7:$R$526,9,0)</f>
        <v>4.2096</v>
      </c>
      <c r="M12" s="66">
        <f t="shared" si="16"/>
        <v>8</v>
      </c>
      <c r="N12" s="65">
        <f>VLOOKUP($A12,'Return Data'!$B$7:$R$526,10,0)</f>
        <v>5.4093</v>
      </c>
      <c r="O12" s="66">
        <f t="shared" si="17"/>
        <v>12</v>
      </c>
      <c r="P12" s="65">
        <f>VLOOKUP($A12,'Return Data'!$B$7:$R$526,11,0)</f>
        <v>5.2003000000000004</v>
      </c>
      <c r="Q12" s="66">
        <f t="shared" si="18"/>
        <v>23</v>
      </c>
      <c r="R12" s="65">
        <f>VLOOKUP($A12,'Return Data'!$B$7:$R$526,12,0)</f>
        <v>5.2842000000000002</v>
      </c>
      <c r="S12" s="66">
        <f t="shared" si="19"/>
        <v>23</v>
      </c>
      <c r="T12" s="65">
        <f>VLOOKUP($A12,'Return Data'!$B$7:$R$526,13,0)</f>
        <v>5.5449999999999999</v>
      </c>
      <c r="U12" s="66">
        <f t="shared" si="20"/>
        <v>24</v>
      </c>
      <c r="V12" s="65">
        <f>VLOOKUP($A12,'Return Data'!$B$7:$R$526,17,0)</f>
        <v>6.5350999999999999</v>
      </c>
      <c r="W12" s="66">
        <f t="shared" si="21"/>
        <v>24</v>
      </c>
      <c r="X12" s="65">
        <f>VLOOKUP($A12,'Return Data'!$B$7:$R$526,14,0)</f>
        <v>6.6997999999999998</v>
      </c>
      <c r="Y12" s="66">
        <f t="shared" si="22"/>
        <v>21</v>
      </c>
      <c r="Z12" s="65">
        <f>VLOOKUP($A12,'Return Data'!$B$7:$R$526,16,0)</f>
        <v>7.7519</v>
      </c>
      <c r="AA12" s="67">
        <f t="shared" si="23"/>
        <v>17</v>
      </c>
    </row>
    <row r="13" spans="1:27" x14ac:dyDescent="0.3">
      <c r="A13" s="63" t="s">
        <v>123</v>
      </c>
      <c r="B13" s="64">
        <f>VLOOKUP($A13,'Return Data'!$B$7:$R$526,3,0)</f>
        <v>43999</v>
      </c>
      <c r="C13" s="65">
        <f>VLOOKUP($A13,'Return Data'!$B$7:$R$526,4,0)</f>
        <v>2407.6437999999998</v>
      </c>
      <c r="D13" s="65">
        <f>VLOOKUP($A13,'Return Data'!$B$7:$R$526,5,0)</f>
        <v>3.1505000000000001</v>
      </c>
      <c r="E13" s="66">
        <f t="shared" si="12"/>
        <v>34</v>
      </c>
      <c r="F13" s="65">
        <f>VLOOKUP($A13,'Return Data'!$B$7:$R$526,6,0)</f>
        <v>3.2652999999999999</v>
      </c>
      <c r="G13" s="66">
        <f t="shared" si="13"/>
        <v>35</v>
      </c>
      <c r="H13" s="65">
        <f>VLOOKUP($A13,'Return Data'!$B$7:$R$526,7,0)</f>
        <v>3.3412000000000002</v>
      </c>
      <c r="I13" s="66">
        <f t="shared" si="14"/>
        <v>38</v>
      </c>
      <c r="J13" s="65">
        <f>VLOOKUP($A13,'Return Data'!$B$7:$R$526,8,0)</f>
        <v>3.2523</v>
      </c>
      <c r="K13" s="66">
        <f t="shared" si="15"/>
        <v>33</v>
      </c>
      <c r="L13" s="65">
        <f>VLOOKUP($A13,'Return Data'!$B$7:$R$526,9,0)</f>
        <v>3.1722999999999999</v>
      </c>
      <c r="M13" s="66">
        <f t="shared" si="16"/>
        <v>32</v>
      </c>
      <c r="N13" s="65">
        <f>VLOOKUP($A13,'Return Data'!$B$7:$R$526,10,0)</f>
        <v>3.5537000000000001</v>
      </c>
      <c r="O13" s="66">
        <f t="shared" si="17"/>
        <v>40</v>
      </c>
      <c r="P13" s="65">
        <f>VLOOKUP($A13,'Return Data'!$B$7:$R$526,11,0)</f>
        <v>4.3579999999999997</v>
      </c>
      <c r="Q13" s="66">
        <f t="shared" si="18"/>
        <v>34</v>
      </c>
      <c r="R13" s="65">
        <f>VLOOKUP($A13,'Return Data'!$B$7:$R$526,12,0)</f>
        <v>4.6802999999999999</v>
      </c>
      <c r="S13" s="66">
        <f t="shared" si="19"/>
        <v>33</v>
      </c>
      <c r="T13" s="65">
        <f>VLOOKUP($A13,'Return Data'!$B$7:$R$526,13,0)</f>
        <v>5.0321999999999996</v>
      </c>
      <c r="U13" s="66">
        <f t="shared" si="20"/>
        <v>33</v>
      </c>
      <c r="V13" s="65">
        <f>VLOOKUP($A13,'Return Data'!$B$7:$R$526,17,0)</f>
        <v>6.2220000000000004</v>
      </c>
      <c r="W13" s="66">
        <f t="shared" si="21"/>
        <v>30</v>
      </c>
      <c r="X13" s="65">
        <f>VLOOKUP($A13,'Return Data'!$B$7:$R$526,14,0)</f>
        <v>6.4279999999999999</v>
      </c>
      <c r="Y13" s="66">
        <f t="shared" si="22"/>
        <v>30</v>
      </c>
      <c r="Z13" s="65">
        <f>VLOOKUP($A13,'Return Data'!$B$7:$R$526,16,0)</f>
        <v>7.5651999999999999</v>
      </c>
      <c r="AA13" s="67">
        <f t="shared" si="23"/>
        <v>28</v>
      </c>
    </row>
    <row r="14" spans="1:27" x14ac:dyDescent="0.3">
      <c r="A14" s="63" t="s">
        <v>124</v>
      </c>
      <c r="B14" s="64">
        <f>VLOOKUP($A14,'Return Data'!$B$7:$R$526,3,0)</f>
        <v>43999</v>
      </c>
      <c r="C14" s="65">
        <f>VLOOKUP($A14,'Return Data'!$B$7:$R$526,4,0)</f>
        <v>2867.9306000000001</v>
      </c>
      <c r="D14" s="65">
        <f>VLOOKUP($A14,'Return Data'!$B$7:$R$526,5,0)</f>
        <v>4.0082000000000004</v>
      </c>
      <c r="E14" s="66">
        <f t="shared" si="12"/>
        <v>20</v>
      </c>
      <c r="F14" s="65">
        <f>VLOOKUP($A14,'Return Data'!$B$7:$R$526,6,0)</f>
        <v>4.2217000000000002</v>
      </c>
      <c r="G14" s="66">
        <f t="shared" si="13"/>
        <v>21</v>
      </c>
      <c r="H14" s="65">
        <f>VLOOKUP($A14,'Return Data'!$B$7:$R$526,7,0)</f>
        <v>4.0850999999999997</v>
      </c>
      <c r="I14" s="66">
        <f t="shared" si="14"/>
        <v>25</v>
      </c>
      <c r="J14" s="65">
        <f>VLOOKUP($A14,'Return Data'!$B$7:$R$526,8,0)</f>
        <v>3.6355</v>
      </c>
      <c r="K14" s="66">
        <f t="shared" si="15"/>
        <v>26</v>
      </c>
      <c r="L14" s="65">
        <f>VLOOKUP($A14,'Return Data'!$B$7:$R$526,9,0)</f>
        <v>3.6661999999999999</v>
      </c>
      <c r="M14" s="66">
        <f t="shared" si="16"/>
        <v>27</v>
      </c>
      <c r="N14" s="65">
        <f>VLOOKUP($A14,'Return Data'!$B$7:$R$526,10,0)</f>
        <v>5.2718999999999996</v>
      </c>
      <c r="O14" s="66">
        <f t="shared" si="17"/>
        <v>17</v>
      </c>
      <c r="P14" s="65">
        <f>VLOOKUP($A14,'Return Data'!$B$7:$R$526,11,0)</f>
        <v>5.3093000000000004</v>
      </c>
      <c r="Q14" s="66">
        <f t="shared" si="18"/>
        <v>15</v>
      </c>
      <c r="R14" s="65">
        <f>VLOOKUP($A14,'Return Data'!$B$7:$R$526,12,0)</f>
        <v>5.3634000000000004</v>
      </c>
      <c r="S14" s="66">
        <f t="shared" si="19"/>
        <v>20</v>
      </c>
      <c r="T14" s="65">
        <f>VLOOKUP($A14,'Return Data'!$B$7:$R$526,13,0)</f>
        <v>5.6628999999999996</v>
      </c>
      <c r="U14" s="66">
        <f t="shared" si="20"/>
        <v>18</v>
      </c>
      <c r="V14" s="65">
        <f>VLOOKUP($A14,'Return Data'!$B$7:$R$526,17,0)</f>
        <v>6.6147</v>
      </c>
      <c r="W14" s="66">
        <f t="shared" si="21"/>
        <v>17</v>
      </c>
      <c r="X14" s="65">
        <f>VLOOKUP($A14,'Return Data'!$B$7:$R$526,14,0)</f>
        <v>6.7309999999999999</v>
      </c>
      <c r="Y14" s="66">
        <f t="shared" si="22"/>
        <v>17</v>
      </c>
      <c r="Z14" s="65">
        <f>VLOOKUP($A14,'Return Data'!$B$7:$R$526,16,0)</f>
        <v>7.7413999999999996</v>
      </c>
      <c r="AA14" s="67">
        <f t="shared" si="23"/>
        <v>19</v>
      </c>
    </row>
    <row r="15" spans="1:27" x14ac:dyDescent="0.3">
      <c r="A15" s="63" t="s">
        <v>125</v>
      </c>
      <c r="B15" s="64">
        <f>VLOOKUP($A15,'Return Data'!$B$7:$R$526,3,0)</f>
        <v>43999</v>
      </c>
      <c r="C15" s="65">
        <f>VLOOKUP($A15,'Return Data'!$B$7:$R$526,4,0)</f>
        <v>2585.5697</v>
      </c>
      <c r="D15" s="65">
        <f>VLOOKUP($A15,'Return Data'!$B$7:$R$526,5,0)</f>
        <v>3.7271999999999998</v>
      </c>
      <c r="E15" s="66">
        <f t="shared" si="12"/>
        <v>26</v>
      </c>
      <c r="F15" s="65">
        <f>VLOOKUP($A15,'Return Data'!$B$7:$R$526,6,0)</f>
        <v>3.7275</v>
      </c>
      <c r="G15" s="66">
        <f t="shared" si="13"/>
        <v>29</v>
      </c>
      <c r="H15" s="65">
        <f>VLOOKUP($A15,'Return Data'!$B$7:$R$526,7,0)</f>
        <v>4.1052</v>
      </c>
      <c r="I15" s="66">
        <f t="shared" si="14"/>
        <v>24</v>
      </c>
      <c r="J15" s="65">
        <f>VLOOKUP($A15,'Return Data'!$B$7:$R$526,8,0)</f>
        <v>3.8256999999999999</v>
      </c>
      <c r="K15" s="66">
        <f t="shared" si="15"/>
        <v>20</v>
      </c>
      <c r="L15" s="65">
        <f>VLOOKUP($A15,'Return Data'!$B$7:$R$526,9,0)</f>
        <v>4.0274999999999999</v>
      </c>
      <c r="M15" s="66">
        <f t="shared" si="16"/>
        <v>14</v>
      </c>
      <c r="N15" s="65">
        <f>VLOOKUP($A15,'Return Data'!$B$7:$R$526,10,0)</f>
        <v>5.6397000000000004</v>
      </c>
      <c r="O15" s="66">
        <f t="shared" si="17"/>
        <v>7</v>
      </c>
      <c r="P15" s="65">
        <f>VLOOKUP($A15,'Return Data'!$B$7:$R$526,11,0)</f>
        <v>5.4985999999999997</v>
      </c>
      <c r="Q15" s="66">
        <f t="shared" si="18"/>
        <v>7</v>
      </c>
      <c r="R15" s="65">
        <f>VLOOKUP($A15,'Return Data'!$B$7:$R$526,12,0)</f>
        <v>5.6242000000000001</v>
      </c>
      <c r="S15" s="66">
        <f t="shared" si="19"/>
        <v>4</v>
      </c>
      <c r="T15" s="65">
        <f>VLOOKUP($A15,'Return Data'!$B$7:$R$526,13,0)</f>
        <v>5.9219999999999997</v>
      </c>
      <c r="U15" s="66">
        <f t="shared" si="20"/>
        <v>4</v>
      </c>
      <c r="V15" s="65">
        <f>VLOOKUP($A15,'Return Data'!$B$7:$R$526,17,0)</f>
        <v>6.7686000000000002</v>
      </c>
      <c r="W15" s="66">
        <f t="shared" si="21"/>
        <v>4</v>
      </c>
      <c r="X15" s="65">
        <f>VLOOKUP($A15,'Return Data'!$B$7:$R$526,14,0)</f>
        <v>6.8471000000000002</v>
      </c>
      <c r="Y15" s="66">
        <f t="shared" si="22"/>
        <v>4</v>
      </c>
      <c r="Z15" s="65">
        <f>VLOOKUP($A15,'Return Data'!$B$7:$R$526,16,0)</f>
        <v>7.6714000000000002</v>
      </c>
      <c r="AA15" s="67">
        <f t="shared" si="23"/>
        <v>27</v>
      </c>
    </row>
    <row r="16" spans="1:27" x14ac:dyDescent="0.3">
      <c r="A16" s="63" t="s">
        <v>126</v>
      </c>
      <c r="B16" s="64">
        <f>VLOOKUP($A16,'Return Data'!$B$7:$R$526,3,0)</f>
        <v>43999</v>
      </c>
      <c r="C16" s="65">
        <f>VLOOKUP($A16,'Return Data'!$B$7:$R$526,4,0)</f>
        <v>2195.8901000000001</v>
      </c>
      <c r="D16" s="65">
        <f>VLOOKUP($A16,'Return Data'!$B$7:$R$526,5,0)</f>
        <v>3.0554000000000001</v>
      </c>
      <c r="E16" s="66">
        <f t="shared" si="12"/>
        <v>36</v>
      </c>
      <c r="F16" s="65">
        <f>VLOOKUP($A16,'Return Data'!$B$7:$R$526,6,0)</f>
        <v>2.7898000000000001</v>
      </c>
      <c r="G16" s="66">
        <f t="shared" si="13"/>
        <v>41</v>
      </c>
      <c r="H16" s="65">
        <f>VLOOKUP($A16,'Return Data'!$B$7:$R$526,7,0)</f>
        <v>3.3662000000000001</v>
      </c>
      <c r="I16" s="66">
        <f t="shared" si="14"/>
        <v>37</v>
      </c>
      <c r="J16" s="65">
        <f>VLOOKUP($A16,'Return Data'!$B$7:$R$526,8,0)</f>
        <v>3.2096</v>
      </c>
      <c r="K16" s="66">
        <f t="shared" si="15"/>
        <v>35</v>
      </c>
      <c r="L16" s="65">
        <f>VLOOKUP($A16,'Return Data'!$B$7:$R$526,9,0)</f>
        <v>3.0038</v>
      </c>
      <c r="M16" s="66">
        <f t="shared" si="16"/>
        <v>41</v>
      </c>
      <c r="N16" s="65">
        <f>VLOOKUP($A16,'Return Data'!$B$7:$R$526,10,0)</f>
        <v>4.1083999999999996</v>
      </c>
      <c r="O16" s="66">
        <f t="shared" si="17"/>
        <v>34</v>
      </c>
      <c r="P16" s="65">
        <f>VLOOKUP($A16,'Return Data'!$B$7:$R$526,11,0)</f>
        <v>4.4851000000000001</v>
      </c>
      <c r="Q16" s="66">
        <f t="shared" si="18"/>
        <v>31</v>
      </c>
      <c r="R16" s="65">
        <f>VLOOKUP($A16,'Return Data'!$B$7:$R$526,12,0)</f>
        <v>4.6436000000000002</v>
      </c>
      <c r="S16" s="66">
        <f t="shared" si="19"/>
        <v>34</v>
      </c>
      <c r="T16" s="65">
        <f>VLOOKUP($A16,'Return Data'!$B$7:$R$526,13,0)</f>
        <v>4.9913999999999996</v>
      </c>
      <c r="U16" s="66">
        <f t="shared" si="20"/>
        <v>34</v>
      </c>
      <c r="V16" s="65">
        <f>VLOOKUP($A16,'Return Data'!$B$7:$R$526,17,0)</f>
        <v>6.28</v>
      </c>
      <c r="W16" s="66">
        <f t="shared" si="21"/>
        <v>29</v>
      </c>
      <c r="X16" s="65">
        <f>VLOOKUP($A16,'Return Data'!$B$7:$R$526,14,0)</f>
        <v>6.5278999999999998</v>
      </c>
      <c r="Y16" s="66">
        <f t="shared" si="22"/>
        <v>29</v>
      </c>
      <c r="Z16" s="65">
        <f>VLOOKUP($A16,'Return Data'!$B$7:$R$526,16,0)</f>
        <v>7.7660999999999998</v>
      </c>
      <c r="AA16" s="67">
        <f t="shared" si="23"/>
        <v>12</v>
      </c>
    </row>
    <row r="17" spans="1:27" x14ac:dyDescent="0.3">
      <c r="A17" s="63" t="s">
        <v>127</v>
      </c>
      <c r="B17" s="64">
        <f>VLOOKUP($A17,'Return Data'!$B$7:$R$526,3,0)</f>
        <v>43999</v>
      </c>
      <c r="C17" s="65">
        <f>VLOOKUP($A17,'Return Data'!$B$7:$R$526,4,0)</f>
        <v>3015.4373000000001</v>
      </c>
      <c r="D17" s="65">
        <f>VLOOKUP($A17,'Return Data'!$B$7:$R$526,5,0)</f>
        <v>4.7831000000000001</v>
      </c>
      <c r="E17" s="66">
        <f t="shared" si="12"/>
        <v>6</v>
      </c>
      <c r="F17" s="65">
        <f>VLOOKUP($A17,'Return Data'!$B$7:$R$526,6,0)</f>
        <v>4.5811999999999999</v>
      </c>
      <c r="G17" s="66">
        <f t="shared" si="13"/>
        <v>14</v>
      </c>
      <c r="H17" s="65">
        <f>VLOOKUP($A17,'Return Data'!$B$7:$R$526,7,0)</f>
        <v>4.4108999999999998</v>
      </c>
      <c r="I17" s="66">
        <f t="shared" si="14"/>
        <v>17</v>
      </c>
      <c r="J17" s="65">
        <f>VLOOKUP($A17,'Return Data'!$B$7:$R$526,8,0)</f>
        <v>4.1694000000000004</v>
      </c>
      <c r="K17" s="66">
        <f t="shared" si="15"/>
        <v>10</v>
      </c>
      <c r="L17" s="65">
        <f>VLOOKUP($A17,'Return Data'!$B$7:$R$526,9,0)</f>
        <v>4.2461000000000002</v>
      </c>
      <c r="M17" s="66">
        <f t="shared" si="16"/>
        <v>6</v>
      </c>
      <c r="N17" s="65">
        <f>VLOOKUP($A17,'Return Data'!$B$7:$R$526,10,0)</f>
        <v>5.8056000000000001</v>
      </c>
      <c r="O17" s="66">
        <f t="shared" si="17"/>
        <v>2</v>
      </c>
      <c r="P17" s="65">
        <f>VLOOKUP($A17,'Return Data'!$B$7:$R$526,11,0)</f>
        <v>5.6828000000000003</v>
      </c>
      <c r="Q17" s="66">
        <f t="shared" si="18"/>
        <v>2</v>
      </c>
      <c r="R17" s="65">
        <f>VLOOKUP($A17,'Return Data'!$B$7:$R$526,12,0)</f>
        <v>5.8163</v>
      </c>
      <c r="S17" s="66">
        <f t="shared" si="19"/>
        <v>2</v>
      </c>
      <c r="T17" s="65">
        <f>VLOOKUP($A17,'Return Data'!$B$7:$R$526,13,0)</f>
        <v>6.0789999999999997</v>
      </c>
      <c r="U17" s="66">
        <f t="shared" si="20"/>
        <v>2</v>
      </c>
      <c r="V17" s="65">
        <f>VLOOKUP($A17,'Return Data'!$B$7:$R$526,17,0)</f>
        <v>6.9028</v>
      </c>
      <c r="W17" s="66">
        <f t="shared" si="21"/>
        <v>2</v>
      </c>
      <c r="X17" s="65">
        <f>VLOOKUP($A17,'Return Data'!$B$7:$R$526,14,0)</f>
        <v>6.9108999999999998</v>
      </c>
      <c r="Y17" s="66">
        <f t="shared" si="22"/>
        <v>2</v>
      </c>
      <c r="Z17" s="65">
        <f>VLOOKUP($A17,'Return Data'!$B$7:$R$526,16,0)</f>
        <v>7.8982000000000001</v>
      </c>
      <c r="AA17" s="67">
        <f t="shared" si="23"/>
        <v>2</v>
      </c>
    </row>
    <row r="18" spans="1:27" x14ac:dyDescent="0.3">
      <c r="A18" s="63" t="s">
        <v>128</v>
      </c>
      <c r="B18" s="64">
        <f>VLOOKUP($A18,'Return Data'!$B$7:$R$526,3,0)</f>
        <v>43999</v>
      </c>
      <c r="C18" s="65">
        <f>VLOOKUP($A18,'Return Data'!$B$7:$R$526,4,0)</f>
        <v>3945.8665999999998</v>
      </c>
      <c r="D18" s="65">
        <f>VLOOKUP($A18,'Return Data'!$B$7:$R$526,5,0)</f>
        <v>4.0456000000000003</v>
      </c>
      <c r="E18" s="66">
        <f t="shared" si="12"/>
        <v>18</v>
      </c>
      <c r="F18" s="65">
        <f>VLOOKUP($A18,'Return Data'!$B$7:$R$526,6,0)</f>
        <v>4.2355999999999998</v>
      </c>
      <c r="G18" s="66">
        <f t="shared" si="13"/>
        <v>19</v>
      </c>
      <c r="H18" s="65">
        <f>VLOOKUP($A18,'Return Data'!$B$7:$R$526,7,0)</f>
        <v>4.3</v>
      </c>
      <c r="I18" s="66">
        <f t="shared" si="14"/>
        <v>19</v>
      </c>
      <c r="J18" s="65">
        <f>VLOOKUP($A18,'Return Data'!$B$7:$R$526,8,0)</f>
        <v>3.7621000000000002</v>
      </c>
      <c r="K18" s="66">
        <f t="shared" si="15"/>
        <v>23</v>
      </c>
      <c r="L18" s="65">
        <f>VLOOKUP($A18,'Return Data'!$B$7:$R$526,9,0)</f>
        <v>3.7677999999999998</v>
      </c>
      <c r="M18" s="66">
        <f t="shared" si="16"/>
        <v>24</v>
      </c>
      <c r="N18" s="65">
        <f>VLOOKUP($A18,'Return Data'!$B$7:$R$526,10,0)</f>
        <v>5.2257999999999996</v>
      </c>
      <c r="O18" s="66">
        <f t="shared" si="17"/>
        <v>19</v>
      </c>
      <c r="P18" s="65">
        <f>VLOOKUP($A18,'Return Data'!$B$7:$R$526,11,0)</f>
        <v>5.2314999999999996</v>
      </c>
      <c r="Q18" s="66">
        <f t="shared" si="18"/>
        <v>21</v>
      </c>
      <c r="R18" s="65">
        <f>VLOOKUP($A18,'Return Data'!$B$7:$R$526,12,0)</f>
        <v>5.3216000000000001</v>
      </c>
      <c r="S18" s="66">
        <f t="shared" si="19"/>
        <v>22</v>
      </c>
      <c r="T18" s="65">
        <f>VLOOKUP($A18,'Return Data'!$B$7:$R$526,13,0)</f>
        <v>5.6311</v>
      </c>
      <c r="U18" s="66">
        <f t="shared" si="20"/>
        <v>22</v>
      </c>
      <c r="V18" s="65">
        <f>VLOOKUP($A18,'Return Data'!$B$7:$R$526,17,0)</f>
        <v>6.5580999999999996</v>
      </c>
      <c r="W18" s="66">
        <f t="shared" si="21"/>
        <v>23</v>
      </c>
      <c r="X18" s="65">
        <f>VLOOKUP($A18,'Return Data'!$B$7:$R$526,14,0)</f>
        <v>6.6364000000000001</v>
      </c>
      <c r="Y18" s="66">
        <f t="shared" si="22"/>
        <v>26</v>
      </c>
      <c r="Z18" s="65">
        <f>VLOOKUP($A18,'Return Data'!$B$7:$R$526,16,0)</f>
        <v>7.7175000000000002</v>
      </c>
      <c r="AA18" s="67">
        <f t="shared" si="23"/>
        <v>23</v>
      </c>
    </row>
    <row r="19" spans="1:27" x14ac:dyDescent="0.3">
      <c r="A19" s="63" t="s">
        <v>129</v>
      </c>
      <c r="B19" s="64">
        <f>VLOOKUP($A19,'Return Data'!$B$7:$R$526,3,0)</f>
        <v>43999</v>
      </c>
      <c r="C19" s="65">
        <f>VLOOKUP($A19,'Return Data'!$B$7:$R$526,4,0)</f>
        <v>1997.6994999999999</v>
      </c>
      <c r="D19" s="65">
        <f>VLOOKUP($A19,'Return Data'!$B$7:$R$526,5,0)</f>
        <v>4.8606999999999996</v>
      </c>
      <c r="E19" s="66">
        <f t="shared" si="12"/>
        <v>5</v>
      </c>
      <c r="F19" s="65">
        <f>VLOOKUP($A19,'Return Data'!$B$7:$R$526,6,0)</f>
        <v>4.9370000000000003</v>
      </c>
      <c r="G19" s="66">
        <f t="shared" si="13"/>
        <v>8</v>
      </c>
      <c r="H19" s="65">
        <f>VLOOKUP($A19,'Return Data'!$B$7:$R$526,7,0)</f>
        <v>4.7225999999999999</v>
      </c>
      <c r="I19" s="66">
        <f t="shared" si="14"/>
        <v>12</v>
      </c>
      <c r="J19" s="65">
        <f>VLOOKUP($A19,'Return Data'!$B$7:$R$526,8,0)</f>
        <v>3.9678</v>
      </c>
      <c r="K19" s="66">
        <f t="shared" si="15"/>
        <v>15</v>
      </c>
      <c r="L19" s="65">
        <f>VLOOKUP($A19,'Return Data'!$B$7:$R$526,9,0)</f>
        <v>3.9790000000000001</v>
      </c>
      <c r="M19" s="66">
        <f t="shared" si="16"/>
        <v>18</v>
      </c>
      <c r="N19" s="65">
        <f>VLOOKUP($A19,'Return Data'!$B$7:$R$526,10,0)</f>
        <v>4.8715000000000002</v>
      </c>
      <c r="O19" s="66">
        <f t="shared" si="17"/>
        <v>27</v>
      </c>
      <c r="P19" s="65">
        <f>VLOOKUP($A19,'Return Data'!$B$7:$R$526,11,0)</f>
        <v>5.0353000000000003</v>
      </c>
      <c r="Q19" s="66">
        <f t="shared" si="18"/>
        <v>27</v>
      </c>
      <c r="R19" s="65">
        <f>VLOOKUP($A19,'Return Data'!$B$7:$R$526,12,0)</f>
        <v>5.2689000000000004</v>
      </c>
      <c r="S19" s="66">
        <f t="shared" si="19"/>
        <v>24</v>
      </c>
      <c r="T19" s="65">
        <f>VLOOKUP($A19,'Return Data'!$B$7:$R$526,13,0)</f>
        <v>5.6208999999999998</v>
      </c>
      <c r="U19" s="66">
        <f t="shared" si="20"/>
        <v>23</v>
      </c>
      <c r="V19" s="65">
        <f>VLOOKUP($A19,'Return Data'!$B$7:$R$526,17,0)</f>
        <v>6.6105</v>
      </c>
      <c r="W19" s="66">
        <f t="shared" si="21"/>
        <v>18</v>
      </c>
      <c r="X19" s="65">
        <f>VLOOKUP($A19,'Return Data'!$B$7:$R$526,14,0)</f>
        <v>6.7283999999999997</v>
      </c>
      <c r="Y19" s="66">
        <f t="shared" si="22"/>
        <v>18</v>
      </c>
      <c r="Z19" s="65">
        <f>VLOOKUP($A19,'Return Data'!$B$7:$R$526,16,0)</f>
        <v>7.7342000000000004</v>
      </c>
      <c r="AA19" s="67">
        <f t="shared" si="23"/>
        <v>21</v>
      </c>
    </row>
    <row r="20" spans="1:27" x14ac:dyDescent="0.3">
      <c r="A20" s="63" t="s">
        <v>130</v>
      </c>
      <c r="B20" s="64">
        <f>VLOOKUP($A20,'Return Data'!$B$7:$R$526,3,0)</f>
        <v>43999</v>
      </c>
      <c r="C20" s="65">
        <f>VLOOKUP($A20,'Return Data'!$B$7:$R$526,4,0)</f>
        <v>296.96370000000002</v>
      </c>
      <c r="D20" s="65">
        <f>VLOOKUP($A20,'Return Data'!$B$7:$R$526,5,0)</f>
        <v>4.9417</v>
      </c>
      <c r="E20" s="66">
        <f t="shared" si="12"/>
        <v>4</v>
      </c>
      <c r="F20" s="65">
        <f>VLOOKUP($A20,'Return Data'!$B$7:$R$526,6,0)</f>
        <v>5.2340999999999998</v>
      </c>
      <c r="G20" s="66">
        <f t="shared" si="13"/>
        <v>4</v>
      </c>
      <c r="H20" s="65">
        <f>VLOOKUP($A20,'Return Data'!$B$7:$R$526,7,0)</f>
        <v>5.0705999999999998</v>
      </c>
      <c r="I20" s="66">
        <f t="shared" si="14"/>
        <v>3</v>
      </c>
      <c r="J20" s="65">
        <f>VLOOKUP($A20,'Return Data'!$B$7:$R$526,8,0)</f>
        <v>4.3601000000000001</v>
      </c>
      <c r="K20" s="66">
        <f t="shared" si="15"/>
        <v>3</v>
      </c>
      <c r="L20" s="65">
        <f>VLOOKUP($A20,'Return Data'!$B$7:$R$526,9,0)</f>
        <v>4.3994999999999997</v>
      </c>
      <c r="M20" s="66">
        <f t="shared" si="16"/>
        <v>4</v>
      </c>
      <c r="N20" s="65">
        <f>VLOOKUP($A20,'Return Data'!$B$7:$R$526,10,0)</f>
        <v>5.6566999999999998</v>
      </c>
      <c r="O20" s="66">
        <f t="shared" si="17"/>
        <v>6</v>
      </c>
      <c r="P20" s="65">
        <f>VLOOKUP($A20,'Return Data'!$B$7:$R$526,11,0)</f>
        <v>5.4668999999999999</v>
      </c>
      <c r="Q20" s="66">
        <f t="shared" si="18"/>
        <v>8</v>
      </c>
      <c r="R20" s="65">
        <f>VLOOKUP($A20,'Return Data'!$B$7:$R$526,12,0)</f>
        <v>5.5107999999999997</v>
      </c>
      <c r="S20" s="66">
        <f t="shared" si="19"/>
        <v>11</v>
      </c>
      <c r="T20" s="65">
        <f>VLOOKUP($A20,'Return Data'!$B$7:$R$526,13,0)</f>
        <v>5.7869000000000002</v>
      </c>
      <c r="U20" s="66">
        <f t="shared" si="20"/>
        <v>11</v>
      </c>
      <c r="V20" s="65">
        <f>VLOOKUP($A20,'Return Data'!$B$7:$R$526,17,0)</f>
        <v>6.6661000000000001</v>
      </c>
      <c r="W20" s="66">
        <f t="shared" si="21"/>
        <v>14</v>
      </c>
      <c r="X20" s="65">
        <f>VLOOKUP($A20,'Return Data'!$B$7:$R$526,14,0)</f>
        <v>6.7499000000000002</v>
      </c>
      <c r="Y20" s="66">
        <f t="shared" si="22"/>
        <v>14</v>
      </c>
      <c r="Z20" s="65">
        <f>VLOOKUP($A20,'Return Data'!$B$7:$R$526,16,0)</f>
        <v>7.7691999999999997</v>
      </c>
      <c r="AA20" s="67">
        <f t="shared" si="23"/>
        <v>11</v>
      </c>
    </row>
    <row r="21" spans="1:27" x14ac:dyDescent="0.3">
      <c r="A21" s="63" t="s">
        <v>131</v>
      </c>
      <c r="B21" s="64">
        <f>VLOOKUP($A21,'Return Data'!$B$7:$R$526,3,0)</f>
        <v>43999</v>
      </c>
      <c r="C21" s="65">
        <f>VLOOKUP($A21,'Return Data'!$B$7:$R$526,4,0)</f>
        <v>2154.1006000000002</v>
      </c>
      <c r="D21" s="65">
        <f>VLOOKUP($A21,'Return Data'!$B$7:$R$526,5,0)</f>
        <v>3.1739999999999999</v>
      </c>
      <c r="E21" s="66">
        <f t="shared" si="12"/>
        <v>33</v>
      </c>
      <c r="F21" s="65">
        <f>VLOOKUP($A21,'Return Data'!$B$7:$R$526,6,0)</f>
        <v>3.9668999999999999</v>
      </c>
      <c r="G21" s="66">
        <f t="shared" si="13"/>
        <v>23</v>
      </c>
      <c r="H21" s="65">
        <f>VLOOKUP($A21,'Return Data'!$B$7:$R$526,7,0)</f>
        <v>4.1127000000000002</v>
      </c>
      <c r="I21" s="66">
        <f t="shared" si="14"/>
        <v>23</v>
      </c>
      <c r="J21" s="65">
        <f>VLOOKUP($A21,'Return Data'!$B$7:$R$526,8,0)</f>
        <v>4.2732000000000001</v>
      </c>
      <c r="K21" s="66">
        <f t="shared" si="15"/>
        <v>5</v>
      </c>
      <c r="L21" s="65">
        <f>VLOOKUP($A21,'Return Data'!$B$7:$R$526,9,0)</f>
        <v>4.2838000000000003</v>
      </c>
      <c r="M21" s="66">
        <f t="shared" si="16"/>
        <v>5</v>
      </c>
      <c r="N21" s="65">
        <f>VLOOKUP($A21,'Return Data'!$B$7:$R$526,10,0)</f>
        <v>5.8014999999999999</v>
      </c>
      <c r="O21" s="66">
        <f t="shared" si="17"/>
        <v>3</v>
      </c>
      <c r="P21" s="65">
        <f>VLOOKUP($A21,'Return Data'!$B$7:$R$526,11,0)</f>
        <v>5.5967000000000002</v>
      </c>
      <c r="Q21" s="66">
        <f t="shared" si="18"/>
        <v>3</v>
      </c>
      <c r="R21" s="65">
        <f>VLOOKUP($A21,'Return Data'!$B$7:$R$526,12,0)</f>
        <v>5.6821000000000002</v>
      </c>
      <c r="S21" s="66">
        <f t="shared" si="19"/>
        <v>3</v>
      </c>
      <c r="T21" s="65">
        <f>VLOOKUP($A21,'Return Data'!$B$7:$R$526,13,0)</f>
        <v>5.9351000000000003</v>
      </c>
      <c r="U21" s="66">
        <f t="shared" si="20"/>
        <v>3</v>
      </c>
      <c r="V21" s="65">
        <f>VLOOKUP($A21,'Return Data'!$B$7:$R$526,17,0)</f>
        <v>6.7842000000000002</v>
      </c>
      <c r="W21" s="66">
        <f t="shared" si="21"/>
        <v>3</v>
      </c>
      <c r="X21" s="65">
        <f>VLOOKUP($A21,'Return Data'!$B$7:$R$526,14,0)</f>
        <v>6.8555999999999999</v>
      </c>
      <c r="Y21" s="66">
        <f t="shared" si="22"/>
        <v>3</v>
      </c>
      <c r="Z21" s="65">
        <f>VLOOKUP($A21,'Return Data'!$B$7:$R$526,16,0)</f>
        <v>7.7629999999999999</v>
      </c>
      <c r="AA21" s="67">
        <f t="shared" si="23"/>
        <v>13</v>
      </c>
    </row>
    <row r="22" spans="1:27" x14ac:dyDescent="0.3">
      <c r="A22" s="63" t="s">
        <v>132</v>
      </c>
      <c r="B22" s="64">
        <f>VLOOKUP($A22,'Return Data'!$B$7:$R$526,3,0)</f>
        <v>43999</v>
      </c>
      <c r="C22" s="65">
        <f>VLOOKUP($A22,'Return Data'!$B$7:$R$526,4,0)</f>
        <v>2425.3128000000002</v>
      </c>
      <c r="D22" s="65">
        <f>VLOOKUP($A22,'Return Data'!$B$7:$R$526,5,0)</f>
        <v>4.0080999999999998</v>
      </c>
      <c r="E22" s="66">
        <f t="shared" si="12"/>
        <v>21</v>
      </c>
      <c r="F22" s="65">
        <f>VLOOKUP($A22,'Return Data'!$B$7:$R$526,6,0)</f>
        <v>4.1265000000000001</v>
      </c>
      <c r="G22" s="66">
        <f t="shared" si="13"/>
        <v>22</v>
      </c>
      <c r="H22" s="65">
        <f>VLOOKUP($A22,'Return Data'!$B$7:$R$526,7,0)</f>
        <v>4.2511000000000001</v>
      </c>
      <c r="I22" s="66">
        <f t="shared" si="14"/>
        <v>22</v>
      </c>
      <c r="J22" s="65">
        <f>VLOOKUP($A22,'Return Data'!$B$7:$R$526,8,0)</f>
        <v>3.7364999999999999</v>
      </c>
      <c r="K22" s="66">
        <f t="shared" si="15"/>
        <v>25</v>
      </c>
      <c r="L22" s="65">
        <f>VLOOKUP($A22,'Return Data'!$B$7:$R$526,9,0)</f>
        <v>3.7734000000000001</v>
      </c>
      <c r="M22" s="66">
        <f t="shared" si="16"/>
        <v>23</v>
      </c>
      <c r="N22" s="65">
        <f>VLOOKUP($A22,'Return Data'!$B$7:$R$526,10,0)</f>
        <v>4.9678000000000004</v>
      </c>
      <c r="O22" s="66">
        <f t="shared" si="17"/>
        <v>26</v>
      </c>
      <c r="P22" s="65">
        <f>VLOOKUP($A22,'Return Data'!$B$7:$R$526,11,0)</f>
        <v>5.0564999999999998</v>
      </c>
      <c r="Q22" s="66">
        <f t="shared" si="18"/>
        <v>26</v>
      </c>
      <c r="R22" s="65">
        <f>VLOOKUP($A22,'Return Data'!$B$7:$R$526,12,0)</f>
        <v>5.1403999999999996</v>
      </c>
      <c r="S22" s="66">
        <f t="shared" si="19"/>
        <v>28</v>
      </c>
      <c r="T22" s="65">
        <f>VLOOKUP($A22,'Return Data'!$B$7:$R$526,13,0)</f>
        <v>5.4249000000000001</v>
      </c>
      <c r="U22" s="66">
        <f t="shared" si="20"/>
        <v>29</v>
      </c>
      <c r="V22" s="65">
        <f>VLOOKUP($A22,'Return Data'!$B$7:$R$526,17,0)</f>
        <v>6.4058999999999999</v>
      </c>
      <c r="W22" s="66">
        <f t="shared" si="21"/>
        <v>28</v>
      </c>
      <c r="X22" s="65">
        <f>VLOOKUP($A22,'Return Data'!$B$7:$R$526,14,0)</f>
        <v>6.5753000000000004</v>
      </c>
      <c r="Y22" s="66">
        <f t="shared" si="22"/>
        <v>28</v>
      </c>
      <c r="Z22" s="65">
        <f>VLOOKUP($A22,'Return Data'!$B$7:$R$526,16,0)</f>
        <v>7.6737000000000002</v>
      </c>
      <c r="AA22" s="67">
        <f t="shared" si="23"/>
        <v>26</v>
      </c>
    </row>
    <row r="23" spans="1:27" x14ac:dyDescent="0.3">
      <c r="A23" s="63" t="s">
        <v>133</v>
      </c>
      <c r="B23" s="64">
        <f>VLOOKUP($A23,'Return Data'!$B$7:$R$526,3,0)</f>
        <v>43999</v>
      </c>
      <c r="C23" s="65">
        <f>VLOOKUP($A23,'Return Data'!$B$7:$R$526,4,0)</f>
        <v>1554.9722999999999</v>
      </c>
      <c r="D23" s="65">
        <f>VLOOKUP($A23,'Return Data'!$B$7:$R$526,5,0)</f>
        <v>3.1433</v>
      </c>
      <c r="E23" s="66">
        <f t="shared" si="12"/>
        <v>35</v>
      </c>
      <c r="F23" s="65">
        <f>VLOOKUP($A23,'Return Data'!$B$7:$R$526,6,0)</f>
        <v>3.5297999999999998</v>
      </c>
      <c r="G23" s="66">
        <f t="shared" si="13"/>
        <v>30</v>
      </c>
      <c r="H23" s="65">
        <f>VLOOKUP($A23,'Return Data'!$B$7:$R$526,7,0)</f>
        <v>3.6139999999999999</v>
      </c>
      <c r="I23" s="66">
        <f t="shared" si="14"/>
        <v>31</v>
      </c>
      <c r="J23" s="65">
        <f>VLOOKUP($A23,'Return Data'!$B$7:$R$526,8,0)</f>
        <v>3.2865000000000002</v>
      </c>
      <c r="K23" s="66">
        <f t="shared" si="15"/>
        <v>32</v>
      </c>
      <c r="L23" s="65">
        <f>VLOOKUP($A23,'Return Data'!$B$7:$R$526,9,0)</f>
        <v>3.1537000000000002</v>
      </c>
      <c r="M23" s="66">
        <f t="shared" si="16"/>
        <v>35</v>
      </c>
      <c r="N23" s="65">
        <f>VLOOKUP($A23,'Return Data'!$B$7:$R$526,10,0)</f>
        <v>3.5489999999999999</v>
      </c>
      <c r="O23" s="66">
        <f t="shared" si="17"/>
        <v>41</v>
      </c>
      <c r="P23" s="65">
        <f>VLOOKUP($A23,'Return Data'!$B$7:$R$526,11,0)</f>
        <v>4.1562000000000001</v>
      </c>
      <c r="Q23" s="66">
        <f t="shared" si="18"/>
        <v>36</v>
      </c>
      <c r="R23" s="65">
        <f>VLOOKUP($A23,'Return Data'!$B$7:$R$526,12,0)</f>
        <v>4.4402999999999997</v>
      </c>
      <c r="S23" s="66">
        <f t="shared" si="19"/>
        <v>36</v>
      </c>
      <c r="T23" s="65">
        <f>VLOOKUP($A23,'Return Data'!$B$7:$R$526,13,0)</f>
        <v>4.8226000000000004</v>
      </c>
      <c r="U23" s="66">
        <f t="shared" si="20"/>
        <v>36</v>
      </c>
      <c r="V23" s="65">
        <f>VLOOKUP($A23,'Return Data'!$B$7:$R$526,17,0)</f>
        <v>5.8205999999999998</v>
      </c>
      <c r="W23" s="66">
        <f t="shared" si="21"/>
        <v>32</v>
      </c>
      <c r="X23" s="65">
        <f>VLOOKUP($A23,'Return Data'!$B$7:$R$526,14,0)</f>
        <v>6.0407999999999999</v>
      </c>
      <c r="Y23" s="66">
        <f t="shared" si="22"/>
        <v>31</v>
      </c>
      <c r="Z23" s="65">
        <f>VLOOKUP($A23,'Return Data'!$B$7:$R$526,16,0)</f>
        <v>6.9166999999999996</v>
      </c>
      <c r="AA23" s="67">
        <f t="shared" si="23"/>
        <v>32</v>
      </c>
    </row>
    <row r="24" spans="1:27" x14ac:dyDescent="0.3">
      <c r="A24" s="63" t="s">
        <v>134</v>
      </c>
      <c r="B24" s="64">
        <f>VLOOKUP($A24,'Return Data'!$B$7:$R$526,3,0)</f>
        <v>43999</v>
      </c>
      <c r="C24" s="65">
        <f>VLOOKUP($A24,'Return Data'!$B$7:$R$526,4,0)</f>
        <v>1955.7437</v>
      </c>
      <c r="D24" s="65">
        <f>VLOOKUP($A24,'Return Data'!$B$7:$R$526,5,0)</f>
        <v>2.7698</v>
      </c>
      <c r="E24" s="66">
        <f t="shared" si="12"/>
        <v>39</v>
      </c>
      <c r="F24" s="65">
        <f>VLOOKUP($A24,'Return Data'!$B$7:$R$526,6,0)</f>
        <v>2.9159000000000002</v>
      </c>
      <c r="G24" s="66">
        <f t="shared" si="13"/>
        <v>38</v>
      </c>
      <c r="H24" s="65">
        <f>VLOOKUP($A24,'Return Data'!$B$7:$R$526,7,0)</f>
        <v>3.3898000000000001</v>
      </c>
      <c r="I24" s="66">
        <f t="shared" si="14"/>
        <v>35</v>
      </c>
      <c r="J24" s="65">
        <f>VLOOKUP($A24,'Return Data'!$B$7:$R$526,8,0)</f>
        <v>3.1448999999999998</v>
      </c>
      <c r="K24" s="66">
        <f t="shared" si="15"/>
        <v>37</v>
      </c>
      <c r="L24" s="65">
        <f>VLOOKUP($A24,'Return Data'!$B$7:$R$526,9,0)</f>
        <v>3.0983999999999998</v>
      </c>
      <c r="M24" s="66">
        <f t="shared" si="16"/>
        <v>38</v>
      </c>
      <c r="N24" s="65">
        <f>VLOOKUP($A24,'Return Data'!$B$7:$R$526,10,0)</f>
        <v>4.4550000000000001</v>
      </c>
      <c r="O24" s="66">
        <f t="shared" si="17"/>
        <v>30</v>
      </c>
      <c r="P24" s="65">
        <f>VLOOKUP($A24,'Return Data'!$B$7:$R$526,11,0)</f>
        <v>4.9324000000000003</v>
      </c>
      <c r="Q24" s="66">
        <f t="shared" si="18"/>
        <v>28</v>
      </c>
      <c r="R24" s="65">
        <f>VLOOKUP($A24,'Return Data'!$B$7:$R$526,12,0)</f>
        <v>5.1623000000000001</v>
      </c>
      <c r="S24" s="66">
        <f t="shared" si="19"/>
        <v>27</v>
      </c>
      <c r="T24" s="65">
        <f>VLOOKUP($A24,'Return Data'!$B$7:$R$526,13,0)</f>
        <v>5.4968000000000004</v>
      </c>
      <c r="U24" s="66">
        <f t="shared" si="20"/>
        <v>27</v>
      </c>
      <c r="V24" s="65">
        <f>VLOOKUP($A24,'Return Data'!$B$7:$R$526,17,0)</f>
        <v>6.4972000000000003</v>
      </c>
      <c r="W24" s="66">
        <f t="shared" si="21"/>
        <v>27</v>
      </c>
      <c r="X24" s="65">
        <f>VLOOKUP($A24,'Return Data'!$B$7:$R$526,14,0)</f>
        <v>6.6620999999999997</v>
      </c>
      <c r="Y24" s="66">
        <f t="shared" si="22"/>
        <v>25</v>
      </c>
      <c r="Z24" s="65">
        <f>VLOOKUP($A24,'Return Data'!$B$7:$R$526,16,0)</f>
        <v>7.7896000000000001</v>
      </c>
      <c r="AA24" s="67">
        <f t="shared" si="23"/>
        <v>8</v>
      </c>
    </row>
    <row r="25" spans="1:27" x14ac:dyDescent="0.3">
      <c r="A25" s="63" t="s">
        <v>135</v>
      </c>
      <c r="B25" s="64">
        <f>VLOOKUP($A25,'Return Data'!$B$7:$R$526,3,0)</f>
        <v>43999</v>
      </c>
      <c r="C25" s="65">
        <f>VLOOKUP($A25,'Return Data'!$B$7:$R$526,4,0)</f>
        <v>1954.5864999999999</v>
      </c>
      <c r="D25" s="65">
        <f>VLOOKUP($A25,'Return Data'!$B$7:$R$526,5,0)</f>
        <v>2.8088000000000002</v>
      </c>
      <c r="E25" s="66">
        <f t="shared" si="12"/>
        <v>38</v>
      </c>
      <c r="F25" s="65">
        <f>VLOOKUP($A25,'Return Data'!$B$7:$R$526,6,0)</f>
        <v>2.8092000000000001</v>
      </c>
      <c r="G25" s="66">
        <f t="shared" si="13"/>
        <v>40</v>
      </c>
      <c r="H25" s="65">
        <f>VLOOKUP($A25,'Return Data'!$B$7:$R$526,7,0)</f>
        <v>3.2111999999999998</v>
      </c>
      <c r="I25" s="66">
        <f t="shared" si="14"/>
        <v>41</v>
      </c>
      <c r="J25" s="65">
        <f>VLOOKUP($A25,'Return Data'!$B$7:$R$526,8,0)</f>
        <v>3.0123000000000002</v>
      </c>
      <c r="K25" s="66">
        <f t="shared" si="15"/>
        <v>41</v>
      </c>
      <c r="L25" s="65">
        <f>VLOOKUP($A25,'Return Data'!$B$7:$R$526,9,0)</f>
        <v>3.2246000000000001</v>
      </c>
      <c r="M25" s="66">
        <f t="shared" si="16"/>
        <v>30</v>
      </c>
      <c r="N25" s="65">
        <f>VLOOKUP($A25,'Return Data'!$B$7:$R$526,10,0)</f>
        <v>4.351</v>
      </c>
      <c r="O25" s="66">
        <f t="shared" si="17"/>
        <v>33</v>
      </c>
      <c r="P25" s="65"/>
      <c r="Q25" s="66"/>
      <c r="R25" s="65"/>
      <c r="S25" s="66"/>
      <c r="T25" s="65"/>
      <c r="U25" s="66"/>
      <c r="V25" s="65"/>
      <c r="W25" s="66"/>
      <c r="X25" s="65"/>
      <c r="Y25" s="66"/>
      <c r="Z25" s="65">
        <f>VLOOKUP($A25,'Return Data'!$B$7:$R$526,16,0)</f>
        <v>4.6738</v>
      </c>
      <c r="AA25" s="67">
        <f t="shared" si="23"/>
        <v>43</v>
      </c>
    </row>
    <row r="26" spans="1:27" x14ac:dyDescent="0.3">
      <c r="A26" s="63" t="s">
        <v>136</v>
      </c>
      <c r="B26" s="64">
        <f>VLOOKUP($A26,'Return Data'!$B$7:$R$526,3,0)</f>
        <v>43999</v>
      </c>
      <c r="C26" s="65">
        <f>VLOOKUP($A26,'Return Data'!$B$7:$R$526,4,0)</f>
        <v>1956.4132</v>
      </c>
      <c r="D26" s="65">
        <f>VLOOKUP($A26,'Return Data'!$B$7:$R$526,5,0)</f>
        <v>2.7633000000000001</v>
      </c>
      <c r="E26" s="66">
        <f t="shared" si="12"/>
        <v>40</v>
      </c>
      <c r="F26" s="65">
        <f>VLOOKUP($A26,'Return Data'!$B$7:$R$526,6,0)</f>
        <v>2.9304000000000001</v>
      </c>
      <c r="G26" s="66">
        <f t="shared" si="13"/>
        <v>37</v>
      </c>
      <c r="H26" s="65">
        <f>VLOOKUP($A26,'Return Data'!$B$7:$R$526,7,0)</f>
        <v>3.3921000000000001</v>
      </c>
      <c r="I26" s="66">
        <f t="shared" si="14"/>
        <v>34</v>
      </c>
      <c r="J26" s="65">
        <f>VLOOKUP($A26,'Return Data'!$B$7:$R$526,8,0)</f>
        <v>3.1335000000000002</v>
      </c>
      <c r="K26" s="66">
        <f t="shared" si="15"/>
        <v>39</v>
      </c>
      <c r="L26" s="65">
        <f>VLOOKUP($A26,'Return Data'!$B$7:$R$526,9,0)</f>
        <v>3.1105</v>
      </c>
      <c r="M26" s="66">
        <f t="shared" si="16"/>
        <v>36</v>
      </c>
      <c r="N26" s="65">
        <f>VLOOKUP($A26,'Return Data'!$B$7:$R$526,10,0)</f>
        <v>4.4797000000000002</v>
      </c>
      <c r="O26" s="66">
        <f t="shared" si="17"/>
        <v>29</v>
      </c>
      <c r="P26" s="65"/>
      <c r="Q26" s="66"/>
      <c r="R26" s="65"/>
      <c r="S26" s="66"/>
      <c r="T26" s="65"/>
      <c r="U26" s="66"/>
      <c r="V26" s="65"/>
      <c r="W26" s="66"/>
      <c r="X26" s="65"/>
      <c r="Y26" s="66"/>
      <c r="Z26" s="65">
        <f>VLOOKUP($A26,'Return Data'!$B$7:$R$526,16,0)</f>
        <v>4.8659999999999997</v>
      </c>
      <c r="AA26" s="67">
        <f t="shared" si="23"/>
        <v>39</v>
      </c>
    </row>
    <row r="27" spans="1:27" x14ac:dyDescent="0.3">
      <c r="A27" s="63" t="s">
        <v>137</v>
      </c>
      <c r="B27" s="64">
        <f>VLOOKUP($A27,'Return Data'!$B$7:$R$526,3,0)</f>
        <v>43999</v>
      </c>
      <c r="C27" s="65">
        <f>VLOOKUP($A27,'Return Data'!$B$7:$R$526,4,0)</f>
        <v>1956.0989</v>
      </c>
      <c r="D27" s="65">
        <f>VLOOKUP($A27,'Return Data'!$B$7:$R$526,5,0)</f>
        <v>2.6890000000000001</v>
      </c>
      <c r="E27" s="66">
        <f t="shared" si="12"/>
        <v>42</v>
      </c>
      <c r="F27" s="65">
        <f>VLOOKUP($A27,'Return Data'!$B$7:$R$526,6,0)</f>
        <v>2.8879000000000001</v>
      </c>
      <c r="G27" s="66">
        <f t="shared" si="13"/>
        <v>39</v>
      </c>
      <c r="H27" s="65">
        <f>VLOOKUP($A27,'Return Data'!$B$7:$R$526,7,0)</f>
        <v>3.3765999999999998</v>
      </c>
      <c r="I27" s="66">
        <f t="shared" si="14"/>
        <v>36</v>
      </c>
      <c r="J27" s="65">
        <f>VLOOKUP($A27,'Return Data'!$B$7:$R$526,8,0)</f>
        <v>3.1438000000000001</v>
      </c>
      <c r="K27" s="66">
        <f t="shared" si="15"/>
        <v>38</v>
      </c>
      <c r="L27" s="65">
        <f>VLOOKUP($A27,'Return Data'!$B$7:$R$526,9,0)</f>
        <v>3.0939000000000001</v>
      </c>
      <c r="M27" s="66">
        <f t="shared" si="16"/>
        <v>39</v>
      </c>
      <c r="N27" s="65">
        <f>VLOOKUP($A27,'Return Data'!$B$7:$R$526,10,0)</f>
        <v>4.4542999999999999</v>
      </c>
      <c r="O27" s="66">
        <f t="shared" si="17"/>
        <v>31</v>
      </c>
      <c r="P27" s="65"/>
      <c r="Q27" s="66"/>
      <c r="R27" s="65"/>
      <c r="S27" s="66"/>
      <c r="T27" s="65"/>
      <c r="U27" s="66"/>
      <c r="V27" s="65"/>
      <c r="W27" s="66"/>
      <c r="X27" s="65"/>
      <c r="Y27" s="66"/>
      <c r="Z27" s="65">
        <f>VLOOKUP($A27,'Return Data'!$B$7:$R$526,16,0)</f>
        <v>4.8304</v>
      </c>
      <c r="AA27" s="67">
        <f t="shared" si="23"/>
        <v>41</v>
      </c>
    </row>
    <row r="28" spans="1:27" x14ac:dyDescent="0.3">
      <c r="A28" s="63" t="s">
        <v>138</v>
      </c>
      <c r="B28" s="64">
        <f>VLOOKUP($A28,'Return Data'!$B$7:$R$526,3,0)</f>
        <v>43999</v>
      </c>
      <c r="C28" s="65">
        <f>VLOOKUP($A28,'Return Data'!$B$7:$R$526,4,0)</f>
        <v>1956.2396000000001</v>
      </c>
      <c r="D28" s="65">
        <f>VLOOKUP($A28,'Return Data'!$B$7:$R$526,5,0)</f>
        <v>2.6385000000000001</v>
      </c>
      <c r="E28" s="66">
        <f t="shared" si="12"/>
        <v>43</v>
      </c>
      <c r="F28" s="65">
        <f>VLOOKUP($A28,'Return Data'!$B$7:$R$526,6,0)</f>
        <v>2.95</v>
      </c>
      <c r="G28" s="66">
        <f t="shared" si="13"/>
        <v>36</v>
      </c>
      <c r="H28" s="65">
        <f>VLOOKUP($A28,'Return Data'!$B$7:$R$526,7,0)</f>
        <v>3.3283999999999998</v>
      </c>
      <c r="I28" s="66">
        <f t="shared" si="14"/>
        <v>39</v>
      </c>
      <c r="J28" s="65">
        <f>VLOOKUP($A28,'Return Data'!$B$7:$R$526,8,0)</f>
        <v>3.1082999999999998</v>
      </c>
      <c r="K28" s="66">
        <f t="shared" si="15"/>
        <v>40</v>
      </c>
      <c r="L28" s="65">
        <f>VLOOKUP($A28,'Return Data'!$B$7:$R$526,9,0)</f>
        <v>3.1076999999999999</v>
      </c>
      <c r="M28" s="66">
        <f t="shared" si="16"/>
        <v>37</v>
      </c>
      <c r="N28" s="65">
        <f>VLOOKUP($A28,'Return Data'!$B$7:$R$526,10,0)</f>
        <v>4.4444999999999997</v>
      </c>
      <c r="O28" s="66">
        <f t="shared" si="17"/>
        <v>32</v>
      </c>
      <c r="P28" s="65"/>
      <c r="Q28" s="66"/>
      <c r="R28" s="65"/>
      <c r="S28" s="66"/>
      <c r="T28" s="65"/>
      <c r="U28" s="66"/>
      <c r="V28" s="65"/>
      <c r="W28" s="66"/>
      <c r="X28" s="65"/>
      <c r="Y28" s="66"/>
      <c r="Z28" s="65">
        <f>VLOOKUP($A28,'Return Data'!$B$7:$R$526,16,0)</f>
        <v>4.8402000000000003</v>
      </c>
      <c r="AA28" s="67">
        <f t="shared" si="23"/>
        <v>40</v>
      </c>
    </row>
    <row r="29" spans="1:27" x14ac:dyDescent="0.3">
      <c r="A29" s="63" t="s">
        <v>139</v>
      </c>
      <c r="B29" s="64">
        <f>VLOOKUP($A29,'Return Data'!$B$7:$R$526,3,0)</f>
        <v>43999</v>
      </c>
      <c r="C29" s="65">
        <f>VLOOKUP($A29,'Return Data'!$B$7:$R$526,4,0)</f>
        <v>2755.6862000000001</v>
      </c>
      <c r="D29" s="65">
        <f>VLOOKUP($A29,'Return Data'!$B$7:$R$526,5,0)</f>
        <v>3.4771999999999998</v>
      </c>
      <c r="E29" s="66">
        <f t="shared" si="12"/>
        <v>30</v>
      </c>
      <c r="F29" s="65">
        <f>VLOOKUP($A29,'Return Data'!$B$7:$R$526,6,0)</f>
        <v>4.2709000000000001</v>
      </c>
      <c r="G29" s="66">
        <f t="shared" si="13"/>
        <v>18</v>
      </c>
      <c r="H29" s="65">
        <f>VLOOKUP($A29,'Return Data'!$B$7:$R$526,7,0)</f>
        <v>4.2736000000000001</v>
      </c>
      <c r="I29" s="66">
        <f t="shared" si="14"/>
        <v>20</v>
      </c>
      <c r="J29" s="65">
        <f>VLOOKUP($A29,'Return Data'!$B$7:$R$526,8,0)</f>
        <v>3.7467999999999999</v>
      </c>
      <c r="K29" s="66">
        <f t="shared" si="15"/>
        <v>24</v>
      </c>
      <c r="L29" s="65">
        <f>VLOOKUP($A29,'Return Data'!$B$7:$R$526,9,0)</f>
        <v>3.8075000000000001</v>
      </c>
      <c r="M29" s="66">
        <f t="shared" si="16"/>
        <v>22</v>
      </c>
      <c r="N29" s="65">
        <f>VLOOKUP($A29,'Return Data'!$B$7:$R$526,10,0)</f>
        <v>5.0103</v>
      </c>
      <c r="O29" s="66">
        <f t="shared" si="17"/>
        <v>25</v>
      </c>
      <c r="P29" s="65">
        <f>VLOOKUP($A29,'Return Data'!$B$7:$R$526,11,0)</f>
        <v>5.0976999999999997</v>
      </c>
      <c r="Q29" s="66">
        <f t="shared" si="18"/>
        <v>25</v>
      </c>
      <c r="R29" s="65">
        <f>VLOOKUP($A29,'Return Data'!$B$7:$R$526,12,0)</f>
        <v>5.2225999999999999</v>
      </c>
      <c r="S29" s="66">
        <f t="shared" si="19"/>
        <v>26</v>
      </c>
      <c r="T29" s="65">
        <f>VLOOKUP($A29,'Return Data'!$B$7:$R$526,13,0)</f>
        <v>5.5064000000000002</v>
      </c>
      <c r="U29" s="66">
        <f t="shared" si="20"/>
        <v>26</v>
      </c>
      <c r="V29" s="65">
        <f>VLOOKUP($A29,'Return Data'!$B$7:$R$526,17,0)</f>
        <v>6.5251000000000001</v>
      </c>
      <c r="W29" s="66">
        <f t="shared" si="21"/>
        <v>25</v>
      </c>
      <c r="X29" s="65">
        <f>VLOOKUP($A29,'Return Data'!$B$7:$R$526,14,0)</f>
        <v>6.6658999999999997</v>
      </c>
      <c r="Y29" s="66">
        <f t="shared" si="22"/>
        <v>24</v>
      </c>
      <c r="Z29" s="65">
        <f>VLOOKUP($A29,'Return Data'!$B$7:$R$526,16,0)</f>
        <v>7.7432999999999996</v>
      </c>
      <c r="AA29" s="67">
        <f t="shared" si="23"/>
        <v>18</v>
      </c>
    </row>
    <row r="30" spans="1:27" x14ac:dyDescent="0.3">
      <c r="A30" s="63" t="s">
        <v>140</v>
      </c>
      <c r="B30" s="64">
        <f>VLOOKUP($A30,'Return Data'!$B$7:$R$526,3,0)</f>
        <v>43999</v>
      </c>
      <c r="C30" s="65">
        <f>VLOOKUP($A30,'Return Data'!$B$7:$R$526,4,0)</f>
        <v>1055.3679999999999</v>
      </c>
      <c r="D30" s="65">
        <f>VLOOKUP($A30,'Return Data'!$B$7:$R$526,5,0)</f>
        <v>2.7496999999999998</v>
      </c>
      <c r="E30" s="66">
        <f t="shared" si="12"/>
        <v>41</v>
      </c>
      <c r="F30" s="65">
        <f>VLOOKUP($A30,'Return Data'!$B$7:$R$526,6,0)</f>
        <v>2.7501000000000002</v>
      </c>
      <c r="G30" s="66">
        <f t="shared" si="13"/>
        <v>42</v>
      </c>
      <c r="H30" s="65">
        <f>VLOOKUP($A30,'Return Data'!$B$7:$R$526,7,0)</f>
        <v>2.7909999999999999</v>
      </c>
      <c r="I30" s="66">
        <f t="shared" si="14"/>
        <v>42</v>
      </c>
      <c r="J30" s="65">
        <f>VLOOKUP($A30,'Return Data'!$B$7:$R$526,8,0)</f>
        <v>2.8605999999999998</v>
      </c>
      <c r="K30" s="66">
        <f t="shared" si="15"/>
        <v>42</v>
      </c>
      <c r="L30" s="65">
        <f>VLOOKUP($A30,'Return Data'!$B$7:$R$526,9,0)</f>
        <v>2.8348</v>
      </c>
      <c r="M30" s="66">
        <f t="shared" si="16"/>
        <v>42</v>
      </c>
      <c r="N30" s="65">
        <f>VLOOKUP($A30,'Return Data'!$B$7:$R$526,10,0)</f>
        <v>2.7096</v>
      </c>
      <c r="O30" s="66">
        <f t="shared" si="17"/>
        <v>42</v>
      </c>
      <c r="P30" s="65">
        <f>VLOOKUP($A30,'Return Data'!$B$7:$R$526,11,0)</f>
        <v>3.7755000000000001</v>
      </c>
      <c r="Q30" s="66">
        <f t="shared" si="18"/>
        <v>38</v>
      </c>
      <c r="R30" s="65">
        <f>VLOOKUP($A30,'Return Data'!$B$7:$R$526,12,0)</f>
        <v>4.1761999999999997</v>
      </c>
      <c r="S30" s="66">
        <f t="shared" si="19"/>
        <v>38</v>
      </c>
      <c r="T30" s="65">
        <f>VLOOKUP($A30,'Return Data'!$B$7:$R$526,13,0)</f>
        <v>4.5167000000000002</v>
      </c>
      <c r="U30" s="66">
        <f t="shared" si="20"/>
        <v>38</v>
      </c>
      <c r="V30" s="65"/>
      <c r="W30" s="66"/>
      <c r="X30" s="65"/>
      <c r="Y30" s="66"/>
      <c r="Z30" s="65">
        <f>VLOOKUP($A30,'Return Data'!$B$7:$R$526,16,0)</f>
        <v>4.7866999999999997</v>
      </c>
      <c r="AA30" s="67">
        <f t="shared" si="23"/>
        <v>42</v>
      </c>
    </row>
    <row r="31" spans="1:27" x14ac:dyDescent="0.3">
      <c r="A31" s="63" t="s">
        <v>141</v>
      </c>
      <c r="B31" s="64">
        <f>VLOOKUP($A31,'Return Data'!$B$7:$R$526,3,0)</f>
        <v>43999</v>
      </c>
      <c r="C31" s="65">
        <f>VLOOKUP($A31,'Return Data'!$B$7:$R$526,4,0)</f>
        <v>54.845300000000002</v>
      </c>
      <c r="D31" s="65">
        <f>VLOOKUP($A31,'Return Data'!$B$7:$R$526,5,0)</f>
        <v>3.9935</v>
      </c>
      <c r="E31" s="66">
        <f t="shared" si="12"/>
        <v>22</v>
      </c>
      <c r="F31" s="65">
        <f>VLOOKUP($A31,'Return Data'!$B$7:$R$526,6,0)</f>
        <v>3.7502</v>
      </c>
      <c r="G31" s="66">
        <f t="shared" si="13"/>
        <v>28</v>
      </c>
      <c r="H31" s="65">
        <f>VLOOKUP($A31,'Return Data'!$B$7:$R$526,7,0)</f>
        <v>3.9961000000000002</v>
      </c>
      <c r="I31" s="66">
        <f t="shared" si="14"/>
        <v>26</v>
      </c>
      <c r="J31" s="65">
        <f>VLOOKUP($A31,'Return Data'!$B$7:$R$526,8,0)</f>
        <v>3.8513999999999999</v>
      </c>
      <c r="K31" s="66">
        <f t="shared" si="15"/>
        <v>18</v>
      </c>
      <c r="L31" s="65">
        <f>VLOOKUP($A31,'Return Data'!$B$7:$R$526,9,0)</f>
        <v>3.7170999999999998</v>
      </c>
      <c r="M31" s="66">
        <f t="shared" si="16"/>
        <v>26</v>
      </c>
      <c r="N31" s="65">
        <f>VLOOKUP($A31,'Return Data'!$B$7:$R$526,10,0)</f>
        <v>4.6413000000000002</v>
      </c>
      <c r="O31" s="66">
        <f t="shared" si="17"/>
        <v>28</v>
      </c>
      <c r="P31" s="65">
        <f>VLOOKUP($A31,'Return Data'!$B$7:$R$526,11,0)</f>
        <v>4.9283000000000001</v>
      </c>
      <c r="Q31" s="66">
        <f t="shared" si="18"/>
        <v>29</v>
      </c>
      <c r="R31" s="65">
        <f>VLOOKUP($A31,'Return Data'!$B$7:$R$526,12,0)</f>
        <v>5.1332000000000004</v>
      </c>
      <c r="S31" s="66">
        <f t="shared" si="19"/>
        <v>29</v>
      </c>
      <c r="T31" s="65">
        <f>VLOOKUP($A31,'Return Data'!$B$7:$R$526,13,0)</f>
        <v>5.4859</v>
      </c>
      <c r="U31" s="66">
        <f t="shared" si="20"/>
        <v>28</v>
      </c>
      <c r="V31" s="65">
        <f>VLOOKUP($A31,'Return Data'!$B$7:$R$526,17,0)</f>
        <v>6.5606999999999998</v>
      </c>
      <c r="W31" s="66">
        <f t="shared" si="21"/>
        <v>22</v>
      </c>
      <c r="X31" s="65">
        <f>VLOOKUP($A31,'Return Data'!$B$7:$R$526,14,0)</f>
        <v>6.6924999999999999</v>
      </c>
      <c r="Y31" s="66">
        <f t="shared" si="22"/>
        <v>22</v>
      </c>
      <c r="Z31" s="65">
        <f>VLOOKUP($A31,'Return Data'!$B$7:$R$526,16,0)</f>
        <v>7.7961999999999998</v>
      </c>
      <c r="AA31" s="67">
        <f t="shared" si="23"/>
        <v>7</v>
      </c>
    </row>
    <row r="32" spans="1:27" x14ac:dyDescent="0.3">
      <c r="A32" s="63" t="s">
        <v>142</v>
      </c>
      <c r="B32" s="64">
        <f>VLOOKUP($A32,'Return Data'!$B$7:$R$526,3,0)</f>
        <v>43999</v>
      </c>
      <c r="C32" s="65">
        <f>VLOOKUP($A32,'Return Data'!$B$7:$R$526,4,0)</f>
        <v>4054.8528999999999</v>
      </c>
      <c r="D32" s="65">
        <f>VLOOKUP($A32,'Return Data'!$B$7:$R$526,5,0)</f>
        <v>4.0141999999999998</v>
      </c>
      <c r="E32" s="66">
        <f t="shared" si="12"/>
        <v>19</v>
      </c>
      <c r="F32" s="65">
        <f>VLOOKUP($A32,'Return Data'!$B$7:$R$526,6,0)</f>
        <v>5.5517000000000003</v>
      </c>
      <c r="G32" s="66">
        <f t="shared" si="13"/>
        <v>1</v>
      </c>
      <c r="H32" s="65">
        <f>VLOOKUP($A32,'Return Data'!$B$7:$R$526,7,0)</f>
        <v>5.1756000000000002</v>
      </c>
      <c r="I32" s="66">
        <f t="shared" si="14"/>
        <v>1</v>
      </c>
      <c r="J32" s="65">
        <f>VLOOKUP($A32,'Return Data'!$B$7:$R$526,8,0)</f>
        <v>4.1795</v>
      </c>
      <c r="K32" s="66">
        <f t="shared" si="15"/>
        <v>9</v>
      </c>
      <c r="L32" s="65">
        <f>VLOOKUP($A32,'Return Data'!$B$7:$R$526,9,0)</f>
        <v>4.0143000000000004</v>
      </c>
      <c r="M32" s="66">
        <f t="shared" si="16"/>
        <v>16</v>
      </c>
      <c r="N32" s="65">
        <f>VLOOKUP($A32,'Return Data'!$B$7:$R$526,10,0)</f>
        <v>5.0694999999999997</v>
      </c>
      <c r="O32" s="66">
        <f t="shared" si="17"/>
        <v>22</v>
      </c>
      <c r="P32" s="65">
        <f>VLOOKUP($A32,'Return Data'!$B$7:$R$526,11,0)</f>
        <v>5.1348000000000003</v>
      </c>
      <c r="Q32" s="66">
        <f t="shared" si="18"/>
        <v>24</v>
      </c>
      <c r="R32" s="65">
        <f>VLOOKUP($A32,'Return Data'!$B$7:$R$526,12,0)</f>
        <v>5.2553999999999998</v>
      </c>
      <c r="S32" s="66">
        <f t="shared" si="19"/>
        <v>25</v>
      </c>
      <c r="T32" s="65">
        <f>VLOOKUP($A32,'Return Data'!$B$7:$R$526,13,0)</f>
        <v>5.5435999999999996</v>
      </c>
      <c r="U32" s="66">
        <f t="shared" si="20"/>
        <v>25</v>
      </c>
      <c r="V32" s="65">
        <f>VLOOKUP($A32,'Return Data'!$B$7:$R$526,17,0)</f>
        <v>6.5010000000000003</v>
      </c>
      <c r="W32" s="66">
        <f t="shared" si="21"/>
        <v>26</v>
      </c>
      <c r="X32" s="65">
        <f>VLOOKUP($A32,'Return Data'!$B$7:$R$526,14,0)</f>
        <v>6.6349</v>
      </c>
      <c r="Y32" s="66">
        <f t="shared" si="22"/>
        <v>27</v>
      </c>
      <c r="Z32" s="65">
        <f>VLOOKUP($A32,'Return Data'!$B$7:$R$526,16,0)</f>
        <v>7.7037000000000004</v>
      </c>
      <c r="AA32" s="67">
        <f t="shared" si="23"/>
        <v>24</v>
      </c>
    </row>
    <row r="33" spans="1:27" x14ac:dyDescent="0.3">
      <c r="A33" s="63" t="s">
        <v>143</v>
      </c>
      <c r="B33" s="64">
        <f>VLOOKUP($A33,'Return Data'!$B$7:$R$526,3,0)</f>
        <v>43999</v>
      </c>
      <c r="C33" s="65">
        <f>VLOOKUP($A33,'Return Data'!$B$7:$R$526,4,0)</f>
        <v>2748.8701999999998</v>
      </c>
      <c r="D33" s="65">
        <f>VLOOKUP($A33,'Return Data'!$B$7:$R$526,5,0)</f>
        <v>4.0636000000000001</v>
      </c>
      <c r="E33" s="66">
        <f t="shared" si="12"/>
        <v>17</v>
      </c>
      <c r="F33" s="65">
        <f>VLOOKUP($A33,'Return Data'!$B$7:$R$526,6,0)</f>
        <v>5.0739000000000001</v>
      </c>
      <c r="G33" s="66">
        <f t="shared" si="13"/>
        <v>6</v>
      </c>
      <c r="H33" s="65">
        <f>VLOOKUP($A33,'Return Data'!$B$7:$R$526,7,0)</f>
        <v>4.8853</v>
      </c>
      <c r="I33" s="66">
        <f t="shared" si="14"/>
        <v>7</v>
      </c>
      <c r="J33" s="65">
        <f>VLOOKUP($A33,'Return Data'!$B$7:$R$526,8,0)</f>
        <v>4.0747999999999998</v>
      </c>
      <c r="K33" s="66">
        <f t="shared" si="15"/>
        <v>12</v>
      </c>
      <c r="L33" s="65">
        <f>VLOOKUP($A33,'Return Data'!$B$7:$R$526,9,0)</f>
        <v>3.8849999999999998</v>
      </c>
      <c r="M33" s="66">
        <f t="shared" si="16"/>
        <v>20</v>
      </c>
      <c r="N33" s="65">
        <f>VLOOKUP($A33,'Return Data'!$B$7:$R$526,10,0)</f>
        <v>5.3173000000000004</v>
      </c>
      <c r="O33" s="66">
        <f t="shared" si="17"/>
        <v>15</v>
      </c>
      <c r="P33" s="65">
        <f>VLOOKUP($A33,'Return Data'!$B$7:$R$526,11,0)</f>
        <v>5.3137999999999996</v>
      </c>
      <c r="Q33" s="66">
        <f t="shared" si="18"/>
        <v>14</v>
      </c>
      <c r="R33" s="65">
        <f>VLOOKUP($A33,'Return Data'!$B$7:$R$526,12,0)</f>
        <v>5.4089</v>
      </c>
      <c r="S33" s="66">
        <f t="shared" si="19"/>
        <v>16</v>
      </c>
      <c r="T33" s="65">
        <f>VLOOKUP($A33,'Return Data'!$B$7:$R$526,13,0)</f>
        <v>5.6532</v>
      </c>
      <c r="U33" s="66">
        <f t="shared" si="20"/>
        <v>20</v>
      </c>
      <c r="V33" s="65">
        <f>VLOOKUP($A33,'Return Data'!$B$7:$R$526,17,0)</f>
        <v>6.5911999999999997</v>
      </c>
      <c r="W33" s="66">
        <f t="shared" si="21"/>
        <v>20</v>
      </c>
      <c r="X33" s="65">
        <f>VLOOKUP($A33,'Return Data'!$B$7:$R$526,14,0)</f>
        <v>6.7187999999999999</v>
      </c>
      <c r="Y33" s="66">
        <f t="shared" si="22"/>
        <v>20</v>
      </c>
      <c r="Z33" s="65">
        <f>VLOOKUP($A33,'Return Data'!$B$7:$R$526,16,0)</f>
        <v>7.7396000000000003</v>
      </c>
      <c r="AA33" s="67">
        <f t="shared" si="23"/>
        <v>20</v>
      </c>
    </row>
    <row r="34" spans="1:27" x14ac:dyDescent="0.3">
      <c r="A34" s="63" t="s">
        <v>144</v>
      </c>
      <c r="B34" s="64">
        <f>VLOOKUP($A34,'Return Data'!$B$7:$R$526,3,0)</f>
        <v>43999</v>
      </c>
      <c r="C34" s="65">
        <f>VLOOKUP($A34,'Return Data'!$B$7:$R$526,4,0)</f>
        <v>3641.0437999999999</v>
      </c>
      <c r="D34" s="65">
        <f>VLOOKUP($A34,'Return Data'!$B$7:$R$526,5,0)</f>
        <v>5.1123000000000003</v>
      </c>
      <c r="E34" s="66">
        <f t="shared" si="12"/>
        <v>3</v>
      </c>
      <c r="F34" s="65">
        <f>VLOOKUP($A34,'Return Data'!$B$7:$R$526,6,0)</f>
        <v>4.9157000000000002</v>
      </c>
      <c r="G34" s="66">
        <f t="shared" si="13"/>
        <v>9</v>
      </c>
      <c r="H34" s="65">
        <f>VLOOKUP($A34,'Return Data'!$B$7:$R$526,7,0)</f>
        <v>4.7858000000000001</v>
      </c>
      <c r="I34" s="66">
        <f t="shared" si="14"/>
        <v>8</v>
      </c>
      <c r="J34" s="65">
        <f>VLOOKUP($A34,'Return Data'!$B$7:$R$526,8,0)</f>
        <v>4.3288000000000002</v>
      </c>
      <c r="K34" s="66">
        <f t="shared" si="15"/>
        <v>4</v>
      </c>
      <c r="L34" s="65">
        <f>VLOOKUP($A34,'Return Data'!$B$7:$R$526,9,0)</f>
        <v>4.2458</v>
      </c>
      <c r="M34" s="66">
        <f t="shared" si="16"/>
        <v>7</v>
      </c>
      <c r="N34" s="65">
        <f>VLOOKUP($A34,'Return Data'!$B$7:$R$526,10,0)</f>
        <v>5.6585000000000001</v>
      </c>
      <c r="O34" s="66">
        <f t="shared" si="17"/>
        <v>5</v>
      </c>
      <c r="P34" s="65">
        <f>VLOOKUP($A34,'Return Data'!$B$7:$R$526,11,0)</f>
        <v>5.5357000000000003</v>
      </c>
      <c r="Q34" s="66">
        <f t="shared" si="18"/>
        <v>6</v>
      </c>
      <c r="R34" s="65">
        <f>VLOOKUP($A34,'Return Data'!$B$7:$R$526,12,0)</f>
        <v>5.5812999999999997</v>
      </c>
      <c r="S34" s="66">
        <f t="shared" si="19"/>
        <v>6</v>
      </c>
      <c r="T34" s="65">
        <f>VLOOKUP($A34,'Return Data'!$B$7:$R$526,13,0)</f>
        <v>5.8235999999999999</v>
      </c>
      <c r="U34" s="66">
        <f t="shared" si="20"/>
        <v>9</v>
      </c>
      <c r="V34" s="65">
        <f>VLOOKUP($A34,'Return Data'!$B$7:$R$526,17,0)</f>
        <v>6.6746999999999996</v>
      </c>
      <c r="W34" s="66">
        <f t="shared" si="21"/>
        <v>12</v>
      </c>
      <c r="X34" s="65">
        <f>VLOOKUP($A34,'Return Data'!$B$7:$R$526,14,0)</f>
        <v>6.7743000000000002</v>
      </c>
      <c r="Y34" s="66">
        <f t="shared" si="22"/>
        <v>13</v>
      </c>
      <c r="Z34" s="65">
        <f>VLOOKUP($A34,'Return Data'!$B$7:$R$526,16,0)</f>
        <v>7.7542999999999997</v>
      </c>
      <c r="AA34" s="67">
        <f t="shared" si="23"/>
        <v>14</v>
      </c>
    </row>
    <row r="35" spans="1:27" x14ac:dyDescent="0.3">
      <c r="A35" s="63" t="s">
        <v>439</v>
      </c>
      <c r="B35" s="64">
        <f>VLOOKUP($A35,'Return Data'!$B$7:$R$526,3,0)</f>
        <v>43999</v>
      </c>
      <c r="C35" s="65">
        <f>VLOOKUP($A35,'Return Data'!$B$7:$R$526,4,0)</f>
        <v>1302.2472</v>
      </c>
      <c r="D35" s="65">
        <f>VLOOKUP($A35,'Return Data'!$B$7:$R$526,5,0)</f>
        <v>4.4683000000000002</v>
      </c>
      <c r="E35" s="66">
        <f t="shared" si="12"/>
        <v>9</v>
      </c>
      <c r="F35" s="65">
        <f>VLOOKUP($A35,'Return Data'!$B$7:$R$526,6,0)</f>
        <v>4.7218</v>
      </c>
      <c r="G35" s="66">
        <f t="shared" si="13"/>
        <v>13</v>
      </c>
      <c r="H35" s="65">
        <f>VLOOKUP($A35,'Return Data'!$B$7:$R$526,7,0)</f>
        <v>4.6112000000000002</v>
      </c>
      <c r="I35" s="66">
        <f t="shared" si="14"/>
        <v>14</v>
      </c>
      <c r="J35" s="65">
        <f>VLOOKUP($A35,'Return Data'!$B$7:$R$526,8,0)</f>
        <v>4.2163000000000004</v>
      </c>
      <c r="K35" s="66">
        <f t="shared" si="15"/>
        <v>8</v>
      </c>
      <c r="L35" s="65">
        <f>VLOOKUP($A35,'Return Data'!$B$7:$R$526,9,0)</f>
        <v>4.1893000000000002</v>
      </c>
      <c r="M35" s="66">
        <f t="shared" si="16"/>
        <v>9</v>
      </c>
      <c r="N35" s="65">
        <f>VLOOKUP($A35,'Return Data'!$B$7:$R$526,10,0)</f>
        <v>5.3710000000000004</v>
      </c>
      <c r="O35" s="66">
        <f t="shared" si="17"/>
        <v>13</v>
      </c>
      <c r="P35" s="65">
        <f>VLOOKUP($A35,'Return Data'!$B$7:$R$526,11,0)</f>
        <v>5.3821000000000003</v>
      </c>
      <c r="Q35" s="66">
        <f t="shared" si="18"/>
        <v>13</v>
      </c>
      <c r="R35" s="65">
        <f>VLOOKUP($A35,'Return Data'!$B$7:$R$526,12,0)</f>
        <v>5.5507</v>
      </c>
      <c r="S35" s="66">
        <f t="shared" si="19"/>
        <v>7</v>
      </c>
      <c r="T35" s="65">
        <f>VLOOKUP($A35,'Return Data'!$B$7:$R$526,13,0)</f>
        <v>5.8512000000000004</v>
      </c>
      <c r="U35" s="66">
        <f t="shared" si="20"/>
        <v>6</v>
      </c>
      <c r="V35" s="65">
        <f>VLOOKUP($A35,'Return Data'!$B$7:$R$526,17,0)</f>
        <v>6.7667000000000002</v>
      </c>
      <c r="W35" s="66">
        <f t="shared" si="21"/>
        <v>5</v>
      </c>
      <c r="X35" s="65">
        <f>VLOOKUP($A35,'Return Data'!$B$7:$R$526,14,0)</f>
        <v>6.8411999999999997</v>
      </c>
      <c r="Y35" s="66">
        <f t="shared" si="22"/>
        <v>5</v>
      </c>
      <c r="Z35" s="65">
        <f>VLOOKUP($A35,'Return Data'!$B$7:$R$526,16,0)</f>
        <v>6.899</v>
      </c>
      <c r="AA35" s="67">
        <f t="shared" si="23"/>
        <v>33</v>
      </c>
    </row>
    <row r="36" spans="1:27" x14ac:dyDescent="0.3">
      <c r="A36" s="63" t="s">
        <v>146</v>
      </c>
      <c r="B36" s="64">
        <f>VLOOKUP($A36,'Return Data'!$B$7:$R$526,3,0)</f>
        <v>43999</v>
      </c>
      <c r="C36" s="65">
        <f>VLOOKUP($A36,'Return Data'!$B$7:$R$526,4,0)</f>
        <v>2115.3679000000002</v>
      </c>
      <c r="D36" s="65">
        <f>VLOOKUP($A36,'Return Data'!$B$7:$R$526,5,0)</f>
        <v>3.9</v>
      </c>
      <c r="E36" s="66">
        <f t="shared" si="12"/>
        <v>23</v>
      </c>
      <c r="F36" s="65">
        <f>VLOOKUP($A36,'Return Data'!$B$7:$R$526,6,0)</f>
        <v>3.9037000000000002</v>
      </c>
      <c r="G36" s="66">
        <f t="shared" si="13"/>
        <v>25</v>
      </c>
      <c r="H36" s="65">
        <f>VLOOKUP($A36,'Return Data'!$B$7:$R$526,7,0)</f>
        <v>4.2660999999999998</v>
      </c>
      <c r="I36" s="66">
        <f t="shared" si="14"/>
        <v>21</v>
      </c>
      <c r="J36" s="65">
        <f>VLOOKUP($A36,'Return Data'!$B$7:$R$526,8,0)</f>
        <v>3.8410000000000002</v>
      </c>
      <c r="K36" s="66">
        <f t="shared" si="15"/>
        <v>19</v>
      </c>
      <c r="L36" s="65">
        <f>VLOOKUP($A36,'Return Data'!$B$7:$R$526,9,0)</f>
        <v>3.8206000000000002</v>
      </c>
      <c r="M36" s="66">
        <f t="shared" si="16"/>
        <v>21</v>
      </c>
      <c r="N36" s="65">
        <f>VLOOKUP($A36,'Return Data'!$B$7:$R$526,10,0)</f>
        <v>5.1466000000000003</v>
      </c>
      <c r="O36" s="66">
        <f t="shared" si="17"/>
        <v>20</v>
      </c>
      <c r="P36" s="65">
        <f>VLOOKUP($A36,'Return Data'!$B$7:$R$526,11,0)</f>
        <v>5.2599</v>
      </c>
      <c r="Q36" s="66">
        <f t="shared" si="18"/>
        <v>20</v>
      </c>
      <c r="R36" s="65">
        <f>VLOOKUP($A36,'Return Data'!$B$7:$R$526,12,0)</f>
        <v>5.3724999999999996</v>
      </c>
      <c r="S36" s="66">
        <f t="shared" si="19"/>
        <v>19</v>
      </c>
      <c r="T36" s="65">
        <f>VLOOKUP($A36,'Return Data'!$B$7:$R$526,13,0)</f>
        <v>5.6593</v>
      </c>
      <c r="U36" s="66">
        <f t="shared" si="20"/>
        <v>19</v>
      </c>
      <c r="V36" s="65">
        <f>VLOOKUP($A36,'Return Data'!$B$7:$R$526,17,0)</f>
        <v>6.5971000000000002</v>
      </c>
      <c r="W36" s="66">
        <f t="shared" si="21"/>
        <v>19</v>
      </c>
      <c r="X36" s="65">
        <f>VLOOKUP($A36,'Return Data'!$B$7:$R$526,14,0)</f>
        <v>6.7237</v>
      </c>
      <c r="Y36" s="66">
        <f t="shared" si="22"/>
        <v>19</v>
      </c>
      <c r="Z36" s="65">
        <f>VLOOKUP($A36,'Return Data'!$B$7:$R$526,16,0)</f>
        <v>7.5084</v>
      </c>
      <c r="AA36" s="67">
        <f t="shared" si="23"/>
        <v>29</v>
      </c>
    </row>
    <row r="37" spans="1:27" x14ac:dyDescent="0.3">
      <c r="A37" s="63" t="s">
        <v>147</v>
      </c>
      <c r="B37" s="64">
        <f>VLOOKUP($A37,'Return Data'!$B$7:$R$526,3,0)</f>
        <v>43999</v>
      </c>
      <c r="C37" s="65">
        <f>VLOOKUP($A37,'Return Data'!$B$7:$R$526,4,0)</f>
        <v>10.785399999999999</v>
      </c>
      <c r="D37" s="65">
        <f>VLOOKUP($A37,'Return Data'!$B$7:$R$526,5,0)</f>
        <v>3.3845000000000001</v>
      </c>
      <c r="E37" s="66">
        <f t="shared" si="12"/>
        <v>31</v>
      </c>
      <c r="F37" s="65">
        <f>VLOOKUP($A37,'Return Data'!$B$7:$R$526,6,0)</f>
        <v>3.4980000000000002</v>
      </c>
      <c r="G37" s="66">
        <f t="shared" si="13"/>
        <v>31</v>
      </c>
      <c r="H37" s="65">
        <f>VLOOKUP($A37,'Return Data'!$B$7:$R$526,7,0)</f>
        <v>3.6768999999999998</v>
      </c>
      <c r="I37" s="66">
        <f t="shared" si="14"/>
        <v>30</v>
      </c>
      <c r="J37" s="65">
        <f>VLOOKUP($A37,'Return Data'!$B$7:$R$526,8,0)</f>
        <v>3.2917000000000001</v>
      </c>
      <c r="K37" s="66">
        <f t="shared" si="15"/>
        <v>31</v>
      </c>
      <c r="L37" s="65">
        <f>VLOOKUP($A37,'Return Data'!$B$7:$R$526,9,0)</f>
        <v>3.0756000000000001</v>
      </c>
      <c r="M37" s="66">
        <f t="shared" si="16"/>
        <v>40</v>
      </c>
      <c r="N37" s="65">
        <f>VLOOKUP($A37,'Return Data'!$B$7:$R$526,10,0)</f>
        <v>3.5705</v>
      </c>
      <c r="O37" s="66">
        <f t="shared" si="17"/>
        <v>39</v>
      </c>
      <c r="P37" s="65">
        <f>VLOOKUP($A37,'Return Data'!$B$7:$R$526,11,0)</f>
        <v>4.1357999999999997</v>
      </c>
      <c r="Q37" s="66">
        <f t="shared" si="18"/>
        <v>37</v>
      </c>
      <c r="R37" s="65">
        <f>VLOOKUP($A37,'Return Data'!$B$7:$R$526,12,0)</f>
        <v>4.4191000000000003</v>
      </c>
      <c r="S37" s="66">
        <f t="shared" si="19"/>
        <v>37</v>
      </c>
      <c r="T37" s="65">
        <f>VLOOKUP($A37,'Return Data'!$B$7:$R$526,13,0)</f>
        <v>4.7149999999999999</v>
      </c>
      <c r="U37" s="66">
        <f t="shared" si="20"/>
        <v>37</v>
      </c>
      <c r="V37" s="65"/>
      <c r="W37" s="66"/>
      <c r="X37" s="65"/>
      <c r="Y37" s="66"/>
      <c r="Z37" s="65">
        <f>VLOOKUP($A37,'Return Data'!$B$7:$R$526,16,0)</f>
        <v>5.1843000000000004</v>
      </c>
      <c r="AA37" s="67">
        <f t="shared" si="23"/>
        <v>38</v>
      </c>
    </row>
    <row r="38" spans="1:27" x14ac:dyDescent="0.3">
      <c r="A38" s="63" t="s">
        <v>148</v>
      </c>
      <c r="B38" s="64">
        <f>VLOOKUP($A38,'Return Data'!$B$7:$R$526,3,0)</f>
        <v>43999</v>
      </c>
      <c r="C38" s="65">
        <f>VLOOKUP($A38,'Return Data'!$B$7:$R$526,4,0)</f>
        <v>4904.6899999999996</v>
      </c>
      <c r="D38" s="65">
        <f>VLOOKUP($A38,'Return Data'!$B$7:$R$526,5,0)</f>
        <v>5.4809999999999999</v>
      </c>
      <c r="E38" s="66">
        <f t="shared" si="12"/>
        <v>2</v>
      </c>
      <c r="F38" s="65">
        <f>VLOOKUP($A38,'Return Data'!$B$7:$R$526,6,0)</f>
        <v>5.2526999999999999</v>
      </c>
      <c r="G38" s="66">
        <f t="shared" si="13"/>
        <v>3</v>
      </c>
      <c r="H38" s="65">
        <f>VLOOKUP($A38,'Return Data'!$B$7:$R$526,7,0)</f>
        <v>4.9992000000000001</v>
      </c>
      <c r="I38" s="66">
        <f t="shared" si="14"/>
        <v>4</v>
      </c>
      <c r="J38" s="65">
        <f>VLOOKUP($A38,'Return Data'!$B$7:$R$526,8,0)</f>
        <v>4.2233000000000001</v>
      </c>
      <c r="K38" s="66">
        <f t="shared" si="15"/>
        <v>6</v>
      </c>
      <c r="L38" s="65">
        <f>VLOOKUP($A38,'Return Data'!$B$7:$R$526,9,0)</f>
        <v>4.1792999999999996</v>
      </c>
      <c r="M38" s="66">
        <f t="shared" si="16"/>
        <v>10</v>
      </c>
      <c r="N38" s="65">
        <f>VLOOKUP($A38,'Return Data'!$B$7:$R$526,10,0)</f>
        <v>5.5533999999999999</v>
      </c>
      <c r="O38" s="66">
        <f t="shared" si="17"/>
        <v>9</v>
      </c>
      <c r="P38" s="65">
        <f>VLOOKUP($A38,'Return Data'!$B$7:$R$526,11,0)</f>
        <v>5.4410999999999996</v>
      </c>
      <c r="Q38" s="66">
        <f t="shared" si="18"/>
        <v>9</v>
      </c>
      <c r="R38" s="65">
        <f>VLOOKUP($A38,'Return Data'!$B$7:$R$526,12,0)</f>
        <v>5.5265000000000004</v>
      </c>
      <c r="S38" s="66">
        <f t="shared" si="19"/>
        <v>10</v>
      </c>
      <c r="T38" s="65">
        <f>VLOOKUP($A38,'Return Data'!$B$7:$R$526,13,0)</f>
        <v>5.8285999999999998</v>
      </c>
      <c r="U38" s="66">
        <f t="shared" si="20"/>
        <v>8</v>
      </c>
      <c r="V38" s="65">
        <f>VLOOKUP($A38,'Return Data'!$B$7:$R$526,17,0)</f>
        <v>6.7469999999999999</v>
      </c>
      <c r="W38" s="66">
        <f t="shared" si="21"/>
        <v>6</v>
      </c>
      <c r="X38" s="65">
        <f>VLOOKUP($A38,'Return Data'!$B$7:$R$526,14,0)</f>
        <v>6.8205</v>
      </c>
      <c r="Y38" s="66">
        <f t="shared" si="22"/>
        <v>6</v>
      </c>
      <c r="Z38" s="65">
        <f>VLOOKUP($A38,'Return Data'!$B$7:$R$526,16,0)</f>
        <v>7.81</v>
      </c>
      <c r="AA38" s="67">
        <f t="shared" si="23"/>
        <v>6</v>
      </c>
    </row>
    <row r="39" spans="1:27" x14ac:dyDescent="0.3">
      <c r="A39" s="63" t="s">
        <v>149</v>
      </c>
      <c r="B39" s="64">
        <f>VLOOKUP($A39,'Return Data'!$B$7:$R$526,3,0)</f>
        <v>43999</v>
      </c>
      <c r="C39" s="65">
        <f>VLOOKUP($A39,'Return Data'!$B$7:$R$526,4,0)</f>
        <v>1125.8625999999999</v>
      </c>
      <c r="D39" s="65">
        <f>VLOOKUP($A39,'Return Data'!$B$7:$R$526,5,0)</f>
        <v>4.0724</v>
      </c>
      <c r="E39" s="66">
        <f t="shared" si="12"/>
        <v>16</v>
      </c>
      <c r="F39" s="65">
        <f>VLOOKUP($A39,'Return Data'!$B$7:$R$526,6,0)</f>
        <v>3.7736999999999998</v>
      </c>
      <c r="G39" s="66">
        <f t="shared" si="13"/>
        <v>26</v>
      </c>
      <c r="H39" s="65">
        <f>VLOOKUP($A39,'Return Data'!$B$7:$R$526,7,0)</f>
        <v>3.8060999999999998</v>
      </c>
      <c r="I39" s="66">
        <f t="shared" si="14"/>
        <v>28</v>
      </c>
      <c r="J39" s="65">
        <f>VLOOKUP($A39,'Return Data'!$B$7:$R$526,8,0)</f>
        <v>3.3384</v>
      </c>
      <c r="K39" s="66">
        <f t="shared" si="15"/>
        <v>30</v>
      </c>
      <c r="L39" s="65">
        <f>VLOOKUP($A39,'Return Data'!$B$7:$R$526,9,0)</f>
        <v>3.1707999999999998</v>
      </c>
      <c r="M39" s="66">
        <f t="shared" si="16"/>
        <v>33</v>
      </c>
      <c r="N39" s="65">
        <f>VLOOKUP($A39,'Return Data'!$B$7:$R$526,10,0)</f>
        <v>3.9626000000000001</v>
      </c>
      <c r="O39" s="66">
        <f t="shared" si="17"/>
        <v>36</v>
      </c>
      <c r="P39" s="65">
        <f>VLOOKUP($A39,'Return Data'!$B$7:$R$526,11,0)</f>
        <v>4.4564000000000004</v>
      </c>
      <c r="Q39" s="66">
        <f t="shared" si="18"/>
        <v>33</v>
      </c>
      <c r="R39" s="65">
        <f>VLOOKUP($A39,'Return Data'!$B$7:$R$526,12,0)</f>
        <v>4.6898999999999997</v>
      </c>
      <c r="S39" s="66">
        <f t="shared" si="19"/>
        <v>32</v>
      </c>
      <c r="T39" s="65">
        <f>VLOOKUP($A39,'Return Data'!$B$7:$R$526,13,0)</f>
        <v>5.0681000000000003</v>
      </c>
      <c r="U39" s="66">
        <f t="shared" si="20"/>
        <v>32</v>
      </c>
      <c r="V39" s="65">
        <f>VLOOKUP($A39,'Return Data'!$B$7:$R$526,17,0)</f>
        <v>5.7691999999999997</v>
      </c>
      <c r="W39" s="66">
        <f t="shared" si="21"/>
        <v>33</v>
      </c>
      <c r="X39" s="65"/>
      <c r="Y39" s="66"/>
      <c r="Z39" s="65">
        <f>VLOOKUP($A39,'Return Data'!$B$7:$R$526,16,0)</f>
        <v>5.7958999999999996</v>
      </c>
      <c r="AA39" s="67">
        <f t="shared" si="23"/>
        <v>37</v>
      </c>
    </row>
    <row r="40" spans="1:27" x14ac:dyDescent="0.3">
      <c r="A40" s="63" t="s">
        <v>150</v>
      </c>
      <c r="B40" s="64">
        <f>VLOOKUP($A40,'Return Data'!$B$7:$R$526,3,0)</f>
        <v>43999</v>
      </c>
      <c r="C40" s="65">
        <f>VLOOKUP($A40,'Return Data'!$B$7:$R$526,4,0)</f>
        <v>261.20429999999999</v>
      </c>
      <c r="D40" s="65">
        <f>VLOOKUP($A40,'Return Data'!$B$7:$R$526,5,0)</f>
        <v>6.6387</v>
      </c>
      <c r="E40" s="66">
        <f t="shared" si="12"/>
        <v>1</v>
      </c>
      <c r="F40" s="65">
        <f>VLOOKUP($A40,'Return Data'!$B$7:$R$526,6,0)</f>
        <v>4.8089000000000004</v>
      </c>
      <c r="G40" s="66">
        <f t="shared" si="13"/>
        <v>10</v>
      </c>
      <c r="H40" s="65">
        <f>VLOOKUP($A40,'Return Data'!$B$7:$R$526,7,0)</f>
        <v>4.9374000000000002</v>
      </c>
      <c r="I40" s="66">
        <f t="shared" si="14"/>
        <v>5</v>
      </c>
      <c r="J40" s="65">
        <f>VLOOKUP($A40,'Return Data'!$B$7:$R$526,8,0)</f>
        <v>4.2209000000000003</v>
      </c>
      <c r="K40" s="66">
        <f t="shared" si="15"/>
        <v>7</v>
      </c>
      <c r="L40" s="65">
        <f>VLOOKUP($A40,'Return Data'!$B$7:$R$526,9,0)</f>
        <v>4.7084999999999999</v>
      </c>
      <c r="M40" s="66">
        <f t="shared" si="16"/>
        <v>2</v>
      </c>
      <c r="N40" s="65">
        <f>VLOOKUP($A40,'Return Data'!$B$7:$R$526,10,0)</f>
        <v>5.4699</v>
      </c>
      <c r="O40" s="66">
        <f t="shared" si="17"/>
        <v>11</v>
      </c>
      <c r="P40" s="65">
        <f>VLOOKUP($A40,'Return Data'!$B$7:$R$526,11,0)</f>
        <v>5.4273999999999996</v>
      </c>
      <c r="Q40" s="66">
        <f t="shared" si="18"/>
        <v>12</v>
      </c>
      <c r="R40" s="65">
        <f>VLOOKUP($A40,'Return Data'!$B$7:$R$526,12,0)</f>
        <v>5.5445000000000002</v>
      </c>
      <c r="S40" s="66">
        <f t="shared" si="19"/>
        <v>8</v>
      </c>
      <c r="T40" s="65">
        <f>VLOOKUP($A40,'Return Data'!$B$7:$R$526,13,0)</f>
        <v>5.8079000000000001</v>
      </c>
      <c r="U40" s="66">
        <f t="shared" si="20"/>
        <v>10</v>
      </c>
      <c r="V40" s="65">
        <f>VLOOKUP($A40,'Return Data'!$B$7:$R$526,17,0)</f>
        <v>6.7412000000000001</v>
      </c>
      <c r="W40" s="66">
        <f t="shared" si="21"/>
        <v>7</v>
      </c>
      <c r="X40" s="65">
        <f>VLOOKUP($A40,'Return Data'!$B$7:$R$526,14,0)</f>
        <v>6.8087</v>
      </c>
      <c r="Y40" s="66">
        <f t="shared" si="22"/>
        <v>8</v>
      </c>
      <c r="Z40" s="65">
        <f>VLOOKUP($A40,'Return Data'!$B$7:$R$526,16,0)</f>
        <v>7.7834000000000003</v>
      </c>
      <c r="AA40" s="67">
        <f t="shared" si="23"/>
        <v>9</v>
      </c>
    </row>
    <row r="41" spans="1:27" x14ac:dyDescent="0.3">
      <c r="A41" s="63" t="s">
        <v>151</v>
      </c>
      <c r="B41" s="64">
        <f>VLOOKUP($A41,'Return Data'!$B$7:$R$526,3,0)</f>
        <v>43999</v>
      </c>
      <c r="C41" s="65">
        <f>VLOOKUP($A41,'Return Data'!$B$7:$R$526,4,0)</f>
        <v>2837.1083199999998</v>
      </c>
      <c r="D41" s="65">
        <f>VLOOKUP($A41,'Return Data'!$B$7:$R$526,5,0)</f>
        <v>3.2917000000000001</v>
      </c>
      <c r="E41" s="66">
        <f t="shared" si="12"/>
        <v>32</v>
      </c>
      <c r="F41" s="65">
        <f>VLOOKUP($A41,'Return Data'!$B$7:$R$526,6,0)</f>
        <v>3.4125000000000001</v>
      </c>
      <c r="G41" s="66">
        <f t="shared" si="13"/>
        <v>32</v>
      </c>
      <c r="H41" s="65">
        <f>VLOOKUP($A41,'Return Data'!$B$7:$R$526,7,0)</f>
        <v>3.5952999999999999</v>
      </c>
      <c r="I41" s="66">
        <f t="shared" si="14"/>
        <v>32</v>
      </c>
      <c r="J41" s="65">
        <f>VLOOKUP($A41,'Return Data'!$B$7:$R$526,8,0)</f>
        <v>3.4365000000000001</v>
      </c>
      <c r="K41" s="66">
        <f t="shared" si="15"/>
        <v>28</v>
      </c>
      <c r="L41" s="65">
        <f>VLOOKUP($A41,'Return Data'!$B$7:$R$526,9,0)</f>
        <v>3.6082000000000001</v>
      </c>
      <c r="M41" s="66">
        <f t="shared" si="16"/>
        <v>28</v>
      </c>
      <c r="N41" s="65">
        <f>VLOOKUP($A41,'Return Data'!$B$7:$R$526,10,0)</f>
        <v>4.0468999999999999</v>
      </c>
      <c r="O41" s="66">
        <f t="shared" si="17"/>
        <v>35</v>
      </c>
      <c r="P41" s="65">
        <f>VLOOKUP($A41,'Return Data'!$B$7:$R$526,11,0)</f>
        <v>4.5994999999999999</v>
      </c>
      <c r="Q41" s="66">
        <f t="shared" si="18"/>
        <v>30</v>
      </c>
      <c r="R41" s="65">
        <f>VLOOKUP($A41,'Return Data'!$B$7:$R$526,12,0)</f>
        <v>4.8784999999999998</v>
      </c>
      <c r="S41" s="66">
        <f t="shared" si="19"/>
        <v>31</v>
      </c>
      <c r="T41" s="65">
        <f>VLOOKUP($A41,'Return Data'!$B$7:$R$526,13,0)</f>
        <v>5.1264000000000003</v>
      </c>
      <c r="U41" s="66">
        <f t="shared" si="20"/>
        <v>31</v>
      </c>
      <c r="V41" s="65">
        <f>VLOOKUP($A41,'Return Data'!$B$7:$R$526,17,0)</f>
        <v>1.5636000000000001</v>
      </c>
      <c r="W41" s="66">
        <f t="shared" si="21"/>
        <v>36</v>
      </c>
      <c r="X41" s="65">
        <f>VLOOKUP($A41,'Return Data'!$B$7:$R$526,14,0)</f>
        <v>3.3462999999999998</v>
      </c>
      <c r="Y41" s="66">
        <f t="shared" si="22"/>
        <v>35</v>
      </c>
      <c r="Z41" s="65">
        <f>VLOOKUP($A41,'Return Data'!$B$7:$R$526,16,0)</f>
        <v>6.3887999999999998</v>
      </c>
      <c r="AA41" s="67">
        <f t="shared" si="23"/>
        <v>35</v>
      </c>
    </row>
    <row r="42" spans="1:27" x14ac:dyDescent="0.3">
      <c r="A42" s="63" t="s">
        <v>152</v>
      </c>
      <c r="B42" s="64">
        <f>VLOOKUP($A42,'Return Data'!$B$7:$R$526,3,0)</f>
        <v>43999</v>
      </c>
      <c r="C42" s="65">
        <f>VLOOKUP($A42,'Return Data'!$B$7:$R$526,4,0)</f>
        <v>31.722899999999999</v>
      </c>
      <c r="D42" s="65">
        <f>VLOOKUP($A42,'Return Data'!$B$7:$R$526,5,0)</f>
        <v>4.2576999999999998</v>
      </c>
      <c r="E42" s="66">
        <f t="shared" si="12"/>
        <v>13</v>
      </c>
      <c r="F42" s="65">
        <f>VLOOKUP($A42,'Return Data'!$B$7:$R$526,6,0)</f>
        <v>4.4889999999999999</v>
      </c>
      <c r="G42" s="66">
        <f t="shared" si="13"/>
        <v>16</v>
      </c>
      <c r="H42" s="65">
        <f>VLOOKUP($A42,'Return Data'!$B$7:$R$526,7,0)</f>
        <v>4.7710999999999997</v>
      </c>
      <c r="I42" s="66">
        <f t="shared" si="14"/>
        <v>9</v>
      </c>
      <c r="J42" s="65">
        <f>VLOOKUP($A42,'Return Data'!$B$7:$R$526,8,0)</f>
        <v>4.6929999999999996</v>
      </c>
      <c r="K42" s="66">
        <f t="shared" si="15"/>
        <v>1</v>
      </c>
      <c r="L42" s="65">
        <f>VLOOKUP($A42,'Return Data'!$B$7:$R$526,9,0)</f>
        <v>4.931</v>
      </c>
      <c r="M42" s="66">
        <f t="shared" si="16"/>
        <v>1</v>
      </c>
      <c r="N42" s="65">
        <f>VLOOKUP($A42,'Return Data'!$B$7:$R$526,10,0)</f>
        <v>5.0317999999999996</v>
      </c>
      <c r="O42" s="66">
        <f t="shared" si="17"/>
        <v>24</v>
      </c>
      <c r="P42" s="65">
        <f>VLOOKUP($A42,'Return Data'!$B$7:$R$526,11,0)</f>
        <v>5.6867999999999999</v>
      </c>
      <c r="Q42" s="66">
        <f t="shared" si="18"/>
        <v>1</v>
      </c>
      <c r="R42" s="65">
        <f>VLOOKUP($A42,'Return Data'!$B$7:$R$526,12,0)</f>
        <v>6.0644999999999998</v>
      </c>
      <c r="S42" s="66">
        <f t="shared" si="19"/>
        <v>1</v>
      </c>
      <c r="T42" s="65">
        <f>VLOOKUP($A42,'Return Data'!$B$7:$R$526,13,0)</f>
        <v>6.4564000000000004</v>
      </c>
      <c r="U42" s="66">
        <f t="shared" si="20"/>
        <v>1</v>
      </c>
      <c r="V42" s="65">
        <f>VLOOKUP($A42,'Return Data'!$B$7:$R$526,17,0)</f>
        <v>7.1387</v>
      </c>
      <c r="W42" s="66">
        <f t="shared" si="21"/>
        <v>1</v>
      </c>
      <c r="X42" s="65">
        <f>VLOOKUP($A42,'Return Data'!$B$7:$R$526,14,0)</f>
        <v>7.0046999999999997</v>
      </c>
      <c r="Y42" s="66">
        <f t="shared" si="22"/>
        <v>1</v>
      </c>
      <c r="Z42" s="65">
        <f>VLOOKUP($A42,'Return Data'!$B$7:$R$526,16,0)</f>
        <v>8.1273</v>
      </c>
      <c r="AA42" s="67">
        <f t="shared" si="23"/>
        <v>1</v>
      </c>
    </row>
    <row r="43" spans="1:27" x14ac:dyDescent="0.3">
      <c r="A43" s="63" t="s">
        <v>153</v>
      </c>
      <c r="B43" s="64">
        <f>VLOOKUP($A43,'Return Data'!$B$7:$R$526,3,0)</f>
        <v>43999</v>
      </c>
      <c r="C43" s="65">
        <f>VLOOKUP($A43,'Return Data'!$B$7:$R$526,4,0)</f>
        <v>27.13</v>
      </c>
      <c r="D43" s="65">
        <f>VLOOKUP($A43,'Return Data'!$B$7:$R$526,5,0)</f>
        <v>4.4402999999999997</v>
      </c>
      <c r="E43" s="66">
        <f t="shared" si="12"/>
        <v>11</v>
      </c>
      <c r="F43" s="65">
        <f>VLOOKUP($A43,'Return Data'!$B$7:$R$526,6,0)</f>
        <v>3.7682000000000002</v>
      </c>
      <c r="G43" s="66">
        <f t="shared" si="13"/>
        <v>27</v>
      </c>
      <c r="H43" s="65">
        <f>VLOOKUP($A43,'Return Data'!$B$7:$R$526,7,0)</f>
        <v>3.7698</v>
      </c>
      <c r="I43" s="66">
        <f t="shared" si="14"/>
        <v>29</v>
      </c>
      <c r="J43" s="65">
        <f>VLOOKUP($A43,'Return Data'!$B$7:$R$526,8,0)</f>
        <v>3.3485</v>
      </c>
      <c r="K43" s="66">
        <f t="shared" si="15"/>
        <v>29</v>
      </c>
      <c r="L43" s="65">
        <f>VLOOKUP($A43,'Return Data'!$B$7:$R$526,9,0)</f>
        <v>3.1636000000000002</v>
      </c>
      <c r="M43" s="66">
        <f t="shared" si="16"/>
        <v>34</v>
      </c>
      <c r="N43" s="65">
        <f>VLOOKUP($A43,'Return Data'!$B$7:$R$526,10,0)</f>
        <v>3.7465000000000002</v>
      </c>
      <c r="O43" s="66">
        <f t="shared" si="17"/>
        <v>37</v>
      </c>
      <c r="P43" s="65">
        <f>VLOOKUP($A43,'Return Data'!$B$7:$R$526,11,0)</f>
        <v>4.3426</v>
      </c>
      <c r="Q43" s="66">
        <f t="shared" si="18"/>
        <v>35</v>
      </c>
      <c r="R43" s="65">
        <f>VLOOKUP($A43,'Return Data'!$B$7:$R$526,12,0)</f>
        <v>4.6079999999999997</v>
      </c>
      <c r="S43" s="66">
        <f t="shared" si="19"/>
        <v>35</v>
      </c>
      <c r="T43" s="65">
        <f>VLOOKUP($A43,'Return Data'!$B$7:$R$526,13,0)</f>
        <v>4.9531000000000001</v>
      </c>
      <c r="U43" s="66">
        <f t="shared" si="20"/>
        <v>35</v>
      </c>
      <c r="V43" s="65">
        <f>VLOOKUP($A43,'Return Data'!$B$7:$R$526,17,0)</f>
        <v>5.8734000000000002</v>
      </c>
      <c r="W43" s="66">
        <f t="shared" si="21"/>
        <v>31</v>
      </c>
      <c r="X43" s="65">
        <f>VLOOKUP($A43,'Return Data'!$B$7:$R$526,14,0)</f>
        <v>5.9656000000000002</v>
      </c>
      <c r="Y43" s="66">
        <f t="shared" si="22"/>
        <v>33</v>
      </c>
      <c r="Z43" s="65">
        <f>VLOOKUP($A43,'Return Data'!$B$7:$R$526,16,0)</f>
        <v>7.2785000000000002</v>
      </c>
      <c r="AA43" s="67">
        <f t="shared" si="23"/>
        <v>30</v>
      </c>
    </row>
    <row r="44" spans="1:27" x14ac:dyDescent="0.3">
      <c r="A44" s="63" t="s">
        <v>156</v>
      </c>
      <c r="B44" s="64">
        <f>VLOOKUP($A44,'Return Data'!$B$7:$R$526,3,0)</f>
        <v>43999</v>
      </c>
      <c r="C44" s="65">
        <f>VLOOKUP($A44,'Return Data'!$B$7:$R$526,4,0)</f>
        <v>3140.7593999999999</v>
      </c>
      <c r="D44" s="65">
        <f>VLOOKUP($A44,'Return Data'!$B$7:$R$526,5,0)</f>
        <v>4.0819000000000001</v>
      </c>
      <c r="E44" s="66">
        <f t="shared" si="12"/>
        <v>15</v>
      </c>
      <c r="F44" s="65">
        <f>VLOOKUP($A44,'Return Data'!$B$7:$R$526,6,0)</f>
        <v>5.0488999999999997</v>
      </c>
      <c r="G44" s="66">
        <f t="shared" si="13"/>
        <v>7</v>
      </c>
      <c r="H44" s="65">
        <f>VLOOKUP($A44,'Return Data'!$B$7:$R$526,7,0)</f>
        <v>4.8979999999999997</v>
      </c>
      <c r="I44" s="66">
        <f t="shared" si="14"/>
        <v>6</v>
      </c>
      <c r="J44" s="65">
        <f>VLOOKUP($A44,'Return Data'!$B$7:$R$526,8,0)</f>
        <v>4.0999999999999996</v>
      </c>
      <c r="K44" s="66">
        <f t="shared" si="15"/>
        <v>11</v>
      </c>
      <c r="L44" s="65">
        <f>VLOOKUP($A44,'Return Data'!$B$7:$R$526,9,0)</f>
        <v>4.0411000000000001</v>
      </c>
      <c r="M44" s="66">
        <f t="shared" si="16"/>
        <v>13</v>
      </c>
      <c r="N44" s="65">
        <f>VLOOKUP($A44,'Return Data'!$B$7:$R$526,10,0)</f>
        <v>5.2840999999999996</v>
      </c>
      <c r="O44" s="66">
        <f t="shared" si="17"/>
        <v>16</v>
      </c>
      <c r="P44" s="65">
        <f>VLOOKUP($A44,'Return Data'!$B$7:$R$526,11,0)</f>
        <v>5.2805</v>
      </c>
      <c r="Q44" s="66">
        <f t="shared" si="18"/>
        <v>17</v>
      </c>
      <c r="R44" s="65">
        <f>VLOOKUP($A44,'Return Data'!$B$7:$R$526,12,0)</f>
        <v>5.3792999999999997</v>
      </c>
      <c r="S44" s="66">
        <f t="shared" si="19"/>
        <v>18</v>
      </c>
      <c r="T44" s="65">
        <f>VLOOKUP($A44,'Return Data'!$B$7:$R$526,13,0)</f>
        <v>5.6482000000000001</v>
      </c>
      <c r="U44" s="66">
        <f t="shared" si="20"/>
        <v>21</v>
      </c>
      <c r="V44" s="65">
        <f>VLOOKUP($A44,'Return Data'!$B$7:$R$526,17,0)</f>
        <v>6.5701000000000001</v>
      </c>
      <c r="W44" s="66">
        <f t="shared" si="21"/>
        <v>21</v>
      </c>
      <c r="X44" s="65">
        <f>VLOOKUP($A44,'Return Data'!$B$7:$R$526,14,0)</f>
        <v>6.6668000000000003</v>
      </c>
      <c r="Y44" s="66">
        <f t="shared" si="22"/>
        <v>23</v>
      </c>
      <c r="Z44" s="65">
        <f>VLOOKUP($A44,'Return Data'!$B$7:$R$526,16,0)</f>
        <v>7.6974999999999998</v>
      </c>
      <c r="AA44" s="67">
        <f t="shared" si="23"/>
        <v>25</v>
      </c>
    </row>
    <row r="45" spans="1:27" x14ac:dyDescent="0.3">
      <c r="A45" s="63" t="s">
        <v>157</v>
      </c>
      <c r="B45" s="64">
        <f>VLOOKUP($A45,'Return Data'!$B$7:$R$526,3,0)</f>
        <v>43999</v>
      </c>
      <c r="C45" s="65">
        <f>VLOOKUP($A45,'Return Data'!$B$7:$R$526,4,0)</f>
        <v>42.289099999999998</v>
      </c>
      <c r="D45" s="65">
        <f>VLOOKUP($A45,'Return Data'!$B$7:$R$526,5,0)</f>
        <v>3.7117</v>
      </c>
      <c r="E45" s="66">
        <f t="shared" si="12"/>
        <v>27</v>
      </c>
      <c r="F45" s="65">
        <f>VLOOKUP($A45,'Return Data'!$B$7:$R$526,6,0)</f>
        <v>4.3459000000000003</v>
      </c>
      <c r="G45" s="66">
        <f t="shared" si="13"/>
        <v>17</v>
      </c>
      <c r="H45" s="65">
        <f>VLOOKUP($A45,'Return Data'!$B$7:$R$526,7,0)</f>
        <v>4.3190999999999997</v>
      </c>
      <c r="I45" s="66">
        <f t="shared" si="14"/>
        <v>18</v>
      </c>
      <c r="J45" s="65">
        <f>VLOOKUP($A45,'Return Data'!$B$7:$R$526,8,0)</f>
        <v>3.8094000000000001</v>
      </c>
      <c r="K45" s="66">
        <f t="shared" si="15"/>
        <v>22</v>
      </c>
      <c r="L45" s="65">
        <f>VLOOKUP($A45,'Return Data'!$B$7:$R$526,9,0)</f>
        <v>3.8883999999999999</v>
      </c>
      <c r="M45" s="66">
        <f t="shared" si="16"/>
        <v>19</v>
      </c>
      <c r="N45" s="65">
        <f>VLOOKUP($A45,'Return Data'!$B$7:$R$526,10,0)</f>
        <v>5.0603999999999996</v>
      </c>
      <c r="O45" s="66">
        <f t="shared" si="17"/>
        <v>23</v>
      </c>
      <c r="P45" s="65">
        <f>VLOOKUP($A45,'Return Data'!$B$7:$R$526,11,0)</f>
        <v>5.2306999999999997</v>
      </c>
      <c r="Q45" s="66">
        <f t="shared" si="18"/>
        <v>22</v>
      </c>
      <c r="R45" s="65">
        <f>VLOOKUP($A45,'Return Data'!$B$7:$R$526,12,0)</f>
        <v>5.3590999999999998</v>
      </c>
      <c r="S45" s="66">
        <f t="shared" si="19"/>
        <v>21</v>
      </c>
      <c r="T45" s="65">
        <f>VLOOKUP($A45,'Return Data'!$B$7:$R$526,13,0)</f>
        <v>5.6665000000000001</v>
      </c>
      <c r="U45" s="66">
        <f t="shared" si="20"/>
        <v>17</v>
      </c>
      <c r="V45" s="65">
        <f>VLOOKUP($A45,'Return Data'!$B$7:$R$526,17,0)</f>
        <v>6.6367000000000003</v>
      </c>
      <c r="W45" s="66">
        <f t="shared" si="21"/>
        <v>16</v>
      </c>
      <c r="X45" s="65">
        <f>VLOOKUP($A45,'Return Data'!$B$7:$R$526,14,0)</f>
        <v>6.7313000000000001</v>
      </c>
      <c r="Y45" s="66">
        <f t="shared" si="22"/>
        <v>16</v>
      </c>
      <c r="Z45" s="65">
        <f>VLOOKUP($A45,'Return Data'!$B$7:$R$526,16,0)</f>
        <v>7.7523999999999997</v>
      </c>
      <c r="AA45" s="67">
        <f t="shared" si="23"/>
        <v>16</v>
      </c>
    </row>
    <row r="46" spans="1:27" x14ac:dyDescent="0.3">
      <c r="A46" s="63" t="s">
        <v>158</v>
      </c>
      <c r="B46" s="64">
        <f>VLOOKUP($A46,'Return Data'!$B$7:$R$526,3,0)</f>
        <v>43999</v>
      </c>
      <c r="C46" s="65">
        <f>VLOOKUP($A46,'Return Data'!$B$7:$R$526,4,0)</f>
        <v>3165.7883999999999</v>
      </c>
      <c r="D46" s="65">
        <f>VLOOKUP($A46,'Return Data'!$B$7:$R$526,5,0)</f>
        <v>4.4901</v>
      </c>
      <c r="E46" s="66">
        <f t="shared" si="12"/>
        <v>8</v>
      </c>
      <c r="F46" s="65">
        <f>VLOOKUP($A46,'Return Data'!$B$7:$R$526,6,0)</f>
        <v>4.7504999999999997</v>
      </c>
      <c r="G46" s="66">
        <f t="shared" si="13"/>
        <v>12</v>
      </c>
      <c r="H46" s="65">
        <f>VLOOKUP($A46,'Return Data'!$B$7:$R$526,7,0)</f>
        <v>4.7070999999999996</v>
      </c>
      <c r="I46" s="66">
        <f t="shared" si="14"/>
        <v>13</v>
      </c>
      <c r="J46" s="65">
        <f>VLOOKUP($A46,'Return Data'!$B$7:$R$526,8,0)</f>
        <v>3.9609000000000001</v>
      </c>
      <c r="K46" s="66">
        <f t="shared" si="15"/>
        <v>16</v>
      </c>
      <c r="L46" s="65">
        <f>VLOOKUP($A46,'Return Data'!$B$7:$R$526,9,0)</f>
        <v>4.0556000000000001</v>
      </c>
      <c r="M46" s="66">
        <f t="shared" si="16"/>
        <v>12</v>
      </c>
      <c r="N46" s="65">
        <f>VLOOKUP($A46,'Return Data'!$B$7:$R$526,10,0)</f>
        <v>5.7857000000000003</v>
      </c>
      <c r="O46" s="66">
        <f t="shared" si="17"/>
        <v>4</v>
      </c>
      <c r="P46" s="65">
        <f>VLOOKUP($A46,'Return Data'!$B$7:$R$526,11,0)</f>
        <v>5.5701999999999998</v>
      </c>
      <c r="Q46" s="66">
        <f t="shared" si="18"/>
        <v>5</v>
      </c>
      <c r="R46" s="65">
        <f>VLOOKUP($A46,'Return Data'!$B$7:$R$526,12,0)</f>
        <v>5.5941000000000001</v>
      </c>
      <c r="S46" s="66">
        <f t="shared" si="19"/>
        <v>5</v>
      </c>
      <c r="T46" s="65">
        <f>VLOOKUP($A46,'Return Data'!$B$7:$R$526,13,0)</f>
        <v>5.8456000000000001</v>
      </c>
      <c r="U46" s="66">
        <f t="shared" si="20"/>
        <v>7</v>
      </c>
      <c r="V46" s="65">
        <f>VLOOKUP($A46,'Return Data'!$B$7:$R$526,17,0)</f>
        <v>6.7119</v>
      </c>
      <c r="W46" s="66">
        <f t="shared" si="21"/>
        <v>10</v>
      </c>
      <c r="X46" s="65">
        <f>VLOOKUP($A46,'Return Data'!$B$7:$R$526,14,0)</f>
        <v>6.7915999999999999</v>
      </c>
      <c r="Y46" s="66">
        <f t="shared" si="22"/>
        <v>10</v>
      </c>
      <c r="Z46" s="65">
        <f>VLOOKUP($A46,'Return Data'!$B$7:$R$526,16,0)</f>
        <v>7.8125999999999998</v>
      </c>
      <c r="AA46" s="67">
        <f t="shared" si="23"/>
        <v>5</v>
      </c>
    </row>
    <row r="47" spans="1:27" x14ac:dyDescent="0.3">
      <c r="A47" s="63" t="s">
        <v>159</v>
      </c>
      <c r="B47" s="64">
        <f>VLOOKUP($A47,'Return Data'!$B$7:$R$526,3,0)</f>
        <v>43999</v>
      </c>
      <c r="C47" s="65">
        <f>VLOOKUP($A47,'Return Data'!$B$7:$R$526,4,0)</f>
        <v>1971.0223000000001</v>
      </c>
      <c r="D47" s="65">
        <f>VLOOKUP($A47,'Return Data'!$B$7:$R$526,5,0)</f>
        <v>2.8761000000000001</v>
      </c>
      <c r="E47" s="66">
        <f t="shared" si="12"/>
        <v>37</v>
      </c>
      <c r="F47" s="65">
        <f>VLOOKUP($A47,'Return Data'!$B$7:$R$526,6,0)</f>
        <v>2.6665999999999999</v>
      </c>
      <c r="G47" s="66">
        <f t="shared" si="13"/>
        <v>43</v>
      </c>
      <c r="H47" s="65">
        <f>VLOOKUP($A47,'Return Data'!$B$7:$R$526,7,0)</f>
        <v>2.6960999999999999</v>
      </c>
      <c r="I47" s="66">
        <f t="shared" si="14"/>
        <v>43</v>
      </c>
      <c r="J47" s="65">
        <f>VLOOKUP($A47,'Return Data'!$B$7:$R$526,8,0)</f>
        <v>2.7473999999999998</v>
      </c>
      <c r="K47" s="66">
        <f t="shared" si="15"/>
        <v>43</v>
      </c>
      <c r="L47" s="65">
        <f>VLOOKUP($A47,'Return Data'!$B$7:$R$526,9,0)</f>
        <v>2.7040000000000002</v>
      </c>
      <c r="M47" s="66">
        <f t="shared" si="16"/>
        <v>43</v>
      </c>
      <c r="N47" s="65">
        <f>VLOOKUP($A47,'Return Data'!$B$7:$R$526,10,0)</f>
        <v>2.4177</v>
      </c>
      <c r="O47" s="66">
        <f t="shared" si="17"/>
        <v>43</v>
      </c>
      <c r="P47" s="65">
        <f>VLOOKUP($A47,'Return Data'!$B$7:$R$526,11,0)</f>
        <v>3.4226999999999999</v>
      </c>
      <c r="Q47" s="66">
        <f t="shared" si="18"/>
        <v>39</v>
      </c>
      <c r="R47" s="65">
        <f>VLOOKUP($A47,'Return Data'!$B$7:$R$526,12,0)</f>
        <v>3.7970000000000002</v>
      </c>
      <c r="S47" s="66">
        <f t="shared" si="19"/>
        <v>39</v>
      </c>
      <c r="T47" s="65">
        <f>VLOOKUP($A47,'Return Data'!$B$7:$R$526,13,0)</f>
        <v>4.1380999999999997</v>
      </c>
      <c r="U47" s="66">
        <f t="shared" si="20"/>
        <v>39</v>
      </c>
      <c r="V47" s="65">
        <f>VLOOKUP($A47,'Return Data'!$B$7:$R$526,17,0)</f>
        <v>5.0275999999999996</v>
      </c>
      <c r="W47" s="66">
        <f t="shared" si="21"/>
        <v>34</v>
      </c>
      <c r="X47" s="65">
        <f>VLOOKUP($A47,'Return Data'!$B$7:$R$526,14,0)</f>
        <v>5.9730999999999996</v>
      </c>
      <c r="Y47" s="66">
        <f t="shared" si="22"/>
        <v>32</v>
      </c>
      <c r="Z47" s="65">
        <f>VLOOKUP($A47,'Return Data'!$B$7:$R$526,16,0)</f>
        <v>6.4164000000000003</v>
      </c>
      <c r="AA47" s="67">
        <f t="shared" si="23"/>
        <v>34</v>
      </c>
    </row>
    <row r="48" spans="1:27" x14ac:dyDescent="0.3">
      <c r="A48" s="63" t="s">
        <v>160</v>
      </c>
      <c r="B48" s="64">
        <f>VLOOKUP($A48,'Return Data'!$B$7:$R$526,3,0)</f>
        <v>43999</v>
      </c>
      <c r="C48" s="65">
        <f>VLOOKUP($A48,'Return Data'!$B$7:$R$526,4,0)</f>
        <v>1931.8998999999999</v>
      </c>
      <c r="D48" s="65">
        <f>VLOOKUP($A48,'Return Data'!$B$7:$R$526,5,0)</f>
        <v>3.8243999999999998</v>
      </c>
      <c r="E48" s="66">
        <f t="shared" si="12"/>
        <v>25</v>
      </c>
      <c r="F48" s="65">
        <f>VLOOKUP($A48,'Return Data'!$B$7:$R$526,6,0)</f>
        <v>5.2671999999999999</v>
      </c>
      <c r="G48" s="66">
        <f t="shared" si="13"/>
        <v>2</v>
      </c>
      <c r="H48" s="65">
        <f>VLOOKUP($A48,'Return Data'!$B$7:$R$526,7,0)</f>
        <v>4.7441000000000004</v>
      </c>
      <c r="I48" s="66">
        <f t="shared" si="14"/>
        <v>11</v>
      </c>
      <c r="J48" s="65">
        <f>VLOOKUP($A48,'Return Data'!$B$7:$R$526,8,0)</f>
        <v>4.0281000000000002</v>
      </c>
      <c r="K48" s="66">
        <f t="shared" si="15"/>
        <v>13</v>
      </c>
      <c r="L48" s="65">
        <f>VLOOKUP($A48,'Return Data'!$B$7:$R$526,9,0)</f>
        <v>4.1646000000000001</v>
      </c>
      <c r="M48" s="66">
        <f t="shared" si="16"/>
        <v>11</v>
      </c>
      <c r="N48" s="65">
        <f>VLOOKUP($A48,'Return Data'!$B$7:$R$526,10,0)</f>
        <v>5.9508999999999999</v>
      </c>
      <c r="O48" s="66">
        <f t="shared" si="17"/>
        <v>1</v>
      </c>
      <c r="P48" s="65">
        <f>VLOOKUP($A48,'Return Data'!$B$7:$R$526,11,0)</f>
        <v>5.5750999999999999</v>
      </c>
      <c r="Q48" s="66">
        <f t="shared" si="18"/>
        <v>4</v>
      </c>
      <c r="R48" s="65">
        <f>VLOOKUP($A48,'Return Data'!$B$7:$R$526,12,0)</f>
        <v>5.5406000000000004</v>
      </c>
      <c r="S48" s="66">
        <f t="shared" si="19"/>
        <v>9</v>
      </c>
      <c r="T48" s="65">
        <f>VLOOKUP($A48,'Return Data'!$B$7:$R$526,13,0)</f>
        <v>5.7725999999999997</v>
      </c>
      <c r="U48" s="66">
        <f t="shared" si="20"/>
        <v>13</v>
      </c>
      <c r="V48" s="65">
        <f>VLOOKUP($A48,'Return Data'!$B$7:$R$526,17,0)</f>
        <v>4.7294</v>
      </c>
      <c r="W48" s="66">
        <f t="shared" si="21"/>
        <v>35</v>
      </c>
      <c r="X48" s="65">
        <f>VLOOKUP($A48,'Return Data'!$B$7:$R$526,14,0)</f>
        <v>5.4405999999999999</v>
      </c>
      <c r="Y48" s="66">
        <f t="shared" si="22"/>
        <v>34</v>
      </c>
      <c r="Z48" s="65">
        <f>VLOOKUP($A48,'Return Data'!$B$7:$R$526,16,0)</f>
        <v>7.1867999999999999</v>
      </c>
      <c r="AA48" s="67">
        <f t="shared" si="23"/>
        <v>31</v>
      </c>
    </row>
    <row r="49" spans="1:27" x14ac:dyDescent="0.3">
      <c r="A49" s="63" t="s">
        <v>161</v>
      </c>
      <c r="B49" s="64">
        <f>VLOOKUP($A49,'Return Data'!$B$7:$R$526,3,0)</f>
        <v>43999</v>
      </c>
      <c r="C49" s="65">
        <f>VLOOKUP($A49,'Return Data'!$B$7:$R$526,4,0)</f>
        <v>3285.2991999999999</v>
      </c>
      <c r="D49" s="65">
        <f>VLOOKUP($A49,'Return Data'!$B$7:$R$526,5,0)</f>
        <v>4.6567999999999996</v>
      </c>
      <c r="E49" s="66">
        <f t="shared" si="12"/>
        <v>7</v>
      </c>
      <c r="F49" s="65">
        <f>VLOOKUP($A49,'Return Data'!$B$7:$R$526,6,0)</f>
        <v>4.7533000000000003</v>
      </c>
      <c r="G49" s="66">
        <f t="shared" si="13"/>
        <v>11</v>
      </c>
      <c r="H49" s="65">
        <f>VLOOKUP($A49,'Return Data'!$B$7:$R$526,7,0)</f>
        <v>4.7446999999999999</v>
      </c>
      <c r="I49" s="66">
        <f t="shared" si="14"/>
        <v>10</v>
      </c>
      <c r="J49" s="65">
        <f>VLOOKUP($A49,'Return Data'!$B$7:$R$526,8,0)</f>
        <v>4.0179</v>
      </c>
      <c r="K49" s="66">
        <f t="shared" si="15"/>
        <v>14</v>
      </c>
      <c r="L49" s="65">
        <f>VLOOKUP($A49,'Return Data'!$B$7:$R$526,9,0)</f>
        <v>3.9792000000000001</v>
      </c>
      <c r="M49" s="66">
        <f t="shared" si="16"/>
        <v>17</v>
      </c>
      <c r="N49" s="65">
        <f>VLOOKUP($A49,'Return Data'!$B$7:$R$526,10,0)</f>
        <v>5.3411999999999997</v>
      </c>
      <c r="O49" s="66">
        <f t="shared" si="17"/>
        <v>14</v>
      </c>
      <c r="P49" s="65">
        <f>VLOOKUP($A49,'Return Data'!$B$7:$R$526,11,0)</f>
        <v>5.2908999999999997</v>
      </c>
      <c r="Q49" s="66">
        <f t="shared" si="18"/>
        <v>16</v>
      </c>
      <c r="R49" s="65">
        <f>VLOOKUP($A49,'Return Data'!$B$7:$R$526,12,0)</f>
        <v>5.3926999999999996</v>
      </c>
      <c r="S49" s="66">
        <f t="shared" si="19"/>
        <v>17</v>
      </c>
      <c r="T49" s="65">
        <f>VLOOKUP($A49,'Return Data'!$B$7:$R$526,13,0)</f>
        <v>5.6896000000000004</v>
      </c>
      <c r="U49" s="66">
        <f t="shared" si="20"/>
        <v>16</v>
      </c>
      <c r="V49" s="65">
        <f>VLOOKUP($A49,'Return Data'!$B$7:$R$526,17,0)</f>
        <v>6.6467000000000001</v>
      </c>
      <c r="W49" s="66">
        <f t="shared" si="21"/>
        <v>15</v>
      </c>
      <c r="X49" s="65">
        <f>VLOOKUP($A49,'Return Data'!$B$7:$R$526,14,0)</f>
        <v>6.7460000000000004</v>
      </c>
      <c r="Y49" s="66">
        <f t="shared" si="22"/>
        <v>15</v>
      </c>
      <c r="Z49" s="65">
        <f>VLOOKUP($A49,'Return Data'!$B$7:$R$526,16,0)</f>
        <v>7.7328000000000001</v>
      </c>
      <c r="AA49" s="67">
        <f t="shared" si="23"/>
        <v>22</v>
      </c>
    </row>
    <row r="50" spans="1:27" x14ac:dyDescent="0.3">
      <c r="A50" s="63" t="s">
        <v>162</v>
      </c>
      <c r="B50" s="64">
        <f>VLOOKUP($A50,'Return Data'!$B$7:$R$526,3,0)</f>
        <v>43999</v>
      </c>
      <c r="C50" s="65">
        <f>VLOOKUP($A50,'Return Data'!$B$7:$R$526,4,0)</f>
        <v>1086.3026</v>
      </c>
      <c r="D50" s="65">
        <f>VLOOKUP($A50,'Return Data'!$B$7:$R$526,5,0)</f>
        <v>3.8544</v>
      </c>
      <c r="E50" s="66">
        <f t="shared" si="12"/>
        <v>24</v>
      </c>
      <c r="F50" s="65">
        <f>VLOOKUP($A50,'Return Data'!$B$7:$R$526,6,0)</f>
        <v>3.3351999999999999</v>
      </c>
      <c r="G50" s="66">
        <f t="shared" si="13"/>
        <v>34</v>
      </c>
      <c r="H50" s="65">
        <f>VLOOKUP($A50,'Return Data'!$B$7:$R$526,7,0)</f>
        <v>3.3140999999999998</v>
      </c>
      <c r="I50" s="66">
        <f t="shared" si="14"/>
        <v>40</v>
      </c>
      <c r="J50" s="65">
        <f>VLOOKUP($A50,'Return Data'!$B$7:$R$526,8,0)</f>
        <v>3.1516999999999999</v>
      </c>
      <c r="K50" s="66">
        <f t="shared" si="15"/>
        <v>36</v>
      </c>
      <c r="L50" s="65">
        <f>VLOOKUP($A50,'Return Data'!$B$7:$R$526,9,0)</f>
        <v>3.1890999999999998</v>
      </c>
      <c r="M50" s="66">
        <f t="shared" si="16"/>
        <v>31</v>
      </c>
      <c r="N50" s="65">
        <f>VLOOKUP($A50,'Return Data'!$B$7:$R$526,10,0)</f>
        <v>3.6501999999999999</v>
      </c>
      <c r="O50" s="66">
        <f t="shared" si="17"/>
        <v>38</v>
      </c>
      <c r="P50" s="65">
        <f>VLOOKUP($A50,'Return Data'!$B$7:$R$526,11,0)</f>
        <v>4.4702999999999999</v>
      </c>
      <c r="Q50" s="66">
        <f t="shared" si="18"/>
        <v>32</v>
      </c>
      <c r="R50" s="65">
        <f>VLOOKUP($A50,'Return Data'!$B$7:$R$526,12,0)</f>
        <v>4.8894000000000002</v>
      </c>
      <c r="S50" s="66">
        <f t="shared" si="19"/>
        <v>30</v>
      </c>
      <c r="T50" s="65">
        <f>VLOOKUP($A50,'Return Data'!$B$7:$R$526,13,0)</f>
        <v>5.3658999999999999</v>
      </c>
      <c r="U50" s="66">
        <f t="shared" si="20"/>
        <v>30</v>
      </c>
      <c r="V50" s="65"/>
      <c r="W50" s="66"/>
      <c r="X50" s="65"/>
      <c r="Y50" s="66"/>
      <c r="Z50" s="65">
        <f>VLOOKUP($A50,'Return Data'!$B$7:$R$526,16,0)</f>
        <v>5.9909999999999997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3.8988604651162793</v>
      </c>
      <c r="E52" s="74"/>
      <c r="F52" s="75">
        <f>AVERAGE(F8:F50)</f>
        <v>4.0564488372093024</v>
      </c>
      <c r="G52" s="74"/>
      <c r="H52" s="75">
        <f>AVERAGE(H8:H50)</f>
        <v>4.1281069767441849</v>
      </c>
      <c r="I52" s="74"/>
      <c r="J52" s="75">
        <f>AVERAGE(J8:J50)</f>
        <v>3.70959534883721</v>
      </c>
      <c r="K52" s="74"/>
      <c r="L52" s="75">
        <f>AVERAGE(L8:L50)</f>
        <v>3.7277860465116279</v>
      </c>
      <c r="M52" s="74"/>
      <c r="N52" s="75">
        <f>AVERAGE(N8:N50)</f>
        <v>4.8195744186046507</v>
      </c>
      <c r="O52" s="74"/>
      <c r="P52" s="75">
        <f>AVERAGE(P8:P50)</f>
        <v>5.045584615384616</v>
      </c>
      <c r="Q52" s="74"/>
      <c r="R52" s="75">
        <f>AVERAGE(R8:R50)</f>
        <v>5.211210256410256</v>
      </c>
      <c r="S52" s="74"/>
      <c r="T52" s="75">
        <f>AVERAGE(T8:T50)</f>
        <v>5.51778717948718</v>
      </c>
      <c r="U52" s="74"/>
      <c r="V52" s="75">
        <f>AVERAGE(V8:V50)</f>
        <v>6.3289638888888895</v>
      </c>
      <c r="W52" s="74"/>
      <c r="X52" s="75">
        <f>AVERAGE(X8:X50)</f>
        <v>6.540665714285713</v>
      </c>
      <c r="Y52" s="74"/>
      <c r="Z52" s="75">
        <f>AVERAGE(Z8:Z50)</f>
        <v>7.1406697674418602</v>
      </c>
      <c r="AA52" s="76"/>
    </row>
    <row r="53" spans="1:27" x14ac:dyDescent="0.3">
      <c r="A53" s="73" t="s">
        <v>28</v>
      </c>
      <c r="B53" s="74"/>
      <c r="C53" s="74"/>
      <c r="D53" s="75">
        <f>MIN(D8:D50)</f>
        <v>2.6385000000000001</v>
      </c>
      <c r="E53" s="74"/>
      <c r="F53" s="75">
        <f>MIN(F8:F50)</f>
        <v>2.6665999999999999</v>
      </c>
      <c r="G53" s="74"/>
      <c r="H53" s="75">
        <f>MIN(H8:H50)</f>
        <v>2.6960999999999999</v>
      </c>
      <c r="I53" s="74"/>
      <c r="J53" s="75">
        <f>MIN(J8:J50)</f>
        <v>2.7473999999999998</v>
      </c>
      <c r="K53" s="74"/>
      <c r="L53" s="75">
        <f>MIN(L8:L50)</f>
        <v>2.7040000000000002</v>
      </c>
      <c r="M53" s="74"/>
      <c r="N53" s="75">
        <f>MIN(N8:N50)</f>
        <v>2.4177</v>
      </c>
      <c r="O53" s="74"/>
      <c r="P53" s="75">
        <f>MIN(P8:P50)</f>
        <v>3.4226999999999999</v>
      </c>
      <c r="Q53" s="74"/>
      <c r="R53" s="75">
        <f>MIN(R8:R50)</f>
        <v>3.7970000000000002</v>
      </c>
      <c r="S53" s="74"/>
      <c r="T53" s="75">
        <f>MIN(T8:T50)</f>
        <v>4.1380999999999997</v>
      </c>
      <c r="U53" s="74"/>
      <c r="V53" s="75">
        <f>MIN(V8:V50)</f>
        <v>1.5636000000000001</v>
      </c>
      <c r="W53" s="74"/>
      <c r="X53" s="75">
        <f>MIN(X8:X50)</f>
        <v>3.3462999999999998</v>
      </c>
      <c r="Y53" s="74"/>
      <c r="Z53" s="75">
        <f>MIN(Z8:Z50)</f>
        <v>4.6738</v>
      </c>
      <c r="AA53" s="76"/>
    </row>
    <row r="54" spans="1:27" ht="15" thickBot="1" x14ac:dyDescent="0.35">
      <c r="A54" s="77" t="s">
        <v>29</v>
      </c>
      <c r="B54" s="78"/>
      <c r="C54" s="78"/>
      <c r="D54" s="79">
        <f>MAX(D8:D50)</f>
        <v>6.6387</v>
      </c>
      <c r="E54" s="78"/>
      <c r="F54" s="79">
        <f>MAX(F8:F50)</f>
        <v>5.5517000000000003</v>
      </c>
      <c r="G54" s="78"/>
      <c r="H54" s="79">
        <f>MAX(H8:H50)</f>
        <v>5.1756000000000002</v>
      </c>
      <c r="I54" s="78"/>
      <c r="J54" s="79">
        <f>MAX(J8:J50)</f>
        <v>4.6929999999999996</v>
      </c>
      <c r="K54" s="78"/>
      <c r="L54" s="79">
        <f>MAX(L8:L50)</f>
        <v>4.931</v>
      </c>
      <c r="M54" s="78"/>
      <c r="N54" s="79">
        <f>MAX(N8:N50)</f>
        <v>5.9508999999999999</v>
      </c>
      <c r="O54" s="78"/>
      <c r="P54" s="79">
        <f>MAX(P8:P50)</f>
        <v>5.6867999999999999</v>
      </c>
      <c r="Q54" s="78"/>
      <c r="R54" s="79">
        <f>MAX(R8:R50)</f>
        <v>6.0644999999999998</v>
      </c>
      <c r="S54" s="78"/>
      <c r="T54" s="79">
        <f>MAX(T8:T50)</f>
        <v>6.4564000000000004</v>
      </c>
      <c r="U54" s="78"/>
      <c r="V54" s="79">
        <f>MAX(V8:V50)</f>
        <v>7.1387</v>
      </c>
      <c r="W54" s="78"/>
      <c r="X54" s="79">
        <f>MAX(X8:X50)</f>
        <v>7.0046999999999997</v>
      </c>
      <c r="Y54" s="78"/>
      <c r="Z54" s="79">
        <f>MAX(Z8:Z50)</f>
        <v>8.1273</v>
      </c>
      <c r="AA54" s="80"/>
    </row>
    <row r="55" spans="1:27" x14ac:dyDescent="0.3">
      <c r="A55" s="113" t="s">
        <v>436</v>
      </c>
    </row>
    <row r="56" spans="1:27" x14ac:dyDescent="0.3">
      <c r="A56" s="14" t="s">
        <v>342</v>
      </c>
    </row>
  </sheetData>
  <sheetProtection algorithmName="SHA-512" hashValue="QssoIUC1P8m7YzUXSQFrFc9lqsDKsfAGSR5d8LBUVMMXg/OcQunBgaUQktcOOqd0Xyr7Zn/U6x1CdkZ5k4WyOA==" saltValue="t5UaBSr6H6kxxsKuEGdV6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30" t="s">
        <v>349</v>
      </c>
    </row>
    <row r="3" spans="1:27" ht="15" customHeight="1" thickBot="1" x14ac:dyDescent="0.35">
      <c r="A3" s="131"/>
    </row>
    <row r="4" spans="1:27" ht="15" thickBot="1" x14ac:dyDescent="0.35"/>
    <row r="5" spans="1:27" s="4" customFormat="1" x14ac:dyDescent="0.3">
      <c r="A5" s="29" t="s">
        <v>352</v>
      </c>
      <c r="B5" s="128" t="s">
        <v>8</v>
      </c>
      <c r="C5" s="128" t="s">
        <v>9</v>
      </c>
      <c r="D5" s="134" t="s">
        <v>115</v>
      </c>
      <c r="E5" s="134"/>
      <c r="F5" s="134" t="s">
        <v>116</v>
      </c>
      <c r="G5" s="134"/>
      <c r="H5" s="134" t="s">
        <v>117</v>
      </c>
      <c r="I5" s="134"/>
      <c r="J5" s="134" t="s">
        <v>47</v>
      </c>
      <c r="K5" s="134"/>
      <c r="L5" s="134" t="s">
        <v>48</v>
      </c>
      <c r="M5" s="134"/>
      <c r="N5" s="134" t="s">
        <v>1</v>
      </c>
      <c r="O5" s="134"/>
      <c r="P5" s="134" t="s">
        <v>2</v>
      </c>
      <c r="Q5" s="134"/>
      <c r="R5" s="134" t="s">
        <v>3</v>
      </c>
      <c r="S5" s="134"/>
      <c r="T5" s="134" t="s">
        <v>4</v>
      </c>
      <c r="U5" s="134"/>
      <c r="V5" s="134" t="s">
        <v>384</v>
      </c>
      <c r="W5" s="134"/>
      <c r="X5" s="134" t="s">
        <v>5</v>
      </c>
      <c r="Y5" s="134"/>
      <c r="Z5" s="134" t="s">
        <v>46</v>
      </c>
      <c r="AA5" s="137"/>
    </row>
    <row r="6" spans="1:27" s="4" customFormat="1" x14ac:dyDescent="0.3">
      <c r="A6" s="17" t="s">
        <v>7</v>
      </c>
      <c r="B6" s="129"/>
      <c r="C6" s="12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Data'!$B$7:$R$526,3,0)</f>
        <v>43999</v>
      </c>
      <c r="C8" s="65">
        <f>VLOOKUP($A8,'Return Data'!$B$7:$R$526,4,0)</f>
        <v>321.13630000000001</v>
      </c>
      <c r="D8" s="65">
        <f>VLOOKUP($A8,'Return Data'!$B$7:$R$526,5,0)</f>
        <v>4.024</v>
      </c>
      <c r="E8" s="66">
        <f>RANK(D8,D$8:D$45,0)</f>
        <v>13</v>
      </c>
      <c r="F8" s="65">
        <f>VLOOKUP($A8,'Return Data'!$B$7:$R$526,6,0)</f>
        <v>5.0144000000000002</v>
      </c>
      <c r="G8" s="66">
        <f>RANK(F8,F$8:F$45,0)</f>
        <v>7</v>
      </c>
      <c r="H8" s="65">
        <f>VLOOKUP($A8,'Return Data'!$B$7:$R$526,7,0)</f>
        <v>5.0823</v>
      </c>
      <c r="I8" s="66">
        <f>RANK(H8,H$8:H$45,0)</f>
        <v>3</v>
      </c>
      <c r="J8" s="65">
        <f>VLOOKUP($A8,'Return Data'!$B$7:$R$526,8,0)</f>
        <v>4.3457999999999997</v>
      </c>
      <c r="K8" s="66">
        <f>RANK(J8,J$8:J$45,0)</f>
        <v>2</v>
      </c>
      <c r="L8" s="65">
        <f>VLOOKUP($A8,'Return Data'!$B$7:$R$526,9,0)</f>
        <v>4.3878000000000004</v>
      </c>
      <c r="M8" s="66">
        <f>RANK(L8,L$8:L$45,0)</f>
        <v>3</v>
      </c>
      <c r="N8" s="65">
        <f>VLOOKUP($A8,'Return Data'!$B$7:$R$526,10,0)</f>
        <v>5.4714999999999998</v>
      </c>
      <c r="O8" s="66">
        <f>RANK(N8,N$8:N$45,0)</f>
        <v>6</v>
      </c>
      <c r="P8" s="65">
        <f>VLOOKUP($A8,'Return Data'!$B$7:$R$526,11,0)</f>
        <v>5.3451000000000004</v>
      </c>
      <c r="Q8" s="66">
        <f>RANK(P8,P$8:P$45,0)</f>
        <v>7</v>
      </c>
      <c r="R8" s="65">
        <f>VLOOKUP($A8,'Return Data'!$B$7:$R$526,12,0)</f>
        <v>5.4114000000000004</v>
      </c>
      <c r="S8" s="66">
        <f>RANK(R8,R$8:R$45,0)</f>
        <v>10</v>
      </c>
      <c r="T8" s="65">
        <f>VLOOKUP($A8,'Return Data'!$B$7:$R$526,13,0)</f>
        <v>5.7606999999999999</v>
      </c>
      <c r="U8" s="66">
        <f>RANK(T8,T$8:T$45,0)</f>
        <v>3</v>
      </c>
      <c r="V8" s="65">
        <f>VLOOKUP($A8,'Return Data'!$B$7:$R$526,17,0)</f>
        <v>6.6353</v>
      </c>
      <c r="W8" s="66">
        <f>RANK(V8,V$8:V$45,0)</f>
        <v>6</v>
      </c>
      <c r="X8" s="65">
        <f>VLOOKUP($A8,'Return Data'!$B$7:$R$526,14,0)</f>
        <v>6.7226999999999997</v>
      </c>
      <c r="Y8" s="66">
        <f>RANK(X8,X$8:X$45,0)</f>
        <v>5</v>
      </c>
      <c r="Z8" s="65">
        <f>VLOOKUP($A8,'Return Data'!$B$7:$R$526,16,0)</f>
        <v>7.4535999999999998</v>
      </c>
      <c r="AA8" s="67">
        <f>RANK(Z8,Z$8:Z$45,0)</f>
        <v>17</v>
      </c>
    </row>
    <row r="9" spans="1:27" x14ac:dyDescent="0.3">
      <c r="A9" s="63" t="s">
        <v>228</v>
      </c>
      <c r="B9" s="64">
        <f>VLOOKUP($A9,'Return Data'!$B$7:$R$526,3,0)</f>
        <v>43999</v>
      </c>
      <c r="C9" s="65">
        <f>VLOOKUP($A9,'Return Data'!$B$7:$R$526,4,0)</f>
        <v>2216.7620000000002</v>
      </c>
      <c r="D9" s="65">
        <f>VLOOKUP($A9,'Return Data'!$B$7:$R$526,5,0)</f>
        <v>4.3209999999999997</v>
      </c>
      <c r="E9" s="66">
        <f t="shared" ref="E9:E45" si="0">RANK(D9,D$8:D$45,0)</f>
        <v>11</v>
      </c>
      <c r="F9" s="65">
        <f>VLOOKUP($A9,'Return Data'!$B$7:$R$526,6,0)</f>
        <v>4.4505999999999997</v>
      </c>
      <c r="G9" s="66">
        <f t="shared" ref="G9:G45" si="1">RANK(F9,F$8:F$45,0)</f>
        <v>15</v>
      </c>
      <c r="H9" s="65">
        <f>VLOOKUP($A9,'Return Data'!$B$7:$R$526,7,0)</f>
        <v>4.5140000000000002</v>
      </c>
      <c r="I9" s="66">
        <f t="shared" ref="I9:I45" si="2">RANK(H9,H$8:H$45,0)</f>
        <v>14</v>
      </c>
      <c r="J9" s="65">
        <f>VLOOKUP($A9,'Return Data'!$B$7:$R$526,8,0)</f>
        <v>3.8376999999999999</v>
      </c>
      <c r="K9" s="66">
        <f t="shared" ref="K9:K45" si="3">RANK(J9,J$8:J$45,0)</f>
        <v>17</v>
      </c>
      <c r="L9" s="65">
        <f>VLOOKUP($A9,'Return Data'!$B$7:$R$526,9,0)</f>
        <v>3.9603000000000002</v>
      </c>
      <c r="M9" s="66">
        <f t="shared" ref="M9:M45" si="4">RANK(L9,L$8:L$45,0)</f>
        <v>13</v>
      </c>
      <c r="N9" s="65">
        <f>VLOOKUP($A9,'Return Data'!$B$7:$R$526,10,0)</f>
        <v>5.4149000000000003</v>
      </c>
      <c r="O9" s="66">
        <f t="shared" ref="O9:O45" si="5">RANK(N9,N$8:N$45,0)</f>
        <v>8</v>
      </c>
      <c r="P9" s="65">
        <f>VLOOKUP($A9,'Return Data'!$B$7:$R$526,11,0)</f>
        <v>5.3754999999999997</v>
      </c>
      <c r="Q9" s="66">
        <f t="shared" ref="Q9:Q45" si="6">RANK(P9,P$8:P$45,0)</f>
        <v>5</v>
      </c>
      <c r="R9" s="65">
        <f>VLOOKUP($A9,'Return Data'!$B$7:$R$526,12,0)</f>
        <v>5.444</v>
      </c>
      <c r="S9" s="66">
        <f t="shared" ref="S9:S45" si="7">RANK(R9,R$8:R$45,0)</f>
        <v>4</v>
      </c>
      <c r="T9" s="65">
        <f>VLOOKUP($A9,'Return Data'!$B$7:$R$526,13,0)</f>
        <v>5.7201000000000004</v>
      </c>
      <c r="U9" s="66">
        <f t="shared" ref="U9:W45" si="8">RANK(T9,T$8:T$45,0)</f>
        <v>6</v>
      </c>
      <c r="V9" s="65">
        <f>VLOOKUP($A9,'Return Data'!$B$7:$R$526,17,0)</f>
        <v>6.6287000000000003</v>
      </c>
      <c r="W9" s="66">
        <f t="shared" si="8"/>
        <v>7</v>
      </c>
      <c r="X9" s="65">
        <f>VLOOKUP($A9,'Return Data'!$B$7:$R$526,14,0)</f>
        <v>6.7278000000000002</v>
      </c>
      <c r="Y9" s="66">
        <f t="shared" ref="Y9:Y44" si="9">RANK(X9,X$8:X$45,0)</f>
        <v>4</v>
      </c>
      <c r="Z9" s="65">
        <f>VLOOKUP($A9,'Return Data'!$B$7:$R$526,16,0)</f>
        <v>7.7264999999999997</v>
      </c>
      <c r="AA9" s="67">
        <f t="shared" ref="AA9:AA45" si="10">RANK(Z9,Z$8:Z$45,0)</f>
        <v>7</v>
      </c>
    </row>
    <row r="10" spans="1:27" x14ac:dyDescent="0.3">
      <c r="A10" s="63" t="s">
        <v>229</v>
      </c>
      <c r="B10" s="64">
        <f>VLOOKUP($A10,'Return Data'!$B$7:$R$526,3,0)</f>
        <v>43999</v>
      </c>
      <c r="C10" s="65">
        <f>VLOOKUP($A10,'Return Data'!$B$7:$R$526,4,0)</f>
        <v>2293.2946000000002</v>
      </c>
      <c r="D10" s="65">
        <f>VLOOKUP($A10,'Return Data'!$B$7:$R$526,5,0)</f>
        <v>3.4874999999999998</v>
      </c>
      <c r="E10" s="66">
        <f t="shared" si="0"/>
        <v>28</v>
      </c>
      <c r="F10" s="65">
        <f>VLOOKUP($A10,'Return Data'!$B$7:$R$526,6,0)</f>
        <v>3.2917999999999998</v>
      </c>
      <c r="G10" s="66">
        <f t="shared" si="1"/>
        <v>32</v>
      </c>
      <c r="H10" s="65">
        <f>VLOOKUP($A10,'Return Data'!$B$7:$R$526,7,0)</f>
        <v>3.4243999999999999</v>
      </c>
      <c r="I10" s="66">
        <f t="shared" si="2"/>
        <v>33</v>
      </c>
      <c r="J10" s="65">
        <f>VLOOKUP($A10,'Return Data'!$B$7:$R$526,8,0)</f>
        <v>3.1415000000000002</v>
      </c>
      <c r="K10" s="66">
        <f t="shared" si="3"/>
        <v>35</v>
      </c>
      <c r="L10" s="65">
        <f>VLOOKUP($A10,'Return Data'!$B$7:$R$526,9,0)</f>
        <v>3.2677999999999998</v>
      </c>
      <c r="M10" s="66">
        <f t="shared" si="4"/>
        <v>29</v>
      </c>
      <c r="N10" s="65">
        <f>VLOOKUP($A10,'Return Data'!$B$7:$R$526,10,0)</f>
        <v>5.1264000000000003</v>
      </c>
      <c r="O10" s="66">
        <f t="shared" si="5"/>
        <v>17</v>
      </c>
      <c r="P10" s="65">
        <f>VLOOKUP($A10,'Return Data'!$B$7:$R$526,11,0)</f>
        <v>5.1632999999999996</v>
      </c>
      <c r="Q10" s="66">
        <f t="shared" si="6"/>
        <v>18</v>
      </c>
      <c r="R10" s="65">
        <f>VLOOKUP($A10,'Return Data'!$B$7:$R$526,12,0)</f>
        <v>5.3361999999999998</v>
      </c>
      <c r="S10" s="66">
        <f t="shared" si="7"/>
        <v>15</v>
      </c>
      <c r="T10" s="65">
        <f>VLOOKUP($A10,'Return Data'!$B$7:$R$526,13,0)</f>
        <v>5.6123000000000003</v>
      </c>
      <c r="U10" s="66">
        <f t="shared" si="8"/>
        <v>14</v>
      </c>
      <c r="V10" s="65">
        <f>VLOOKUP($A10,'Return Data'!$B$7:$R$526,17,0)</f>
        <v>6.5670999999999999</v>
      </c>
      <c r="W10" s="66">
        <f t="shared" si="8"/>
        <v>13</v>
      </c>
      <c r="X10" s="65">
        <f>VLOOKUP($A10,'Return Data'!$B$7:$R$526,14,0)</f>
        <v>6.6805000000000003</v>
      </c>
      <c r="Y10" s="66">
        <f t="shared" si="9"/>
        <v>9</v>
      </c>
      <c r="Z10" s="65">
        <f>VLOOKUP($A10,'Return Data'!$B$7:$R$526,16,0)</f>
        <v>7.5730000000000004</v>
      </c>
      <c r="AA10" s="67">
        <f t="shared" si="10"/>
        <v>14</v>
      </c>
    </row>
    <row r="11" spans="1:27" x14ac:dyDescent="0.3">
      <c r="A11" s="63" t="s">
        <v>230</v>
      </c>
      <c r="B11" s="64">
        <f>VLOOKUP($A11,'Return Data'!$B$7:$R$526,3,0)</f>
        <v>43999</v>
      </c>
      <c r="C11" s="65">
        <f>VLOOKUP($A11,'Return Data'!$B$7:$R$526,4,0)</f>
        <v>3063.9101999999998</v>
      </c>
      <c r="D11" s="65">
        <f>VLOOKUP($A11,'Return Data'!$B$7:$R$526,5,0)</f>
        <v>3.5969000000000002</v>
      </c>
      <c r="E11" s="66">
        <f t="shared" si="0"/>
        <v>27</v>
      </c>
      <c r="F11" s="65">
        <f>VLOOKUP($A11,'Return Data'!$B$7:$R$526,6,0)</f>
        <v>3.8622000000000001</v>
      </c>
      <c r="G11" s="66">
        <f t="shared" si="1"/>
        <v>24</v>
      </c>
      <c r="H11" s="65">
        <f>VLOOKUP($A11,'Return Data'!$B$7:$R$526,7,0)</f>
        <v>3.8357000000000001</v>
      </c>
      <c r="I11" s="66">
        <f t="shared" si="2"/>
        <v>27</v>
      </c>
      <c r="J11" s="65">
        <f>VLOOKUP($A11,'Return Data'!$B$7:$R$526,8,0)</f>
        <v>3.5188999999999999</v>
      </c>
      <c r="K11" s="66">
        <f t="shared" si="3"/>
        <v>27</v>
      </c>
      <c r="L11" s="65">
        <f>VLOOKUP($A11,'Return Data'!$B$7:$R$526,9,0)</f>
        <v>3.6322999999999999</v>
      </c>
      <c r="M11" s="66">
        <f t="shared" si="4"/>
        <v>25</v>
      </c>
      <c r="N11" s="65">
        <f>VLOOKUP($A11,'Return Data'!$B$7:$R$526,10,0)</f>
        <v>5.0361000000000002</v>
      </c>
      <c r="O11" s="66">
        <f t="shared" si="5"/>
        <v>20</v>
      </c>
      <c r="P11" s="65">
        <f>VLOOKUP($A11,'Return Data'!$B$7:$R$526,11,0)</f>
        <v>5.1637000000000004</v>
      </c>
      <c r="Q11" s="66">
        <f t="shared" si="6"/>
        <v>17</v>
      </c>
      <c r="R11" s="65">
        <f>VLOOKUP($A11,'Return Data'!$B$7:$R$526,12,0)</f>
        <v>5.3498000000000001</v>
      </c>
      <c r="S11" s="66">
        <f t="shared" si="7"/>
        <v>14</v>
      </c>
      <c r="T11" s="65">
        <f>VLOOKUP($A11,'Return Data'!$B$7:$R$526,13,0)</f>
        <v>5.6456999999999997</v>
      </c>
      <c r="U11" s="66">
        <f t="shared" si="8"/>
        <v>13</v>
      </c>
      <c r="V11" s="65">
        <f>VLOOKUP($A11,'Return Data'!$B$7:$R$526,17,0)</f>
        <v>6.5826000000000002</v>
      </c>
      <c r="W11" s="66">
        <f t="shared" si="8"/>
        <v>10</v>
      </c>
      <c r="X11" s="65">
        <f>VLOOKUP($A11,'Return Data'!$B$7:$R$526,14,0)</f>
        <v>6.6505999999999998</v>
      </c>
      <c r="Y11" s="66">
        <f t="shared" si="9"/>
        <v>14</v>
      </c>
      <c r="Z11" s="65">
        <f>VLOOKUP($A11,'Return Data'!$B$7:$R$526,16,0)</f>
        <v>7.3437999999999999</v>
      </c>
      <c r="AA11" s="67">
        <f t="shared" si="10"/>
        <v>19</v>
      </c>
    </row>
    <row r="12" spans="1:27" x14ac:dyDescent="0.3">
      <c r="A12" s="63" t="s">
        <v>231</v>
      </c>
      <c r="B12" s="64">
        <f>VLOOKUP($A12,'Return Data'!$B$7:$R$526,3,0)</f>
        <v>43999</v>
      </c>
      <c r="C12" s="65">
        <f>VLOOKUP($A12,'Return Data'!$B$7:$R$526,4,0)</f>
        <v>2292.2388000000001</v>
      </c>
      <c r="D12" s="65">
        <f>VLOOKUP($A12,'Return Data'!$B$7:$R$526,5,0)</f>
        <v>4.3794000000000004</v>
      </c>
      <c r="E12" s="66">
        <f t="shared" si="0"/>
        <v>8</v>
      </c>
      <c r="F12" s="65">
        <f>VLOOKUP($A12,'Return Data'!$B$7:$R$526,6,0)</f>
        <v>4.1447000000000003</v>
      </c>
      <c r="G12" s="66">
        <f t="shared" si="1"/>
        <v>19</v>
      </c>
      <c r="H12" s="65">
        <f>VLOOKUP($A12,'Return Data'!$B$7:$R$526,7,0)</f>
        <v>4.3647999999999998</v>
      </c>
      <c r="I12" s="66">
        <f t="shared" si="2"/>
        <v>17</v>
      </c>
      <c r="J12" s="65">
        <f>VLOOKUP($A12,'Return Data'!$B$7:$R$526,8,0)</f>
        <v>3.7345999999999999</v>
      </c>
      <c r="K12" s="66">
        <f t="shared" si="3"/>
        <v>20</v>
      </c>
      <c r="L12" s="65">
        <f>VLOOKUP($A12,'Return Data'!$B$7:$R$526,9,0)</f>
        <v>4.1261999999999999</v>
      </c>
      <c r="M12" s="66">
        <f t="shared" si="4"/>
        <v>6</v>
      </c>
      <c r="N12" s="65">
        <f>VLOOKUP($A12,'Return Data'!$B$7:$R$526,10,0)</f>
        <v>5.3250999999999999</v>
      </c>
      <c r="O12" s="66">
        <f t="shared" si="5"/>
        <v>10</v>
      </c>
      <c r="P12" s="65">
        <f>VLOOKUP($A12,'Return Data'!$B$7:$R$526,11,0)</f>
        <v>5.1151999999999997</v>
      </c>
      <c r="Q12" s="66">
        <f t="shared" si="6"/>
        <v>22</v>
      </c>
      <c r="R12" s="65">
        <f>VLOOKUP($A12,'Return Data'!$B$7:$R$526,12,0)</f>
        <v>5.1980000000000004</v>
      </c>
      <c r="S12" s="66">
        <f t="shared" si="7"/>
        <v>23</v>
      </c>
      <c r="T12" s="65">
        <f>VLOOKUP($A12,'Return Data'!$B$7:$R$526,13,0)</f>
        <v>5.4576000000000002</v>
      </c>
      <c r="U12" s="66">
        <f t="shared" si="8"/>
        <v>24</v>
      </c>
      <c r="V12" s="65">
        <f>VLOOKUP($A12,'Return Data'!$B$7:$R$526,17,0)</f>
        <v>6.4443000000000001</v>
      </c>
      <c r="W12" s="66">
        <f t="shared" si="8"/>
        <v>25</v>
      </c>
      <c r="X12" s="65">
        <f>VLOOKUP($A12,'Return Data'!$B$7:$R$526,14,0)</f>
        <v>6.6060999999999996</v>
      </c>
      <c r="Y12" s="66">
        <f t="shared" si="9"/>
        <v>21</v>
      </c>
      <c r="Z12" s="65">
        <f>VLOOKUP($A12,'Return Data'!$B$7:$R$526,16,0)</f>
        <v>7.2015000000000002</v>
      </c>
      <c r="AA12" s="67">
        <f t="shared" si="10"/>
        <v>26</v>
      </c>
    </row>
    <row r="13" spans="1:27" x14ac:dyDescent="0.3">
      <c r="A13" s="63" t="s">
        <v>232</v>
      </c>
      <c r="B13" s="64">
        <f>VLOOKUP($A13,'Return Data'!$B$7:$R$526,3,0)</f>
        <v>43999</v>
      </c>
      <c r="C13" s="65">
        <f>VLOOKUP($A13,'Return Data'!$B$7:$R$526,4,0)</f>
        <v>2400.6750999999999</v>
      </c>
      <c r="D13" s="65">
        <f>VLOOKUP($A13,'Return Data'!$B$7:$R$526,5,0)</f>
        <v>3.1307999999999998</v>
      </c>
      <c r="E13" s="66">
        <f t="shared" si="0"/>
        <v>33</v>
      </c>
      <c r="F13" s="65">
        <f>VLOOKUP($A13,'Return Data'!$B$7:$R$526,6,0)</f>
        <v>3.2454000000000001</v>
      </c>
      <c r="G13" s="66">
        <f t="shared" si="1"/>
        <v>35</v>
      </c>
      <c r="H13" s="65">
        <f>VLOOKUP($A13,'Return Data'!$B$7:$R$526,7,0)</f>
        <v>3.3212000000000002</v>
      </c>
      <c r="I13" s="66">
        <f t="shared" si="2"/>
        <v>34</v>
      </c>
      <c r="J13" s="65">
        <f>VLOOKUP($A13,'Return Data'!$B$7:$R$526,8,0)</f>
        <v>3.2324000000000002</v>
      </c>
      <c r="K13" s="66">
        <f t="shared" si="3"/>
        <v>32</v>
      </c>
      <c r="L13" s="65">
        <f>VLOOKUP($A13,'Return Data'!$B$7:$R$526,9,0)</f>
        <v>3.1522999999999999</v>
      </c>
      <c r="M13" s="66">
        <f t="shared" si="4"/>
        <v>30</v>
      </c>
      <c r="N13" s="65">
        <f>VLOOKUP($A13,'Return Data'!$B$7:$R$526,10,0)</f>
        <v>3.5390999999999999</v>
      </c>
      <c r="O13" s="66">
        <f t="shared" si="5"/>
        <v>34</v>
      </c>
      <c r="P13" s="65">
        <f>VLOOKUP($A13,'Return Data'!$B$7:$R$526,11,0)</f>
        <v>4.3403999999999998</v>
      </c>
      <c r="Q13" s="66">
        <f t="shared" si="6"/>
        <v>33</v>
      </c>
      <c r="R13" s="65">
        <f>VLOOKUP($A13,'Return Data'!$B$7:$R$526,12,0)</f>
        <v>4.6608000000000001</v>
      </c>
      <c r="S13" s="66">
        <f t="shared" si="7"/>
        <v>31</v>
      </c>
      <c r="T13" s="65">
        <f>VLOOKUP($A13,'Return Data'!$B$7:$R$526,13,0)</f>
        <v>5.0107999999999997</v>
      </c>
      <c r="U13" s="66">
        <f t="shared" si="8"/>
        <v>31</v>
      </c>
      <c r="V13" s="65">
        <f>VLOOKUP($A13,'Return Data'!$B$7:$R$526,17,0)</f>
        <v>6.1901999999999999</v>
      </c>
      <c r="W13" s="66">
        <f t="shared" si="8"/>
        <v>28</v>
      </c>
      <c r="X13" s="65">
        <f>VLOOKUP($A13,'Return Data'!$B$7:$R$526,14,0)</f>
        <v>6.3921000000000001</v>
      </c>
      <c r="Y13" s="66">
        <f t="shared" si="9"/>
        <v>29</v>
      </c>
      <c r="Z13" s="65">
        <f>VLOOKUP($A13,'Return Data'!$B$7:$R$526,16,0)</f>
        <v>7.5766999999999998</v>
      </c>
      <c r="AA13" s="67">
        <f t="shared" si="10"/>
        <v>13</v>
      </c>
    </row>
    <row r="14" spans="1:27" x14ac:dyDescent="0.3">
      <c r="A14" s="63" t="s">
        <v>233</v>
      </c>
      <c r="B14" s="64">
        <f>VLOOKUP($A14,'Return Data'!$B$7:$R$526,3,0)</f>
        <v>43999</v>
      </c>
      <c r="C14" s="65">
        <f>VLOOKUP($A14,'Return Data'!$B$7:$R$526,4,0)</f>
        <v>2848.7064</v>
      </c>
      <c r="D14" s="65">
        <f>VLOOKUP($A14,'Return Data'!$B$7:$R$526,5,0)</f>
        <v>3.9276</v>
      </c>
      <c r="E14" s="66">
        <f t="shared" si="0"/>
        <v>22</v>
      </c>
      <c r="F14" s="65">
        <f>VLOOKUP($A14,'Return Data'!$B$7:$R$526,6,0)</f>
        <v>4.1417000000000002</v>
      </c>
      <c r="G14" s="66">
        <f t="shared" si="1"/>
        <v>20</v>
      </c>
      <c r="H14" s="65">
        <f>VLOOKUP($A14,'Return Data'!$B$7:$R$526,7,0)</f>
        <v>4.0049000000000001</v>
      </c>
      <c r="I14" s="66">
        <f t="shared" si="2"/>
        <v>24</v>
      </c>
      <c r="J14" s="65">
        <f>VLOOKUP($A14,'Return Data'!$B$7:$R$526,8,0)</f>
        <v>3.5554000000000001</v>
      </c>
      <c r="K14" s="66">
        <f t="shared" si="3"/>
        <v>26</v>
      </c>
      <c r="L14" s="65">
        <f>VLOOKUP($A14,'Return Data'!$B$7:$R$526,9,0)</f>
        <v>3.5859999999999999</v>
      </c>
      <c r="M14" s="66">
        <f t="shared" si="4"/>
        <v>26</v>
      </c>
      <c r="N14" s="65">
        <f>VLOOKUP($A14,'Return Data'!$B$7:$R$526,10,0)</f>
        <v>5.1886000000000001</v>
      </c>
      <c r="O14" s="66">
        <f t="shared" si="5"/>
        <v>16</v>
      </c>
      <c r="P14" s="65">
        <f>VLOOKUP($A14,'Return Data'!$B$7:$R$526,11,0)</f>
        <v>5.2159000000000004</v>
      </c>
      <c r="Q14" s="66">
        <f t="shared" si="6"/>
        <v>14</v>
      </c>
      <c r="R14" s="65">
        <f>VLOOKUP($A14,'Return Data'!$B$7:$R$526,12,0)</f>
        <v>5.2657999999999996</v>
      </c>
      <c r="S14" s="66">
        <f t="shared" si="7"/>
        <v>20</v>
      </c>
      <c r="T14" s="65">
        <f>VLOOKUP($A14,'Return Data'!$B$7:$R$526,13,0)</f>
        <v>5.5621999999999998</v>
      </c>
      <c r="U14" s="66">
        <f t="shared" si="8"/>
        <v>19</v>
      </c>
      <c r="V14" s="65">
        <f>VLOOKUP($A14,'Return Data'!$B$7:$R$526,17,0)</f>
        <v>6.5114000000000001</v>
      </c>
      <c r="W14" s="66">
        <f t="shared" si="8"/>
        <v>18</v>
      </c>
      <c r="X14" s="65">
        <f>VLOOKUP($A14,'Return Data'!$B$7:$R$526,14,0)</f>
        <v>6.6215000000000002</v>
      </c>
      <c r="Y14" s="66">
        <f t="shared" si="9"/>
        <v>19</v>
      </c>
      <c r="Z14" s="65">
        <f>VLOOKUP($A14,'Return Data'!$B$7:$R$526,16,0)</f>
        <v>7.4451999999999998</v>
      </c>
      <c r="AA14" s="67">
        <f t="shared" si="10"/>
        <v>18</v>
      </c>
    </row>
    <row r="15" spans="1:27" x14ac:dyDescent="0.3">
      <c r="A15" s="63" t="s">
        <v>234</v>
      </c>
      <c r="B15" s="64">
        <f>VLOOKUP($A15,'Return Data'!$B$7:$R$526,3,0)</f>
        <v>43999</v>
      </c>
      <c r="C15" s="65">
        <f>VLOOKUP($A15,'Return Data'!$B$7:$R$526,4,0)</f>
        <v>2561.1705999999999</v>
      </c>
      <c r="D15" s="65">
        <f>VLOOKUP($A15,'Return Data'!$B$7:$R$526,5,0)</f>
        <v>3.4762</v>
      </c>
      <c r="E15" s="66">
        <f t="shared" si="0"/>
        <v>29</v>
      </c>
      <c r="F15" s="65">
        <f>VLOOKUP($A15,'Return Data'!$B$7:$R$526,6,0)</f>
        <v>3.4773999999999998</v>
      </c>
      <c r="G15" s="66">
        <f t="shared" si="1"/>
        <v>30</v>
      </c>
      <c r="H15" s="65">
        <f>VLOOKUP($A15,'Return Data'!$B$7:$R$526,7,0)</f>
        <v>3.855</v>
      </c>
      <c r="I15" s="66">
        <f t="shared" si="2"/>
        <v>26</v>
      </c>
      <c r="J15" s="65">
        <f>VLOOKUP($A15,'Return Data'!$B$7:$R$526,8,0)</f>
        <v>3.5754000000000001</v>
      </c>
      <c r="K15" s="66">
        <f t="shared" si="3"/>
        <v>25</v>
      </c>
      <c r="L15" s="65">
        <f>VLOOKUP($A15,'Return Data'!$B$7:$R$526,9,0)</f>
        <v>3.7766999999999999</v>
      </c>
      <c r="M15" s="66">
        <f t="shared" si="4"/>
        <v>19</v>
      </c>
      <c r="N15" s="65">
        <f>VLOOKUP($A15,'Return Data'!$B$7:$R$526,10,0)</f>
        <v>5.3775000000000004</v>
      </c>
      <c r="O15" s="66">
        <f t="shared" si="5"/>
        <v>9</v>
      </c>
      <c r="P15" s="65">
        <f>VLOOKUP($A15,'Return Data'!$B$7:$R$526,11,0)</f>
        <v>5.2302</v>
      </c>
      <c r="Q15" s="66">
        <f t="shared" si="6"/>
        <v>12</v>
      </c>
      <c r="R15" s="65">
        <f>VLOOKUP($A15,'Return Data'!$B$7:$R$526,12,0)</f>
        <v>5.3528000000000002</v>
      </c>
      <c r="S15" s="66">
        <f t="shared" si="7"/>
        <v>13</v>
      </c>
      <c r="T15" s="65">
        <f>VLOOKUP($A15,'Return Data'!$B$7:$R$526,13,0)</f>
        <v>5.6475999999999997</v>
      </c>
      <c r="U15" s="66">
        <f t="shared" si="8"/>
        <v>12</v>
      </c>
      <c r="V15" s="65">
        <f>VLOOKUP($A15,'Return Data'!$B$7:$R$526,17,0)</f>
        <v>6.5755999999999997</v>
      </c>
      <c r="W15" s="66">
        <f t="shared" si="8"/>
        <v>11</v>
      </c>
      <c r="X15" s="65">
        <f>VLOOKUP($A15,'Return Data'!$B$7:$R$526,14,0)</f>
        <v>6.6760000000000002</v>
      </c>
      <c r="Y15" s="66">
        <f t="shared" si="9"/>
        <v>10</v>
      </c>
      <c r="Z15" s="65">
        <f>VLOOKUP($A15,'Return Data'!$B$7:$R$526,16,0)</f>
        <v>7.5896999999999997</v>
      </c>
      <c r="AA15" s="67">
        <f t="shared" si="10"/>
        <v>12</v>
      </c>
    </row>
    <row r="16" spans="1:27" x14ac:dyDescent="0.3">
      <c r="A16" s="63" t="s">
        <v>235</v>
      </c>
      <c r="B16" s="64">
        <f>VLOOKUP($A16,'Return Data'!$B$7:$R$526,3,0)</f>
        <v>43999</v>
      </c>
      <c r="C16" s="65">
        <f>VLOOKUP($A16,'Return Data'!$B$7:$R$526,4,0)</f>
        <v>2181.6109999999999</v>
      </c>
      <c r="D16" s="65">
        <f>VLOOKUP($A16,'Return Data'!$B$7:$R$526,5,0)</f>
        <v>3.0068000000000001</v>
      </c>
      <c r="E16" s="66">
        <f t="shared" si="0"/>
        <v>36</v>
      </c>
      <c r="F16" s="65">
        <f>VLOOKUP($A16,'Return Data'!$B$7:$R$526,6,0)</f>
        <v>2.7416999999999998</v>
      </c>
      <c r="G16" s="66">
        <f t="shared" si="1"/>
        <v>37</v>
      </c>
      <c r="H16" s="65">
        <f>VLOOKUP($A16,'Return Data'!$B$7:$R$526,7,0)</f>
        <v>3.3174000000000001</v>
      </c>
      <c r="I16" s="66">
        <f t="shared" si="2"/>
        <v>35</v>
      </c>
      <c r="J16" s="65">
        <f>VLOOKUP($A16,'Return Data'!$B$7:$R$526,8,0)</f>
        <v>3.1613000000000002</v>
      </c>
      <c r="K16" s="66">
        <f t="shared" si="3"/>
        <v>33</v>
      </c>
      <c r="L16" s="65">
        <f>VLOOKUP($A16,'Return Data'!$B$7:$R$526,9,0)</f>
        <v>2.9548000000000001</v>
      </c>
      <c r="M16" s="66">
        <f t="shared" si="4"/>
        <v>36</v>
      </c>
      <c r="N16" s="65">
        <f>VLOOKUP($A16,'Return Data'!$B$7:$R$526,10,0)</f>
        <v>4.0582000000000003</v>
      </c>
      <c r="O16" s="66">
        <f t="shared" si="5"/>
        <v>29</v>
      </c>
      <c r="P16" s="65">
        <f>VLOOKUP($A16,'Return Data'!$B$7:$R$526,11,0)</f>
        <v>4.4339000000000004</v>
      </c>
      <c r="Q16" s="66">
        <f t="shared" si="6"/>
        <v>30</v>
      </c>
      <c r="R16" s="65">
        <f>VLOOKUP($A16,'Return Data'!$B$7:$R$526,12,0)</f>
        <v>4.5842000000000001</v>
      </c>
      <c r="S16" s="66">
        <f t="shared" si="7"/>
        <v>33</v>
      </c>
      <c r="T16" s="65">
        <f>VLOOKUP($A16,'Return Data'!$B$7:$R$526,13,0)</f>
        <v>4.9164000000000003</v>
      </c>
      <c r="U16" s="66">
        <f t="shared" si="8"/>
        <v>33</v>
      </c>
      <c r="V16" s="65">
        <f>VLOOKUP($A16,'Return Data'!$B$7:$R$526,17,0)</f>
        <v>6.1833</v>
      </c>
      <c r="W16" s="66">
        <f t="shared" si="8"/>
        <v>29</v>
      </c>
      <c r="X16" s="65">
        <f>VLOOKUP($A16,'Return Data'!$B$7:$R$526,14,0)</f>
        <v>6.4241000000000001</v>
      </c>
      <c r="Y16" s="66">
        <f t="shared" si="9"/>
        <v>28</v>
      </c>
      <c r="Z16" s="65">
        <f>VLOOKUP($A16,'Return Data'!$B$7:$R$526,16,0)</f>
        <v>7.8426999999999998</v>
      </c>
      <c r="AA16" s="67">
        <f t="shared" si="10"/>
        <v>4</v>
      </c>
    </row>
    <row r="17" spans="1:27" x14ac:dyDescent="0.3">
      <c r="A17" s="63" t="s">
        <v>236</v>
      </c>
      <c r="B17" s="64">
        <f>VLOOKUP($A17,'Return Data'!$B$7:$R$526,3,0)</f>
        <v>43999</v>
      </c>
      <c r="C17" s="65">
        <f>VLOOKUP($A17,'Return Data'!$B$7:$R$526,4,0)</f>
        <v>3921.7919999999999</v>
      </c>
      <c r="D17" s="65">
        <f>VLOOKUP($A17,'Return Data'!$B$7:$R$526,5,0)</f>
        <v>3.9457</v>
      </c>
      <c r="E17" s="66">
        <f t="shared" si="0"/>
        <v>21</v>
      </c>
      <c r="F17" s="65">
        <f>VLOOKUP($A17,'Return Data'!$B$7:$R$526,6,0)</f>
        <v>4.1356000000000002</v>
      </c>
      <c r="G17" s="66">
        <f t="shared" si="1"/>
        <v>21</v>
      </c>
      <c r="H17" s="65">
        <f>VLOOKUP($A17,'Return Data'!$B$7:$R$526,7,0)</f>
        <v>4.1999000000000004</v>
      </c>
      <c r="I17" s="66">
        <f t="shared" si="2"/>
        <v>22</v>
      </c>
      <c r="J17" s="65">
        <f>VLOOKUP($A17,'Return Data'!$B$7:$R$526,8,0)</f>
        <v>3.6619000000000002</v>
      </c>
      <c r="K17" s="66">
        <f t="shared" si="3"/>
        <v>24</v>
      </c>
      <c r="L17" s="65">
        <f>VLOOKUP($A17,'Return Data'!$B$7:$R$526,9,0)</f>
        <v>3.6655000000000002</v>
      </c>
      <c r="M17" s="66">
        <f t="shared" si="4"/>
        <v>23</v>
      </c>
      <c r="N17" s="65">
        <f>VLOOKUP($A17,'Return Data'!$B$7:$R$526,10,0)</f>
        <v>5.1230000000000002</v>
      </c>
      <c r="O17" s="66">
        <f t="shared" si="5"/>
        <v>18</v>
      </c>
      <c r="P17" s="65">
        <f>VLOOKUP($A17,'Return Data'!$B$7:$R$526,11,0)</f>
        <v>5.1283000000000003</v>
      </c>
      <c r="Q17" s="66">
        <f t="shared" si="6"/>
        <v>21</v>
      </c>
      <c r="R17" s="65">
        <f>VLOOKUP($A17,'Return Data'!$B$7:$R$526,12,0)</f>
        <v>5.2172999999999998</v>
      </c>
      <c r="S17" s="66">
        <f t="shared" si="7"/>
        <v>21</v>
      </c>
      <c r="T17" s="65">
        <f>VLOOKUP($A17,'Return Data'!$B$7:$R$526,13,0)</f>
        <v>5.5251999999999999</v>
      </c>
      <c r="U17" s="66">
        <f t="shared" si="8"/>
        <v>21</v>
      </c>
      <c r="V17" s="65">
        <f>VLOOKUP($A17,'Return Data'!$B$7:$R$526,17,0)</f>
        <v>6.4513999999999996</v>
      </c>
      <c r="W17" s="66">
        <f t="shared" si="8"/>
        <v>22</v>
      </c>
      <c r="X17" s="65">
        <f>VLOOKUP($A17,'Return Data'!$B$7:$R$526,14,0)</f>
        <v>6.5294999999999996</v>
      </c>
      <c r="Y17" s="66">
        <f t="shared" si="9"/>
        <v>26</v>
      </c>
      <c r="Z17" s="65">
        <f>VLOOKUP($A17,'Return Data'!$B$7:$R$526,16,0)</f>
        <v>7.1908000000000003</v>
      </c>
      <c r="AA17" s="67">
        <f t="shared" si="10"/>
        <v>27</v>
      </c>
    </row>
    <row r="18" spans="1:27" x14ac:dyDescent="0.3">
      <c r="A18" s="63" t="s">
        <v>237</v>
      </c>
      <c r="B18" s="64">
        <f>VLOOKUP($A18,'Return Data'!$B$7:$R$526,3,0)</f>
        <v>43999</v>
      </c>
      <c r="C18" s="65">
        <f>VLOOKUP($A18,'Return Data'!$B$7:$R$526,4,0)</f>
        <v>1989.1190999999999</v>
      </c>
      <c r="D18" s="65">
        <f>VLOOKUP($A18,'Return Data'!$B$7:$R$526,5,0)</f>
        <v>4.7624000000000004</v>
      </c>
      <c r="E18" s="66">
        <f t="shared" si="0"/>
        <v>6</v>
      </c>
      <c r="F18" s="65">
        <f>VLOOKUP($A18,'Return Data'!$B$7:$R$526,6,0)</f>
        <v>4.8383000000000003</v>
      </c>
      <c r="G18" s="66">
        <f t="shared" si="1"/>
        <v>9</v>
      </c>
      <c r="H18" s="65">
        <f>VLOOKUP($A18,'Return Data'!$B$7:$R$526,7,0)</f>
        <v>4.6241000000000003</v>
      </c>
      <c r="I18" s="66">
        <f t="shared" si="2"/>
        <v>12</v>
      </c>
      <c r="J18" s="65">
        <f>VLOOKUP($A18,'Return Data'!$B$7:$R$526,8,0)</f>
        <v>3.8690000000000002</v>
      </c>
      <c r="K18" s="66">
        <f t="shared" si="3"/>
        <v>15</v>
      </c>
      <c r="L18" s="65">
        <f>VLOOKUP($A18,'Return Data'!$B$7:$R$526,9,0)</f>
        <v>3.8801000000000001</v>
      </c>
      <c r="M18" s="66">
        <f t="shared" si="4"/>
        <v>15</v>
      </c>
      <c r="N18" s="65">
        <f>VLOOKUP($A18,'Return Data'!$B$7:$R$526,10,0)</f>
        <v>4.7697000000000003</v>
      </c>
      <c r="O18" s="66">
        <f t="shared" si="5"/>
        <v>25</v>
      </c>
      <c r="P18" s="65">
        <f>VLOOKUP($A18,'Return Data'!$B$7:$R$526,11,0)</f>
        <v>4.9305000000000003</v>
      </c>
      <c r="Q18" s="66">
        <f t="shared" si="6"/>
        <v>26</v>
      </c>
      <c r="R18" s="65">
        <f>VLOOKUP($A18,'Return Data'!$B$7:$R$526,12,0)</f>
        <v>5.1638999999999999</v>
      </c>
      <c r="S18" s="66">
        <f t="shared" si="7"/>
        <v>24</v>
      </c>
      <c r="T18" s="65">
        <f>VLOOKUP($A18,'Return Data'!$B$7:$R$526,13,0)</f>
        <v>5.5148999999999999</v>
      </c>
      <c r="U18" s="66">
        <f t="shared" si="8"/>
        <v>22</v>
      </c>
      <c r="V18" s="65">
        <f>VLOOKUP($A18,'Return Data'!$B$7:$R$526,17,0)</f>
        <v>6.5256999999999996</v>
      </c>
      <c r="W18" s="66">
        <f t="shared" si="8"/>
        <v>17</v>
      </c>
      <c r="X18" s="65">
        <f>VLOOKUP($A18,'Return Data'!$B$7:$R$526,14,0)</f>
        <v>6.6505000000000001</v>
      </c>
      <c r="Y18" s="66">
        <f t="shared" si="9"/>
        <v>15</v>
      </c>
      <c r="Z18" s="65">
        <f>VLOOKUP($A18,'Return Data'!$B$7:$R$526,16,0)</f>
        <v>4.3765000000000001</v>
      </c>
      <c r="AA18" s="67">
        <f t="shared" si="10"/>
        <v>38</v>
      </c>
    </row>
    <row r="19" spans="1:27" x14ac:dyDescent="0.3">
      <c r="A19" s="63" t="s">
        <v>238</v>
      </c>
      <c r="B19" s="64">
        <f>VLOOKUP($A19,'Return Data'!$B$7:$R$526,3,0)</f>
        <v>43999</v>
      </c>
      <c r="C19" s="65">
        <f>VLOOKUP($A19,'Return Data'!$B$7:$R$526,4,0)</f>
        <v>295.59249999999997</v>
      </c>
      <c r="D19" s="65">
        <f>VLOOKUP($A19,'Return Data'!$B$7:$R$526,5,0)</f>
        <v>4.8163999999999998</v>
      </c>
      <c r="E19" s="66">
        <f t="shared" si="0"/>
        <v>5</v>
      </c>
      <c r="F19" s="65">
        <f>VLOOKUP($A19,'Return Data'!$B$7:$R$526,6,0)</f>
        <v>5.1143000000000001</v>
      </c>
      <c r="G19" s="66">
        <f t="shared" si="1"/>
        <v>5</v>
      </c>
      <c r="H19" s="65">
        <f>VLOOKUP($A19,'Return Data'!$B$7:$R$526,7,0)</f>
        <v>4.9509999999999996</v>
      </c>
      <c r="I19" s="66">
        <f t="shared" si="2"/>
        <v>4</v>
      </c>
      <c r="J19" s="65">
        <f>VLOOKUP($A19,'Return Data'!$B$7:$R$526,8,0)</f>
        <v>4.2396000000000003</v>
      </c>
      <c r="K19" s="66">
        <f t="shared" si="3"/>
        <v>3</v>
      </c>
      <c r="L19" s="65">
        <f>VLOOKUP($A19,'Return Data'!$B$7:$R$526,9,0)</f>
        <v>4.2792000000000003</v>
      </c>
      <c r="M19" s="66">
        <f t="shared" si="4"/>
        <v>4</v>
      </c>
      <c r="N19" s="65">
        <f>VLOOKUP($A19,'Return Data'!$B$7:$R$526,10,0)</f>
        <v>5.5361000000000002</v>
      </c>
      <c r="O19" s="66">
        <f t="shared" si="5"/>
        <v>4</v>
      </c>
      <c r="P19" s="65">
        <f>VLOOKUP($A19,'Return Data'!$B$7:$R$526,11,0)</f>
        <v>5.3620000000000001</v>
      </c>
      <c r="Q19" s="66">
        <f t="shared" si="6"/>
        <v>6</v>
      </c>
      <c r="R19" s="65">
        <f>VLOOKUP($A19,'Return Data'!$B$7:$R$526,12,0)</f>
        <v>5.4156000000000004</v>
      </c>
      <c r="S19" s="66">
        <f t="shared" si="7"/>
        <v>9</v>
      </c>
      <c r="T19" s="65">
        <f>VLOOKUP($A19,'Return Data'!$B$7:$R$526,13,0)</f>
        <v>5.6959</v>
      </c>
      <c r="U19" s="66">
        <f t="shared" si="8"/>
        <v>8</v>
      </c>
      <c r="V19" s="65">
        <f>VLOOKUP($A19,'Return Data'!$B$7:$R$526,17,0)</f>
        <v>6.5829000000000004</v>
      </c>
      <c r="W19" s="66">
        <f t="shared" si="8"/>
        <v>9</v>
      </c>
      <c r="X19" s="65">
        <f>VLOOKUP($A19,'Return Data'!$B$7:$R$526,14,0)</f>
        <v>6.6712999999999996</v>
      </c>
      <c r="Y19" s="66">
        <f t="shared" si="9"/>
        <v>12</v>
      </c>
      <c r="Z19" s="65">
        <f>VLOOKUP($A19,'Return Data'!$B$7:$R$526,16,0)</f>
        <v>7.7103000000000002</v>
      </c>
      <c r="AA19" s="67">
        <f t="shared" si="10"/>
        <v>8</v>
      </c>
    </row>
    <row r="20" spans="1:27" x14ac:dyDescent="0.3">
      <c r="A20" s="63" t="s">
        <v>239</v>
      </c>
      <c r="B20" s="64">
        <f>VLOOKUP($A20,'Return Data'!$B$7:$R$526,3,0)</f>
        <v>43999</v>
      </c>
      <c r="C20" s="65">
        <f>VLOOKUP($A20,'Return Data'!$B$7:$R$526,4,0)</f>
        <v>2138.2156</v>
      </c>
      <c r="D20" s="65">
        <f>VLOOKUP($A20,'Return Data'!$B$7:$R$526,5,0)</f>
        <v>3.1326999999999998</v>
      </c>
      <c r="E20" s="66">
        <f t="shared" si="0"/>
        <v>32</v>
      </c>
      <c r="F20" s="65">
        <f>VLOOKUP($A20,'Return Data'!$B$7:$R$526,6,0)</f>
        <v>3.9268999999999998</v>
      </c>
      <c r="G20" s="66">
        <f t="shared" si="1"/>
        <v>23</v>
      </c>
      <c r="H20" s="65">
        <f>VLOOKUP($A20,'Return Data'!$B$7:$R$526,7,0)</f>
        <v>4.0724999999999998</v>
      </c>
      <c r="I20" s="66">
        <f t="shared" si="2"/>
        <v>23</v>
      </c>
      <c r="J20" s="65">
        <f>VLOOKUP($A20,'Return Data'!$B$7:$R$526,8,0)</f>
        <v>4.2331000000000003</v>
      </c>
      <c r="K20" s="66">
        <f t="shared" si="3"/>
        <v>4</v>
      </c>
      <c r="L20" s="65">
        <f>VLOOKUP($A20,'Return Data'!$B$7:$R$526,9,0)</f>
        <v>4.2435999999999998</v>
      </c>
      <c r="M20" s="66">
        <f t="shared" si="4"/>
        <v>5</v>
      </c>
      <c r="N20" s="65">
        <f>VLOOKUP($A20,'Return Data'!$B$7:$R$526,10,0)</f>
        <v>5.7607999999999997</v>
      </c>
      <c r="O20" s="66">
        <f t="shared" si="5"/>
        <v>2</v>
      </c>
      <c r="P20" s="65">
        <f>VLOOKUP($A20,'Return Data'!$B$7:$R$526,11,0)</f>
        <v>5.5547000000000004</v>
      </c>
      <c r="Q20" s="66">
        <f t="shared" si="6"/>
        <v>1</v>
      </c>
      <c r="R20" s="65">
        <f>VLOOKUP($A20,'Return Data'!$B$7:$R$526,12,0)</f>
        <v>5.6315999999999997</v>
      </c>
      <c r="S20" s="66">
        <f t="shared" si="7"/>
        <v>2</v>
      </c>
      <c r="T20" s="65">
        <f>VLOOKUP($A20,'Return Data'!$B$7:$R$526,13,0)</f>
        <v>5.8666</v>
      </c>
      <c r="U20" s="66">
        <f t="shared" si="8"/>
        <v>2</v>
      </c>
      <c r="V20" s="65">
        <f>VLOOKUP($A20,'Return Data'!$B$7:$R$526,17,0)</f>
        <v>6.6891999999999996</v>
      </c>
      <c r="W20" s="66">
        <f t="shared" si="8"/>
        <v>2</v>
      </c>
      <c r="X20" s="65">
        <f>VLOOKUP($A20,'Return Data'!$B$7:$R$526,14,0)</f>
        <v>6.7473000000000001</v>
      </c>
      <c r="Y20" s="66">
        <f t="shared" si="9"/>
        <v>1</v>
      </c>
      <c r="Z20" s="65">
        <f>VLOOKUP($A20,'Return Data'!$B$7:$R$526,16,0)</f>
        <v>7.9389000000000003</v>
      </c>
      <c r="AA20" s="67">
        <f t="shared" si="10"/>
        <v>3</v>
      </c>
    </row>
    <row r="21" spans="1:27" x14ac:dyDescent="0.3">
      <c r="A21" s="63" t="s">
        <v>240</v>
      </c>
      <c r="B21" s="64">
        <f>VLOOKUP($A21,'Return Data'!$B$7:$R$526,3,0)</f>
        <v>43999</v>
      </c>
      <c r="C21" s="65">
        <f>VLOOKUP($A21,'Return Data'!$B$7:$R$526,4,0)</f>
        <v>2414.0567999999998</v>
      </c>
      <c r="D21" s="65">
        <f>VLOOKUP($A21,'Return Data'!$B$7:$R$526,5,0)</f>
        <v>3.9573</v>
      </c>
      <c r="E21" s="66">
        <f t="shared" si="0"/>
        <v>19</v>
      </c>
      <c r="F21" s="65">
        <f>VLOOKUP($A21,'Return Data'!$B$7:$R$526,6,0)</f>
        <v>4.0761000000000003</v>
      </c>
      <c r="G21" s="66">
        <f t="shared" si="1"/>
        <v>22</v>
      </c>
      <c r="H21" s="65">
        <f>VLOOKUP($A21,'Return Data'!$B$7:$R$526,7,0)</f>
        <v>4.2011000000000003</v>
      </c>
      <c r="I21" s="66">
        <f t="shared" si="2"/>
        <v>21</v>
      </c>
      <c r="J21" s="65">
        <f>VLOOKUP($A21,'Return Data'!$B$7:$R$526,8,0)</f>
        <v>3.6861999999999999</v>
      </c>
      <c r="K21" s="66">
        <f t="shared" si="3"/>
        <v>22</v>
      </c>
      <c r="L21" s="65">
        <f>VLOOKUP($A21,'Return Data'!$B$7:$R$526,9,0)</f>
        <v>3.7206999999999999</v>
      </c>
      <c r="M21" s="66">
        <f t="shared" si="4"/>
        <v>22</v>
      </c>
      <c r="N21" s="65">
        <f>VLOOKUP($A21,'Return Data'!$B$7:$R$526,10,0)</f>
        <v>4.9146000000000001</v>
      </c>
      <c r="O21" s="66">
        <f t="shared" si="5"/>
        <v>24</v>
      </c>
      <c r="P21" s="65">
        <f>VLOOKUP($A21,'Return Data'!$B$7:$R$526,11,0)</f>
        <v>5.0025000000000004</v>
      </c>
      <c r="Q21" s="66">
        <f t="shared" si="6"/>
        <v>25</v>
      </c>
      <c r="R21" s="65">
        <f>VLOOKUP($A21,'Return Data'!$B$7:$R$526,12,0)</f>
        <v>5.0857999999999999</v>
      </c>
      <c r="S21" s="66">
        <f t="shared" si="7"/>
        <v>26</v>
      </c>
      <c r="T21" s="65">
        <f>VLOOKUP($A21,'Return Data'!$B$7:$R$526,13,0)</f>
        <v>5.3693999999999997</v>
      </c>
      <c r="U21" s="66">
        <f t="shared" si="8"/>
        <v>28</v>
      </c>
      <c r="V21" s="65">
        <f>VLOOKUP($A21,'Return Data'!$B$7:$R$526,17,0)</f>
        <v>6.3379000000000003</v>
      </c>
      <c r="W21" s="66">
        <f t="shared" si="8"/>
        <v>27</v>
      </c>
      <c r="X21" s="65">
        <f>VLOOKUP($A21,'Return Data'!$B$7:$R$526,14,0)</f>
        <v>6.5026000000000002</v>
      </c>
      <c r="Y21" s="66">
        <f t="shared" si="9"/>
        <v>27</v>
      </c>
      <c r="Z21" s="65">
        <f>VLOOKUP($A21,'Return Data'!$B$7:$R$526,16,0)</f>
        <v>5.5831999999999997</v>
      </c>
      <c r="AA21" s="67">
        <f t="shared" si="10"/>
        <v>35</v>
      </c>
    </row>
    <row r="22" spans="1:27" x14ac:dyDescent="0.3">
      <c r="A22" s="63" t="s">
        <v>241</v>
      </c>
      <c r="B22" s="64">
        <f>VLOOKUP($A22,'Return Data'!$B$7:$R$526,3,0)</f>
        <v>43999</v>
      </c>
      <c r="C22" s="65">
        <f>VLOOKUP($A22,'Return Data'!$B$7:$R$526,4,0)</f>
        <v>1549.8452</v>
      </c>
      <c r="D22" s="65">
        <f>VLOOKUP($A22,'Return Data'!$B$7:$R$526,5,0)</f>
        <v>3.0948000000000002</v>
      </c>
      <c r="E22" s="66">
        <f t="shared" si="0"/>
        <v>34</v>
      </c>
      <c r="F22" s="65">
        <f>VLOOKUP($A22,'Return Data'!$B$7:$R$526,6,0)</f>
        <v>3.4794</v>
      </c>
      <c r="G22" s="66">
        <f t="shared" si="1"/>
        <v>29</v>
      </c>
      <c r="H22" s="65">
        <f>VLOOKUP($A22,'Return Data'!$B$7:$R$526,7,0)</f>
        <v>3.5640000000000001</v>
      </c>
      <c r="I22" s="66">
        <f t="shared" si="2"/>
        <v>30</v>
      </c>
      <c r="J22" s="65">
        <f>VLOOKUP($A22,'Return Data'!$B$7:$R$526,8,0)</f>
        <v>3.2364999999999999</v>
      </c>
      <c r="K22" s="66">
        <f t="shared" si="3"/>
        <v>31</v>
      </c>
      <c r="L22" s="65">
        <f>VLOOKUP($A22,'Return Data'!$B$7:$R$526,9,0)</f>
        <v>3.1036000000000001</v>
      </c>
      <c r="M22" s="66">
        <f t="shared" si="4"/>
        <v>32</v>
      </c>
      <c r="N22" s="65">
        <f>VLOOKUP($A22,'Return Data'!$B$7:$R$526,10,0)</f>
        <v>3.4988000000000001</v>
      </c>
      <c r="O22" s="66">
        <f t="shared" si="5"/>
        <v>35</v>
      </c>
      <c r="P22" s="65">
        <f>VLOOKUP($A22,'Return Data'!$B$7:$R$526,11,0)</f>
        <v>4.1054000000000004</v>
      </c>
      <c r="Q22" s="66">
        <f t="shared" si="6"/>
        <v>35</v>
      </c>
      <c r="R22" s="65">
        <f>VLOOKUP($A22,'Return Data'!$B$7:$R$526,12,0)</f>
        <v>4.3887999999999998</v>
      </c>
      <c r="S22" s="66">
        <f t="shared" si="7"/>
        <v>35</v>
      </c>
      <c r="T22" s="65">
        <f>VLOOKUP($A22,'Return Data'!$B$7:$R$526,13,0)</f>
        <v>4.7704000000000004</v>
      </c>
      <c r="U22" s="66">
        <f t="shared" si="8"/>
        <v>35</v>
      </c>
      <c r="V22" s="65">
        <f>VLOOKUP($A22,'Return Data'!$B$7:$R$526,17,0)</f>
        <v>5.7676999999999996</v>
      </c>
      <c r="W22" s="66">
        <f t="shared" si="8"/>
        <v>31</v>
      </c>
      <c r="X22" s="65">
        <f>VLOOKUP($A22,'Return Data'!$B$7:$R$526,14,0)</f>
        <v>5.9878</v>
      </c>
      <c r="Y22" s="66">
        <f t="shared" si="9"/>
        <v>30</v>
      </c>
      <c r="Z22" s="65">
        <f>VLOOKUP($A22,'Return Data'!$B$7:$R$526,16,0)</f>
        <v>6.8632</v>
      </c>
      <c r="AA22" s="67">
        <f t="shared" si="10"/>
        <v>28</v>
      </c>
    </row>
    <row r="23" spans="1:27" x14ac:dyDescent="0.3">
      <c r="A23" s="63" t="s">
        <v>242</v>
      </c>
      <c r="B23" s="64">
        <f>VLOOKUP($A23,'Return Data'!$B$7:$R$526,3,0)</f>
        <v>43999</v>
      </c>
      <c r="C23" s="65">
        <f>VLOOKUP($A23,'Return Data'!$B$7:$R$526,4,0)</f>
        <v>1941.5445</v>
      </c>
      <c r="D23" s="65">
        <f>VLOOKUP($A23,'Return Data'!$B$7:$R$526,5,0)</f>
        <v>2.6697000000000002</v>
      </c>
      <c r="E23" s="66">
        <f t="shared" si="0"/>
        <v>37</v>
      </c>
      <c r="F23" s="65">
        <f>VLOOKUP($A23,'Return Data'!$B$7:$R$526,6,0)</f>
        <v>2.8155999999999999</v>
      </c>
      <c r="G23" s="66">
        <f t="shared" si="1"/>
        <v>36</v>
      </c>
      <c r="H23" s="65">
        <f>VLOOKUP($A23,'Return Data'!$B$7:$R$526,7,0)</f>
        <v>3.2896000000000001</v>
      </c>
      <c r="I23" s="66">
        <f t="shared" si="2"/>
        <v>36</v>
      </c>
      <c r="J23" s="65">
        <f>VLOOKUP($A23,'Return Data'!$B$7:$R$526,8,0)</f>
        <v>3.0451999999999999</v>
      </c>
      <c r="K23" s="66">
        <f t="shared" si="3"/>
        <v>37</v>
      </c>
      <c r="L23" s="65">
        <f>VLOOKUP($A23,'Return Data'!$B$7:$R$526,9,0)</f>
        <v>2.9984000000000002</v>
      </c>
      <c r="M23" s="66">
        <f t="shared" si="4"/>
        <v>35</v>
      </c>
      <c r="N23" s="65">
        <f>VLOOKUP($A23,'Return Data'!$B$7:$R$526,10,0)</f>
        <v>4.3540999999999999</v>
      </c>
      <c r="O23" s="66">
        <f t="shared" si="5"/>
        <v>28</v>
      </c>
      <c r="P23" s="65">
        <f>VLOOKUP($A23,'Return Data'!$B$7:$R$526,11,0)</f>
        <v>4.8305999999999996</v>
      </c>
      <c r="Q23" s="66">
        <f t="shared" si="6"/>
        <v>28</v>
      </c>
      <c r="R23" s="65">
        <f>VLOOKUP($A23,'Return Data'!$B$7:$R$526,12,0)</f>
        <v>5.0587999999999997</v>
      </c>
      <c r="S23" s="66">
        <f t="shared" si="7"/>
        <v>27</v>
      </c>
      <c r="T23" s="65">
        <f>VLOOKUP($A23,'Return Data'!$B$7:$R$526,13,0)</f>
        <v>5.3916000000000004</v>
      </c>
      <c r="U23" s="66">
        <f t="shared" si="8"/>
        <v>27</v>
      </c>
      <c r="V23" s="65">
        <f>VLOOKUP($A23,'Return Data'!$B$7:$R$526,17,0)</f>
        <v>6.3907999999999996</v>
      </c>
      <c r="W23" s="66">
        <f t="shared" si="8"/>
        <v>26</v>
      </c>
      <c r="X23" s="65">
        <f>VLOOKUP($A23,'Return Data'!$B$7:$R$526,14,0)</f>
        <v>6.5552999999999999</v>
      </c>
      <c r="Y23" s="66">
        <f t="shared" si="9"/>
        <v>25</v>
      </c>
      <c r="Z23" s="65">
        <f>VLOOKUP($A23,'Return Data'!$B$7:$R$526,16,0)</f>
        <v>7.9702000000000002</v>
      </c>
      <c r="AA23" s="67">
        <f t="shared" si="10"/>
        <v>2</v>
      </c>
    </row>
    <row r="24" spans="1:27" x14ac:dyDescent="0.3">
      <c r="A24" s="63" t="s">
        <v>243</v>
      </c>
      <c r="B24" s="64">
        <f>VLOOKUP($A24,'Return Data'!$B$7:$R$526,3,0)</f>
        <v>43999</v>
      </c>
      <c r="C24" s="65">
        <f>VLOOKUP($A24,'Return Data'!$B$7:$R$526,4,0)</f>
        <v>2741.768</v>
      </c>
      <c r="D24" s="65">
        <f>VLOOKUP($A24,'Return Data'!$B$7:$R$526,5,0)</f>
        <v>3.407</v>
      </c>
      <c r="E24" s="66">
        <f t="shared" si="0"/>
        <v>30</v>
      </c>
      <c r="F24" s="65">
        <f>VLOOKUP($A24,'Return Data'!$B$7:$R$526,6,0)</f>
        <v>4.2001999999999997</v>
      </c>
      <c r="G24" s="66">
        <f t="shared" si="1"/>
        <v>17</v>
      </c>
      <c r="H24" s="65">
        <f>VLOOKUP($A24,'Return Data'!$B$7:$R$526,7,0)</f>
        <v>4.2031000000000001</v>
      </c>
      <c r="I24" s="66">
        <f t="shared" si="2"/>
        <v>20</v>
      </c>
      <c r="J24" s="65">
        <f>VLOOKUP($A24,'Return Data'!$B$7:$R$526,8,0)</f>
        <v>3.6762999999999999</v>
      </c>
      <c r="K24" s="66">
        <f t="shared" si="3"/>
        <v>23</v>
      </c>
      <c r="L24" s="65">
        <f>VLOOKUP($A24,'Return Data'!$B$7:$R$526,9,0)</f>
        <v>3.7370000000000001</v>
      </c>
      <c r="M24" s="66">
        <f t="shared" si="4"/>
        <v>20</v>
      </c>
      <c r="N24" s="65">
        <f>VLOOKUP($A24,'Return Data'!$B$7:$R$526,10,0)</f>
        <v>4.9390000000000001</v>
      </c>
      <c r="O24" s="66">
        <f t="shared" si="5"/>
        <v>23</v>
      </c>
      <c r="P24" s="65">
        <f>VLOOKUP($A24,'Return Data'!$B$7:$R$526,11,0)</f>
        <v>5.0255999999999998</v>
      </c>
      <c r="Q24" s="66">
        <f t="shared" si="6"/>
        <v>24</v>
      </c>
      <c r="R24" s="65">
        <f>VLOOKUP($A24,'Return Data'!$B$7:$R$526,12,0)</f>
        <v>5.1497999999999999</v>
      </c>
      <c r="S24" s="66">
        <f t="shared" si="7"/>
        <v>25</v>
      </c>
      <c r="T24" s="65">
        <f>VLOOKUP($A24,'Return Data'!$B$7:$R$526,13,0)</f>
        <v>5.4325999999999999</v>
      </c>
      <c r="U24" s="66">
        <f t="shared" si="8"/>
        <v>25</v>
      </c>
      <c r="V24" s="65">
        <f>VLOOKUP($A24,'Return Data'!$B$7:$R$526,17,0)</f>
        <v>6.4504999999999999</v>
      </c>
      <c r="W24" s="66">
        <f t="shared" si="8"/>
        <v>23</v>
      </c>
      <c r="X24" s="65">
        <f>VLOOKUP($A24,'Return Data'!$B$7:$R$526,14,0)</f>
        <v>6.5911999999999997</v>
      </c>
      <c r="Y24" s="66">
        <f t="shared" si="9"/>
        <v>22</v>
      </c>
      <c r="Z24" s="65">
        <f>VLOOKUP($A24,'Return Data'!$B$7:$R$526,16,0)</f>
        <v>7.7030000000000003</v>
      </c>
      <c r="AA24" s="67">
        <f t="shared" si="10"/>
        <v>9</v>
      </c>
    </row>
    <row r="25" spans="1:27" x14ac:dyDescent="0.3">
      <c r="A25" s="63" t="s">
        <v>244</v>
      </c>
      <c r="B25" s="64">
        <f>VLOOKUP($A25,'Return Data'!$B$7:$R$526,3,0)</f>
        <v>43999</v>
      </c>
      <c r="C25" s="65">
        <f>VLOOKUP($A25,'Return Data'!$B$7:$R$526,4,0)</f>
        <v>1054.0336</v>
      </c>
      <c r="D25" s="65">
        <f>VLOOKUP($A25,'Return Data'!$B$7:$R$526,5,0)</f>
        <v>2.6423999999999999</v>
      </c>
      <c r="E25" s="66">
        <f t="shared" si="0"/>
        <v>38</v>
      </c>
      <c r="F25" s="65">
        <f>VLOOKUP($A25,'Return Data'!$B$7:$R$526,6,0)</f>
        <v>2.6404000000000001</v>
      </c>
      <c r="G25" s="66">
        <f t="shared" si="1"/>
        <v>38</v>
      </c>
      <c r="H25" s="65">
        <f>VLOOKUP($A25,'Return Data'!$B$7:$R$526,7,0)</f>
        <v>2.6812</v>
      </c>
      <c r="I25" s="66">
        <f t="shared" si="2"/>
        <v>38</v>
      </c>
      <c r="J25" s="65">
        <f>VLOOKUP($A25,'Return Data'!$B$7:$R$526,8,0)</f>
        <v>2.7507000000000001</v>
      </c>
      <c r="K25" s="66">
        <f t="shared" si="3"/>
        <v>38</v>
      </c>
      <c r="L25" s="65">
        <f>VLOOKUP($A25,'Return Data'!$B$7:$R$526,9,0)</f>
        <v>2.7244999999999999</v>
      </c>
      <c r="M25" s="66">
        <f t="shared" si="4"/>
        <v>38</v>
      </c>
      <c r="N25" s="65">
        <f>VLOOKUP($A25,'Return Data'!$B$7:$R$526,10,0)</f>
        <v>2.5990000000000002</v>
      </c>
      <c r="O25" s="66">
        <f t="shared" si="5"/>
        <v>37</v>
      </c>
      <c r="P25" s="65">
        <f>VLOOKUP($A25,'Return Data'!$B$7:$R$526,11,0)</f>
        <v>3.6638999999999999</v>
      </c>
      <c r="Q25" s="66">
        <f t="shared" si="6"/>
        <v>37</v>
      </c>
      <c r="R25" s="65">
        <f>VLOOKUP($A25,'Return Data'!$B$7:$R$526,12,0)</f>
        <v>4.0632999999999999</v>
      </c>
      <c r="S25" s="66">
        <f t="shared" si="7"/>
        <v>37</v>
      </c>
      <c r="T25" s="65">
        <f>VLOOKUP($A25,'Return Data'!$B$7:$R$526,13,0)</f>
        <v>4.4021999999999997</v>
      </c>
      <c r="U25" s="66">
        <f t="shared" si="8"/>
        <v>37</v>
      </c>
      <c r="V25" s="65"/>
      <c r="W25" s="66"/>
      <c r="X25" s="65"/>
      <c r="Y25" s="66"/>
      <c r="Z25" s="65">
        <f>VLOOKUP($A25,'Return Data'!$B$7:$R$526,16,0)</f>
        <v>4.6718000000000002</v>
      </c>
      <c r="AA25" s="67">
        <f t="shared" si="10"/>
        <v>37</v>
      </c>
    </row>
    <row r="26" spans="1:27" x14ac:dyDescent="0.3">
      <c r="A26" s="63" t="s">
        <v>245</v>
      </c>
      <c r="B26" s="64">
        <f>VLOOKUP($A26,'Return Data'!$B$7:$R$526,3,0)</f>
        <v>43999</v>
      </c>
      <c r="C26" s="65">
        <f>VLOOKUP($A26,'Return Data'!$B$7:$R$526,4,0)</f>
        <v>54.521999999999998</v>
      </c>
      <c r="D26" s="65">
        <f>VLOOKUP($A26,'Return Data'!$B$7:$R$526,5,0)</f>
        <v>3.9502000000000002</v>
      </c>
      <c r="E26" s="66">
        <f t="shared" si="0"/>
        <v>20</v>
      </c>
      <c r="F26" s="65">
        <f>VLOOKUP($A26,'Return Data'!$B$7:$R$526,6,0)</f>
        <v>3.6831</v>
      </c>
      <c r="G26" s="66">
        <f t="shared" si="1"/>
        <v>27</v>
      </c>
      <c r="H26" s="65">
        <f>VLOOKUP($A26,'Return Data'!$B$7:$R$526,7,0)</f>
        <v>3.9144999999999999</v>
      </c>
      <c r="I26" s="66">
        <f t="shared" si="2"/>
        <v>25</v>
      </c>
      <c r="J26" s="65">
        <f>VLOOKUP($A26,'Return Data'!$B$7:$R$526,8,0)</f>
        <v>3.7734999999999999</v>
      </c>
      <c r="K26" s="66">
        <f t="shared" si="3"/>
        <v>18</v>
      </c>
      <c r="L26" s="65">
        <f>VLOOKUP($A26,'Return Data'!$B$7:$R$526,9,0)</f>
        <v>3.6371000000000002</v>
      </c>
      <c r="M26" s="66">
        <f t="shared" si="4"/>
        <v>24</v>
      </c>
      <c r="N26" s="65">
        <f>VLOOKUP($A26,'Return Data'!$B$7:$R$526,10,0)</f>
        <v>4.5605000000000002</v>
      </c>
      <c r="O26" s="66">
        <f t="shared" si="5"/>
        <v>27</v>
      </c>
      <c r="P26" s="65">
        <f>VLOOKUP($A26,'Return Data'!$B$7:$R$526,11,0)</f>
        <v>4.8464999999999998</v>
      </c>
      <c r="Q26" s="66">
        <f t="shared" si="6"/>
        <v>27</v>
      </c>
      <c r="R26" s="65">
        <f>VLOOKUP($A26,'Return Data'!$B$7:$R$526,12,0)</f>
        <v>5.0502000000000002</v>
      </c>
      <c r="S26" s="66">
        <f t="shared" si="7"/>
        <v>28</v>
      </c>
      <c r="T26" s="65">
        <f>VLOOKUP($A26,'Return Data'!$B$7:$R$526,13,0)</f>
        <v>5.4017999999999997</v>
      </c>
      <c r="U26" s="66">
        <f t="shared" si="8"/>
        <v>26</v>
      </c>
      <c r="V26" s="65">
        <f>VLOOKUP($A26,'Return Data'!$B$7:$R$526,17,0)</f>
        <v>6.4756</v>
      </c>
      <c r="W26" s="66">
        <f t="shared" si="8"/>
        <v>21</v>
      </c>
      <c r="X26" s="65">
        <f>VLOOKUP($A26,'Return Data'!$B$7:$R$526,14,0)</f>
        <v>6.6079999999999997</v>
      </c>
      <c r="Y26" s="66">
        <f t="shared" si="9"/>
        <v>20</v>
      </c>
      <c r="Z26" s="65">
        <f>VLOOKUP($A26,'Return Data'!$B$7:$R$526,16,0)</f>
        <v>7.8376999999999999</v>
      </c>
      <c r="AA26" s="67">
        <f t="shared" si="10"/>
        <v>5</v>
      </c>
    </row>
    <row r="27" spans="1:27" x14ac:dyDescent="0.3">
      <c r="A27" s="63" t="s">
        <v>246</v>
      </c>
      <c r="B27" s="64">
        <f>VLOOKUP($A27,'Return Data'!$B$7:$R$526,3,0)</f>
        <v>43999</v>
      </c>
      <c r="C27" s="65">
        <f>VLOOKUP($A27,'Return Data'!$B$7:$R$526,4,0)</f>
        <v>4039.8652000000002</v>
      </c>
      <c r="D27" s="65">
        <f>VLOOKUP($A27,'Return Data'!$B$7:$R$526,5,0)</f>
        <v>3.9622999999999999</v>
      </c>
      <c r="E27" s="66">
        <f t="shared" si="0"/>
        <v>17</v>
      </c>
      <c r="F27" s="65">
        <f>VLOOKUP($A27,'Return Data'!$B$7:$R$526,6,0)</f>
        <v>5.5</v>
      </c>
      <c r="G27" s="66">
        <f t="shared" si="1"/>
        <v>2</v>
      </c>
      <c r="H27" s="65">
        <f>VLOOKUP($A27,'Return Data'!$B$7:$R$526,7,0)</f>
        <v>5.1234999999999999</v>
      </c>
      <c r="I27" s="66">
        <f t="shared" si="2"/>
        <v>2</v>
      </c>
      <c r="J27" s="65">
        <f>VLOOKUP($A27,'Return Data'!$B$7:$R$526,8,0)</f>
        <v>4.1272000000000002</v>
      </c>
      <c r="K27" s="66">
        <f t="shared" si="3"/>
        <v>7</v>
      </c>
      <c r="L27" s="65">
        <f>VLOOKUP($A27,'Return Data'!$B$7:$R$526,9,0)</f>
        <v>3.9611999999999998</v>
      </c>
      <c r="M27" s="66">
        <f t="shared" si="4"/>
        <v>11</v>
      </c>
      <c r="N27" s="65">
        <f>VLOOKUP($A27,'Return Data'!$B$7:$R$526,10,0)</f>
        <v>5.0163000000000002</v>
      </c>
      <c r="O27" s="66">
        <f t="shared" si="5"/>
        <v>21</v>
      </c>
      <c r="P27" s="65">
        <f>VLOOKUP($A27,'Return Data'!$B$7:$R$526,11,0)</f>
        <v>5.0815000000000001</v>
      </c>
      <c r="Q27" s="66">
        <f t="shared" si="6"/>
        <v>23</v>
      </c>
      <c r="R27" s="65">
        <f>VLOOKUP($A27,'Return Data'!$B$7:$R$526,12,0)</f>
        <v>5.2016</v>
      </c>
      <c r="S27" s="66">
        <f t="shared" si="7"/>
        <v>22</v>
      </c>
      <c r="T27" s="65">
        <f>VLOOKUP($A27,'Return Data'!$B$7:$R$526,13,0)</f>
        <v>5.4892000000000003</v>
      </c>
      <c r="U27" s="66">
        <f t="shared" si="8"/>
        <v>23</v>
      </c>
      <c r="V27" s="65">
        <f>VLOOKUP($A27,'Return Data'!$B$7:$R$526,17,0)</f>
        <v>6.4467999999999996</v>
      </c>
      <c r="W27" s="66">
        <f t="shared" si="8"/>
        <v>24</v>
      </c>
      <c r="X27" s="65">
        <f>VLOOKUP($A27,'Return Data'!$B$7:$R$526,14,0)</f>
        <v>6.5810000000000004</v>
      </c>
      <c r="Y27" s="66">
        <f t="shared" si="9"/>
        <v>24</v>
      </c>
      <c r="Z27" s="65">
        <f>VLOOKUP($A27,'Return Data'!$B$7:$R$526,16,0)</f>
        <v>7.3197000000000001</v>
      </c>
      <c r="AA27" s="67">
        <f t="shared" si="10"/>
        <v>20</v>
      </c>
    </row>
    <row r="28" spans="1:27" x14ac:dyDescent="0.3">
      <c r="A28" s="63" t="s">
        <v>247</v>
      </c>
      <c r="B28" s="64">
        <f>VLOOKUP($A28,'Return Data'!$B$7:$R$526,3,0)</f>
        <v>43999</v>
      </c>
      <c r="C28" s="65">
        <f>VLOOKUP($A28,'Return Data'!$B$7:$R$526,4,0)</f>
        <v>2737.5605999999998</v>
      </c>
      <c r="D28" s="65">
        <f>VLOOKUP($A28,'Return Data'!$B$7:$R$526,5,0)</f>
        <v>4.0137</v>
      </c>
      <c r="E28" s="66">
        <f t="shared" si="0"/>
        <v>14</v>
      </c>
      <c r="F28" s="65">
        <f>VLOOKUP($A28,'Return Data'!$B$7:$R$526,6,0)</f>
        <v>5.0242000000000004</v>
      </c>
      <c r="G28" s="66">
        <f t="shared" si="1"/>
        <v>6</v>
      </c>
      <c r="H28" s="65">
        <f>VLOOKUP($A28,'Return Data'!$B$7:$R$526,7,0)</f>
        <v>4.8353999999999999</v>
      </c>
      <c r="I28" s="66">
        <f t="shared" si="2"/>
        <v>6</v>
      </c>
      <c r="J28" s="65">
        <f>VLOOKUP($A28,'Return Data'!$B$7:$R$526,8,0)</f>
        <v>4.0248999999999997</v>
      </c>
      <c r="K28" s="66">
        <f t="shared" si="3"/>
        <v>10</v>
      </c>
      <c r="L28" s="65">
        <f>VLOOKUP($A28,'Return Data'!$B$7:$R$526,9,0)</f>
        <v>3.8344</v>
      </c>
      <c r="M28" s="66">
        <f t="shared" si="4"/>
        <v>17</v>
      </c>
      <c r="N28" s="65">
        <f>VLOOKUP($A28,'Return Data'!$B$7:$R$526,10,0)</f>
        <v>5.2667000000000002</v>
      </c>
      <c r="O28" s="66">
        <f t="shared" si="5"/>
        <v>11</v>
      </c>
      <c r="P28" s="65">
        <f>VLOOKUP($A28,'Return Data'!$B$7:$R$526,11,0)</f>
        <v>5.2625999999999999</v>
      </c>
      <c r="Q28" s="66">
        <f t="shared" si="6"/>
        <v>11</v>
      </c>
      <c r="R28" s="65">
        <f>VLOOKUP($A28,'Return Data'!$B$7:$R$526,12,0)</f>
        <v>5.3570000000000002</v>
      </c>
      <c r="S28" s="66">
        <f t="shared" si="7"/>
        <v>11</v>
      </c>
      <c r="T28" s="65">
        <f>VLOOKUP($A28,'Return Data'!$B$7:$R$526,13,0)</f>
        <v>5.6005000000000003</v>
      </c>
      <c r="U28" s="66">
        <f t="shared" si="8"/>
        <v>15</v>
      </c>
      <c r="V28" s="65">
        <f>VLOOKUP($A28,'Return Data'!$B$7:$R$526,17,0)</f>
        <v>6.5362999999999998</v>
      </c>
      <c r="W28" s="66">
        <f t="shared" si="8"/>
        <v>15</v>
      </c>
      <c r="X28" s="65">
        <f>VLOOKUP($A28,'Return Data'!$B$7:$R$526,14,0)</f>
        <v>6.6609999999999996</v>
      </c>
      <c r="Y28" s="66">
        <f t="shared" si="9"/>
        <v>13</v>
      </c>
      <c r="Z28" s="65">
        <f>VLOOKUP($A28,'Return Data'!$B$7:$R$526,16,0)</f>
        <v>7.6191000000000004</v>
      </c>
      <c r="AA28" s="67">
        <f t="shared" si="10"/>
        <v>10</v>
      </c>
    </row>
    <row r="29" spans="1:27" x14ac:dyDescent="0.3">
      <c r="A29" s="63" t="s">
        <v>248</v>
      </c>
      <c r="B29" s="64">
        <f>VLOOKUP($A29,'Return Data'!$B$7:$R$526,3,0)</f>
        <v>43999</v>
      </c>
      <c r="C29" s="65">
        <f>VLOOKUP($A29,'Return Data'!$B$7:$R$526,4,0)</f>
        <v>3611.8453</v>
      </c>
      <c r="D29" s="65">
        <f>VLOOKUP($A29,'Return Data'!$B$7:$R$526,5,0)</f>
        <v>4.9726999999999997</v>
      </c>
      <c r="E29" s="66">
        <f t="shared" si="0"/>
        <v>4</v>
      </c>
      <c r="F29" s="65">
        <f>VLOOKUP($A29,'Return Data'!$B$7:$R$526,6,0)</f>
        <v>4.7758000000000003</v>
      </c>
      <c r="G29" s="66">
        <f t="shared" si="1"/>
        <v>10</v>
      </c>
      <c r="H29" s="65">
        <f>VLOOKUP($A29,'Return Data'!$B$7:$R$526,7,0)</f>
        <v>4.6458000000000004</v>
      </c>
      <c r="I29" s="66">
        <f t="shared" si="2"/>
        <v>9</v>
      </c>
      <c r="J29" s="65">
        <f>VLOOKUP($A29,'Return Data'!$B$7:$R$526,8,0)</f>
        <v>4.1886000000000001</v>
      </c>
      <c r="K29" s="66">
        <f t="shared" si="3"/>
        <v>5</v>
      </c>
      <c r="L29" s="65">
        <f>VLOOKUP($A29,'Return Data'!$B$7:$R$526,9,0)</f>
        <v>4.1052999999999997</v>
      </c>
      <c r="M29" s="66">
        <f t="shared" si="4"/>
        <v>7</v>
      </c>
      <c r="N29" s="65">
        <f>VLOOKUP($A29,'Return Data'!$B$7:$R$526,10,0)</f>
        <v>5.5166000000000004</v>
      </c>
      <c r="O29" s="66">
        <f t="shared" si="5"/>
        <v>5</v>
      </c>
      <c r="P29" s="65">
        <f>VLOOKUP($A29,'Return Data'!$B$7:$R$526,11,0)</f>
        <v>5.3921000000000001</v>
      </c>
      <c r="Q29" s="66">
        <f t="shared" si="6"/>
        <v>4</v>
      </c>
      <c r="R29" s="65">
        <f>VLOOKUP($A29,'Return Data'!$B$7:$R$526,12,0)</f>
        <v>5.4432</v>
      </c>
      <c r="S29" s="66">
        <f t="shared" si="7"/>
        <v>5</v>
      </c>
      <c r="T29" s="65">
        <f>VLOOKUP($A29,'Return Data'!$B$7:$R$526,13,0)</f>
        <v>5.6814</v>
      </c>
      <c r="U29" s="66">
        <f t="shared" si="8"/>
        <v>9</v>
      </c>
      <c r="V29" s="65">
        <f>VLOOKUP($A29,'Return Data'!$B$7:$R$526,17,0)</f>
        <v>6.5285000000000002</v>
      </c>
      <c r="W29" s="66">
        <f t="shared" si="8"/>
        <v>16</v>
      </c>
      <c r="X29" s="65">
        <f>VLOOKUP($A29,'Return Data'!$B$7:$R$526,14,0)</f>
        <v>6.6269</v>
      </c>
      <c r="Y29" s="66">
        <f t="shared" si="9"/>
        <v>18</v>
      </c>
      <c r="Z29" s="65">
        <f>VLOOKUP($A29,'Return Data'!$B$7:$R$526,16,0)</f>
        <v>7.2793000000000001</v>
      </c>
      <c r="AA29" s="67">
        <f t="shared" si="10"/>
        <v>23</v>
      </c>
    </row>
    <row r="30" spans="1:27" x14ac:dyDescent="0.3">
      <c r="A30" s="63" t="s">
        <v>440</v>
      </c>
      <c r="B30" s="64">
        <f>VLOOKUP($A30,'Return Data'!$B$7:$R$526,3,0)</f>
        <v>43999</v>
      </c>
      <c r="C30" s="65">
        <f>VLOOKUP($A30,'Return Data'!$B$7:$R$526,4,0)</f>
        <v>1295.6314</v>
      </c>
      <c r="D30" s="65">
        <f>VLOOKUP($A30,'Return Data'!$B$7:$R$526,5,0)</f>
        <v>4.3586999999999998</v>
      </c>
      <c r="E30" s="66">
        <f t="shared" si="0"/>
        <v>10</v>
      </c>
      <c r="F30" s="65">
        <f>VLOOKUP($A30,'Return Data'!$B$7:$R$526,6,0)</f>
        <v>4.6116000000000001</v>
      </c>
      <c r="G30" s="66">
        <f t="shared" si="1"/>
        <v>13</v>
      </c>
      <c r="H30" s="65">
        <f>VLOOKUP($A30,'Return Data'!$B$7:$R$526,7,0)</f>
        <v>4.5008999999999997</v>
      </c>
      <c r="I30" s="66">
        <f t="shared" si="2"/>
        <v>15</v>
      </c>
      <c r="J30" s="65">
        <f>VLOOKUP($A30,'Return Data'!$B$7:$R$526,8,0)</f>
        <v>4.1059999999999999</v>
      </c>
      <c r="K30" s="66">
        <f t="shared" si="3"/>
        <v>8</v>
      </c>
      <c r="L30" s="65">
        <f>VLOOKUP($A30,'Return Data'!$B$7:$R$526,9,0)</f>
        <v>4.0789</v>
      </c>
      <c r="M30" s="66">
        <f t="shared" si="4"/>
        <v>9</v>
      </c>
      <c r="N30" s="65">
        <f>VLOOKUP($A30,'Return Data'!$B$7:$R$526,10,0)</f>
        <v>5.26</v>
      </c>
      <c r="O30" s="66">
        <f t="shared" si="5"/>
        <v>13</v>
      </c>
      <c r="P30" s="65">
        <f>VLOOKUP($A30,'Return Data'!$B$7:$R$526,11,0)</f>
        <v>5.2701000000000002</v>
      </c>
      <c r="Q30" s="66">
        <f t="shared" si="6"/>
        <v>10</v>
      </c>
      <c r="R30" s="65">
        <f>VLOOKUP($A30,'Return Data'!$B$7:$R$526,12,0)</f>
        <v>5.4368999999999996</v>
      </c>
      <c r="S30" s="66">
        <f t="shared" si="7"/>
        <v>6</v>
      </c>
      <c r="T30" s="65">
        <f>VLOOKUP($A30,'Return Data'!$B$7:$R$526,13,0)</f>
        <v>5.7354000000000003</v>
      </c>
      <c r="U30" s="66">
        <f t="shared" si="8"/>
        <v>4</v>
      </c>
      <c r="V30" s="65">
        <f>VLOOKUP($A30,'Return Data'!$B$7:$R$526,17,0)</f>
        <v>6.6436999999999999</v>
      </c>
      <c r="W30" s="66">
        <f t="shared" si="8"/>
        <v>4</v>
      </c>
      <c r="X30" s="65">
        <f>VLOOKUP($A30,'Return Data'!$B$7:$R$526,14,0)</f>
        <v>6.7069000000000001</v>
      </c>
      <c r="Y30" s="66">
        <f t="shared" si="9"/>
        <v>7</v>
      </c>
      <c r="Z30" s="65">
        <f>VLOOKUP($A30,'Return Data'!$B$7:$R$526,16,0)</f>
        <v>6.7614000000000001</v>
      </c>
      <c r="AA30" s="67">
        <f t="shared" si="10"/>
        <v>30</v>
      </c>
    </row>
    <row r="31" spans="1:27" x14ac:dyDescent="0.3">
      <c r="A31" s="63" t="s">
        <v>250</v>
      </c>
      <c r="B31" s="64">
        <f>VLOOKUP($A31,'Return Data'!$B$7:$R$526,3,0)</f>
        <v>43999</v>
      </c>
      <c r="C31" s="65">
        <f>VLOOKUP($A31,'Return Data'!$B$7:$R$526,4,0)</f>
        <v>2090.0374000000002</v>
      </c>
      <c r="D31" s="65">
        <f>VLOOKUP($A31,'Return Data'!$B$7:$R$526,5,0)</f>
        <v>3.8109999999999999</v>
      </c>
      <c r="E31" s="66">
        <f t="shared" si="0"/>
        <v>23</v>
      </c>
      <c r="F31" s="65">
        <f>VLOOKUP($A31,'Return Data'!$B$7:$R$526,6,0)</f>
        <v>3.8216999999999999</v>
      </c>
      <c r="G31" s="66">
        <f t="shared" si="1"/>
        <v>25</v>
      </c>
      <c r="H31" s="65">
        <f>VLOOKUP($A31,'Return Data'!$B$7:$R$526,7,0)</f>
        <v>4.2211999999999996</v>
      </c>
      <c r="I31" s="66">
        <f t="shared" si="2"/>
        <v>19</v>
      </c>
      <c r="J31" s="65">
        <f>VLOOKUP($A31,'Return Data'!$B$7:$R$526,8,0)</f>
        <v>3.7706</v>
      </c>
      <c r="K31" s="66">
        <f t="shared" si="3"/>
        <v>19</v>
      </c>
      <c r="L31" s="65">
        <f>VLOOKUP($A31,'Return Data'!$B$7:$R$526,9,0)</f>
        <v>3.7345000000000002</v>
      </c>
      <c r="M31" s="66">
        <f t="shared" si="4"/>
        <v>21</v>
      </c>
      <c r="N31" s="65">
        <f>VLOOKUP($A31,'Return Data'!$B$7:$R$526,10,0)</f>
        <v>5.0385999999999997</v>
      </c>
      <c r="O31" s="66">
        <f t="shared" si="5"/>
        <v>19</v>
      </c>
      <c r="P31" s="65">
        <f>VLOOKUP($A31,'Return Data'!$B$7:$R$526,11,0)</f>
        <v>5.1504000000000003</v>
      </c>
      <c r="Q31" s="66">
        <f t="shared" si="6"/>
        <v>19</v>
      </c>
      <c r="R31" s="65">
        <f>VLOOKUP($A31,'Return Data'!$B$7:$R$526,12,0)</f>
        <v>5.2672999999999996</v>
      </c>
      <c r="S31" s="66">
        <f t="shared" si="7"/>
        <v>19</v>
      </c>
      <c r="T31" s="65">
        <f>VLOOKUP($A31,'Return Data'!$B$7:$R$526,13,0)</f>
        <v>5.5548999999999999</v>
      </c>
      <c r="U31" s="66">
        <f t="shared" si="8"/>
        <v>20</v>
      </c>
      <c r="V31" s="65">
        <f>VLOOKUP($A31,'Return Data'!$B$7:$R$526,17,0)</f>
        <v>6.5113000000000003</v>
      </c>
      <c r="W31" s="66">
        <f t="shared" si="8"/>
        <v>19</v>
      </c>
      <c r="X31" s="65">
        <f>VLOOKUP($A31,'Return Data'!$B$7:$R$526,14,0)</f>
        <v>6.6302000000000003</v>
      </c>
      <c r="Y31" s="66">
        <f t="shared" si="9"/>
        <v>17</v>
      </c>
      <c r="Z31" s="65">
        <f>VLOOKUP($A31,'Return Data'!$B$7:$R$526,16,0)</f>
        <v>6.6586999999999996</v>
      </c>
      <c r="AA31" s="67">
        <f t="shared" si="10"/>
        <v>31</v>
      </c>
    </row>
    <row r="32" spans="1:27" x14ac:dyDescent="0.3">
      <c r="A32" s="63" t="s">
        <v>251</v>
      </c>
      <c r="B32" s="64">
        <f>VLOOKUP($A32,'Return Data'!$B$7:$R$526,3,0)</f>
        <v>43999</v>
      </c>
      <c r="C32" s="65">
        <f>VLOOKUP($A32,'Return Data'!$B$7:$R$526,4,0)</f>
        <v>10.761200000000001</v>
      </c>
      <c r="D32" s="65">
        <f>VLOOKUP($A32,'Return Data'!$B$7:$R$526,5,0)</f>
        <v>3.0529000000000002</v>
      </c>
      <c r="E32" s="66">
        <f t="shared" si="0"/>
        <v>35</v>
      </c>
      <c r="F32" s="65">
        <f>VLOOKUP($A32,'Return Data'!$B$7:$R$526,6,0)</f>
        <v>3.2795999999999998</v>
      </c>
      <c r="G32" s="66">
        <f t="shared" si="1"/>
        <v>33</v>
      </c>
      <c r="H32" s="65">
        <f>VLOOKUP($A32,'Return Data'!$B$7:$R$526,7,0)</f>
        <v>3.4910999999999999</v>
      </c>
      <c r="I32" s="66">
        <f t="shared" si="2"/>
        <v>32</v>
      </c>
      <c r="J32" s="65">
        <f>VLOOKUP($A32,'Return Data'!$B$7:$R$526,8,0)</f>
        <v>3.1534</v>
      </c>
      <c r="K32" s="66">
        <f t="shared" si="3"/>
        <v>34</v>
      </c>
      <c r="L32" s="65">
        <f>VLOOKUP($A32,'Return Data'!$B$7:$R$526,9,0)</f>
        <v>2.9176000000000002</v>
      </c>
      <c r="M32" s="66">
        <f t="shared" si="4"/>
        <v>37</v>
      </c>
      <c r="N32" s="65">
        <f>VLOOKUP($A32,'Return Data'!$B$7:$R$526,10,0)</f>
        <v>3.4173</v>
      </c>
      <c r="O32" s="66">
        <f t="shared" si="5"/>
        <v>36</v>
      </c>
      <c r="P32" s="65">
        <f>VLOOKUP($A32,'Return Data'!$B$7:$R$526,11,0)</f>
        <v>3.9832000000000001</v>
      </c>
      <c r="Q32" s="66">
        <f t="shared" si="6"/>
        <v>36</v>
      </c>
      <c r="R32" s="65">
        <f>VLOOKUP($A32,'Return Data'!$B$7:$R$526,12,0)</f>
        <v>4.2629999999999999</v>
      </c>
      <c r="S32" s="66">
        <f t="shared" si="7"/>
        <v>36</v>
      </c>
      <c r="T32" s="65">
        <f>VLOOKUP($A32,'Return Data'!$B$7:$R$526,13,0)</f>
        <v>4.5575999999999999</v>
      </c>
      <c r="U32" s="66">
        <f t="shared" si="8"/>
        <v>36</v>
      </c>
      <c r="V32" s="65"/>
      <c r="W32" s="66"/>
      <c r="X32" s="65"/>
      <c r="Y32" s="66"/>
      <c r="Z32" s="65">
        <f>VLOOKUP($A32,'Return Data'!$B$7:$R$526,16,0)</f>
        <v>5.0265000000000004</v>
      </c>
      <c r="AA32" s="67">
        <f t="shared" si="10"/>
        <v>36</v>
      </c>
    </row>
    <row r="33" spans="1:27" x14ac:dyDescent="0.3">
      <c r="A33" s="63" t="s">
        <v>252</v>
      </c>
      <c r="B33" s="64">
        <f>VLOOKUP($A33,'Return Data'!$B$7:$R$526,3,0)</f>
        <v>43999</v>
      </c>
      <c r="C33" s="65">
        <f>VLOOKUP($A33,'Return Data'!$B$7:$R$526,4,0)</f>
        <v>4875.0509000000002</v>
      </c>
      <c r="D33" s="65">
        <f>VLOOKUP($A33,'Return Data'!$B$7:$R$526,5,0)</f>
        <v>5.3907999999999996</v>
      </c>
      <c r="E33" s="66">
        <f t="shared" si="0"/>
        <v>3</v>
      </c>
      <c r="F33" s="65">
        <f>VLOOKUP($A33,'Return Data'!$B$7:$R$526,6,0)</f>
        <v>5.1624999999999996</v>
      </c>
      <c r="G33" s="66">
        <f t="shared" si="1"/>
        <v>4</v>
      </c>
      <c r="H33" s="65">
        <f>VLOOKUP($A33,'Return Data'!$B$7:$R$526,7,0)</f>
        <v>4.9090999999999996</v>
      </c>
      <c r="I33" s="66">
        <f t="shared" si="2"/>
        <v>5</v>
      </c>
      <c r="J33" s="65">
        <f>VLOOKUP($A33,'Return Data'!$B$7:$R$526,8,0)</f>
        <v>4.1330999999999998</v>
      </c>
      <c r="K33" s="66">
        <f t="shared" si="3"/>
        <v>6</v>
      </c>
      <c r="L33" s="65">
        <f>VLOOKUP($A33,'Return Data'!$B$7:$R$526,9,0)</f>
        <v>4.0888</v>
      </c>
      <c r="M33" s="66">
        <f t="shared" si="4"/>
        <v>8</v>
      </c>
      <c r="N33" s="65">
        <f>VLOOKUP($A33,'Return Data'!$B$7:$R$526,10,0)</f>
        <v>5.4297000000000004</v>
      </c>
      <c r="O33" s="66">
        <f t="shared" si="5"/>
        <v>7</v>
      </c>
      <c r="P33" s="65">
        <f>VLOOKUP($A33,'Return Data'!$B$7:$R$526,11,0)</f>
        <v>5.3369</v>
      </c>
      <c r="Q33" s="66">
        <f t="shared" si="6"/>
        <v>8</v>
      </c>
      <c r="R33" s="65">
        <f>VLOOKUP($A33,'Return Data'!$B$7:$R$526,12,0)</f>
        <v>5.4283999999999999</v>
      </c>
      <c r="S33" s="66">
        <f t="shared" si="7"/>
        <v>8</v>
      </c>
      <c r="T33" s="65">
        <f>VLOOKUP($A33,'Return Data'!$B$7:$R$526,13,0)</f>
        <v>5.7327000000000004</v>
      </c>
      <c r="U33" s="66">
        <f t="shared" si="8"/>
        <v>5</v>
      </c>
      <c r="V33" s="65">
        <f>VLOOKUP($A33,'Return Data'!$B$7:$R$526,17,0)</f>
        <v>6.6561000000000003</v>
      </c>
      <c r="W33" s="66">
        <f t="shared" si="8"/>
        <v>3</v>
      </c>
      <c r="X33" s="65">
        <f>VLOOKUP($A33,'Return Data'!$B$7:$R$526,14,0)</f>
        <v>6.7312000000000003</v>
      </c>
      <c r="Y33" s="66">
        <f t="shared" si="9"/>
        <v>3</v>
      </c>
      <c r="Z33" s="65">
        <f>VLOOKUP($A33,'Return Data'!$B$7:$R$526,16,0)</f>
        <v>7.3010999999999999</v>
      </c>
      <c r="AA33" s="67">
        <f t="shared" si="10"/>
        <v>21</v>
      </c>
    </row>
    <row r="34" spans="1:27" x14ac:dyDescent="0.3">
      <c r="A34" s="63" t="s">
        <v>253</v>
      </c>
      <c r="B34" s="64">
        <f>VLOOKUP($A34,'Return Data'!$B$7:$R$526,3,0)</f>
        <v>43999</v>
      </c>
      <c r="C34" s="65">
        <f>VLOOKUP($A34,'Return Data'!$B$7:$R$526,4,0)</f>
        <v>1123.3702000000001</v>
      </c>
      <c r="D34" s="65">
        <f>VLOOKUP($A34,'Return Data'!$B$7:$R$526,5,0)</f>
        <v>3.9708999999999999</v>
      </c>
      <c r="E34" s="66">
        <f t="shared" si="0"/>
        <v>16</v>
      </c>
      <c r="F34" s="65">
        <f>VLOOKUP($A34,'Return Data'!$B$7:$R$526,6,0)</f>
        <v>3.6737000000000002</v>
      </c>
      <c r="G34" s="66">
        <f t="shared" si="1"/>
        <v>28</v>
      </c>
      <c r="H34" s="65">
        <f>VLOOKUP($A34,'Return Data'!$B$7:$R$526,7,0)</f>
        <v>3.7057000000000002</v>
      </c>
      <c r="I34" s="66">
        <f t="shared" si="2"/>
        <v>28</v>
      </c>
      <c r="J34" s="65">
        <f>VLOOKUP($A34,'Return Data'!$B$7:$R$526,8,0)</f>
        <v>3.2381000000000002</v>
      </c>
      <c r="K34" s="66">
        <f t="shared" si="3"/>
        <v>30</v>
      </c>
      <c r="L34" s="65">
        <f>VLOOKUP($A34,'Return Data'!$B$7:$R$526,9,0)</f>
        <v>3.0703999999999998</v>
      </c>
      <c r="M34" s="66">
        <f t="shared" si="4"/>
        <v>33</v>
      </c>
      <c r="N34" s="65">
        <f>VLOOKUP($A34,'Return Data'!$B$7:$R$526,10,0)</f>
        <v>3.8620000000000001</v>
      </c>
      <c r="O34" s="66">
        <f t="shared" si="5"/>
        <v>31</v>
      </c>
      <c r="P34" s="65">
        <f>VLOOKUP($A34,'Return Data'!$B$7:$R$526,11,0)</f>
        <v>4.3551000000000002</v>
      </c>
      <c r="Q34" s="66">
        <f t="shared" si="6"/>
        <v>32</v>
      </c>
      <c r="R34" s="65">
        <f>VLOOKUP($A34,'Return Data'!$B$7:$R$526,12,0)</f>
        <v>4.5871000000000004</v>
      </c>
      <c r="S34" s="66">
        <f t="shared" si="7"/>
        <v>32</v>
      </c>
      <c r="T34" s="65">
        <f>VLOOKUP($A34,'Return Data'!$B$7:$R$526,13,0)</f>
        <v>4.9635999999999996</v>
      </c>
      <c r="U34" s="66">
        <f t="shared" si="8"/>
        <v>32</v>
      </c>
      <c r="V34" s="65">
        <f>VLOOKUP($A34,'Return Data'!$B$7:$R$526,17,0)</f>
        <v>5.6590999999999996</v>
      </c>
      <c r="W34" s="66">
        <f t="shared" si="8"/>
        <v>32</v>
      </c>
      <c r="X34" s="65"/>
      <c r="Y34" s="66"/>
      <c r="Z34" s="65">
        <f>VLOOKUP($A34,'Return Data'!$B$7:$R$526,16,0)</f>
        <v>5.6845999999999997</v>
      </c>
      <c r="AA34" s="67">
        <f t="shared" si="10"/>
        <v>34</v>
      </c>
    </row>
    <row r="35" spans="1:27" x14ac:dyDescent="0.3">
      <c r="A35" s="63" t="s">
        <v>254</v>
      </c>
      <c r="B35" s="64">
        <f>VLOOKUP($A35,'Return Data'!$B$7:$R$526,3,0)</f>
        <v>43999</v>
      </c>
      <c r="C35" s="65">
        <f>VLOOKUP($A35,'Return Data'!$B$7:$R$526,4,0)</f>
        <v>259.74340000000001</v>
      </c>
      <c r="D35" s="65">
        <f>VLOOKUP($A35,'Return Data'!$B$7:$R$526,5,0)</f>
        <v>6.4089999999999998</v>
      </c>
      <c r="E35" s="66">
        <f t="shared" si="0"/>
        <v>2</v>
      </c>
      <c r="F35" s="65">
        <f>VLOOKUP($A35,'Return Data'!$B$7:$R$526,6,0)</f>
        <v>4.5922000000000001</v>
      </c>
      <c r="G35" s="66">
        <f t="shared" si="1"/>
        <v>14</v>
      </c>
      <c r="H35" s="65">
        <f>VLOOKUP($A35,'Return Data'!$B$7:$R$526,7,0)</f>
        <v>4.7198000000000002</v>
      </c>
      <c r="I35" s="66">
        <f t="shared" si="2"/>
        <v>8</v>
      </c>
      <c r="J35" s="65">
        <f>VLOOKUP($A35,'Return Data'!$B$7:$R$526,8,0)</f>
        <v>4.0039999999999996</v>
      </c>
      <c r="K35" s="66">
        <f t="shared" si="3"/>
        <v>12</v>
      </c>
      <c r="L35" s="65">
        <f>VLOOKUP($A35,'Return Data'!$B$7:$R$526,9,0)</f>
        <v>4.4920999999999998</v>
      </c>
      <c r="M35" s="66">
        <f t="shared" si="4"/>
        <v>2</v>
      </c>
      <c r="N35" s="65">
        <f>VLOOKUP($A35,'Return Data'!$B$7:$R$526,10,0)</f>
        <v>5.2621000000000002</v>
      </c>
      <c r="O35" s="66">
        <f t="shared" si="5"/>
        <v>12</v>
      </c>
      <c r="P35" s="65">
        <f>VLOOKUP($A35,'Return Data'!$B$7:$R$526,11,0)</f>
        <v>5.2196999999999996</v>
      </c>
      <c r="Q35" s="66">
        <f t="shared" si="6"/>
        <v>13</v>
      </c>
      <c r="R35" s="65">
        <f>VLOOKUP($A35,'Return Data'!$B$7:$R$526,12,0)</f>
        <v>5.3555000000000001</v>
      </c>
      <c r="S35" s="66">
        <f t="shared" si="7"/>
        <v>12</v>
      </c>
      <c r="T35" s="65">
        <f>VLOOKUP($A35,'Return Data'!$B$7:$R$526,13,0)</f>
        <v>5.6562999999999999</v>
      </c>
      <c r="U35" s="66">
        <f t="shared" si="8"/>
        <v>11</v>
      </c>
      <c r="V35" s="65">
        <f>VLOOKUP($A35,'Return Data'!$B$7:$R$526,17,0)</f>
        <v>6.6360000000000001</v>
      </c>
      <c r="W35" s="66">
        <f t="shared" si="8"/>
        <v>5</v>
      </c>
      <c r="X35" s="65">
        <f>VLOOKUP($A35,'Return Data'!$B$7:$R$526,14,0)</f>
        <v>6.7190000000000003</v>
      </c>
      <c r="Y35" s="66">
        <f t="shared" si="9"/>
        <v>6</v>
      </c>
      <c r="Z35" s="65">
        <f>VLOOKUP($A35,'Return Data'!$B$7:$R$526,16,0)</f>
        <v>7.7458</v>
      </c>
      <c r="AA35" s="67">
        <f t="shared" si="10"/>
        <v>6</v>
      </c>
    </row>
    <row r="36" spans="1:27" x14ac:dyDescent="0.3">
      <c r="A36" s="63" t="s">
        <v>255</v>
      </c>
      <c r="B36" s="64">
        <f>VLOOKUP($A36,'Return Data'!$B$7:$R$526,3,0)</f>
        <v>43999</v>
      </c>
      <c r="C36" s="65">
        <f>VLOOKUP($A36,'Return Data'!$B$7:$R$526,4,0)</f>
        <v>2822.0380799999998</v>
      </c>
      <c r="D36" s="65">
        <f>VLOOKUP($A36,'Return Data'!$B$7:$R$526,5,0)</f>
        <v>3.1913</v>
      </c>
      <c r="E36" s="66">
        <f t="shared" si="0"/>
        <v>31</v>
      </c>
      <c r="F36" s="65">
        <f>VLOOKUP($A36,'Return Data'!$B$7:$R$526,6,0)</f>
        <v>3.3119999999999998</v>
      </c>
      <c r="G36" s="66">
        <f t="shared" si="1"/>
        <v>31</v>
      </c>
      <c r="H36" s="65">
        <f>VLOOKUP($A36,'Return Data'!$B$7:$R$526,7,0)</f>
        <v>3.4948999999999999</v>
      </c>
      <c r="I36" s="66">
        <f t="shared" si="2"/>
        <v>31</v>
      </c>
      <c r="J36" s="65">
        <f>VLOOKUP($A36,'Return Data'!$B$7:$R$526,8,0)</f>
        <v>3.3359999999999999</v>
      </c>
      <c r="K36" s="66">
        <f t="shared" si="3"/>
        <v>28</v>
      </c>
      <c r="L36" s="65">
        <f>VLOOKUP($A36,'Return Data'!$B$7:$R$526,9,0)</f>
        <v>3.5076999999999998</v>
      </c>
      <c r="M36" s="66">
        <f t="shared" si="4"/>
        <v>27</v>
      </c>
      <c r="N36" s="65">
        <f>VLOOKUP($A36,'Return Data'!$B$7:$R$526,10,0)</f>
        <v>3.9498000000000002</v>
      </c>
      <c r="O36" s="66">
        <f t="shared" si="5"/>
        <v>30</v>
      </c>
      <c r="P36" s="65">
        <f>VLOOKUP($A36,'Return Data'!$B$7:$R$526,11,0)</f>
        <v>4.5218999999999996</v>
      </c>
      <c r="Q36" s="66">
        <f t="shared" si="6"/>
        <v>29</v>
      </c>
      <c r="R36" s="65">
        <f>VLOOKUP($A36,'Return Data'!$B$7:$R$526,12,0)</f>
        <v>4.8273000000000001</v>
      </c>
      <c r="S36" s="66">
        <f t="shared" si="7"/>
        <v>29</v>
      </c>
      <c r="T36" s="65">
        <f>VLOOKUP($A36,'Return Data'!$B$7:$R$526,13,0)</f>
        <v>5.0955000000000004</v>
      </c>
      <c r="U36" s="66">
        <f t="shared" si="8"/>
        <v>30</v>
      </c>
      <c r="V36" s="65">
        <f>VLOOKUP($A36,'Return Data'!$B$7:$R$526,17,0)</f>
        <v>1.5089999999999999</v>
      </c>
      <c r="W36" s="66">
        <f t="shared" si="8"/>
        <v>35</v>
      </c>
      <c r="X36" s="65">
        <f>VLOOKUP($A36,'Return Data'!$B$7:$R$526,14,0)</f>
        <v>3.2862</v>
      </c>
      <c r="Y36" s="66">
        <f t="shared" si="9"/>
        <v>34</v>
      </c>
      <c r="Z36" s="65">
        <f>VLOOKUP($A36,'Return Data'!$B$7:$R$526,16,0)</f>
        <v>6.7828999999999997</v>
      </c>
      <c r="AA36" s="67">
        <f t="shared" si="10"/>
        <v>29</v>
      </c>
    </row>
    <row r="37" spans="1:27" x14ac:dyDescent="0.3">
      <c r="A37" s="63" t="s">
        <v>256</v>
      </c>
      <c r="B37" s="64">
        <f>VLOOKUP($A37,'Return Data'!$B$7:$R$526,3,0)</f>
        <v>43999</v>
      </c>
      <c r="C37" s="65">
        <f>VLOOKUP($A37,'Return Data'!$B$7:$R$526,4,0)</f>
        <v>31.350899999999999</v>
      </c>
      <c r="D37" s="65">
        <f>VLOOKUP($A37,'Return Data'!$B$7:$R$526,5,0)</f>
        <v>3.9588000000000001</v>
      </c>
      <c r="E37" s="66">
        <f t="shared" si="0"/>
        <v>18</v>
      </c>
      <c r="F37" s="65">
        <f>VLOOKUP($A37,'Return Data'!$B$7:$R$526,6,0)</f>
        <v>4.1539000000000001</v>
      </c>
      <c r="G37" s="66">
        <f t="shared" si="1"/>
        <v>18</v>
      </c>
      <c r="H37" s="65">
        <f>VLOOKUP($A37,'Return Data'!$B$7:$R$526,7,0)</f>
        <v>4.4279000000000002</v>
      </c>
      <c r="I37" s="66">
        <f t="shared" si="2"/>
        <v>16</v>
      </c>
      <c r="J37" s="65">
        <f>VLOOKUP($A37,'Return Data'!$B$7:$R$526,8,0)</f>
        <v>4.3482000000000003</v>
      </c>
      <c r="K37" s="66">
        <f t="shared" si="3"/>
        <v>1</v>
      </c>
      <c r="L37" s="65">
        <f>VLOOKUP($A37,'Return Data'!$B$7:$R$526,9,0)</f>
        <v>4.577</v>
      </c>
      <c r="M37" s="66">
        <f t="shared" si="4"/>
        <v>1</v>
      </c>
      <c r="N37" s="65">
        <f>VLOOKUP($A37,'Return Data'!$B$7:$R$526,10,0)</f>
        <v>4.6786000000000003</v>
      </c>
      <c r="O37" s="66">
        <f t="shared" si="5"/>
        <v>26</v>
      </c>
      <c r="P37" s="65">
        <f>VLOOKUP($A37,'Return Data'!$B$7:$R$526,11,0)</f>
        <v>5.3273999999999999</v>
      </c>
      <c r="Q37" s="66">
        <f t="shared" si="6"/>
        <v>9</v>
      </c>
      <c r="R37" s="65">
        <f>VLOOKUP($A37,'Return Data'!$B$7:$R$526,12,0)</f>
        <v>5.7003000000000004</v>
      </c>
      <c r="S37" s="66">
        <f t="shared" si="7"/>
        <v>1</v>
      </c>
      <c r="T37" s="65">
        <f>VLOOKUP($A37,'Return Data'!$B$7:$R$526,13,0)</f>
        <v>6.0884999999999998</v>
      </c>
      <c r="U37" s="66">
        <f t="shared" si="8"/>
        <v>1</v>
      </c>
      <c r="V37" s="65">
        <f>VLOOKUP($A37,'Return Data'!$B$7:$R$526,17,0)</f>
        <v>6.8193999999999999</v>
      </c>
      <c r="W37" s="66">
        <f t="shared" si="8"/>
        <v>1</v>
      </c>
      <c r="X37" s="65">
        <f>VLOOKUP($A37,'Return Data'!$B$7:$R$526,14,0)</f>
        <v>6.7468000000000004</v>
      </c>
      <c r="Y37" s="66">
        <f t="shared" si="9"/>
        <v>2</v>
      </c>
      <c r="Z37" s="65">
        <f>VLOOKUP($A37,'Return Data'!$B$7:$R$526,16,0)</f>
        <v>8.0684000000000005</v>
      </c>
      <c r="AA37" s="67">
        <f t="shared" si="10"/>
        <v>1</v>
      </c>
    </row>
    <row r="38" spans="1:27" x14ac:dyDescent="0.3">
      <c r="A38" s="63" t="s">
        <v>257</v>
      </c>
      <c r="B38" s="64">
        <f>VLOOKUP($A38,'Return Data'!$B$7:$R$526,3,0)</f>
        <v>43999</v>
      </c>
      <c r="C38" s="65">
        <f>VLOOKUP($A38,'Return Data'!$B$7:$R$526,4,0)</f>
        <v>27.076599999999999</v>
      </c>
      <c r="D38" s="65">
        <f>VLOOKUP($A38,'Return Data'!$B$7:$R$526,5,0)</f>
        <v>4.3141999999999996</v>
      </c>
      <c r="E38" s="66">
        <f t="shared" si="0"/>
        <v>12</v>
      </c>
      <c r="F38" s="65">
        <f>VLOOKUP($A38,'Return Data'!$B$7:$R$526,6,0)</f>
        <v>3.6857000000000002</v>
      </c>
      <c r="G38" s="66">
        <f t="shared" si="1"/>
        <v>26</v>
      </c>
      <c r="H38" s="65">
        <f>VLOOKUP($A38,'Return Data'!$B$7:$R$526,7,0)</f>
        <v>3.6615000000000002</v>
      </c>
      <c r="I38" s="66">
        <f t="shared" si="2"/>
        <v>29</v>
      </c>
      <c r="J38" s="65">
        <f>VLOOKUP($A38,'Return Data'!$B$7:$R$526,8,0)</f>
        <v>3.2488999999999999</v>
      </c>
      <c r="K38" s="66">
        <f t="shared" si="3"/>
        <v>29</v>
      </c>
      <c r="L38" s="65">
        <f>VLOOKUP($A38,'Return Data'!$B$7:$R$526,9,0)</f>
        <v>3.0649000000000002</v>
      </c>
      <c r="M38" s="66">
        <f t="shared" si="4"/>
        <v>34</v>
      </c>
      <c r="N38" s="65">
        <f>VLOOKUP($A38,'Return Data'!$B$7:$R$526,10,0)</f>
        <v>3.6465000000000001</v>
      </c>
      <c r="O38" s="66">
        <f t="shared" si="5"/>
        <v>32</v>
      </c>
      <c r="P38" s="65">
        <f>VLOOKUP($A38,'Return Data'!$B$7:$R$526,11,0)</f>
        <v>4.2514000000000003</v>
      </c>
      <c r="Q38" s="66">
        <f t="shared" si="6"/>
        <v>34</v>
      </c>
      <c r="R38" s="65">
        <f>VLOOKUP($A38,'Return Data'!$B$7:$R$526,12,0)</f>
        <v>4.5252999999999997</v>
      </c>
      <c r="S38" s="66">
        <f t="shared" si="7"/>
        <v>34</v>
      </c>
      <c r="T38" s="65">
        <f>VLOOKUP($A38,'Return Data'!$B$7:$R$526,13,0)</f>
        <v>4.8749000000000002</v>
      </c>
      <c r="U38" s="66">
        <f t="shared" si="8"/>
        <v>34</v>
      </c>
      <c r="V38" s="65">
        <f>VLOOKUP($A38,'Return Data'!$B$7:$R$526,17,0)</f>
        <v>5.8030999999999997</v>
      </c>
      <c r="W38" s="66">
        <f t="shared" si="8"/>
        <v>30</v>
      </c>
      <c r="X38" s="65">
        <f>VLOOKUP($A38,'Return Data'!$B$7:$R$526,14,0)</f>
        <v>5.9005000000000001</v>
      </c>
      <c r="Y38" s="66">
        <f t="shared" si="9"/>
        <v>31</v>
      </c>
      <c r="Z38" s="65">
        <f>VLOOKUP($A38,'Return Data'!$B$7:$R$526,16,0)</f>
        <v>7.2222</v>
      </c>
      <c r="AA38" s="67">
        <f t="shared" si="10"/>
        <v>24</v>
      </c>
    </row>
    <row r="39" spans="1:27" x14ac:dyDescent="0.3">
      <c r="A39" s="63" t="s">
        <v>260</v>
      </c>
      <c r="B39" s="64">
        <f>VLOOKUP($A39,'Return Data'!$B$7:$R$526,3,0)</f>
        <v>43999</v>
      </c>
      <c r="C39" s="65">
        <f>VLOOKUP($A39,'Return Data'!$B$7:$R$526,4,0)</f>
        <v>3124.6626000000001</v>
      </c>
      <c r="D39" s="65">
        <f>VLOOKUP($A39,'Return Data'!$B$7:$R$526,5,0)</f>
        <v>4.0012999999999996</v>
      </c>
      <c r="E39" s="66">
        <f t="shared" si="0"/>
        <v>15</v>
      </c>
      <c r="F39" s="65">
        <f>VLOOKUP($A39,'Return Data'!$B$7:$R$526,6,0)</f>
        <v>4.9653999999999998</v>
      </c>
      <c r="G39" s="66">
        <f t="shared" si="1"/>
        <v>8</v>
      </c>
      <c r="H39" s="65">
        <f>VLOOKUP($A39,'Return Data'!$B$7:$R$526,7,0)</f>
        <v>4.8175999999999997</v>
      </c>
      <c r="I39" s="66">
        <f t="shared" si="2"/>
        <v>7</v>
      </c>
      <c r="J39" s="65">
        <f>VLOOKUP($A39,'Return Data'!$B$7:$R$526,8,0)</f>
        <v>4.0197000000000003</v>
      </c>
      <c r="K39" s="66">
        <f t="shared" si="3"/>
        <v>11</v>
      </c>
      <c r="L39" s="65">
        <f>VLOOKUP($A39,'Return Data'!$B$7:$R$526,9,0)</f>
        <v>3.9607000000000001</v>
      </c>
      <c r="M39" s="66">
        <f t="shared" si="4"/>
        <v>12</v>
      </c>
      <c r="N39" s="65">
        <f>VLOOKUP($A39,'Return Data'!$B$7:$R$526,10,0)</f>
        <v>5.2004999999999999</v>
      </c>
      <c r="O39" s="66">
        <f t="shared" si="5"/>
        <v>15</v>
      </c>
      <c r="P39" s="65">
        <f>VLOOKUP($A39,'Return Data'!$B$7:$R$526,11,0)</f>
        <v>5.2015000000000002</v>
      </c>
      <c r="Q39" s="66">
        <f t="shared" si="6"/>
        <v>15</v>
      </c>
      <c r="R39" s="65">
        <f>VLOOKUP($A39,'Return Data'!$B$7:$R$526,12,0)</f>
        <v>5.3018000000000001</v>
      </c>
      <c r="S39" s="66">
        <f t="shared" si="7"/>
        <v>16</v>
      </c>
      <c r="T39" s="65">
        <f>VLOOKUP($A39,'Return Data'!$B$7:$R$526,13,0)</f>
        <v>5.5705999999999998</v>
      </c>
      <c r="U39" s="66">
        <f t="shared" si="8"/>
        <v>18</v>
      </c>
      <c r="V39" s="65">
        <f>VLOOKUP($A39,'Return Data'!$B$7:$R$526,17,0)</f>
        <v>6.4806999999999997</v>
      </c>
      <c r="W39" s="66">
        <f t="shared" si="8"/>
        <v>20</v>
      </c>
      <c r="X39" s="65">
        <f>VLOOKUP($A39,'Return Data'!$B$7:$R$526,14,0)</f>
        <v>6.5811999999999999</v>
      </c>
      <c r="Y39" s="66">
        <f t="shared" si="9"/>
        <v>23</v>
      </c>
      <c r="Z39" s="65">
        <f>VLOOKUP($A39,'Return Data'!$B$7:$R$526,16,0)</f>
        <v>7.2023999999999999</v>
      </c>
      <c r="AA39" s="67">
        <f t="shared" si="10"/>
        <v>25</v>
      </c>
    </row>
    <row r="40" spans="1:27" x14ac:dyDescent="0.3">
      <c r="A40" s="63" t="s">
        <v>261</v>
      </c>
      <c r="B40" s="64">
        <f>VLOOKUP($A40,'Return Data'!$B$7:$R$526,3,0)</f>
        <v>43999</v>
      </c>
      <c r="C40" s="65">
        <f>VLOOKUP($A40,'Return Data'!$B$7:$R$526,4,0)</f>
        <v>42.049300000000002</v>
      </c>
      <c r="D40" s="65">
        <f>VLOOKUP($A40,'Return Data'!$B$7:$R$526,5,0)</f>
        <v>3.7328999999999999</v>
      </c>
      <c r="E40" s="66">
        <f t="shared" si="0"/>
        <v>25</v>
      </c>
      <c r="F40" s="65">
        <f>VLOOKUP($A40,'Return Data'!$B$7:$R$526,6,0)</f>
        <v>4.2838000000000003</v>
      </c>
      <c r="G40" s="66">
        <f t="shared" si="1"/>
        <v>16</v>
      </c>
      <c r="H40" s="65">
        <f>VLOOKUP($A40,'Return Data'!$B$7:$R$526,7,0)</f>
        <v>4.2320000000000002</v>
      </c>
      <c r="I40" s="66">
        <f t="shared" si="2"/>
        <v>18</v>
      </c>
      <c r="J40" s="65">
        <f>VLOOKUP($A40,'Return Data'!$B$7:$R$526,8,0)</f>
        <v>3.7191999999999998</v>
      </c>
      <c r="K40" s="66">
        <f t="shared" si="3"/>
        <v>21</v>
      </c>
      <c r="L40" s="65">
        <f>VLOOKUP($A40,'Return Data'!$B$7:$R$526,9,0)</f>
        <v>3.7978999999999998</v>
      </c>
      <c r="M40" s="66">
        <f t="shared" si="4"/>
        <v>18</v>
      </c>
      <c r="N40" s="65">
        <f>VLOOKUP($A40,'Return Data'!$B$7:$R$526,10,0)</f>
        <v>4.9569999999999999</v>
      </c>
      <c r="O40" s="66">
        <f t="shared" si="5"/>
        <v>22</v>
      </c>
      <c r="P40" s="65">
        <f>VLOOKUP($A40,'Return Data'!$B$7:$R$526,11,0)</f>
        <v>5.1455000000000002</v>
      </c>
      <c r="Q40" s="66">
        <f t="shared" si="6"/>
        <v>20</v>
      </c>
      <c r="R40" s="65">
        <f>VLOOKUP($A40,'Return Data'!$B$7:$R$526,12,0)</f>
        <v>5.2736999999999998</v>
      </c>
      <c r="S40" s="66">
        <f t="shared" si="7"/>
        <v>18</v>
      </c>
      <c r="T40" s="65">
        <f>VLOOKUP($A40,'Return Data'!$B$7:$R$526,13,0)</f>
        <v>5.5808</v>
      </c>
      <c r="U40" s="66">
        <f t="shared" si="8"/>
        <v>17</v>
      </c>
      <c r="V40" s="65">
        <f>VLOOKUP($A40,'Return Data'!$B$7:$R$526,17,0)</f>
        <v>6.5548999999999999</v>
      </c>
      <c r="W40" s="66">
        <f t="shared" si="8"/>
        <v>14</v>
      </c>
      <c r="X40" s="65">
        <f>VLOOKUP($A40,'Return Data'!$B$7:$R$526,14,0)</f>
        <v>6.6429</v>
      </c>
      <c r="Y40" s="66">
        <f t="shared" si="9"/>
        <v>16</v>
      </c>
      <c r="Z40" s="65">
        <f>VLOOKUP($A40,'Return Data'!$B$7:$R$526,16,0)</f>
        <v>7.6097000000000001</v>
      </c>
      <c r="AA40" s="67">
        <f t="shared" si="10"/>
        <v>11</v>
      </c>
    </row>
    <row r="41" spans="1:27" x14ac:dyDescent="0.3">
      <c r="A41" s="63" t="s">
        <v>262</v>
      </c>
      <c r="B41" s="64">
        <f>VLOOKUP($A41,'Return Data'!$B$7:$R$526,3,0)</f>
        <v>43999</v>
      </c>
      <c r="C41" s="65">
        <f>VLOOKUP($A41,'Return Data'!$B$7:$R$526,4,0)</f>
        <v>3146.3730999999998</v>
      </c>
      <c r="D41" s="65">
        <f>VLOOKUP($A41,'Return Data'!$B$7:$R$526,5,0)</f>
        <v>4.3739999999999997</v>
      </c>
      <c r="E41" s="66">
        <f t="shared" si="0"/>
        <v>9</v>
      </c>
      <c r="F41" s="65">
        <f>VLOOKUP($A41,'Return Data'!$B$7:$R$526,6,0)</f>
        <v>4.6365999999999996</v>
      </c>
      <c r="G41" s="66">
        <f t="shared" si="1"/>
        <v>12</v>
      </c>
      <c r="H41" s="65">
        <f>VLOOKUP($A41,'Return Data'!$B$7:$R$526,7,0)</f>
        <v>4.5953999999999997</v>
      </c>
      <c r="I41" s="66">
        <f t="shared" si="2"/>
        <v>13</v>
      </c>
      <c r="J41" s="65">
        <f>VLOOKUP($A41,'Return Data'!$B$7:$R$526,8,0)</f>
        <v>3.85</v>
      </c>
      <c r="K41" s="66">
        <f t="shared" si="3"/>
        <v>16</v>
      </c>
      <c r="L41" s="65">
        <f>VLOOKUP($A41,'Return Data'!$B$7:$R$526,9,0)</f>
        <v>3.9436</v>
      </c>
      <c r="M41" s="66">
        <f t="shared" si="4"/>
        <v>14</v>
      </c>
      <c r="N41" s="65">
        <f>VLOOKUP($A41,'Return Data'!$B$7:$R$526,10,0)</f>
        <v>5.6669999999999998</v>
      </c>
      <c r="O41" s="66">
        <f t="shared" si="5"/>
        <v>3</v>
      </c>
      <c r="P41" s="65">
        <f>VLOOKUP($A41,'Return Data'!$B$7:$R$526,11,0)</f>
        <v>5.4462000000000002</v>
      </c>
      <c r="Q41" s="66">
        <f t="shared" si="6"/>
        <v>3</v>
      </c>
      <c r="R41" s="65">
        <f>VLOOKUP($A41,'Return Data'!$B$7:$R$526,12,0)</f>
        <v>5.4642999999999997</v>
      </c>
      <c r="S41" s="66">
        <f t="shared" si="7"/>
        <v>3</v>
      </c>
      <c r="T41" s="65">
        <f>VLOOKUP($A41,'Return Data'!$B$7:$R$526,13,0)</f>
        <v>5.7157</v>
      </c>
      <c r="U41" s="66">
        <f t="shared" si="8"/>
        <v>7</v>
      </c>
      <c r="V41" s="65">
        <f>VLOOKUP($A41,'Return Data'!$B$7:$R$526,17,0)</f>
        <v>6.6130000000000004</v>
      </c>
      <c r="W41" s="66">
        <f t="shared" si="8"/>
        <v>8</v>
      </c>
      <c r="X41" s="65">
        <f>VLOOKUP($A41,'Return Data'!$B$7:$R$526,14,0)</f>
        <v>6.7053000000000003</v>
      </c>
      <c r="Y41" s="66">
        <f t="shared" si="9"/>
        <v>8</v>
      </c>
      <c r="Z41" s="65">
        <f>VLOOKUP($A41,'Return Data'!$B$7:$R$526,16,0)</f>
        <v>7.5229999999999997</v>
      </c>
      <c r="AA41" s="67">
        <f t="shared" si="10"/>
        <v>15</v>
      </c>
    </row>
    <row r="42" spans="1:27" x14ac:dyDescent="0.3">
      <c r="A42" s="63" t="s">
        <v>430</v>
      </c>
      <c r="B42" s="64">
        <f>VLOOKUP($A42,'Return Data'!$B$7:$R$526,3,0)</f>
        <v>43999</v>
      </c>
      <c r="C42" s="65">
        <f>VLOOKUP($A42,'Return Data'!$B$7:$R$526,4,0)</f>
        <v>2295.1590999999999</v>
      </c>
      <c r="D42" s="65">
        <f>VLOOKUP($A42,'Return Data'!$B$7:$R$526,5,0)</f>
        <v>21.916399999999999</v>
      </c>
      <c r="E42" s="66">
        <f t="shared" si="0"/>
        <v>1</v>
      </c>
      <c r="F42" s="65">
        <f>VLOOKUP($A42,'Return Data'!$B$7:$R$526,6,0)</f>
        <v>8.9864999999999995</v>
      </c>
      <c r="G42" s="66">
        <f t="shared" si="1"/>
        <v>1</v>
      </c>
      <c r="H42" s="65">
        <f>VLOOKUP($A42,'Return Data'!$B$7:$R$526,7,0)</f>
        <v>5.3821000000000003</v>
      </c>
      <c r="I42" s="66">
        <f t="shared" si="2"/>
        <v>1</v>
      </c>
      <c r="J42" s="65">
        <f>VLOOKUP($A42,'Return Data'!$B$7:$R$526,8,0)</f>
        <v>4.0707000000000004</v>
      </c>
      <c r="K42" s="66">
        <f t="shared" si="3"/>
        <v>9</v>
      </c>
      <c r="L42" s="65">
        <f>VLOOKUP($A42,'Return Data'!$B$7:$R$526,9,0)</f>
        <v>3.28</v>
      </c>
      <c r="M42" s="66">
        <f t="shared" si="4"/>
        <v>28</v>
      </c>
      <c r="N42" s="65">
        <f>VLOOKUP($A42,'Return Data'!$B$7:$R$526,10,0)</f>
        <v>2.5857000000000001</v>
      </c>
      <c r="O42" s="66">
        <f t="shared" si="5"/>
        <v>38</v>
      </c>
      <c r="P42" s="65">
        <f>VLOOKUP($A42,'Return Data'!$B$7:$R$526,11,0)</f>
        <v>3.4283000000000001</v>
      </c>
      <c r="Q42" s="66">
        <f t="shared" si="6"/>
        <v>38</v>
      </c>
      <c r="R42" s="65">
        <f>VLOOKUP($A42,'Return Data'!$B$7:$R$526,12,0)</f>
        <v>3.7423000000000002</v>
      </c>
      <c r="S42" s="66">
        <f t="shared" si="7"/>
        <v>38</v>
      </c>
      <c r="T42" s="65">
        <f>VLOOKUP($A42,'Return Data'!$B$7:$R$526,13,0)</f>
        <v>4.0500999999999996</v>
      </c>
      <c r="U42" s="66">
        <f t="shared" si="8"/>
        <v>38</v>
      </c>
      <c r="V42" s="65">
        <f>VLOOKUP($A42,'Return Data'!$B$7:$R$526,17,0)</f>
        <v>4.8922999999999996</v>
      </c>
      <c r="W42" s="66">
        <f t="shared" si="8"/>
        <v>33</v>
      </c>
      <c r="X42" s="65">
        <f>VLOOKUP($A42,'Return Data'!$B$7:$R$526,14,0)</f>
        <v>5.7945000000000002</v>
      </c>
      <c r="Y42" s="66">
        <f t="shared" si="9"/>
        <v>32</v>
      </c>
      <c r="Z42" s="65">
        <f>VLOOKUP($A42,'Return Data'!$B$7:$R$526,16,0)</f>
        <v>6.2027000000000001</v>
      </c>
      <c r="AA42" s="67">
        <f t="shared" si="10"/>
        <v>32</v>
      </c>
    </row>
    <row r="43" spans="1:27" x14ac:dyDescent="0.3">
      <c r="A43" s="63" t="s">
        <v>263</v>
      </c>
      <c r="B43" s="64">
        <f>VLOOKUP($A43,'Return Data'!$B$7:$R$526,3,0)</f>
        <v>43999</v>
      </c>
      <c r="C43" s="65">
        <f>VLOOKUP($A43,'Return Data'!$B$7:$R$526,4,0)</f>
        <v>1917.8146999999999</v>
      </c>
      <c r="D43" s="65">
        <f>VLOOKUP($A43,'Return Data'!$B$7:$R$526,5,0)</f>
        <v>3.7250000000000001</v>
      </c>
      <c r="E43" s="66">
        <f t="shared" si="0"/>
        <v>26</v>
      </c>
      <c r="F43" s="65">
        <f>VLOOKUP($A43,'Return Data'!$B$7:$R$526,6,0)</f>
        <v>5.1675000000000004</v>
      </c>
      <c r="G43" s="66">
        <f t="shared" si="1"/>
        <v>3</v>
      </c>
      <c r="H43" s="65">
        <f>VLOOKUP($A43,'Return Data'!$B$7:$R$526,7,0)</f>
        <v>4.6441999999999997</v>
      </c>
      <c r="I43" s="66">
        <f t="shared" si="2"/>
        <v>11</v>
      </c>
      <c r="J43" s="65">
        <f>VLOOKUP($A43,'Return Data'!$B$7:$R$526,8,0)</f>
        <v>3.9279000000000002</v>
      </c>
      <c r="K43" s="66">
        <f t="shared" si="3"/>
        <v>13</v>
      </c>
      <c r="L43" s="65">
        <f>VLOOKUP($A43,'Return Data'!$B$7:$R$526,9,0)</f>
        <v>4.0641999999999996</v>
      </c>
      <c r="M43" s="66">
        <f t="shared" si="4"/>
        <v>10</v>
      </c>
      <c r="N43" s="65">
        <f>VLOOKUP($A43,'Return Data'!$B$7:$R$526,10,0)</f>
        <v>5.8494999999999999</v>
      </c>
      <c r="O43" s="66">
        <f t="shared" si="5"/>
        <v>1</v>
      </c>
      <c r="P43" s="65">
        <f>VLOOKUP($A43,'Return Data'!$B$7:$R$526,11,0)</f>
        <v>5.4724000000000004</v>
      </c>
      <c r="Q43" s="66">
        <f t="shared" si="6"/>
        <v>2</v>
      </c>
      <c r="R43" s="65">
        <f>VLOOKUP($A43,'Return Data'!$B$7:$R$526,12,0)</f>
        <v>5.4367000000000001</v>
      </c>
      <c r="S43" s="66">
        <f t="shared" si="7"/>
        <v>7</v>
      </c>
      <c r="T43" s="65">
        <f>VLOOKUP($A43,'Return Data'!$B$7:$R$526,13,0)</f>
        <v>5.6670999999999996</v>
      </c>
      <c r="U43" s="66">
        <f t="shared" si="8"/>
        <v>10</v>
      </c>
      <c r="V43" s="65">
        <f>VLOOKUP($A43,'Return Data'!$B$7:$R$526,17,0)</f>
        <v>4.6199000000000003</v>
      </c>
      <c r="W43" s="66">
        <f t="shared" si="8"/>
        <v>34</v>
      </c>
      <c r="X43" s="65">
        <f>VLOOKUP($A43,'Return Data'!$B$7:$R$526,14,0)</f>
        <v>5.3353000000000002</v>
      </c>
      <c r="Y43" s="66">
        <f t="shared" si="9"/>
        <v>33</v>
      </c>
      <c r="Z43" s="65">
        <f>VLOOKUP($A43,'Return Data'!$B$7:$R$526,16,0)</f>
        <v>7.4896000000000003</v>
      </c>
      <c r="AA43" s="67">
        <f t="shared" si="10"/>
        <v>16</v>
      </c>
    </row>
    <row r="44" spans="1:27" x14ac:dyDescent="0.3">
      <c r="A44" s="63" t="s">
        <v>264</v>
      </c>
      <c r="B44" s="64">
        <f>VLOOKUP($A44,'Return Data'!$B$7:$R$526,3,0)</f>
        <v>43999</v>
      </c>
      <c r="C44" s="65">
        <f>VLOOKUP($A44,'Return Data'!$B$7:$R$526,4,0)</f>
        <v>3270.3771999999999</v>
      </c>
      <c r="D44" s="65">
        <f>VLOOKUP($A44,'Return Data'!$B$7:$R$526,5,0)</f>
        <v>4.5575000000000001</v>
      </c>
      <c r="E44" s="66">
        <f t="shared" si="0"/>
        <v>7</v>
      </c>
      <c r="F44" s="65">
        <f>VLOOKUP($A44,'Return Data'!$B$7:$R$526,6,0)</f>
        <v>4.6536</v>
      </c>
      <c r="G44" s="66">
        <f t="shared" si="1"/>
        <v>11</v>
      </c>
      <c r="H44" s="65">
        <f>VLOOKUP($A44,'Return Data'!$B$7:$R$526,7,0)</f>
        <v>4.6445999999999996</v>
      </c>
      <c r="I44" s="66">
        <f t="shared" si="2"/>
        <v>10</v>
      </c>
      <c r="J44" s="65">
        <f>VLOOKUP($A44,'Return Data'!$B$7:$R$526,8,0)</f>
        <v>3.9177</v>
      </c>
      <c r="K44" s="66">
        <f t="shared" si="3"/>
        <v>14</v>
      </c>
      <c r="L44" s="65">
        <f>VLOOKUP($A44,'Return Data'!$B$7:$R$526,9,0)</f>
        <v>3.8788999999999998</v>
      </c>
      <c r="M44" s="66">
        <f t="shared" si="4"/>
        <v>16</v>
      </c>
      <c r="N44" s="65">
        <f>VLOOKUP($A44,'Return Data'!$B$7:$R$526,10,0)</f>
        <v>5.2271000000000001</v>
      </c>
      <c r="O44" s="66">
        <f t="shared" si="5"/>
        <v>14</v>
      </c>
      <c r="P44" s="65">
        <f>VLOOKUP($A44,'Return Data'!$B$7:$R$526,11,0)</f>
        <v>5.1711999999999998</v>
      </c>
      <c r="Q44" s="66">
        <f t="shared" si="6"/>
        <v>16</v>
      </c>
      <c r="R44" s="65">
        <f>VLOOKUP($A44,'Return Data'!$B$7:$R$526,12,0)</f>
        <v>5.2910000000000004</v>
      </c>
      <c r="S44" s="66">
        <f t="shared" si="7"/>
        <v>17</v>
      </c>
      <c r="T44" s="65">
        <f>VLOOKUP($A44,'Return Data'!$B$7:$R$526,13,0)</f>
        <v>5.5964</v>
      </c>
      <c r="U44" s="66">
        <f t="shared" si="8"/>
        <v>16</v>
      </c>
      <c r="V44" s="65">
        <f>VLOOKUP($A44,'Return Data'!$B$7:$R$526,17,0)</f>
        <v>6.5677000000000003</v>
      </c>
      <c r="W44" s="66">
        <f t="shared" si="8"/>
        <v>12</v>
      </c>
      <c r="X44" s="65">
        <f>VLOOKUP($A44,'Return Data'!$B$7:$R$526,14,0)</f>
        <v>6.6756000000000002</v>
      </c>
      <c r="Y44" s="66">
        <f t="shared" si="9"/>
        <v>11</v>
      </c>
      <c r="Z44" s="65">
        <f>VLOOKUP($A44,'Return Data'!$B$7:$R$526,16,0)</f>
        <v>7.2868000000000004</v>
      </c>
      <c r="AA44" s="67">
        <f t="shared" si="10"/>
        <v>22</v>
      </c>
    </row>
    <row r="45" spans="1:27" x14ac:dyDescent="0.3">
      <c r="A45" s="63" t="s">
        <v>265</v>
      </c>
      <c r="B45" s="64">
        <f>VLOOKUP($A45,'Return Data'!$B$7:$R$526,3,0)</f>
        <v>43999</v>
      </c>
      <c r="C45" s="65">
        <f>VLOOKUP($A45,'Return Data'!$B$7:$R$526,4,0)</f>
        <v>1085.0880999999999</v>
      </c>
      <c r="D45" s="65">
        <f>VLOOKUP($A45,'Return Data'!$B$7:$R$526,5,0)</f>
        <v>3.7778999999999998</v>
      </c>
      <c r="E45" s="66">
        <f t="shared" si="0"/>
        <v>24</v>
      </c>
      <c r="F45" s="65">
        <f>VLOOKUP($A45,'Return Data'!$B$7:$R$526,6,0)</f>
        <v>3.2559</v>
      </c>
      <c r="G45" s="66">
        <f t="shared" si="1"/>
        <v>34</v>
      </c>
      <c r="H45" s="65">
        <f>VLOOKUP($A45,'Return Data'!$B$7:$R$526,7,0)</f>
        <v>3.2345999999999999</v>
      </c>
      <c r="I45" s="66">
        <f t="shared" si="2"/>
        <v>37</v>
      </c>
      <c r="J45" s="65">
        <f>VLOOKUP($A45,'Return Data'!$B$7:$R$526,8,0)</f>
        <v>3.0714000000000001</v>
      </c>
      <c r="K45" s="66">
        <f t="shared" si="3"/>
        <v>36</v>
      </c>
      <c r="L45" s="65">
        <f>VLOOKUP($A45,'Return Data'!$B$7:$R$526,9,0)</f>
        <v>3.1088</v>
      </c>
      <c r="M45" s="66">
        <f t="shared" si="4"/>
        <v>31</v>
      </c>
      <c r="N45" s="65">
        <f>VLOOKUP($A45,'Return Data'!$B$7:$R$526,10,0)</f>
        <v>3.5695000000000001</v>
      </c>
      <c r="O45" s="66">
        <f t="shared" si="5"/>
        <v>33</v>
      </c>
      <c r="P45" s="65">
        <f>VLOOKUP($A45,'Return Data'!$B$7:$R$526,11,0)</f>
        <v>4.3891</v>
      </c>
      <c r="Q45" s="66">
        <f t="shared" si="6"/>
        <v>31</v>
      </c>
      <c r="R45" s="65">
        <f>VLOOKUP($A45,'Return Data'!$B$7:$R$526,12,0)</f>
        <v>4.8090000000000002</v>
      </c>
      <c r="S45" s="66">
        <f t="shared" si="7"/>
        <v>30</v>
      </c>
      <c r="T45" s="65">
        <f>VLOOKUP($A45,'Return Data'!$B$7:$R$526,13,0)</f>
        <v>5.2835999999999999</v>
      </c>
      <c r="U45" s="66">
        <f t="shared" si="8"/>
        <v>29</v>
      </c>
      <c r="V45" s="65"/>
      <c r="W45" s="66"/>
      <c r="X45" s="65"/>
      <c r="Y45" s="66"/>
      <c r="Z45" s="65">
        <f>VLOOKUP($A45,'Return Data'!$B$7:$R$526,16,0)</f>
        <v>5.9077000000000002</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4.4005289473684206</v>
      </c>
      <c r="E47" s="65"/>
      <c r="F47" s="75">
        <f>AVERAGE(F8:F45)</f>
        <v>4.2321578947368419</v>
      </c>
      <c r="G47" s="65"/>
      <c r="H47" s="75">
        <f>AVERAGE(H8:H45)</f>
        <v>4.1765263157894745</v>
      </c>
      <c r="I47" s="65"/>
      <c r="J47" s="75">
        <f>AVERAGE(J8:J45)</f>
        <v>3.6981736842105262</v>
      </c>
      <c r="K47" s="65"/>
      <c r="L47" s="75">
        <f>AVERAGE(L8:L45)</f>
        <v>3.6921263157894741</v>
      </c>
      <c r="M47" s="65"/>
      <c r="N47" s="75">
        <f>AVERAGE(N8:N45)</f>
        <v>4.7366710526315794</v>
      </c>
      <c r="O47" s="65"/>
      <c r="P47" s="75">
        <f>AVERAGE(P8:P45)</f>
        <v>4.9273605263157902</v>
      </c>
      <c r="Q47" s="65"/>
      <c r="R47" s="75">
        <f>AVERAGE(R8:R45)</f>
        <v>5.0931526315789482</v>
      </c>
      <c r="S47" s="65"/>
      <c r="T47" s="75">
        <f>AVERAGE(T8:T45)</f>
        <v>5.3999684210526295</v>
      </c>
      <c r="U47" s="65"/>
      <c r="V47" s="75">
        <f>AVERAGE(V8:V45)</f>
        <v>6.2133714285714303</v>
      </c>
      <c r="W47" s="65"/>
      <c r="X47" s="75">
        <f>AVERAGE(X8:X45)</f>
        <v>6.4314529411764694</v>
      </c>
      <c r="Y47" s="65"/>
      <c r="Z47" s="75">
        <f>AVERAGE(Z8:Z45)</f>
        <v>7.0602605263157905</v>
      </c>
      <c r="AA47" s="76"/>
    </row>
    <row r="48" spans="1:27" x14ac:dyDescent="0.3">
      <c r="A48" s="73" t="s">
        <v>28</v>
      </c>
      <c r="B48" s="74"/>
      <c r="C48" s="74"/>
      <c r="D48" s="75">
        <f>MIN(D8:D45)</f>
        <v>2.6423999999999999</v>
      </c>
      <c r="E48" s="65"/>
      <c r="F48" s="75">
        <f>MIN(F8:F45)</f>
        <v>2.6404000000000001</v>
      </c>
      <c r="G48" s="65"/>
      <c r="H48" s="75">
        <f>MIN(H8:H45)</f>
        <v>2.6812</v>
      </c>
      <c r="I48" s="65"/>
      <c r="J48" s="75">
        <f>MIN(J8:J45)</f>
        <v>2.7507000000000001</v>
      </c>
      <c r="K48" s="65"/>
      <c r="L48" s="75">
        <f>MIN(L8:L45)</f>
        <v>2.7244999999999999</v>
      </c>
      <c r="M48" s="65"/>
      <c r="N48" s="75">
        <f>MIN(N8:N45)</f>
        <v>2.5857000000000001</v>
      </c>
      <c r="O48" s="65"/>
      <c r="P48" s="75">
        <f>MIN(P8:P45)</f>
        <v>3.4283000000000001</v>
      </c>
      <c r="Q48" s="65"/>
      <c r="R48" s="75">
        <f>MIN(R8:R45)</f>
        <v>3.7423000000000002</v>
      </c>
      <c r="S48" s="65"/>
      <c r="T48" s="75">
        <f>MIN(T8:T45)</f>
        <v>4.0500999999999996</v>
      </c>
      <c r="U48" s="65"/>
      <c r="V48" s="75">
        <f>MIN(V8:V45)</f>
        <v>1.5089999999999999</v>
      </c>
      <c r="W48" s="65"/>
      <c r="X48" s="75">
        <f>MIN(X8:X45)</f>
        <v>3.2862</v>
      </c>
      <c r="Y48" s="65"/>
      <c r="Z48" s="75">
        <f>MIN(Z8:Z45)</f>
        <v>4.3765000000000001</v>
      </c>
      <c r="AA48" s="76"/>
    </row>
    <row r="49" spans="1:27" ht="15" thickBot="1" x14ac:dyDescent="0.35">
      <c r="A49" s="77" t="s">
        <v>29</v>
      </c>
      <c r="B49" s="78"/>
      <c r="C49" s="78"/>
      <c r="D49" s="79">
        <f>MAX(D8:D45)</f>
        <v>21.916399999999999</v>
      </c>
      <c r="E49" s="95"/>
      <c r="F49" s="79">
        <f>MAX(F8:F45)</f>
        <v>8.9864999999999995</v>
      </c>
      <c r="G49" s="95"/>
      <c r="H49" s="79">
        <f>MAX(H8:H45)</f>
        <v>5.3821000000000003</v>
      </c>
      <c r="I49" s="95"/>
      <c r="J49" s="79">
        <f>MAX(J8:J45)</f>
        <v>4.3482000000000003</v>
      </c>
      <c r="K49" s="95"/>
      <c r="L49" s="79">
        <f>MAX(L8:L45)</f>
        <v>4.577</v>
      </c>
      <c r="M49" s="95"/>
      <c r="N49" s="79">
        <f>MAX(N8:N45)</f>
        <v>5.8494999999999999</v>
      </c>
      <c r="O49" s="95"/>
      <c r="P49" s="79">
        <f>MAX(P8:P45)</f>
        <v>5.5547000000000004</v>
      </c>
      <c r="Q49" s="95"/>
      <c r="R49" s="79">
        <f>MAX(R8:R45)</f>
        <v>5.7003000000000004</v>
      </c>
      <c r="S49" s="95"/>
      <c r="T49" s="79">
        <f>MAX(T8:T45)</f>
        <v>6.0884999999999998</v>
      </c>
      <c r="U49" s="95"/>
      <c r="V49" s="79">
        <f>MAX(V8:V45)</f>
        <v>6.8193999999999999</v>
      </c>
      <c r="W49" s="95"/>
      <c r="X49" s="79">
        <f>MAX(X8:X45)</f>
        <v>6.7473000000000001</v>
      </c>
      <c r="Y49" s="95"/>
      <c r="Z49" s="79">
        <f>MAX(Z8:Z45)</f>
        <v>8.0684000000000005</v>
      </c>
      <c r="AA49" s="80"/>
    </row>
    <row r="50" spans="1:27" x14ac:dyDescent="0.3">
      <c r="A50" s="113" t="s">
        <v>436</v>
      </c>
    </row>
    <row r="51" spans="1:27" x14ac:dyDescent="0.3">
      <c r="A51" s="14" t="s">
        <v>342</v>
      </c>
    </row>
  </sheetData>
  <sheetProtection algorithmName="SHA-512" hashValue="SZMG4IbLazSsTiFHCrHXIyMSxv47XnplhvvidylLTmnQy9LHF/WYIJ90Seg7NW3/FnfCGj2Frpt2nohImqmv8Q==" saltValue="fxlfun50IJl7cKQF/Vn2tw=="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371"/>
  <sheetViews>
    <sheetView workbookViewId="0">
      <pane xSplit="2" ySplit="5" topLeftCell="C6"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100"/>
    <col min="2" max="2" width="40.44140625" customWidth="1"/>
    <col min="3" max="3" width="9.88671875" style="100"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1" t="b">
        <f>EXACT(A2,A5)</f>
        <v>1</v>
      </c>
      <c r="B1" s="114" t="b">
        <f t="shared" ref="B1:R1" si="0">EXACT(B2,B5)</f>
        <v>1</v>
      </c>
      <c r="C1" s="114" t="b">
        <f t="shared" si="0"/>
        <v>1</v>
      </c>
      <c r="D1" s="114" t="b">
        <f t="shared" si="0"/>
        <v>1</v>
      </c>
      <c r="E1" s="114" t="b">
        <f t="shared" si="0"/>
        <v>1</v>
      </c>
      <c r="F1" s="114" t="b">
        <f t="shared" si="0"/>
        <v>1</v>
      </c>
      <c r="G1" s="114" t="b">
        <f t="shared" si="0"/>
        <v>1</v>
      </c>
      <c r="H1" s="114" t="b">
        <f t="shared" si="0"/>
        <v>1</v>
      </c>
      <c r="I1" s="114" t="b">
        <f t="shared" si="0"/>
        <v>1</v>
      </c>
      <c r="J1" s="114" t="b">
        <f t="shared" si="0"/>
        <v>1</v>
      </c>
      <c r="K1" s="114" t="b">
        <f t="shared" si="0"/>
        <v>1</v>
      </c>
      <c r="L1" s="114" t="b">
        <f t="shared" si="0"/>
        <v>1</v>
      </c>
      <c r="M1" s="114" t="b">
        <f t="shared" si="0"/>
        <v>1</v>
      </c>
      <c r="N1" s="114" t="b">
        <f t="shared" si="0"/>
        <v>1</v>
      </c>
      <c r="O1" s="114" t="b">
        <f t="shared" si="0"/>
        <v>1</v>
      </c>
      <c r="P1" s="114" t="b">
        <f t="shared" si="0"/>
        <v>1</v>
      </c>
      <c r="Q1" s="114" t="b">
        <f t="shared" si="0"/>
        <v>1</v>
      </c>
      <c r="R1" s="114" t="b">
        <f t="shared" si="0"/>
        <v>1</v>
      </c>
    </row>
    <row r="2" spans="1:18" s="60" customFormat="1" x14ac:dyDescent="0.3">
      <c r="A2" s="112" t="s">
        <v>357</v>
      </c>
      <c r="B2" s="99" t="s">
        <v>7</v>
      </c>
      <c r="C2" s="109" t="s">
        <v>383</v>
      </c>
      <c r="D2" s="99" t="s">
        <v>8</v>
      </c>
      <c r="E2" s="99" t="s">
        <v>9</v>
      </c>
      <c r="F2" s="107" t="s">
        <v>115</v>
      </c>
      <c r="G2" s="107" t="s">
        <v>116</v>
      </c>
      <c r="H2" s="107" t="s">
        <v>117</v>
      </c>
      <c r="I2" s="107" t="s">
        <v>47</v>
      </c>
      <c r="J2" s="107" t="s">
        <v>48</v>
      </c>
      <c r="K2" s="107" t="s">
        <v>1</v>
      </c>
      <c r="L2" s="107" t="s">
        <v>2</v>
      </c>
      <c r="M2" s="107" t="s">
        <v>3</v>
      </c>
      <c r="N2" s="107" t="s">
        <v>4</v>
      </c>
      <c r="O2" s="107" t="s">
        <v>5</v>
      </c>
      <c r="P2" s="107" t="s">
        <v>6</v>
      </c>
      <c r="Q2" s="107" t="s">
        <v>46</v>
      </c>
      <c r="R2" s="99" t="s">
        <v>384</v>
      </c>
    </row>
    <row r="3" spans="1:18" s="60" customFormat="1" x14ac:dyDescent="0.3">
      <c r="A3" s="100"/>
      <c r="C3" s="100"/>
    </row>
    <row r="4" spans="1:18" x14ac:dyDescent="0.3">
      <c r="B4" s="138"/>
      <c r="C4" s="138"/>
      <c r="D4" s="138"/>
      <c r="E4" s="138"/>
      <c r="F4" s="138" t="s">
        <v>0</v>
      </c>
      <c r="G4" s="138"/>
      <c r="H4" s="138"/>
      <c r="I4" s="138"/>
      <c r="J4" s="138"/>
      <c r="K4" s="138"/>
      <c r="L4" s="138"/>
      <c r="M4" s="138"/>
      <c r="N4" s="138"/>
      <c r="O4" s="138"/>
      <c r="P4" s="138"/>
      <c r="Q4" s="138"/>
      <c r="R4" s="138"/>
    </row>
    <row r="5" spans="1:18" x14ac:dyDescent="0.3">
      <c r="A5" s="150" t="s">
        <v>357</v>
      </c>
      <c r="B5" s="150" t="s">
        <v>7</v>
      </c>
      <c r="C5" s="150" t="s">
        <v>383</v>
      </c>
      <c r="D5" s="150" t="s">
        <v>8</v>
      </c>
      <c r="E5" s="150" t="s">
        <v>9</v>
      </c>
      <c r="F5" s="150" t="s">
        <v>115</v>
      </c>
      <c r="G5" s="150" t="s">
        <v>116</v>
      </c>
      <c r="H5" s="150" t="s">
        <v>117</v>
      </c>
      <c r="I5" s="150" t="s">
        <v>47</v>
      </c>
      <c r="J5" s="150" t="s">
        <v>48</v>
      </c>
      <c r="K5" s="150" t="s">
        <v>1</v>
      </c>
      <c r="L5" s="150" t="s">
        <v>2</v>
      </c>
      <c r="M5" s="150" t="s">
        <v>3</v>
      </c>
      <c r="N5" s="150" t="s">
        <v>4</v>
      </c>
      <c r="O5" s="150" t="s">
        <v>5</v>
      </c>
      <c r="P5" s="150" t="s">
        <v>6</v>
      </c>
      <c r="Q5" s="150" t="s">
        <v>46</v>
      </c>
      <c r="R5" s="150" t="s">
        <v>384</v>
      </c>
    </row>
    <row r="6" spans="1:18" x14ac:dyDescent="0.3">
      <c r="A6" s="151" t="s">
        <v>385</v>
      </c>
      <c r="B6" s="151"/>
      <c r="C6" s="151"/>
      <c r="D6" s="151"/>
      <c r="E6" s="151"/>
      <c r="F6" s="151"/>
      <c r="G6" s="151"/>
      <c r="H6" s="151"/>
      <c r="I6" s="151"/>
      <c r="J6" s="151"/>
      <c r="K6" s="151"/>
      <c r="L6" s="151"/>
      <c r="M6" s="151"/>
      <c r="N6" s="151"/>
      <c r="O6" s="151"/>
      <c r="P6" s="151"/>
      <c r="Q6" s="151"/>
      <c r="R6" s="151"/>
    </row>
    <row r="7" spans="1:18" x14ac:dyDescent="0.3">
      <c r="A7" s="149" t="s">
        <v>360</v>
      </c>
      <c r="B7" s="149" t="s">
        <v>53</v>
      </c>
      <c r="C7" s="149">
        <v>119505</v>
      </c>
      <c r="D7" s="152">
        <v>43999</v>
      </c>
      <c r="E7" s="153">
        <v>33.588500000000003</v>
      </c>
      <c r="F7" s="153">
        <v>34.371499999999997</v>
      </c>
      <c r="G7" s="153">
        <v>4.6974999999999998</v>
      </c>
      <c r="H7" s="153">
        <v>10.4842</v>
      </c>
      <c r="I7" s="153">
        <v>10.896599999999999</v>
      </c>
      <c r="J7" s="153">
        <v>20.995200000000001</v>
      </c>
      <c r="K7" s="153">
        <v>10.509600000000001</v>
      </c>
      <c r="L7" s="153">
        <v>8.6349</v>
      </c>
      <c r="M7" s="153">
        <v>-3.4285000000000001</v>
      </c>
      <c r="N7" s="153">
        <v>0.71950000000000003</v>
      </c>
      <c r="O7" s="153">
        <v>2.8479000000000001</v>
      </c>
      <c r="P7" s="153">
        <v>6.242</v>
      </c>
      <c r="Q7" s="153">
        <v>7.6083999999999996</v>
      </c>
      <c r="R7" s="153">
        <v>4.5959000000000003</v>
      </c>
    </row>
    <row r="8" spans="1:18" x14ac:dyDescent="0.3">
      <c r="A8" s="149" t="s">
        <v>360</v>
      </c>
      <c r="B8" s="149" t="s">
        <v>82</v>
      </c>
      <c r="C8" s="149">
        <v>111848</v>
      </c>
      <c r="D8" s="152">
        <v>43999</v>
      </c>
      <c r="E8" s="153">
        <v>22.302</v>
      </c>
      <c r="F8" s="153">
        <v>33.909599999999998</v>
      </c>
      <c r="G8" s="153">
        <v>4.1265999999999998</v>
      </c>
      <c r="H8" s="153">
        <v>9.9321999999999999</v>
      </c>
      <c r="I8" s="153">
        <v>10.351699999999999</v>
      </c>
      <c r="J8" s="153">
        <v>20.4316</v>
      </c>
      <c r="K8" s="153">
        <v>9.9343000000000004</v>
      </c>
      <c r="L8" s="153">
        <v>8.0539000000000005</v>
      </c>
      <c r="M8" s="153">
        <v>-3.9830999999999999</v>
      </c>
      <c r="N8" s="153">
        <v>0.14369999999999999</v>
      </c>
      <c r="O8" s="153">
        <v>2.2921999999999998</v>
      </c>
      <c r="P8" s="153">
        <v>5.6029</v>
      </c>
      <c r="Q8" s="153">
        <v>7.4241999999999999</v>
      </c>
      <c r="R8" s="153">
        <v>4.0057999999999998</v>
      </c>
    </row>
    <row r="9" spans="1:18" x14ac:dyDescent="0.3">
      <c r="A9" s="149" t="s">
        <v>360</v>
      </c>
      <c r="B9" s="149" t="s">
        <v>83</v>
      </c>
      <c r="C9" s="149">
        <v>102767</v>
      </c>
      <c r="D9" s="152">
        <v>43999</v>
      </c>
      <c r="E9" s="153">
        <v>32.241799999999998</v>
      </c>
      <c r="F9" s="153">
        <v>33.7669</v>
      </c>
      <c r="G9" s="153">
        <v>4.1456999999999997</v>
      </c>
      <c r="H9" s="153">
        <v>9.9163999999999994</v>
      </c>
      <c r="I9" s="153">
        <v>10.342700000000001</v>
      </c>
      <c r="J9" s="153">
        <v>20.432300000000001</v>
      </c>
      <c r="K9" s="153">
        <v>9.9510000000000005</v>
      </c>
      <c r="L9" s="153">
        <v>8.0633999999999997</v>
      </c>
      <c r="M9" s="153">
        <v>-3.9777999999999998</v>
      </c>
      <c r="N9" s="153">
        <v>0.14810000000000001</v>
      </c>
      <c r="O9" s="153">
        <v>2.2938999999999998</v>
      </c>
      <c r="P9" s="153">
        <v>5.6039000000000003</v>
      </c>
      <c r="Q9" s="153">
        <v>7.7255000000000003</v>
      </c>
      <c r="R9" s="153">
        <v>4.0083000000000002</v>
      </c>
    </row>
    <row r="10" spans="1:18" x14ac:dyDescent="0.3">
      <c r="A10" s="149" t="s">
        <v>360</v>
      </c>
      <c r="B10" s="149" t="s">
        <v>54</v>
      </c>
      <c r="C10" s="149">
        <v>147808</v>
      </c>
      <c r="D10" s="152">
        <v>43999</v>
      </c>
      <c r="E10" s="153">
        <v>1.4522999999999999</v>
      </c>
      <c r="F10" s="153">
        <v>0</v>
      </c>
      <c r="G10" s="153">
        <v>0</v>
      </c>
      <c r="H10" s="153">
        <v>0</v>
      </c>
      <c r="I10" s="153">
        <v>0</v>
      </c>
      <c r="J10" s="153">
        <v>0</v>
      </c>
      <c r="K10" s="153">
        <v>-103.4559</v>
      </c>
      <c r="L10" s="153">
        <v>-48.601399999999998</v>
      </c>
      <c r="M10" s="153"/>
      <c r="N10" s="153"/>
      <c r="O10" s="153"/>
      <c r="P10" s="153"/>
      <c r="Q10" s="153">
        <v>-42.623899999999999</v>
      </c>
      <c r="R10" s="153"/>
    </row>
    <row r="11" spans="1:18" x14ac:dyDescent="0.3">
      <c r="A11" s="149" t="s">
        <v>360</v>
      </c>
      <c r="B11" s="149" t="s">
        <v>84</v>
      </c>
      <c r="C11" s="149">
        <v>147807</v>
      </c>
      <c r="D11" s="152">
        <v>43999</v>
      </c>
      <c r="E11" s="153">
        <v>0.96740000000000004</v>
      </c>
      <c r="F11" s="153">
        <v>0</v>
      </c>
      <c r="G11" s="153">
        <v>0</v>
      </c>
      <c r="H11" s="153">
        <v>0</v>
      </c>
      <c r="I11" s="153">
        <v>0</v>
      </c>
      <c r="J11" s="153">
        <v>0</v>
      </c>
      <c r="K11" s="153">
        <v>-103.4444</v>
      </c>
      <c r="L11" s="153">
        <v>-48.592399999999998</v>
      </c>
      <c r="M11" s="153"/>
      <c r="N11" s="153"/>
      <c r="O11" s="153"/>
      <c r="P11" s="153"/>
      <c r="Q11" s="153">
        <v>-42.615200000000002</v>
      </c>
      <c r="R11" s="153"/>
    </row>
    <row r="12" spans="1:18" x14ac:dyDescent="0.3">
      <c r="A12" s="149" t="s">
        <v>360</v>
      </c>
      <c r="B12" s="149" t="s">
        <v>85</v>
      </c>
      <c r="C12" s="149">
        <v>147804</v>
      </c>
      <c r="D12" s="152">
        <v>43999</v>
      </c>
      <c r="E12" s="153">
        <v>1.3985000000000001</v>
      </c>
      <c r="F12" s="153">
        <v>0</v>
      </c>
      <c r="G12" s="153">
        <v>0</v>
      </c>
      <c r="H12" s="153">
        <v>0</v>
      </c>
      <c r="I12" s="153">
        <v>0</v>
      </c>
      <c r="J12" s="153">
        <v>0</v>
      </c>
      <c r="K12" s="153">
        <v>-103.4525</v>
      </c>
      <c r="L12" s="153">
        <v>-48.587699999999998</v>
      </c>
      <c r="M12" s="153"/>
      <c r="N12" s="153"/>
      <c r="O12" s="153"/>
      <c r="P12" s="153"/>
      <c r="Q12" s="153">
        <v>-42.619</v>
      </c>
      <c r="R12" s="153"/>
    </row>
    <row r="13" spans="1:18" x14ac:dyDescent="0.3">
      <c r="A13" s="149" t="s">
        <v>360</v>
      </c>
      <c r="B13" s="149" t="s">
        <v>55</v>
      </c>
      <c r="C13" s="149">
        <v>120451</v>
      </c>
      <c r="D13" s="152">
        <v>43999</v>
      </c>
      <c r="E13" s="153">
        <v>23.637799999999999</v>
      </c>
      <c r="F13" s="153">
        <v>-9.2624999999999993</v>
      </c>
      <c r="G13" s="153">
        <v>4.4188999999999998</v>
      </c>
      <c r="H13" s="153">
        <v>5.2774999999999999</v>
      </c>
      <c r="I13" s="153">
        <v>12.356199999999999</v>
      </c>
      <c r="J13" s="153">
        <v>14.7559</v>
      </c>
      <c r="K13" s="153">
        <v>20.127500000000001</v>
      </c>
      <c r="L13" s="153">
        <v>17.241900000000001</v>
      </c>
      <c r="M13" s="153">
        <v>13.3499</v>
      </c>
      <c r="N13" s="153">
        <v>12.938700000000001</v>
      </c>
      <c r="O13" s="153">
        <v>8.8695000000000004</v>
      </c>
      <c r="P13" s="153">
        <v>9.98</v>
      </c>
      <c r="Q13" s="153">
        <v>9.9395000000000007</v>
      </c>
      <c r="R13" s="153">
        <v>12.6218</v>
      </c>
    </row>
    <row r="14" spans="1:18" x14ac:dyDescent="0.3">
      <c r="A14" s="149" t="s">
        <v>360</v>
      </c>
      <c r="B14" s="149" t="s">
        <v>86</v>
      </c>
      <c r="C14" s="149">
        <v>115068</v>
      </c>
      <c r="D14" s="152">
        <v>43999</v>
      </c>
      <c r="E14" s="153">
        <v>21.921099999999999</v>
      </c>
      <c r="F14" s="153">
        <v>-9.6547999999999998</v>
      </c>
      <c r="G14" s="153">
        <v>4.0316999999999998</v>
      </c>
      <c r="H14" s="153">
        <v>4.8807999999999998</v>
      </c>
      <c r="I14" s="153">
        <v>11.9358</v>
      </c>
      <c r="J14" s="153">
        <v>14.331300000000001</v>
      </c>
      <c r="K14" s="153">
        <v>19.676200000000001</v>
      </c>
      <c r="L14" s="153">
        <v>16.791699999999999</v>
      </c>
      <c r="M14" s="153">
        <v>12.786899999999999</v>
      </c>
      <c r="N14" s="153">
        <v>12.2843</v>
      </c>
      <c r="O14" s="153">
        <v>8.0447000000000006</v>
      </c>
      <c r="P14" s="153">
        <v>9.0313999999999997</v>
      </c>
      <c r="Q14" s="153">
        <v>8.9585000000000008</v>
      </c>
      <c r="R14" s="153">
        <v>11.8393</v>
      </c>
    </row>
    <row r="15" spans="1:18" x14ac:dyDescent="0.3">
      <c r="A15" s="149" t="s">
        <v>360</v>
      </c>
      <c r="B15" s="149" t="s">
        <v>87</v>
      </c>
      <c r="C15" s="149">
        <v>117631</v>
      </c>
      <c r="D15" s="152">
        <v>43999</v>
      </c>
      <c r="E15" s="153">
        <v>17.3187</v>
      </c>
      <c r="F15" s="153">
        <v>-2.5289000000000001</v>
      </c>
      <c r="G15" s="153">
        <v>-6.2329999999999997</v>
      </c>
      <c r="H15" s="153">
        <v>-5.2035</v>
      </c>
      <c r="I15" s="153">
        <v>15.8726</v>
      </c>
      <c r="J15" s="153">
        <v>-7.8818999999999999</v>
      </c>
      <c r="K15" s="153">
        <v>7.9161000000000001</v>
      </c>
      <c r="L15" s="153">
        <v>10.4359</v>
      </c>
      <c r="M15" s="153">
        <v>7.4322999999999997</v>
      </c>
      <c r="N15" s="153">
        <v>7.8334999999999999</v>
      </c>
      <c r="O15" s="153">
        <v>2.8523000000000001</v>
      </c>
      <c r="P15" s="153">
        <v>5.9093999999999998</v>
      </c>
      <c r="Q15" s="153">
        <v>7.1340000000000003</v>
      </c>
      <c r="R15" s="153">
        <v>3.1276999999999999</v>
      </c>
    </row>
    <row r="16" spans="1:18" x14ac:dyDescent="0.3">
      <c r="A16" s="149" t="s">
        <v>360</v>
      </c>
      <c r="B16" s="149" t="s">
        <v>56</v>
      </c>
      <c r="C16" s="149">
        <v>119337</v>
      </c>
      <c r="D16" s="152">
        <v>43999</v>
      </c>
      <c r="E16" s="153">
        <v>18.2501</v>
      </c>
      <c r="F16" s="153">
        <v>-2.3997999999999999</v>
      </c>
      <c r="G16" s="153">
        <v>-5.9151999999999996</v>
      </c>
      <c r="H16" s="153">
        <v>-4.9096000000000002</v>
      </c>
      <c r="I16" s="153">
        <v>16.2</v>
      </c>
      <c r="J16" s="153">
        <v>-7.5361000000000002</v>
      </c>
      <c r="K16" s="153">
        <v>8.2756000000000007</v>
      </c>
      <c r="L16" s="153">
        <v>10.7995</v>
      </c>
      <c r="M16" s="153">
        <v>7.8441999999999998</v>
      </c>
      <c r="N16" s="153">
        <v>8.2652999999999999</v>
      </c>
      <c r="O16" s="153">
        <v>3.3353000000000002</v>
      </c>
      <c r="P16" s="153">
        <v>6.48</v>
      </c>
      <c r="Q16" s="153">
        <v>7.6467000000000001</v>
      </c>
      <c r="R16" s="153">
        <v>3.5825</v>
      </c>
    </row>
    <row r="17" spans="1:18" x14ac:dyDescent="0.3">
      <c r="A17" s="149" t="s">
        <v>360</v>
      </c>
      <c r="B17" s="149" t="s">
        <v>88</v>
      </c>
      <c r="C17" s="149">
        <v>117957</v>
      </c>
      <c r="D17" s="152">
        <v>43999</v>
      </c>
      <c r="E17" s="153">
        <v>35.254199999999997</v>
      </c>
      <c r="F17" s="153">
        <v>11.599500000000001</v>
      </c>
      <c r="G17" s="153">
        <v>-10.545199999999999</v>
      </c>
      <c r="H17" s="153">
        <v>-11.467000000000001</v>
      </c>
      <c r="I17" s="153">
        <v>2.4131</v>
      </c>
      <c r="J17" s="153">
        <v>6.6914999999999996</v>
      </c>
      <c r="K17" s="153">
        <v>15.8461</v>
      </c>
      <c r="L17" s="153">
        <v>14.402799999999999</v>
      </c>
      <c r="M17" s="153">
        <v>10.689500000000001</v>
      </c>
      <c r="N17" s="153">
        <v>9.5943000000000005</v>
      </c>
      <c r="O17" s="153">
        <v>6.3019999999999996</v>
      </c>
      <c r="P17" s="153">
        <v>8.0167999999999999</v>
      </c>
      <c r="Q17" s="153">
        <v>8.3329000000000004</v>
      </c>
      <c r="R17" s="153">
        <v>9.3148</v>
      </c>
    </row>
    <row r="18" spans="1:18" x14ac:dyDescent="0.3">
      <c r="A18" s="149" t="s">
        <v>360</v>
      </c>
      <c r="B18" s="149" t="s">
        <v>57</v>
      </c>
      <c r="C18" s="149">
        <v>119992</v>
      </c>
      <c r="D18" s="152">
        <v>43999</v>
      </c>
      <c r="E18" s="153">
        <v>37.218499999999999</v>
      </c>
      <c r="F18" s="153">
        <v>12.5572</v>
      </c>
      <c r="G18" s="153">
        <v>-9.5395000000000003</v>
      </c>
      <c r="H18" s="153">
        <v>-10.458399999999999</v>
      </c>
      <c r="I18" s="153">
        <v>3.4228999999999998</v>
      </c>
      <c r="J18" s="153">
        <v>7.7027000000000001</v>
      </c>
      <c r="K18" s="153">
        <v>16.680800000000001</v>
      </c>
      <c r="L18" s="153">
        <v>15.1112</v>
      </c>
      <c r="M18" s="153">
        <v>11.4857</v>
      </c>
      <c r="N18" s="153">
        <v>10.526</v>
      </c>
      <c r="O18" s="153">
        <v>7.2946</v>
      </c>
      <c r="P18" s="153">
        <v>8.9558</v>
      </c>
      <c r="Q18" s="153">
        <v>9.2838999999999992</v>
      </c>
      <c r="R18" s="153">
        <v>10.341100000000001</v>
      </c>
    </row>
    <row r="19" spans="1:18" x14ac:dyDescent="0.3">
      <c r="A19" s="149" t="s">
        <v>360</v>
      </c>
      <c r="B19" s="149" t="s">
        <v>406</v>
      </c>
      <c r="C19" s="149">
        <v>113526</v>
      </c>
      <c r="D19" s="152">
        <v>43999</v>
      </c>
      <c r="E19" s="153">
        <v>24.4925</v>
      </c>
      <c r="F19" s="153">
        <v>11.9259</v>
      </c>
      <c r="G19" s="153">
        <v>-10.0899</v>
      </c>
      <c r="H19" s="153">
        <v>-11.0258</v>
      </c>
      <c r="I19" s="153">
        <v>2.8559000000000001</v>
      </c>
      <c r="J19" s="153">
        <v>7.1356999999999999</v>
      </c>
      <c r="K19" s="153">
        <v>16.1006</v>
      </c>
      <c r="L19" s="153">
        <v>14.534700000000001</v>
      </c>
      <c r="M19" s="153">
        <v>10.9458</v>
      </c>
      <c r="N19" s="153">
        <v>10.0062</v>
      </c>
      <c r="O19" s="153">
        <v>6.8459000000000003</v>
      </c>
      <c r="P19" s="153">
        <v>8.5277999999999992</v>
      </c>
      <c r="Q19" s="153">
        <v>8.2136999999999993</v>
      </c>
      <c r="R19" s="153">
        <v>9.8519000000000005</v>
      </c>
    </row>
    <row r="20" spans="1:18" x14ac:dyDescent="0.3">
      <c r="A20" s="149" t="s">
        <v>360</v>
      </c>
      <c r="B20" s="149" t="s">
        <v>58</v>
      </c>
      <c r="C20" s="149">
        <v>118284</v>
      </c>
      <c r="D20" s="152">
        <v>43999</v>
      </c>
      <c r="E20" s="153">
        <v>24.418299999999999</v>
      </c>
      <c r="F20" s="153">
        <v>29.021799999999999</v>
      </c>
      <c r="G20" s="153">
        <v>0.86709999999999998</v>
      </c>
      <c r="H20" s="153">
        <v>1.0038</v>
      </c>
      <c r="I20" s="153">
        <v>8.1506000000000007</v>
      </c>
      <c r="J20" s="153">
        <v>12.436199999999999</v>
      </c>
      <c r="K20" s="153">
        <v>18.824200000000001</v>
      </c>
      <c r="L20" s="153">
        <v>14.964700000000001</v>
      </c>
      <c r="M20" s="153">
        <v>10.967700000000001</v>
      </c>
      <c r="N20" s="153">
        <v>11.002000000000001</v>
      </c>
      <c r="O20" s="153">
        <v>7.0618999999999996</v>
      </c>
      <c r="P20" s="153">
        <v>8.9718</v>
      </c>
      <c r="Q20" s="153">
        <v>9.3115000000000006</v>
      </c>
      <c r="R20" s="153">
        <v>10.648400000000001</v>
      </c>
    </row>
    <row r="21" spans="1:18" x14ac:dyDescent="0.3">
      <c r="A21" s="149" t="s">
        <v>360</v>
      </c>
      <c r="B21" s="149" t="s">
        <v>89</v>
      </c>
      <c r="C21" s="149">
        <v>111962</v>
      </c>
      <c r="D21" s="152">
        <v>43999</v>
      </c>
      <c r="E21" s="153">
        <v>23.3506</v>
      </c>
      <c r="F21" s="153">
        <v>28.158000000000001</v>
      </c>
      <c r="G21" s="153">
        <v>0</v>
      </c>
      <c r="H21" s="153">
        <v>0.13400000000000001</v>
      </c>
      <c r="I21" s="153">
        <v>7.2775999999999996</v>
      </c>
      <c r="J21" s="153">
        <v>11.563599999999999</v>
      </c>
      <c r="K21" s="153">
        <v>18.025400000000001</v>
      </c>
      <c r="L21" s="153">
        <v>14.1075</v>
      </c>
      <c r="M21" s="153">
        <v>10.0838</v>
      </c>
      <c r="N21" s="153">
        <v>10.103199999999999</v>
      </c>
      <c r="O21" s="153">
        <v>6.2493999999999996</v>
      </c>
      <c r="P21" s="153">
        <v>8.2102000000000004</v>
      </c>
      <c r="Q21" s="153">
        <v>7.9690000000000003</v>
      </c>
      <c r="R21" s="153">
        <v>9.7296999999999993</v>
      </c>
    </row>
    <row r="22" spans="1:18" x14ac:dyDescent="0.3">
      <c r="A22" s="149" t="s">
        <v>360</v>
      </c>
      <c r="B22" s="149" t="s">
        <v>59</v>
      </c>
      <c r="C22" s="149">
        <v>119239</v>
      </c>
      <c r="D22" s="152">
        <v>43999</v>
      </c>
      <c r="E22" s="153">
        <v>2619.3620000000001</v>
      </c>
      <c r="F22" s="153">
        <v>14.002800000000001</v>
      </c>
      <c r="G22" s="153">
        <v>-6.2935999999999996</v>
      </c>
      <c r="H22" s="153">
        <v>-3.9923999999999999</v>
      </c>
      <c r="I22" s="153">
        <v>8.7675000000000001</v>
      </c>
      <c r="J22" s="153">
        <v>11.2029</v>
      </c>
      <c r="K22" s="153">
        <v>20.763000000000002</v>
      </c>
      <c r="L22" s="153">
        <v>21.213799999999999</v>
      </c>
      <c r="M22" s="153">
        <v>14.728300000000001</v>
      </c>
      <c r="N22" s="153">
        <v>20.4817</v>
      </c>
      <c r="O22" s="153">
        <v>8.6415000000000006</v>
      </c>
      <c r="P22" s="153">
        <v>9.3816000000000006</v>
      </c>
      <c r="Q22" s="153">
        <v>9.4598999999999993</v>
      </c>
      <c r="R22" s="153">
        <v>13.264799999999999</v>
      </c>
    </row>
    <row r="23" spans="1:18" x14ac:dyDescent="0.3">
      <c r="A23" s="149" t="s">
        <v>360</v>
      </c>
      <c r="B23" s="149" t="s">
        <v>90</v>
      </c>
      <c r="C23" s="149">
        <v>105669</v>
      </c>
      <c r="D23" s="152">
        <v>43999</v>
      </c>
      <c r="E23" s="153">
        <v>2539.3604</v>
      </c>
      <c r="F23" s="153">
        <v>13.3911</v>
      </c>
      <c r="G23" s="153">
        <v>-6.9032</v>
      </c>
      <c r="H23" s="153">
        <v>-4.6021000000000001</v>
      </c>
      <c r="I23" s="153">
        <v>8.1555</v>
      </c>
      <c r="J23" s="153">
        <v>10.5869</v>
      </c>
      <c r="K23" s="153">
        <v>20.110099999999999</v>
      </c>
      <c r="L23" s="153">
        <v>20.491</v>
      </c>
      <c r="M23" s="153">
        <v>14.0138</v>
      </c>
      <c r="N23" s="153">
        <v>19.7178</v>
      </c>
      <c r="O23" s="153">
        <v>8.0978999999999992</v>
      </c>
      <c r="P23" s="153">
        <v>8.9003999999999994</v>
      </c>
      <c r="Q23" s="153">
        <v>7.3625999999999996</v>
      </c>
      <c r="R23" s="153">
        <v>12.613200000000001</v>
      </c>
    </row>
    <row r="24" spans="1:18" x14ac:dyDescent="0.3">
      <c r="A24" s="149" t="s">
        <v>360</v>
      </c>
      <c r="B24" s="149" t="s">
        <v>60</v>
      </c>
      <c r="C24" s="149">
        <v>140237</v>
      </c>
      <c r="D24" s="152">
        <v>43999</v>
      </c>
      <c r="E24" s="153">
        <v>23.655899999999999</v>
      </c>
      <c r="F24" s="153">
        <v>8.0251000000000001</v>
      </c>
      <c r="G24" s="153">
        <v>8.0631000000000004</v>
      </c>
      <c r="H24" s="153">
        <v>10.557499999999999</v>
      </c>
      <c r="I24" s="153">
        <v>5.7214999999999998</v>
      </c>
      <c r="J24" s="153">
        <v>7.4844999999999997</v>
      </c>
      <c r="K24" s="153">
        <v>10.035299999999999</v>
      </c>
      <c r="L24" s="153">
        <v>12.7621</v>
      </c>
      <c r="M24" s="153">
        <v>9.2501999999999995</v>
      </c>
      <c r="N24" s="153">
        <v>10.221</v>
      </c>
      <c r="O24" s="153">
        <v>8.3831000000000007</v>
      </c>
      <c r="P24" s="153">
        <v>8.7013999999999996</v>
      </c>
      <c r="Q24" s="153">
        <v>8.6984999999999992</v>
      </c>
      <c r="R24" s="153">
        <v>12.5808</v>
      </c>
    </row>
    <row r="25" spans="1:18" x14ac:dyDescent="0.3">
      <c r="A25" s="149" t="s">
        <v>360</v>
      </c>
      <c r="B25" s="149" t="s">
        <v>407</v>
      </c>
      <c r="C25" s="149">
        <v>140230</v>
      </c>
      <c r="D25" s="152">
        <v>43999</v>
      </c>
      <c r="E25" s="153">
        <v>19.046800000000001</v>
      </c>
      <c r="F25" s="153">
        <v>7.2835000000000001</v>
      </c>
      <c r="G25" s="153">
        <v>7.2892999999999999</v>
      </c>
      <c r="H25" s="153">
        <v>9.8191000000000006</v>
      </c>
      <c r="I25" s="153">
        <v>4.9782999999999999</v>
      </c>
      <c r="J25" s="153">
        <v>6.7304000000000004</v>
      </c>
      <c r="K25" s="153">
        <v>9.2727000000000004</v>
      </c>
      <c r="L25" s="153">
        <v>11.970499999999999</v>
      </c>
      <c r="M25" s="153">
        <v>8.4339999999999993</v>
      </c>
      <c r="N25" s="153">
        <v>9.3438999999999997</v>
      </c>
      <c r="O25" s="153">
        <v>7.8055000000000003</v>
      </c>
      <c r="P25" s="153">
        <v>8.3430999999999997</v>
      </c>
      <c r="Q25" s="153">
        <v>5.5225</v>
      </c>
      <c r="R25" s="153">
        <v>11.784700000000001</v>
      </c>
    </row>
    <row r="26" spans="1:18" x14ac:dyDescent="0.3">
      <c r="A26" s="149" t="s">
        <v>360</v>
      </c>
      <c r="B26" s="149" t="s">
        <v>91</v>
      </c>
      <c r="C26" s="149">
        <v>140229</v>
      </c>
      <c r="D26" s="152">
        <v>43999</v>
      </c>
      <c r="E26" s="153">
        <v>22.254799999999999</v>
      </c>
      <c r="F26" s="153">
        <v>7.2178000000000004</v>
      </c>
      <c r="G26" s="153">
        <v>7.2892999999999999</v>
      </c>
      <c r="H26" s="153">
        <v>9.8120999999999992</v>
      </c>
      <c r="I26" s="153">
        <v>4.9766000000000004</v>
      </c>
      <c r="J26" s="153">
        <v>6.7252999999999998</v>
      </c>
      <c r="K26" s="153">
        <v>9.2714999999999996</v>
      </c>
      <c r="L26" s="153">
        <v>11.9712</v>
      </c>
      <c r="M26" s="153">
        <v>8.4345999999999997</v>
      </c>
      <c r="N26" s="153">
        <v>9.3437000000000001</v>
      </c>
      <c r="O26" s="153">
        <v>7.6734</v>
      </c>
      <c r="P26" s="153">
        <v>7.8973000000000004</v>
      </c>
      <c r="Q26" s="153">
        <v>6.9051</v>
      </c>
      <c r="R26" s="153">
        <v>11.7844</v>
      </c>
    </row>
    <row r="27" spans="1:18" x14ac:dyDescent="0.3">
      <c r="A27" s="149" t="s">
        <v>360</v>
      </c>
      <c r="B27" s="149" t="s">
        <v>92</v>
      </c>
      <c r="C27" s="149">
        <v>100499</v>
      </c>
      <c r="D27" s="152">
        <v>43999</v>
      </c>
      <c r="E27" s="153">
        <v>66.204099999999997</v>
      </c>
      <c r="F27" s="153">
        <v>23.335999999999999</v>
      </c>
      <c r="G27" s="153">
        <v>13.632099999999999</v>
      </c>
      <c r="H27" s="153">
        <v>30.3489</v>
      </c>
      <c r="I27" s="153">
        <v>15.011100000000001</v>
      </c>
      <c r="J27" s="153">
        <v>14.632400000000001</v>
      </c>
      <c r="K27" s="153">
        <v>0.41810000000000003</v>
      </c>
      <c r="L27" s="153">
        <v>-7.9905999999999997</v>
      </c>
      <c r="M27" s="153">
        <v>-4.2419000000000002</v>
      </c>
      <c r="N27" s="153">
        <v>-1.7679</v>
      </c>
      <c r="O27" s="153">
        <v>4.5065999999999997</v>
      </c>
      <c r="P27" s="153">
        <v>6.7656999999999998</v>
      </c>
      <c r="Q27" s="153">
        <v>8.4498999999999995</v>
      </c>
      <c r="R27" s="153">
        <v>3.7488000000000001</v>
      </c>
    </row>
    <row r="28" spans="1:18" x14ac:dyDescent="0.3">
      <c r="A28" s="149" t="s">
        <v>360</v>
      </c>
      <c r="B28" s="149" t="s">
        <v>61</v>
      </c>
      <c r="C28" s="149">
        <v>118495</v>
      </c>
      <c r="D28" s="152">
        <v>43999</v>
      </c>
      <c r="E28" s="153">
        <v>70.356399999999994</v>
      </c>
      <c r="F28" s="153">
        <v>24.139600000000002</v>
      </c>
      <c r="G28" s="153">
        <v>14.4404</v>
      </c>
      <c r="H28" s="153">
        <v>31.1492</v>
      </c>
      <c r="I28" s="153">
        <v>15.8146</v>
      </c>
      <c r="J28" s="153">
        <v>15.444599999999999</v>
      </c>
      <c r="K28" s="153">
        <v>1.2450000000000001</v>
      </c>
      <c r="L28" s="153">
        <v>-7.1824000000000003</v>
      </c>
      <c r="M28" s="153">
        <v>-3.4096000000000002</v>
      </c>
      <c r="N28" s="153">
        <v>-0.92349999999999999</v>
      </c>
      <c r="O28" s="153">
        <v>5.4508000000000001</v>
      </c>
      <c r="P28" s="153">
        <v>7.7314999999999996</v>
      </c>
      <c r="Q28" s="153">
        <v>8.2354000000000003</v>
      </c>
      <c r="R28" s="153">
        <v>4.681</v>
      </c>
    </row>
    <row r="29" spans="1:18" x14ac:dyDescent="0.3">
      <c r="A29" s="149" t="s">
        <v>360</v>
      </c>
      <c r="B29" s="149" t="s">
        <v>367</v>
      </c>
      <c r="C29" s="149">
        <v>147981</v>
      </c>
      <c r="D29" s="152"/>
      <c r="E29" s="153"/>
      <c r="F29" s="153"/>
      <c r="G29" s="153"/>
      <c r="H29" s="153"/>
      <c r="I29" s="153"/>
      <c r="J29" s="153"/>
      <c r="K29" s="153"/>
      <c r="L29" s="153"/>
      <c r="M29" s="153"/>
      <c r="N29" s="153"/>
      <c r="O29" s="153"/>
      <c r="P29" s="153"/>
      <c r="Q29" s="153"/>
      <c r="R29" s="153"/>
    </row>
    <row r="30" spans="1:18" x14ac:dyDescent="0.3">
      <c r="A30" s="149" t="s">
        <v>360</v>
      </c>
      <c r="B30" s="149" t="s">
        <v>363</v>
      </c>
      <c r="C30" s="149">
        <v>147982</v>
      </c>
      <c r="D30" s="152"/>
      <c r="E30" s="153"/>
      <c r="F30" s="153"/>
      <c r="G30" s="153"/>
      <c r="H30" s="153"/>
      <c r="I30" s="153"/>
      <c r="J30" s="153"/>
      <c r="K30" s="153"/>
      <c r="L30" s="153"/>
      <c r="M30" s="153"/>
      <c r="N30" s="153"/>
      <c r="O30" s="153"/>
      <c r="P30" s="153"/>
      <c r="Q30" s="153"/>
      <c r="R30" s="153"/>
    </row>
    <row r="31" spans="1:18" x14ac:dyDescent="0.3">
      <c r="A31" s="149" t="s">
        <v>360</v>
      </c>
      <c r="B31" s="149" t="s">
        <v>368</v>
      </c>
      <c r="C31" s="149">
        <v>147987</v>
      </c>
      <c r="D31" s="152"/>
      <c r="E31" s="153"/>
      <c r="F31" s="153"/>
      <c r="G31" s="153"/>
      <c r="H31" s="153"/>
      <c r="I31" s="153"/>
      <c r="J31" s="153"/>
      <c r="K31" s="153"/>
      <c r="L31" s="153"/>
      <c r="M31" s="153"/>
      <c r="N31" s="153"/>
      <c r="O31" s="153"/>
      <c r="P31" s="153"/>
      <c r="Q31" s="153"/>
      <c r="R31" s="153"/>
    </row>
    <row r="32" spans="1:18" x14ac:dyDescent="0.3">
      <c r="A32" s="149" t="s">
        <v>360</v>
      </c>
      <c r="B32" s="149" t="s">
        <v>364</v>
      </c>
      <c r="C32" s="149">
        <v>147988</v>
      </c>
      <c r="D32" s="152"/>
      <c r="E32" s="153"/>
      <c r="F32" s="153"/>
      <c r="G32" s="153"/>
      <c r="H32" s="153"/>
      <c r="I32" s="153"/>
      <c r="J32" s="153"/>
      <c r="K32" s="153"/>
      <c r="L32" s="153"/>
      <c r="M32" s="153"/>
      <c r="N32" s="153"/>
      <c r="O32" s="153"/>
      <c r="P32" s="153"/>
      <c r="Q32" s="153"/>
      <c r="R32" s="153"/>
    </row>
    <row r="33" spans="1:18" x14ac:dyDescent="0.3">
      <c r="A33" s="149" t="s">
        <v>360</v>
      </c>
      <c r="B33" s="149" t="s">
        <v>408</v>
      </c>
      <c r="C33" s="149">
        <v>148307</v>
      </c>
      <c r="D33" s="152"/>
      <c r="E33" s="153"/>
      <c r="F33" s="153"/>
      <c r="G33" s="153"/>
      <c r="H33" s="153"/>
      <c r="I33" s="153"/>
      <c r="J33" s="153"/>
      <c r="K33" s="153"/>
      <c r="L33" s="153"/>
      <c r="M33" s="153"/>
      <c r="N33" s="153"/>
      <c r="O33" s="153"/>
      <c r="P33" s="153"/>
      <c r="Q33" s="153"/>
      <c r="R33" s="153"/>
    </row>
    <row r="34" spans="1:18" x14ac:dyDescent="0.3">
      <c r="A34" s="149" t="s">
        <v>360</v>
      </c>
      <c r="B34" s="149" t="s">
        <v>409</v>
      </c>
      <c r="C34" s="149">
        <v>148308</v>
      </c>
      <c r="D34" s="152"/>
      <c r="E34" s="153"/>
      <c r="F34" s="153"/>
      <c r="G34" s="153"/>
      <c r="H34" s="153"/>
      <c r="I34" s="153"/>
      <c r="J34" s="153"/>
      <c r="K34" s="153"/>
      <c r="L34" s="153"/>
      <c r="M34" s="153"/>
      <c r="N34" s="153"/>
      <c r="O34" s="153"/>
      <c r="P34" s="153"/>
      <c r="Q34" s="153"/>
      <c r="R34" s="153"/>
    </row>
    <row r="35" spans="1:18" x14ac:dyDescent="0.3">
      <c r="A35" s="149" t="s">
        <v>360</v>
      </c>
      <c r="B35" s="149" t="s">
        <v>93</v>
      </c>
      <c r="C35" s="149">
        <v>101872</v>
      </c>
      <c r="D35" s="152">
        <v>43999</v>
      </c>
      <c r="E35" s="153">
        <v>64.944199999999995</v>
      </c>
      <c r="F35" s="153">
        <v>34.878599999999999</v>
      </c>
      <c r="G35" s="153">
        <v>9.4204000000000008</v>
      </c>
      <c r="H35" s="153">
        <v>6.6966000000000001</v>
      </c>
      <c r="I35" s="153">
        <v>5.2694999999999999</v>
      </c>
      <c r="J35" s="153">
        <v>10.3416</v>
      </c>
      <c r="K35" s="153">
        <v>12.130599999999999</v>
      </c>
      <c r="L35" s="153">
        <v>8.8049999999999997</v>
      </c>
      <c r="M35" s="153">
        <v>8.1923999999999992</v>
      </c>
      <c r="N35" s="153">
        <v>8.2334999999999994</v>
      </c>
      <c r="O35" s="153">
        <v>3.6101000000000001</v>
      </c>
      <c r="P35" s="153">
        <v>6.4783999999999997</v>
      </c>
      <c r="Q35" s="153">
        <v>8.4161000000000001</v>
      </c>
      <c r="R35" s="153">
        <v>5.7526999999999999</v>
      </c>
    </row>
    <row r="36" spans="1:18" x14ac:dyDescent="0.3">
      <c r="A36" s="149" t="s">
        <v>360</v>
      </c>
      <c r="B36" s="149" t="s">
        <v>62</v>
      </c>
      <c r="C36" s="149">
        <v>119075</v>
      </c>
      <c r="D36" s="152">
        <v>43999</v>
      </c>
      <c r="E36" s="153">
        <v>68.646000000000001</v>
      </c>
      <c r="F36" s="153">
        <v>35.4465</v>
      </c>
      <c r="G36" s="153">
        <v>9.9779</v>
      </c>
      <c r="H36" s="153">
        <v>7.2336999999999998</v>
      </c>
      <c r="I36" s="153">
        <v>5.8162000000000003</v>
      </c>
      <c r="J36" s="153">
        <v>10.9018</v>
      </c>
      <c r="K36" s="153">
        <v>12.9534</v>
      </c>
      <c r="L36" s="153">
        <v>9.7395999999999994</v>
      </c>
      <c r="M36" s="153">
        <v>9.0780999999999992</v>
      </c>
      <c r="N36" s="153">
        <v>9.0731999999999999</v>
      </c>
      <c r="O36" s="153">
        <v>4.2981999999999996</v>
      </c>
      <c r="P36" s="153">
        <v>7.2306999999999997</v>
      </c>
      <c r="Q36" s="153">
        <v>8.0678000000000001</v>
      </c>
      <c r="R36" s="153">
        <v>6.4706000000000001</v>
      </c>
    </row>
    <row r="37" spans="1:18" x14ac:dyDescent="0.3">
      <c r="A37" s="149" t="s">
        <v>360</v>
      </c>
      <c r="B37" s="149" t="s">
        <v>94</v>
      </c>
      <c r="C37" s="149"/>
      <c r="D37" s="152">
        <v>43999</v>
      </c>
      <c r="E37" s="153">
        <v>64.944199999999995</v>
      </c>
      <c r="F37" s="153">
        <v>34.878599999999999</v>
      </c>
      <c r="G37" s="153">
        <v>9.4204000000000008</v>
      </c>
      <c r="H37" s="153">
        <v>6.6966000000000001</v>
      </c>
      <c r="I37" s="153">
        <v>5.2694999999999999</v>
      </c>
      <c r="J37" s="153">
        <v>10.3416</v>
      </c>
      <c r="K37" s="153">
        <v>12.130599999999999</v>
      </c>
      <c r="L37" s="153">
        <v>8.8049999999999997</v>
      </c>
      <c r="M37" s="153">
        <v>8.1923999999999992</v>
      </c>
      <c r="N37" s="153">
        <v>8.2334999999999994</v>
      </c>
      <c r="O37" s="153">
        <v>3.6101000000000001</v>
      </c>
      <c r="P37" s="153">
        <v>6.4783999999999997</v>
      </c>
      <c r="Q37" s="153">
        <v>8.4161000000000001</v>
      </c>
      <c r="R37" s="153">
        <v>5.7526999999999999</v>
      </c>
    </row>
    <row r="38" spans="1:18" x14ac:dyDescent="0.3">
      <c r="A38" s="149" t="s">
        <v>360</v>
      </c>
      <c r="B38" s="149" t="s">
        <v>95</v>
      </c>
      <c r="C38" s="149"/>
      <c r="D38" s="152">
        <v>43999</v>
      </c>
      <c r="E38" s="153">
        <v>64.944199999999995</v>
      </c>
      <c r="F38" s="153">
        <v>34.878599999999999</v>
      </c>
      <c r="G38" s="153">
        <v>9.4204000000000008</v>
      </c>
      <c r="H38" s="153">
        <v>6.6966000000000001</v>
      </c>
      <c r="I38" s="153">
        <v>5.2694999999999999</v>
      </c>
      <c r="J38" s="153">
        <v>10.3416</v>
      </c>
      <c r="K38" s="153">
        <v>12.130599999999999</v>
      </c>
      <c r="L38" s="153">
        <v>8.8049999999999997</v>
      </c>
      <c r="M38" s="153">
        <v>8.1923999999999992</v>
      </c>
      <c r="N38" s="153">
        <v>8.2334999999999994</v>
      </c>
      <c r="O38" s="153">
        <v>3.6101000000000001</v>
      </c>
      <c r="P38" s="153">
        <v>6.4783999999999997</v>
      </c>
      <c r="Q38" s="153">
        <v>8.4161000000000001</v>
      </c>
      <c r="R38" s="153">
        <v>5.7526999999999999</v>
      </c>
    </row>
    <row r="39" spans="1:18" x14ac:dyDescent="0.3">
      <c r="A39" s="149" t="s">
        <v>360</v>
      </c>
      <c r="B39" s="149" t="s">
        <v>96</v>
      </c>
      <c r="C39" s="149">
        <v>106737</v>
      </c>
      <c r="D39" s="152">
        <v>43999</v>
      </c>
      <c r="E39" s="153">
        <v>27.435700000000001</v>
      </c>
      <c r="F39" s="153">
        <v>28.625699999999998</v>
      </c>
      <c r="G39" s="153">
        <v>3.2475999999999998</v>
      </c>
      <c r="H39" s="153">
        <v>7.3083</v>
      </c>
      <c r="I39" s="153">
        <v>11.6259</v>
      </c>
      <c r="J39" s="153">
        <v>11.9068</v>
      </c>
      <c r="K39" s="153">
        <v>13.637</v>
      </c>
      <c r="L39" s="153">
        <v>12.135899999999999</v>
      </c>
      <c r="M39" s="153">
        <v>8.8910999999999998</v>
      </c>
      <c r="N39" s="153">
        <v>9.8543000000000003</v>
      </c>
      <c r="O39" s="153">
        <v>6.3540999999999999</v>
      </c>
      <c r="P39" s="153">
        <v>7.5374999999999996</v>
      </c>
      <c r="Q39" s="153">
        <v>8.2646999999999995</v>
      </c>
      <c r="R39" s="153">
        <v>10.4634</v>
      </c>
    </row>
    <row r="40" spans="1:18" x14ac:dyDescent="0.3">
      <c r="A40" s="149" t="s">
        <v>360</v>
      </c>
      <c r="B40" s="149" t="s">
        <v>63</v>
      </c>
      <c r="C40" s="149">
        <v>120048</v>
      </c>
      <c r="D40" s="152">
        <v>43999</v>
      </c>
      <c r="E40" s="153">
        <v>29.043700000000001</v>
      </c>
      <c r="F40" s="153">
        <v>29.305199999999999</v>
      </c>
      <c r="G40" s="153">
        <v>3.9986000000000002</v>
      </c>
      <c r="H40" s="153">
        <v>8.0734999999999992</v>
      </c>
      <c r="I40" s="153">
        <v>12.4016</v>
      </c>
      <c r="J40" s="153">
        <v>12.6883</v>
      </c>
      <c r="K40" s="153">
        <v>14.446300000000001</v>
      </c>
      <c r="L40" s="153">
        <v>12.9674</v>
      </c>
      <c r="M40" s="153">
        <v>9.7241999999999997</v>
      </c>
      <c r="N40" s="153">
        <v>10.710800000000001</v>
      </c>
      <c r="O40" s="153">
        <v>7.1631999999999998</v>
      </c>
      <c r="P40" s="153">
        <v>8.3496000000000006</v>
      </c>
      <c r="Q40" s="153">
        <v>8.2553000000000001</v>
      </c>
      <c r="R40" s="153">
        <v>11.3085</v>
      </c>
    </row>
    <row r="41" spans="1:18" x14ac:dyDescent="0.3">
      <c r="A41" s="149" t="s">
        <v>360</v>
      </c>
      <c r="B41" s="149" t="s">
        <v>410</v>
      </c>
      <c r="C41" s="149">
        <v>106736</v>
      </c>
      <c r="D41" s="152">
        <v>43999</v>
      </c>
      <c r="E41" s="153">
        <v>26.446999999999999</v>
      </c>
      <c r="F41" s="153">
        <v>28.314399999999999</v>
      </c>
      <c r="G41" s="153">
        <v>2.9823</v>
      </c>
      <c r="H41" s="153">
        <v>7.0480999999999998</v>
      </c>
      <c r="I41" s="153">
        <v>11.376300000000001</v>
      </c>
      <c r="J41" s="153">
        <v>11.656000000000001</v>
      </c>
      <c r="K41" s="153">
        <v>13.389200000000001</v>
      </c>
      <c r="L41" s="153">
        <v>11.885899999999999</v>
      </c>
      <c r="M41" s="153">
        <v>8.6386000000000003</v>
      </c>
      <c r="N41" s="153">
        <v>9.5927000000000007</v>
      </c>
      <c r="O41" s="153">
        <v>6.0925000000000002</v>
      </c>
      <c r="P41" s="153">
        <v>7.2694000000000001</v>
      </c>
      <c r="Q41" s="153">
        <v>7.9524999999999997</v>
      </c>
      <c r="R41" s="153">
        <v>10.193099999999999</v>
      </c>
    </row>
    <row r="42" spans="1:18" x14ac:dyDescent="0.3">
      <c r="A42" s="149" t="s">
        <v>360</v>
      </c>
      <c r="B42" s="149" t="s">
        <v>97</v>
      </c>
      <c r="C42" s="149">
        <v>112096</v>
      </c>
      <c r="D42" s="152">
        <v>43999</v>
      </c>
      <c r="E42" s="153">
        <v>26.402100000000001</v>
      </c>
      <c r="F42" s="153">
        <v>13.9682</v>
      </c>
      <c r="G42" s="153">
        <v>-0.24879999999999999</v>
      </c>
      <c r="H42" s="153">
        <v>0.75060000000000004</v>
      </c>
      <c r="I42" s="153">
        <v>-3.4022999999999999</v>
      </c>
      <c r="J42" s="153">
        <v>17.498899999999999</v>
      </c>
      <c r="K42" s="153">
        <v>15.660600000000001</v>
      </c>
      <c r="L42" s="153">
        <v>14.727</v>
      </c>
      <c r="M42" s="153">
        <v>11.886100000000001</v>
      </c>
      <c r="N42" s="153">
        <v>11.5937</v>
      </c>
      <c r="O42" s="153">
        <v>7.5449000000000002</v>
      </c>
      <c r="P42" s="153">
        <v>9.7470999999999997</v>
      </c>
      <c r="Q42" s="153">
        <v>9.7713000000000001</v>
      </c>
      <c r="R42" s="153">
        <v>10.4655</v>
      </c>
    </row>
    <row r="43" spans="1:18" x14ac:dyDescent="0.3">
      <c r="A43" s="149" t="s">
        <v>360</v>
      </c>
      <c r="B43" s="149" t="s">
        <v>64</v>
      </c>
      <c r="C43" s="149">
        <v>120603</v>
      </c>
      <c r="D43" s="152">
        <v>43999</v>
      </c>
      <c r="E43" s="153">
        <v>27.4801</v>
      </c>
      <c r="F43" s="153">
        <v>14.483499999999999</v>
      </c>
      <c r="G43" s="153">
        <v>0.31879999999999997</v>
      </c>
      <c r="H43" s="153">
        <v>1.3286</v>
      </c>
      <c r="I43" s="153">
        <v>-2.8336000000000001</v>
      </c>
      <c r="J43" s="153">
        <v>18.076899999999998</v>
      </c>
      <c r="K43" s="153">
        <v>16.253599999999999</v>
      </c>
      <c r="L43" s="153">
        <v>15.3917</v>
      </c>
      <c r="M43" s="153">
        <v>12.5783</v>
      </c>
      <c r="N43" s="153">
        <v>12.313800000000001</v>
      </c>
      <c r="O43" s="153">
        <v>8.2918000000000003</v>
      </c>
      <c r="P43" s="153">
        <v>10.503299999999999</v>
      </c>
      <c r="Q43" s="153">
        <v>11.104200000000001</v>
      </c>
      <c r="R43" s="153">
        <v>11.213800000000001</v>
      </c>
    </row>
    <row r="44" spans="1:18" x14ac:dyDescent="0.3">
      <c r="A44" s="149" t="s">
        <v>360</v>
      </c>
      <c r="B44" s="149" t="s">
        <v>98</v>
      </c>
      <c r="C44" s="149">
        <v>116583</v>
      </c>
      <c r="D44" s="152">
        <v>43999</v>
      </c>
      <c r="E44" s="153">
        <v>16.330100000000002</v>
      </c>
      <c r="F44" s="153">
        <v>18.113600000000002</v>
      </c>
      <c r="G44" s="153">
        <v>17.206299999999999</v>
      </c>
      <c r="H44" s="153">
        <v>9.9172999999999991</v>
      </c>
      <c r="I44" s="153">
        <v>7.3968999999999996</v>
      </c>
      <c r="J44" s="153">
        <v>13.471299999999999</v>
      </c>
      <c r="K44" s="153">
        <v>12.275399999999999</v>
      </c>
      <c r="L44" s="153">
        <v>10.588200000000001</v>
      </c>
      <c r="M44" s="153">
        <v>9.2611000000000008</v>
      </c>
      <c r="N44" s="153">
        <v>7.6391999999999998</v>
      </c>
      <c r="O44" s="153">
        <v>4.3716999999999997</v>
      </c>
      <c r="P44" s="153">
        <v>5.5880999999999998</v>
      </c>
      <c r="Q44" s="153">
        <v>6.0671999999999997</v>
      </c>
      <c r="R44" s="153">
        <v>7.4457000000000004</v>
      </c>
    </row>
    <row r="45" spans="1:18" x14ac:dyDescent="0.3">
      <c r="A45" s="149" t="s">
        <v>360</v>
      </c>
      <c r="B45" s="149" t="s">
        <v>65</v>
      </c>
      <c r="C45" s="149">
        <v>116811</v>
      </c>
      <c r="D45" s="152">
        <v>43999</v>
      </c>
      <c r="E45" s="153">
        <v>17.356300000000001</v>
      </c>
      <c r="F45" s="153">
        <v>18.726099999999999</v>
      </c>
      <c r="G45" s="153">
        <v>17.961500000000001</v>
      </c>
      <c r="H45" s="153">
        <v>10.686999999999999</v>
      </c>
      <c r="I45" s="153">
        <v>8.1670999999999996</v>
      </c>
      <c r="J45" s="153">
        <v>14.258699999999999</v>
      </c>
      <c r="K45" s="153">
        <v>13.0787</v>
      </c>
      <c r="L45" s="153">
        <v>11.4092</v>
      </c>
      <c r="M45" s="153">
        <v>10.097300000000001</v>
      </c>
      <c r="N45" s="153">
        <v>8.4869000000000003</v>
      </c>
      <c r="O45" s="153">
        <v>5.5632999999999999</v>
      </c>
      <c r="P45" s="153">
        <v>6.6752000000000002</v>
      </c>
      <c r="Q45" s="153">
        <v>6.5095000000000001</v>
      </c>
      <c r="R45" s="153">
        <v>8.4990000000000006</v>
      </c>
    </row>
    <row r="46" spans="1:18" x14ac:dyDescent="0.3">
      <c r="A46" s="149" t="s">
        <v>360</v>
      </c>
      <c r="B46" s="149" t="s">
        <v>66</v>
      </c>
      <c r="C46" s="149">
        <v>118416</v>
      </c>
      <c r="D46" s="152">
        <v>43999</v>
      </c>
      <c r="E46" s="153">
        <v>27.912700000000001</v>
      </c>
      <c r="F46" s="153">
        <v>5.8853999999999997</v>
      </c>
      <c r="G46" s="153">
        <v>-11.802</v>
      </c>
      <c r="H46" s="153">
        <v>-7.0704000000000002</v>
      </c>
      <c r="I46" s="153">
        <v>10.0609</v>
      </c>
      <c r="J46" s="153">
        <v>12.2477</v>
      </c>
      <c r="K46" s="153">
        <v>22.275700000000001</v>
      </c>
      <c r="L46" s="153">
        <v>21.255099999999999</v>
      </c>
      <c r="M46" s="153">
        <v>14.648999999999999</v>
      </c>
      <c r="N46" s="153">
        <v>14.8566</v>
      </c>
      <c r="O46" s="153">
        <v>9.0119000000000007</v>
      </c>
      <c r="P46" s="153">
        <v>10.322100000000001</v>
      </c>
      <c r="Q46" s="153">
        <v>10.0547</v>
      </c>
      <c r="R46" s="153">
        <v>13.850300000000001</v>
      </c>
    </row>
    <row r="47" spans="1:18" x14ac:dyDescent="0.3">
      <c r="A47" s="149" t="s">
        <v>360</v>
      </c>
      <c r="B47" s="149" t="s">
        <v>99</v>
      </c>
      <c r="C47" s="149">
        <v>111524</v>
      </c>
      <c r="D47" s="152">
        <v>43999</v>
      </c>
      <c r="E47" s="153">
        <v>26.230399999999999</v>
      </c>
      <c r="F47" s="153">
        <v>5.1493000000000002</v>
      </c>
      <c r="G47" s="153">
        <v>-12.5854</v>
      </c>
      <c r="H47" s="153">
        <v>-7.8403</v>
      </c>
      <c r="I47" s="153">
        <v>9.2865000000000002</v>
      </c>
      <c r="J47" s="153">
        <v>11.469099999999999</v>
      </c>
      <c r="K47" s="153">
        <v>21.4513</v>
      </c>
      <c r="L47" s="153">
        <v>20.385300000000001</v>
      </c>
      <c r="M47" s="153">
        <v>13.7904</v>
      </c>
      <c r="N47" s="153">
        <v>13.9801</v>
      </c>
      <c r="O47" s="153">
        <v>8.2128999999999994</v>
      </c>
      <c r="P47" s="153">
        <v>9.4459999999999997</v>
      </c>
      <c r="Q47" s="153">
        <v>8.7071000000000005</v>
      </c>
      <c r="R47" s="153">
        <v>13.020899999999999</v>
      </c>
    </row>
    <row r="48" spans="1:18" x14ac:dyDescent="0.3">
      <c r="A48" s="149" t="s">
        <v>360</v>
      </c>
      <c r="B48" s="149" t="s">
        <v>67</v>
      </c>
      <c r="C48" s="149">
        <v>122715</v>
      </c>
      <c r="D48" s="152">
        <v>43999</v>
      </c>
      <c r="E48" s="153">
        <v>16.532800000000002</v>
      </c>
      <c r="F48" s="153">
        <v>37.7913</v>
      </c>
      <c r="G48" s="153">
        <v>17.5716</v>
      </c>
      <c r="H48" s="153">
        <v>19.913799999999998</v>
      </c>
      <c r="I48" s="153">
        <v>5.9112</v>
      </c>
      <c r="J48" s="153">
        <v>6.0811000000000002</v>
      </c>
      <c r="K48" s="153">
        <v>4.242</v>
      </c>
      <c r="L48" s="153">
        <v>5.8539000000000003</v>
      </c>
      <c r="M48" s="153">
        <v>6.7291999999999996</v>
      </c>
      <c r="N48" s="153">
        <v>7.0541999999999998</v>
      </c>
      <c r="O48" s="153">
        <v>6.5659999999999998</v>
      </c>
      <c r="P48" s="153">
        <v>7.7450000000000001</v>
      </c>
      <c r="Q48" s="153">
        <v>7.4617000000000004</v>
      </c>
      <c r="R48" s="153">
        <v>7.6695000000000002</v>
      </c>
    </row>
    <row r="49" spans="1:18" x14ac:dyDescent="0.3">
      <c r="A49" s="149" t="s">
        <v>360</v>
      </c>
      <c r="B49" s="149" t="s">
        <v>100</v>
      </c>
      <c r="C49" s="149">
        <v>122612</v>
      </c>
      <c r="D49" s="152">
        <v>43999</v>
      </c>
      <c r="E49" s="153">
        <v>15.902100000000001</v>
      </c>
      <c r="F49" s="153">
        <v>37.221699999999998</v>
      </c>
      <c r="G49" s="153">
        <v>16.9787</v>
      </c>
      <c r="H49" s="153">
        <v>19.286000000000001</v>
      </c>
      <c r="I49" s="153">
        <v>5.2733999999999996</v>
      </c>
      <c r="J49" s="153">
        <v>5.4309000000000003</v>
      </c>
      <c r="K49" s="153">
        <v>3.5899000000000001</v>
      </c>
      <c r="L49" s="153">
        <v>5.1886999999999999</v>
      </c>
      <c r="M49" s="153">
        <v>6.0505000000000004</v>
      </c>
      <c r="N49" s="153">
        <v>6.3624999999999998</v>
      </c>
      <c r="O49" s="153">
        <v>5.8964999999999996</v>
      </c>
      <c r="P49" s="153">
        <v>7.1231999999999998</v>
      </c>
      <c r="Q49" s="153">
        <v>6.8650000000000002</v>
      </c>
      <c r="R49" s="153">
        <v>6.9734999999999996</v>
      </c>
    </row>
    <row r="50" spans="1:18" x14ac:dyDescent="0.3">
      <c r="A50" s="149" t="s">
        <v>360</v>
      </c>
      <c r="B50" s="149" t="s">
        <v>68</v>
      </c>
      <c r="C50" s="149">
        <v>145589</v>
      </c>
      <c r="D50" s="152">
        <v>43999</v>
      </c>
      <c r="E50" s="153">
        <v>1145.6547</v>
      </c>
      <c r="F50" s="153">
        <v>12.011799999999999</v>
      </c>
      <c r="G50" s="153">
        <v>1.4504999999999999</v>
      </c>
      <c r="H50" s="153">
        <v>1.7687999999999999</v>
      </c>
      <c r="I50" s="153">
        <v>4.0537999999999998</v>
      </c>
      <c r="J50" s="153">
        <v>4.8315999999999999</v>
      </c>
      <c r="K50" s="153">
        <v>9.0815999999999999</v>
      </c>
      <c r="L50" s="153">
        <v>7.3106999999999998</v>
      </c>
      <c r="M50" s="153">
        <v>7.7587000000000002</v>
      </c>
      <c r="N50" s="153">
        <v>8.0271000000000008</v>
      </c>
      <c r="O50" s="153"/>
      <c r="P50" s="153"/>
      <c r="Q50" s="153">
        <v>9.2500999999999998</v>
      </c>
      <c r="R50" s="153"/>
    </row>
    <row r="51" spans="1:18" x14ac:dyDescent="0.3">
      <c r="A51" s="149" t="s">
        <v>360</v>
      </c>
      <c r="B51" s="149" t="s">
        <v>101</v>
      </c>
      <c r="C51" s="149">
        <v>145590</v>
      </c>
      <c r="D51" s="152">
        <v>43999</v>
      </c>
      <c r="E51" s="153">
        <v>1136.615</v>
      </c>
      <c r="F51" s="153">
        <v>11.4808</v>
      </c>
      <c r="G51" s="153">
        <v>0.92500000000000004</v>
      </c>
      <c r="H51" s="153">
        <v>1.2431000000000001</v>
      </c>
      <c r="I51" s="153">
        <v>3.5295999999999998</v>
      </c>
      <c r="J51" s="153">
        <v>4.3002000000000002</v>
      </c>
      <c r="K51" s="153">
        <v>8.5521999999999991</v>
      </c>
      <c r="L51" s="153">
        <v>6.7698</v>
      </c>
      <c r="M51" s="153">
        <v>7.2069000000000001</v>
      </c>
      <c r="N51" s="153">
        <v>7.4726999999999997</v>
      </c>
      <c r="O51" s="153"/>
      <c r="P51" s="153"/>
      <c r="Q51" s="153">
        <v>8.6884999999999994</v>
      </c>
      <c r="R51" s="153"/>
    </row>
    <row r="52" spans="1:18" x14ac:dyDescent="0.3">
      <c r="A52" s="149" t="s">
        <v>360</v>
      </c>
      <c r="B52" s="149" t="s">
        <v>69</v>
      </c>
      <c r="C52" s="149">
        <v>120435</v>
      </c>
      <c r="D52" s="152">
        <v>43999</v>
      </c>
      <c r="E52" s="153">
        <v>32.3508</v>
      </c>
      <c r="F52" s="153">
        <v>58.650599999999997</v>
      </c>
      <c r="G52" s="153">
        <v>18.459700000000002</v>
      </c>
      <c r="H52" s="153">
        <v>18.536799999999999</v>
      </c>
      <c r="I52" s="153">
        <v>14.3184</v>
      </c>
      <c r="J52" s="153">
        <v>13.6999</v>
      </c>
      <c r="K52" s="153">
        <v>14.2845</v>
      </c>
      <c r="L52" s="153">
        <v>7.9123999999999999</v>
      </c>
      <c r="M52" s="153">
        <v>7.0959000000000003</v>
      </c>
      <c r="N52" s="153">
        <v>7.0373000000000001</v>
      </c>
      <c r="O52" s="153">
        <v>7.5644</v>
      </c>
      <c r="P52" s="153">
        <v>8.1542999999999992</v>
      </c>
      <c r="Q52" s="153">
        <v>8.4662000000000006</v>
      </c>
      <c r="R52" s="153">
        <v>7.4486999999999997</v>
      </c>
    </row>
    <row r="53" spans="1:18" x14ac:dyDescent="0.3">
      <c r="A53" s="149" t="s">
        <v>360</v>
      </c>
      <c r="B53" s="149" t="s">
        <v>102</v>
      </c>
      <c r="C53" s="149">
        <v>101806</v>
      </c>
      <c r="D53" s="152">
        <v>43999</v>
      </c>
      <c r="E53" s="153">
        <v>31.090599999999998</v>
      </c>
      <c r="F53" s="153">
        <v>57.969499999999996</v>
      </c>
      <c r="G53" s="153">
        <v>17.723199999999999</v>
      </c>
      <c r="H53" s="153">
        <v>17.804600000000001</v>
      </c>
      <c r="I53" s="153">
        <v>13.588100000000001</v>
      </c>
      <c r="J53" s="153">
        <v>12.964499999999999</v>
      </c>
      <c r="K53" s="153">
        <v>13.5298</v>
      </c>
      <c r="L53" s="153">
        <v>7.2301000000000002</v>
      </c>
      <c r="M53" s="153">
        <v>6.4606000000000003</v>
      </c>
      <c r="N53" s="153">
        <v>6.4203000000000001</v>
      </c>
      <c r="O53" s="153">
        <v>7.0000999999999998</v>
      </c>
      <c r="P53" s="153">
        <v>7.5377000000000001</v>
      </c>
      <c r="Q53" s="153">
        <v>6.9036</v>
      </c>
      <c r="R53" s="153">
        <v>6.8715000000000002</v>
      </c>
    </row>
    <row r="54" spans="1:18" x14ac:dyDescent="0.3">
      <c r="A54" s="149" t="s">
        <v>360</v>
      </c>
      <c r="B54" s="149" t="s">
        <v>70</v>
      </c>
      <c r="C54" s="149">
        <v>119755</v>
      </c>
      <c r="D54" s="152">
        <v>43999</v>
      </c>
      <c r="E54" s="153">
        <v>28.911300000000001</v>
      </c>
      <c r="F54" s="153">
        <v>10.3553</v>
      </c>
      <c r="G54" s="153">
        <v>9.3290000000000006</v>
      </c>
      <c r="H54" s="153">
        <v>7.6040000000000001</v>
      </c>
      <c r="I54" s="153">
        <v>10.275499999999999</v>
      </c>
      <c r="J54" s="153">
        <v>14.185499999999999</v>
      </c>
      <c r="K54" s="153">
        <v>17.9344</v>
      </c>
      <c r="L54" s="153">
        <v>13.339600000000001</v>
      </c>
      <c r="M54" s="153">
        <v>11.266400000000001</v>
      </c>
      <c r="N54" s="153">
        <v>11.3483</v>
      </c>
      <c r="O54" s="153">
        <v>9.3033000000000001</v>
      </c>
      <c r="P54" s="153">
        <v>10.3489</v>
      </c>
      <c r="Q54" s="153">
        <v>10.001200000000001</v>
      </c>
      <c r="R54" s="153">
        <v>12.196300000000001</v>
      </c>
    </row>
    <row r="55" spans="1:18" x14ac:dyDescent="0.3">
      <c r="A55" s="149" t="s">
        <v>360</v>
      </c>
      <c r="B55" s="149" t="s">
        <v>103</v>
      </c>
      <c r="C55" s="149">
        <v>108511</v>
      </c>
      <c r="D55" s="152">
        <v>43999</v>
      </c>
      <c r="E55" s="153">
        <v>27.6157</v>
      </c>
      <c r="F55" s="153">
        <v>9.6509999999999998</v>
      </c>
      <c r="G55" s="153">
        <v>8.6806999999999999</v>
      </c>
      <c r="H55" s="153">
        <v>6.9766000000000004</v>
      </c>
      <c r="I55" s="153">
        <v>9.6463000000000001</v>
      </c>
      <c r="J55" s="153">
        <v>13.545199999999999</v>
      </c>
      <c r="K55" s="153">
        <v>17.261199999999999</v>
      </c>
      <c r="L55" s="153">
        <v>12.650700000000001</v>
      </c>
      <c r="M55" s="153">
        <v>10.5624</v>
      </c>
      <c r="N55" s="153">
        <v>10.6214</v>
      </c>
      <c r="O55" s="153">
        <v>8.641</v>
      </c>
      <c r="P55" s="153">
        <v>9.6689000000000007</v>
      </c>
      <c r="Q55" s="153">
        <v>8.7833000000000006</v>
      </c>
      <c r="R55" s="153">
        <v>11.4847</v>
      </c>
    </row>
    <row r="56" spans="1:18" x14ac:dyDescent="0.3">
      <c r="A56" s="149" t="s">
        <v>360</v>
      </c>
      <c r="B56" s="149" t="s">
        <v>71</v>
      </c>
      <c r="C56" s="149">
        <v>119428</v>
      </c>
      <c r="D56" s="152">
        <v>43999</v>
      </c>
      <c r="E56" s="153">
        <v>23.8156</v>
      </c>
      <c r="F56" s="153">
        <v>32.059699999999999</v>
      </c>
      <c r="G56" s="153">
        <v>-7.1962000000000002</v>
      </c>
      <c r="H56" s="153">
        <v>-6.7129000000000003</v>
      </c>
      <c r="I56" s="153">
        <v>6.2549000000000001</v>
      </c>
      <c r="J56" s="153">
        <v>11.098599999999999</v>
      </c>
      <c r="K56" s="153">
        <v>18.289400000000001</v>
      </c>
      <c r="L56" s="153">
        <v>14.7081</v>
      </c>
      <c r="M56" s="153">
        <v>11.7401</v>
      </c>
      <c r="N56" s="153">
        <v>11.7791</v>
      </c>
      <c r="O56" s="153">
        <v>8.4578000000000007</v>
      </c>
      <c r="P56" s="153">
        <v>9.6991999999999994</v>
      </c>
      <c r="Q56" s="153">
        <v>9.5372000000000003</v>
      </c>
      <c r="R56" s="153">
        <v>11.413</v>
      </c>
    </row>
    <row r="57" spans="1:18" x14ac:dyDescent="0.3">
      <c r="A57" s="149" t="s">
        <v>360</v>
      </c>
      <c r="B57" s="149" t="s">
        <v>104</v>
      </c>
      <c r="C57" s="149">
        <v>118053</v>
      </c>
      <c r="D57" s="152">
        <v>43999</v>
      </c>
      <c r="E57" s="153">
        <v>22.685199999999998</v>
      </c>
      <c r="F57" s="153">
        <v>31.563300000000002</v>
      </c>
      <c r="G57" s="153">
        <v>-7.8433999999999999</v>
      </c>
      <c r="H57" s="153">
        <v>-7.3449999999999998</v>
      </c>
      <c r="I57" s="153">
        <v>5.5974000000000004</v>
      </c>
      <c r="J57" s="153">
        <v>10.433999999999999</v>
      </c>
      <c r="K57" s="153">
        <v>17.601800000000001</v>
      </c>
      <c r="L57" s="153">
        <v>14.0022</v>
      </c>
      <c r="M57" s="153">
        <v>11.029199999999999</v>
      </c>
      <c r="N57" s="153">
        <v>11.0204</v>
      </c>
      <c r="O57" s="153">
        <v>7.6085000000000003</v>
      </c>
      <c r="P57" s="153">
        <v>8.8526000000000007</v>
      </c>
      <c r="Q57" s="153">
        <v>6.1116999999999999</v>
      </c>
      <c r="R57" s="153">
        <v>10.594900000000001</v>
      </c>
    </row>
    <row r="58" spans="1:18" x14ac:dyDescent="0.3">
      <c r="A58" s="149" t="s">
        <v>360</v>
      </c>
      <c r="B58" s="149" t="s">
        <v>72</v>
      </c>
      <c r="C58" s="149">
        <v>140769</v>
      </c>
      <c r="D58" s="152">
        <v>43999</v>
      </c>
      <c r="E58" s="153">
        <v>13.448700000000001</v>
      </c>
      <c r="F58" s="153">
        <v>13.8467</v>
      </c>
      <c r="G58" s="153">
        <v>-11.4352</v>
      </c>
      <c r="H58" s="153">
        <v>-12.7248</v>
      </c>
      <c r="I58" s="153">
        <v>-0.31009999999999999</v>
      </c>
      <c r="J58" s="153">
        <v>8.1022999999999996</v>
      </c>
      <c r="K58" s="153">
        <v>16.081600000000002</v>
      </c>
      <c r="L58" s="153">
        <v>16.864799999999999</v>
      </c>
      <c r="M58" s="153">
        <v>14.169700000000001</v>
      </c>
      <c r="N58" s="153">
        <v>14.332100000000001</v>
      </c>
      <c r="O58" s="153">
        <v>9.2833000000000006</v>
      </c>
      <c r="P58" s="153"/>
      <c r="Q58" s="153">
        <v>9.5898000000000003</v>
      </c>
      <c r="R58" s="153">
        <v>12.921099999999999</v>
      </c>
    </row>
    <row r="59" spans="1:18" x14ac:dyDescent="0.3">
      <c r="A59" s="149" t="s">
        <v>360</v>
      </c>
      <c r="B59" s="149" t="s">
        <v>105</v>
      </c>
      <c r="C59" s="149">
        <v>140771</v>
      </c>
      <c r="D59" s="152">
        <v>43999</v>
      </c>
      <c r="E59" s="153">
        <v>12.888400000000001</v>
      </c>
      <c r="F59" s="153">
        <v>13.0319</v>
      </c>
      <c r="G59" s="153">
        <v>-12.157299999999999</v>
      </c>
      <c r="H59" s="153">
        <v>-13.518000000000001</v>
      </c>
      <c r="I59" s="153">
        <v>-1.1727000000000001</v>
      </c>
      <c r="J59" s="153">
        <v>7.1864999999999997</v>
      </c>
      <c r="K59" s="153">
        <v>15.1647</v>
      </c>
      <c r="L59" s="153">
        <v>15.891400000000001</v>
      </c>
      <c r="M59" s="153">
        <v>13.0905</v>
      </c>
      <c r="N59" s="153">
        <v>13.1403</v>
      </c>
      <c r="O59" s="153">
        <v>7.8475999999999999</v>
      </c>
      <c r="P59" s="153"/>
      <c r="Q59" s="153">
        <v>8.1578999999999997</v>
      </c>
      <c r="R59" s="153">
        <v>11.5608</v>
      </c>
    </row>
    <row r="60" spans="1:18" x14ac:dyDescent="0.3">
      <c r="A60" s="149" t="s">
        <v>360</v>
      </c>
      <c r="B60" s="149" t="s">
        <v>106</v>
      </c>
      <c r="C60" s="149">
        <v>102849</v>
      </c>
      <c r="D60" s="152">
        <v>43999</v>
      </c>
      <c r="E60" s="153">
        <v>27.925599999999999</v>
      </c>
      <c r="F60" s="153">
        <v>-6.2727000000000004</v>
      </c>
      <c r="G60" s="153">
        <v>3.0335999999999999</v>
      </c>
      <c r="H60" s="153">
        <v>5.6000000000000001E-2</v>
      </c>
      <c r="I60" s="153">
        <v>6.0826000000000002</v>
      </c>
      <c r="J60" s="153">
        <v>8.4771000000000001</v>
      </c>
      <c r="K60" s="153">
        <v>19.896599999999999</v>
      </c>
      <c r="L60" s="153">
        <v>15.371700000000001</v>
      </c>
      <c r="M60" s="153">
        <v>10.5665</v>
      </c>
      <c r="N60" s="153">
        <v>10.323399999999999</v>
      </c>
      <c r="O60" s="153">
        <v>6.5171999999999999</v>
      </c>
      <c r="P60" s="153">
        <v>8.3041</v>
      </c>
      <c r="Q60" s="153">
        <v>6.8057999999999996</v>
      </c>
      <c r="R60" s="153">
        <v>10.295299999999999</v>
      </c>
    </row>
    <row r="61" spans="1:18" x14ac:dyDescent="0.3">
      <c r="A61" s="149" t="s">
        <v>360</v>
      </c>
      <c r="B61" s="149" t="s">
        <v>73</v>
      </c>
      <c r="C61" s="149">
        <v>118747</v>
      </c>
      <c r="D61" s="152">
        <v>43999</v>
      </c>
      <c r="E61" s="153">
        <v>29.3505</v>
      </c>
      <c r="F61" s="153">
        <v>-5.8438999999999997</v>
      </c>
      <c r="G61" s="153">
        <v>3.4588000000000001</v>
      </c>
      <c r="H61" s="153">
        <v>0.4975</v>
      </c>
      <c r="I61" s="153">
        <v>6.5185000000000004</v>
      </c>
      <c r="J61" s="153">
        <v>8.9235000000000007</v>
      </c>
      <c r="K61" s="153">
        <v>20.440799999999999</v>
      </c>
      <c r="L61" s="153">
        <v>16.026800000000001</v>
      </c>
      <c r="M61" s="153">
        <v>11.256500000000001</v>
      </c>
      <c r="N61" s="153">
        <v>11.0466</v>
      </c>
      <c r="O61" s="153">
        <v>7.2374999999999998</v>
      </c>
      <c r="P61" s="153">
        <v>9.0261999999999993</v>
      </c>
      <c r="Q61" s="153">
        <v>9.0344999999999995</v>
      </c>
      <c r="R61" s="153">
        <v>11.055099999999999</v>
      </c>
    </row>
    <row r="62" spans="1:18" x14ac:dyDescent="0.3">
      <c r="A62" s="149" t="s">
        <v>360</v>
      </c>
      <c r="B62" s="149" t="s">
        <v>107</v>
      </c>
      <c r="C62" s="149">
        <v>116485</v>
      </c>
      <c r="D62" s="152">
        <v>43999</v>
      </c>
      <c r="E62" s="153">
        <v>2018.4456</v>
      </c>
      <c r="F62" s="153">
        <v>17.549199999999999</v>
      </c>
      <c r="G62" s="153">
        <v>-10.6027</v>
      </c>
      <c r="H62" s="153">
        <v>-13.254799999999999</v>
      </c>
      <c r="I62" s="153">
        <v>1.0508</v>
      </c>
      <c r="J62" s="153">
        <v>8.3175000000000008</v>
      </c>
      <c r="K62" s="153">
        <v>13.6244</v>
      </c>
      <c r="L62" s="153">
        <v>11.8405</v>
      </c>
      <c r="M62" s="153">
        <v>9.2222000000000008</v>
      </c>
      <c r="N62" s="153">
        <v>10.175800000000001</v>
      </c>
      <c r="O62" s="153">
        <v>7.4931999999999999</v>
      </c>
      <c r="P62" s="153">
        <v>8.8407999999999998</v>
      </c>
      <c r="Q62" s="153">
        <v>8.6821999999999999</v>
      </c>
      <c r="R62" s="153">
        <v>10.926500000000001</v>
      </c>
    </row>
    <row r="63" spans="1:18" x14ac:dyDescent="0.3">
      <c r="A63" s="149" t="s">
        <v>360</v>
      </c>
      <c r="B63" s="149" t="s">
        <v>74</v>
      </c>
      <c r="C63" s="149">
        <v>120084</v>
      </c>
      <c r="D63" s="152">
        <v>43999</v>
      </c>
      <c r="E63" s="153">
        <v>2157.0183999999999</v>
      </c>
      <c r="F63" s="153">
        <v>18.5046</v>
      </c>
      <c r="G63" s="153">
        <v>-9.6484000000000005</v>
      </c>
      <c r="H63" s="153">
        <v>-12.300599999999999</v>
      </c>
      <c r="I63" s="153">
        <v>2.0082</v>
      </c>
      <c r="J63" s="153">
        <v>9.2824000000000009</v>
      </c>
      <c r="K63" s="153">
        <v>14.6004</v>
      </c>
      <c r="L63" s="153">
        <v>12.849600000000001</v>
      </c>
      <c r="M63" s="153">
        <v>10.2829</v>
      </c>
      <c r="N63" s="153">
        <v>11.024699999999999</v>
      </c>
      <c r="O63" s="153">
        <v>8.4793000000000003</v>
      </c>
      <c r="P63" s="153">
        <v>9.9865999999999993</v>
      </c>
      <c r="Q63" s="153">
        <v>9.5181000000000004</v>
      </c>
      <c r="R63" s="153">
        <v>11.794700000000001</v>
      </c>
    </row>
    <row r="64" spans="1:18" x14ac:dyDescent="0.3">
      <c r="A64" s="149" t="s">
        <v>360</v>
      </c>
      <c r="B64" s="149" t="s">
        <v>108</v>
      </c>
      <c r="C64" s="149">
        <v>100963</v>
      </c>
      <c r="D64" s="152">
        <v>43999</v>
      </c>
      <c r="E64" s="153">
        <v>30.3446</v>
      </c>
      <c r="F64" s="153">
        <v>10.588100000000001</v>
      </c>
      <c r="G64" s="153">
        <v>2.2621000000000002</v>
      </c>
      <c r="H64" s="153">
        <v>3.0605000000000002</v>
      </c>
      <c r="I64" s="153">
        <v>11.555400000000001</v>
      </c>
      <c r="J64" s="153">
        <v>10.3233</v>
      </c>
      <c r="K64" s="153">
        <v>-0.51580000000000004</v>
      </c>
      <c r="L64" s="153">
        <v>4.8413000000000004</v>
      </c>
      <c r="M64" s="153">
        <v>3.5909</v>
      </c>
      <c r="N64" s="153">
        <v>4.5885999999999996</v>
      </c>
      <c r="O64" s="153">
        <v>1.6356999999999999</v>
      </c>
      <c r="P64" s="153">
        <v>4.9401999999999999</v>
      </c>
      <c r="Q64" s="153">
        <v>6.6856999999999998</v>
      </c>
      <c r="R64" s="153">
        <v>2.0118999999999998</v>
      </c>
    </row>
    <row r="65" spans="1:18" x14ac:dyDescent="0.3">
      <c r="A65" s="149" t="s">
        <v>360</v>
      </c>
      <c r="B65" s="149" t="s">
        <v>75</v>
      </c>
      <c r="C65" s="149">
        <v>119461</v>
      </c>
      <c r="D65" s="152">
        <v>43999</v>
      </c>
      <c r="E65" s="153">
        <v>31.9619</v>
      </c>
      <c r="F65" s="153">
        <v>11.0806</v>
      </c>
      <c r="G65" s="153">
        <v>2.6732</v>
      </c>
      <c r="H65" s="153">
        <v>3.4445000000000001</v>
      </c>
      <c r="I65" s="153">
        <v>11.9475</v>
      </c>
      <c r="J65" s="153">
        <v>10.7164</v>
      </c>
      <c r="K65" s="153">
        <v>-0.1179</v>
      </c>
      <c r="L65" s="153">
        <v>5.1867999999999999</v>
      </c>
      <c r="M65" s="153">
        <v>3.8959000000000001</v>
      </c>
      <c r="N65" s="153">
        <v>4.9440999999999997</v>
      </c>
      <c r="O65" s="153">
        <v>2.2711000000000001</v>
      </c>
      <c r="P65" s="153">
        <v>5.6435000000000004</v>
      </c>
      <c r="Q65" s="153">
        <v>6.6132</v>
      </c>
      <c r="R65" s="153">
        <v>2.5545</v>
      </c>
    </row>
    <row r="66" spans="1:18" x14ac:dyDescent="0.3">
      <c r="A66" s="149" t="s">
        <v>360</v>
      </c>
      <c r="B66" s="149" t="s">
        <v>109</v>
      </c>
      <c r="C66" s="149">
        <v>100172</v>
      </c>
      <c r="D66" s="152">
        <v>43999</v>
      </c>
      <c r="E66" s="153">
        <v>63.086399999999998</v>
      </c>
      <c r="F66" s="153">
        <v>3.9346999999999999</v>
      </c>
      <c r="G66" s="153">
        <v>4.1448999999999998</v>
      </c>
      <c r="H66" s="153">
        <v>4.4257</v>
      </c>
      <c r="I66" s="153">
        <v>4.6492000000000004</v>
      </c>
      <c r="J66" s="153">
        <v>5.2405999999999997</v>
      </c>
      <c r="K66" s="153">
        <v>5.6978</v>
      </c>
      <c r="L66" s="153">
        <v>6.2321999999999997</v>
      </c>
      <c r="M66" s="153">
        <v>6.0225999999999997</v>
      </c>
      <c r="N66" s="153">
        <v>6.0286999999999997</v>
      </c>
      <c r="O66" s="153">
        <v>4.0282999999999998</v>
      </c>
      <c r="P66" s="153">
        <v>5.9009</v>
      </c>
      <c r="Q66" s="153">
        <v>8.6966999999999999</v>
      </c>
      <c r="R66" s="153">
        <v>6.9257</v>
      </c>
    </row>
    <row r="67" spans="1:18" x14ac:dyDescent="0.3">
      <c r="A67" s="149" t="s">
        <v>360</v>
      </c>
      <c r="B67" s="149" t="s">
        <v>76</v>
      </c>
      <c r="C67" s="149">
        <v>120830</v>
      </c>
      <c r="D67" s="152">
        <v>43999</v>
      </c>
      <c r="E67" s="153">
        <v>63.978499999999997</v>
      </c>
      <c r="F67" s="153">
        <v>3.9940000000000002</v>
      </c>
      <c r="G67" s="153">
        <v>4.2469999999999999</v>
      </c>
      <c r="H67" s="153">
        <v>4.5190000000000001</v>
      </c>
      <c r="I67" s="153">
        <v>4.7519999999999998</v>
      </c>
      <c r="J67" s="153">
        <v>5.3417000000000003</v>
      </c>
      <c r="K67" s="153">
        <v>5.7991000000000001</v>
      </c>
      <c r="L67" s="153">
        <v>6.3315999999999999</v>
      </c>
      <c r="M67" s="153">
        <v>6.1361999999999997</v>
      </c>
      <c r="N67" s="153">
        <v>6.1413000000000002</v>
      </c>
      <c r="O67" s="153">
        <v>4.2122999999999999</v>
      </c>
      <c r="P67" s="153">
        <v>6.0179999999999998</v>
      </c>
      <c r="Q67" s="153">
        <v>7.2488999999999999</v>
      </c>
      <c r="R67" s="153">
        <v>7.0857000000000001</v>
      </c>
    </row>
    <row r="68" spans="1:18" x14ac:dyDescent="0.3">
      <c r="A68" s="149" t="s">
        <v>360</v>
      </c>
      <c r="B68" s="149" t="s">
        <v>77</v>
      </c>
      <c r="C68" s="149">
        <v>134494</v>
      </c>
      <c r="D68" s="152">
        <v>43999</v>
      </c>
      <c r="E68" s="153">
        <v>15.796799999999999</v>
      </c>
      <c r="F68" s="153">
        <v>6.2397</v>
      </c>
      <c r="G68" s="153">
        <v>4.3464999999999998</v>
      </c>
      <c r="H68" s="153">
        <v>4.6913999999999998</v>
      </c>
      <c r="I68" s="153">
        <v>4.8446999999999996</v>
      </c>
      <c r="J68" s="153">
        <v>6.9329999999999998</v>
      </c>
      <c r="K68" s="153">
        <v>14.7515</v>
      </c>
      <c r="L68" s="153">
        <v>16.476900000000001</v>
      </c>
      <c r="M68" s="153">
        <v>11.578200000000001</v>
      </c>
      <c r="N68" s="153">
        <v>11.2925</v>
      </c>
      <c r="O68" s="153">
        <v>7.3183999999999996</v>
      </c>
      <c r="P68" s="153">
        <v>9.5038999999999998</v>
      </c>
      <c r="Q68" s="153">
        <v>9.4084000000000003</v>
      </c>
      <c r="R68" s="153">
        <v>10.8589</v>
      </c>
    </row>
    <row r="69" spans="1:18" x14ac:dyDescent="0.3">
      <c r="A69" s="149" t="s">
        <v>360</v>
      </c>
      <c r="B69" s="149" t="s">
        <v>110</v>
      </c>
      <c r="C69" s="149">
        <v>141061</v>
      </c>
      <c r="D69" s="152">
        <v>43999</v>
      </c>
      <c r="E69" s="153">
        <v>15.741300000000001</v>
      </c>
      <c r="F69" s="153">
        <v>6.0297000000000001</v>
      </c>
      <c r="G69" s="153">
        <v>4.1760999999999999</v>
      </c>
      <c r="H69" s="153">
        <v>4.5751999999999997</v>
      </c>
      <c r="I69" s="153">
        <v>4.7289000000000003</v>
      </c>
      <c r="J69" s="153">
        <v>6.8082000000000003</v>
      </c>
      <c r="K69" s="153">
        <v>14.580500000000001</v>
      </c>
      <c r="L69" s="153">
        <v>16.3246</v>
      </c>
      <c r="M69" s="153">
        <v>11.4338</v>
      </c>
      <c r="N69" s="153">
        <v>11.1494</v>
      </c>
      <c r="O69" s="153">
        <v>7.1984000000000004</v>
      </c>
      <c r="P69" s="153">
        <v>9.3877000000000006</v>
      </c>
      <c r="Q69" s="153">
        <v>9.2925000000000004</v>
      </c>
      <c r="R69" s="153">
        <v>10.7271</v>
      </c>
    </row>
    <row r="70" spans="1:18" x14ac:dyDescent="0.3">
      <c r="A70" s="149" t="s">
        <v>360</v>
      </c>
      <c r="B70" s="149" t="s">
        <v>78</v>
      </c>
      <c r="C70" s="149">
        <v>119671</v>
      </c>
      <c r="D70" s="152">
        <v>43999</v>
      </c>
      <c r="E70" s="153">
        <v>28.250800000000002</v>
      </c>
      <c r="F70" s="153">
        <v>20.1663</v>
      </c>
      <c r="G70" s="153">
        <v>-15.1623</v>
      </c>
      <c r="H70" s="153">
        <v>-12.722799999999999</v>
      </c>
      <c r="I70" s="153">
        <v>3.5207999999999999</v>
      </c>
      <c r="J70" s="153">
        <v>11.3438</v>
      </c>
      <c r="K70" s="153">
        <v>18.026</v>
      </c>
      <c r="L70" s="153">
        <v>16.497399999999999</v>
      </c>
      <c r="M70" s="153">
        <v>13.0793</v>
      </c>
      <c r="N70" s="153">
        <v>13.8216</v>
      </c>
      <c r="O70" s="153">
        <v>8.8027999999999995</v>
      </c>
      <c r="P70" s="153">
        <v>10.440099999999999</v>
      </c>
      <c r="Q70" s="153">
        <v>9.4852000000000007</v>
      </c>
      <c r="R70" s="153">
        <v>13.055</v>
      </c>
    </row>
    <row r="71" spans="1:18" x14ac:dyDescent="0.3">
      <c r="A71" s="149" t="s">
        <v>360</v>
      </c>
      <c r="B71" s="149" t="s">
        <v>111</v>
      </c>
      <c r="C71" s="149">
        <v>102205</v>
      </c>
      <c r="D71" s="152">
        <v>43999</v>
      </c>
      <c r="E71" s="153">
        <v>26.865200000000002</v>
      </c>
      <c r="F71" s="153">
        <v>19.438800000000001</v>
      </c>
      <c r="G71" s="153">
        <v>-15.807399999999999</v>
      </c>
      <c r="H71" s="153">
        <v>-13.358000000000001</v>
      </c>
      <c r="I71" s="153">
        <v>2.8854000000000002</v>
      </c>
      <c r="J71" s="153">
        <v>10.716699999999999</v>
      </c>
      <c r="K71" s="153">
        <v>17.384899999999998</v>
      </c>
      <c r="L71" s="153">
        <v>15.8445</v>
      </c>
      <c r="M71" s="153">
        <v>12.422000000000001</v>
      </c>
      <c r="N71" s="153">
        <v>13.1411</v>
      </c>
      <c r="O71" s="153">
        <v>8.0052000000000003</v>
      </c>
      <c r="P71" s="153">
        <v>9.6750000000000007</v>
      </c>
      <c r="Q71" s="153">
        <v>6.1962000000000002</v>
      </c>
      <c r="R71" s="153">
        <v>12.281599999999999</v>
      </c>
    </row>
    <row r="72" spans="1:18" x14ac:dyDescent="0.3">
      <c r="A72" s="149" t="s">
        <v>360</v>
      </c>
      <c r="B72" s="149" t="s">
        <v>79</v>
      </c>
      <c r="C72" s="149">
        <v>119097</v>
      </c>
      <c r="D72" s="152">
        <v>43999</v>
      </c>
      <c r="E72" s="153">
        <v>33.374299999999998</v>
      </c>
      <c r="F72" s="153">
        <v>27.361899999999999</v>
      </c>
      <c r="G72" s="153">
        <v>18.331800000000001</v>
      </c>
      <c r="H72" s="153">
        <v>19.3826</v>
      </c>
      <c r="I72" s="153">
        <v>17.751300000000001</v>
      </c>
      <c r="J72" s="153">
        <v>13.634600000000001</v>
      </c>
      <c r="K72" s="153">
        <v>15.599399999999999</v>
      </c>
      <c r="L72" s="153">
        <v>13.022600000000001</v>
      </c>
      <c r="M72" s="153">
        <v>10.449299999999999</v>
      </c>
      <c r="N72" s="153">
        <v>9.9733000000000001</v>
      </c>
      <c r="O72" s="153">
        <v>6.7403000000000004</v>
      </c>
      <c r="P72" s="153">
        <v>8.5945999999999998</v>
      </c>
      <c r="Q72" s="153">
        <v>9.5640000000000001</v>
      </c>
      <c r="R72" s="153">
        <v>9.6434999999999995</v>
      </c>
    </row>
    <row r="73" spans="1:18" x14ac:dyDescent="0.3">
      <c r="A73" s="149" t="s">
        <v>360</v>
      </c>
      <c r="B73" s="149" t="s">
        <v>112</v>
      </c>
      <c r="C73" s="149">
        <v>101909</v>
      </c>
      <c r="D73" s="152">
        <v>43999</v>
      </c>
      <c r="E73" s="153">
        <v>30.932300000000001</v>
      </c>
      <c r="F73" s="153">
        <v>26.096599999999999</v>
      </c>
      <c r="G73" s="153">
        <v>17.031600000000001</v>
      </c>
      <c r="H73" s="153">
        <v>18.099699999999999</v>
      </c>
      <c r="I73" s="153">
        <v>16.4802</v>
      </c>
      <c r="J73" s="153">
        <v>12.354799999999999</v>
      </c>
      <c r="K73" s="153">
        <v>14.389099999999999</v>
      </c>
      <c r="L73" s="153">
        <v>11.847799999999999</v>
      </c>
      <c r="M73" s="153">
        <v>9.2852999999999994</v>
      </c>
      <c r="N73" s="153">
        <v>8.7902000000000005</v>
      </c>
      <c r="O73" s="153">
        <v>5.6269999999999998</v>
      </c>
      <c r="P73" s="153">
        <v>7.4585999999999997</v>
      </c>
      <c r="Q73" s="153">
        <v>6.9526000000000003</v>
      </c>
      <c r="R73" s="153">
        <v>8.4923999999999999</v>
      </c>
    </row>
    <row r="74" spans="1:18" x14ac:dyDescent="0.3">
      <c r="A74" s="149" t="s">
        <v>360</v>
      </c>
      <c r="B74" s="149" t="s">
        <v>113</v>
      </c>
      <c r="C74" s="149">
        <v>116555</v>
      </c>
      <c r="D74" s="152">
        <v>43999</v>
      </c>
      <c r="E74" s="153">
        <v>18.2057</v>
      </c>
      <c r="F74" s="153">
        <v>29.093699999999998</v>
      </c>
      <c r="G74" s="153">
        <v>-2.9660000000000002</v>
      </c>
      <c r="H74" s="153">
        <v>-1.861</v>
      </c>
      <c r="I74" s="153">
        <v>7.1656000000000004</v>
      </c>
      <c r="J74" s="153">
        <v>9.5841999999999992</v>
      </c>
      <c r="K74" s="153">
        <v>18.738600000000002</v>
      </c>
      <c r="L74" s="153">
        <v>14.8443</v>
      </c>
      <c r="M74" s="153">
        <v>11.0517</v>
      </c>
      <c r="N74" s="153">
        <v>11.3535</v>
      </c>
      <c r="O74" s="153">
        <v>6.8846999999999996</v>
      </c>
      <c r="P74" s="153">
        <v>7.4222999999999999</v>
      </c>
      <c r="Q74" s="153">
        <v>7.4409999999999998</v>
      </c>
      <c r="R74" s="153">
        <v>10.645200000000001</v>
      </c>
    </row>
    <row r="75" spans="1:18" x14ac:dyDescent="0.3">
      <c r="A75" s="149" t="s">
        <v>360</v>
      </c>
      <c r="B75" s="149" t="s">
        <v>80</v>
      </c>
      <c r="C75" s="149">
        <v>119311</v>
      </c>
      <c r="D75" s="152">
        <v>43999</v>
      </c>
      <c r="E75" s="153">
        <v>18.991800000000001</v>
      </c>
      <c r="F75" s="153">
        <v>29.043500000000002</v>
      </c>
      <c r="G75" s="153">
        <v>-2.8816999999999999</v>
      </c>
      <c r="H75" s="153">
        <v>-1.784</v>
      </c>
      <c r="I75" s="153">
        <v>7.4203000000000001</v>
      </c>
      <c r="J75" s="153">
        <v>9.9306999999999999</v>
      </c>
      <c r="K75" s="153">
        <v>19.081299999999999</v>
      </c>
      <c r="L75" s="153">
        <v>15.133800000000001</v>
      </c>
      <c r="M75" s="153">
        <v>11.4078</v>
      </c>
      <c r="N75" s="153">
        <v>11.6746</v>
      </c>
      <c r="O75" s="153">
        <v>7.2159000000000004</v>
      </c>
      <c r="P75" s="153">
        <v>8.0106000000000002</v>
      </c>
      <c r="Q75" s="153">
        <v>7.8182</v>
      </c>
      <c r="R75" s="153">
        <v>10.924899999999999</v>
      </c>
    </row>
    <row r="76" spans="1:18" x14ac:dyDescent="0.3">
      <c r="A76" s="149" t="s">
        <v>360</v>
      </c>
      <c r="B76" s="149" t="s">
        <v>365</v>
      </c>
      <c r="C76" s="149">
        <v>148118</v>
      </c>
      <c r="D76" s="152">
        <v>43999</v>
      </c>
      <c r="E76" s="153">
        <v>0.38450000000000001</v>
      </c>
      <c r="F76" s="153">
        <v>9.4953000000000003</v>
      </c>
      <c r="G76" s="153">
        <v>7.6021999999999998</v>
      </c>
      <c r="H76" s="153">
        <v>8.1494</v>
      </c>
      <c r="I76" s="153">
        <v>8.1622000000000003</v>
      </c>
      <c r="J76" s="153">
        <v>8.6976999999999993</v>
      </c>
      <c r="K76" s="153">
        <v>8.8610000000000007</v>
      </c>
      <c r="L76" s="153"/>
      <c r="M76" s="153"/>
      <c r="N76" s="153"/>
      <c r="O76" s="153"/>
      <c r="P76" s="153"/>
      <c r="Q76" s="153">
        <v>8.8009000000000004</v>
      </c>
      <c r="R76" s="153"/>
    </row>
    <row r="77" spans="1:18" x14ac:dyDescent="0.3">
      <c r="A77" s="149" t="s">
        <v>360</v>
      </c>
      <c r="B77" s="149" t="s">
        <v>369</v>
      </c>
      <c r="C77" s="149">
        <v>148117</v>
      </c>
      <c r="D77" s="152">
        <v>43999</v>
      </c>
      <c r="E77" s="153">
        <v>0.3674</v>
      </c>
      <c r="F77" s="153">
        <v>9.9374000000000002</v>
      </c>
      <c r="G77" s="153">
        <v>7.9564000000000004</v>
      </c>
      <c r="H77" s="153">
        <v>8.5294000000000008</v>
      </c>
      <c r="I77" s="153">
        <v>8.5433000000000003</v>
      </c>
      <c r="J77" s="153">
        <v>8.4941999999999993</v>
      </c>
      <c r="K77" s="153">
        <v>8.8310999999999993</v>
      </c>
      <c r="L77" s="153"/>
      <c r="M77" s="153"/>
      <c r="N77" s="153"/>
      <c r="O77" s="153"/>
      <c r="P77" s="153"/>
      <c r="Q77" s="153">
        <v>8.7875999999999994</v>
      </c>
      <c r="R77" s="153"/>
    </row>
    <row r="78" spans="1:18" x14ac:dyDescent="0.3">
      <c r="A78" s="149" t="s">
        <v>360</v>
      </c>
      <c r="B78" s="149" t="s">
        <v>81</v>
      </c>
      <c r="C78" s="149">
        <v>120762</v>
      </c>
      <c r="D78" s="152">
        <v>43999</v>
      </c>
      <c r="E78" s="153">
        <v>21.483599999999999</v>
      </c>
      <c r="F78" s="153">
        <v>30.947500000000002</v>
      </c>
      <c r="G78" s="153">
        <v>3.7395999999999998</v>
      </c>
      <c r="H78" s="153">
        <v>12.1882</v>
      </c>
      <c r="I78" s="153">
        <v>12.7926</v>
      </c>
      <c r="J78" s="153">
        <v>10.1104</v>
      </c>
      <c r="K78" s="153">
        <v>21.826899999999998</v>
      </c>
      <c r="L78" s="153">
        <v>7.4084000000000003</v>
      </c>
      <c r="M78" s="153">
        <v>4.9505999999999997</v>
      </c>
      <c r="N78" s="153">
        <v>6.4958999999999998</v>
      </c>
      <c r="O78" s="153">
        <v>1.8912</v>
      </c>
      <c r="P78" s="153">
        <v>6.1638000000000002</v>
      </c>
      <c r="Q78" s="153">
        <v>7.4935999999999998</v>
      </c>
      <c r="R78" s="153">
        <v>1.8951</v>
      </c>
    </row>
    <row r="79" spans="1:18" x14ac:dyDescent="0.3">
      <c r="A79" s="149" t="s">
        <v>360</v>
      </c>
      <c r="B79" s="149" t="s">
        <v>114</v>
      </c>
      <c r="C79" s="149">
        <v>113077</v>
      </c>
      <c r="D79" s="152">
        <v>43999</v>
      </c>
      <c r="E79" s="153">
        <v>20.4877</v>
      </c>
      <c r="F79" s="153">
        <v>30.311599999999999</v>
      </c>
      <c r="G79" s="153">
        <v>3.1368999999999998</v>
      </c>
      <c r="H79" s="153">
        <v>11.580299999999999</v>
      </c>
      <c r="I79" s="153">
        <v>12.1968</v>
      </c>
      <c r="J79" s="153">
        <v>9.5126000000000008</v>
      </c>
      <c r="K79" s="153">
        <v>21.2013</v>
      </c>
      <c r="L79" s="153">
        <v>6.7930999999999999</v>
      </c>
      <c r="M79" s="153">
        <v>4.3357000000000001</v>
      </c>
      <c r="N79" s="153">
        <v>5.8548</v>
      </c>
      <c r="O79" s="153">
        <v>1.1922999999999999</v>
      </c>
      <c r="P79" s="153">
        <v>5.4332000000000003</v>
      </c>
      <c r="Q79" s="153">
        <v>7.4421999999999997</v>
      </c>
      <c r="R79" s="153">
        <v>1.2213000000000001</v>
      </c>
    </row>
    <row r="80" spans="1:18" x14ac:dyDescent="0.3">
      <c r="A80" s="154" t="s">
        <v>27</v>
      </c>
      <c r="B80" s="149"/>
      <c r="C80" s="149"/>
      <c r="D80" s="149"/>
      <c r="E80" s="149"/>
      <c r="F80" s="155">
        <v>17.833495522388066</v>
      </c>
      <c r="G80" s="155">
        <v>2.3635611940298511</v>
      </c>
      <c r="H80" s="155">
        <v>3.5811089552238813</v>
      </c>
      <c r="I80" s="155">
        <v>7.3615955223880603</v>
      </c>
      <c r="J80" s="155">
        <v>9.7861044776119392</v>
      </c>
      <c r="K80" s="155">
        <v>8.2500507462686539</v>
      </c>
      <c r="L80" s="155">
        <v>8.8937353846153808</v>
      </c>
      <c r="M80" s="155">
        <v>8.6887854838709639</v>
      </c>
      <c r="N80" s="155">
        <v>9.2777274193548411</v>
      </c>
      <c r="O80" s="155">
        <v>6.2250416666666668</v>
      </c>
      <c r="P80" s="155">
        <v>7.952363793103447</v>
      </c>
      <c r="Q80" s="155">
        <v>5.9419388059701523</v>
      </c>
      <c r="R80" s="155">
        <v>8.9307033333333337</v>
      </c>
    </row>
    <row r="81" spans="1:18" x14ac:dyDescent="0.3">
      <c r="A81" s="154" t="s">
        <v>411</v>
      </c>
      <c r="B81" s="149"/>
      <c r="C81" s="149"/>
      <c r="D81" s="149"/>
      <c r="E81" s="149"/>
      <c r="F81" s="155">
        <v>14.002800000000001</v>
      </c>
      <c r="G81" s="155">
        <v>3.2475999999999998</v>
      </c>
      <c r="H81" s="155">
        <v>4.5190000000000001</v>
      </c>
      <c r="I81" s="155">
        <v>7.1656000000000004</v>
      </c>
      <c r="J81" s="155">
        <v>10.3416</v>
      </c>
      <c r="K81" s="155">
        <v>14.2845</v>
      </c>
      <c r="L81" s="155">
        <v>11.9712</v>
      </c>
      <c r="M81" s="155">
        <v>9.5047499999999996</v>
      </c>
      <c r="N81" s="155">
        <v>9.9138000000000002</v>
      </c>
      <c r="O81" s="155">
        <v>6.9423999999999992</v>
      </c>
      <c r="P81" s="155">
        <v>8.0855499999999996</v>
      </c>
      <c r="Q81" s="155">
        <v>8.2553000000000001</v>
      </c>
      <c r="R81" s="155">
        <v>10.318200000000001</v>
      </c>
    </row>
    <row r="82" spans="1:18" x14ac:dyDescent="0.3">
      <c r="A82" s="116"/>
      <c r="B82" s="103"/>
      <c r="C82" s="103"/>
      <c r="D82" s="104"/>
      <c r="E82" s="105"/>
      <c r="F82" s="105"/>
      <c r="G82" s="105"/>
      <c r="H82" s="105"/>
      <c r="I82" s="105"/>
      <c r="J82" s="105"/>
      <c r="K82" s="105"/>
      <c r="L82" s="105"/>
      <c r="M82" s="105"/>
      <c r="N82" s="105"/>
      <c r="O82" s="105"/>
      <c r="P82" s="116"/>
      <c r="Q82" s="105"/>
      <c r="R82" s="116"/>
    </row>
    <row r="83" spans="1:18" x14ac:dyDescent="0.3">
      <c r="A83" s="151" t="s">
        <v>386</v>
      </c>
      <c r="B83" s="151"/>
      <c r="C83" s="151"/>
      <c r="D83" s="151"/>
      <c r="E83" s="151"/>
      <c r="F83" s="151"/>
      <c r="G83" s="151"/>
      <c r="H83" s="151"/>
      <c r="I83" s="151"/>
      <c r="J83" s="151"/>
      <c r="K83" s="151"/>
      <c r="L83" s="151"/>
      <c r="M83" s="151"/>
      <c r="N83" s="151"/>
      <c r="O83" s="151"/>
      <c r="P83" s="151"/>
      <c r="Q83" s="151"/>
      <c r="R83" s="151"/>
    </row>
    <row r="84" spans="1:18" x14ac:dyDescent="0.3">
      <c r="A84" s="149" t="s">
        <v>370</v>
      </c>
      <c r="B84" s="149" t="s">
        <v>266</v>
      </c>
      <c r="C84" s="149">
        <v>104331</v>
      </c>
      <c r="D84" s="152">
        <v>43999</v>
      </c>
      <c r="E84" s="153">
        <v>34.78</v>
      </c>
      <c r="F84" s="153">
        <v>8.6300000000000002E-2</v>
      </c>
      <c r="G84" s="153">
        <v>0.14399999999999999</v>
      </c>
      <c r="H84" s="153">
        <v>-0.68530000000000002</v>
      </c>
      <c r="I84" s="153">
        <v>-0.2581</v>
      </c>
      <c r="J84" s="153">
        <v>7.3456999999999999</v>
      </c>
      <c r="K84" s="153">
        <v>6.4259000000000004</v>
      </c>
      <c r="L84" s="153">
        <v>-13.2019</v>
      </c>
      <c r="M84" s="153">
        <v>-3.1198000000000001</v>
      </c>
      <c r="N84" s="153">
        <v>-8.4736999999999991</v>
      </c>
      <c r="O84" s="153">
        <v>0.75749999999999995</v>
      </c>
      <c r="P84" s="153">
        <v>5.7663000000000002</v>
      </c>
      <c r="Q84" s="153">
        <v>9.5139999999999993</v>
      </c>
      <c r="R84" s="153">
        <v>-6.2937000000000003</v>
      </c>
    </row>
    <row r="85" spans="1:18" x14ac:dyDescent="0.3">
      <c r="A85" s="149" t="s">
        <v>370</v>
      </c>
      <c r="B85" s="149" t="s">
        <v>163</v>
      </c>
      <c r="C85" s="149">
        <v>119661</v>
      </c>
      <c r="D85" s="152">
        <v>43999</v>
      </c>
      <c r="E85" s="153">
        <v>37.32</v>
      </c>
      <c r="F85" s="153">
        <v>8.0500000000000002E-2</v>
      </c>
      <c r="G85" s="153">
        <v>0.13420000000000001</v>
      </c>
      <c r="H85" s="153">
        <v>-0.69189999999999996</v>
      </c>
      <c r="I85" s="153">
        <v>-0.26719999999999999</v>
      </c>
      <c r="J85" s="153">
        <v>7.3956999999999997</v>
      </c>
      <c r="K85" s="153">
        <v>6.5980999999999996</v>
      </c>
      <c r="L85" s="153">
        <v>-12.925800000000001</v>
      </c>
      <c r="M85" s="153">
        <v>-2.6604000000000001</v>
      </c>
      <c r="N85" s="153">
        <v>-7.8746</v>
      </c>
      <c r="O85" s="153">
        <v>1.6489</v>
      </c>
      <c r="P85" s="153">
        <v>6.7912999999999997</v>
      </c>
      <c r="Q85" s="153">
        <v>12.5145</v>
      </c>
      <c r="R85" s="153">
        <v>-5.5674999999999999</v>
      </c>
    </row>
    <row r="86" spans="1:18" x14ac:dyDescent="0.3">
      <c r="A86" s="149" t="s">
        <v>370</v>
      </c>
      <c r="B86" s="149" t="s">
        <v>405</v>
      </c>
      <c r="C86" s="149"/>
      <c r="D86" s="152">
        <v>43999</v>
      </c>
      <c r="E86" s="153">
        <v>28.39</v>
      </c>
      <c r="F86" s="153">
        <v>7.0499999999999993E-2</v>
      </c>
      <c r="G86" s="153">
        <v>0.1764</v>
      </c>
      <c r="H86" s="153">
        <v>-0.66479999999999995</v>
      </c>
      <c r="I86" s="153">
        <v>-0.28100000000000003</v>
      </c>
      <c r="J86" s="153">
        <v>7.1725000000000003</v>
      </c>
      <c r="K86" s="153">
        <v>6.9302999999999999</v>
      </c>
      <c r="L86" s="153">
        <v>-12.4846</v>
      </c>
      <c r="M86" s="153">
        <v>-2.3056000000000001</v>
      </c>
      <c r="N86" s="153">
        <v>-7.2827999999999999</v>
      </c>
      <c r="O86" s="153">
        <v>1.5344</v>
      </c>
      <c r="P86" s="153">
        <v>6.4631999999999996</v>
      </c>
      <c r="Q86" s="153">
        <v>8.9761000000000006</v>
      </c>
      <c r="R86" s="153">
        <v>-5.3136000000000001</v>
      </c>
    </row>
    <row r="87" spans="1:18" x14ac:dyDescent="0.3">
      <c r="A87" s="149" t="s">
        <v>370</v>
      </c>
      <c r="B87" s="149" t="s">
        <v>267</v>
      </c>
      <c r="C87" s="149">
        <v>107745</v>
      </c>
      <c r="D87" s="152">
        <v>43999</v>
      </c>
      <c r="E87" s="153">
        <v>28.39</v>
      </c>
      <c r="F87" s="153">
        <v>7.0499999999999993E-2</v>
      </c>
      <c r="G87" s="153">
        <v>0.1764</v>
      </c>
      <c r="H87" s="153">
        <v>-0.66479999999999995</v>
      </c>
      <c r="I87" s="153">
        <v>-0.28100000000000003</v>
      </c>
      <c r="J87" s="153">
        <v>7.1725000000000003</v>
      </c>
      <c r="K87" s="153">
        <v>6.9302999999999999</v>
      </c>
      <c r="L87" s="153">
        <v>-12.4846</v>
      </c>
      <c r="M87" s="153">
        <v>-2.3056000000000001</v>
      </c>
      <c r="N87" s="153">
        <v>-7.2827999999999999</v>
      </c>
      <c r="O87" s="153">
        <v>1.5344</v>
      </c>
      <c r="P87" s="153">
        <v>6.4631999999999996</v>
      </c>
      <c r="Q87" s="153">
        <v>8.9761000000000006</v>
      </c>
      <c r="R87" s="153">
        <v>-5.3136000000000001</v>
      </c>
    </row>
    <row r="88" spans="1:18" x14ac:dyDescent="0.3">
      <c r="A88" s="149" t="s">
        <v>370</v>
      </c>
      <c r="B88" s="149" t="s">
        <v>164</v>
      </c>
      <c r="C88" s="149">
        <v>119544</v>
      </c>
      <c r="D88" s="152">
        <v>43999</v>
      </c>
      <c r="E88" s="153">
        <v>30.41</v>
      </c>
      <c r="F88" s="153">
        <v>3.2899999999999999E-2</v>
      </c>
      <c r="G88" s="153">
        <v>0.16470000000000001</v>
      </c>
      <c r="H88" s="153">
        <v>-0.65339999999999998</v>
      </c>
      <c r="I88" s="153">
        <v>-0.26240000000000002</v>
      </c>
      <c r="J88" s="153">
        <v>7.2663000000000002</v>
      </c>
      <c r="K88" s="153">
        <v>7.1906999999999996</v>
      </c>
      <c r="L88" s="153">
        <v>-12.058999999999999</v>
      </c>
      <c r="M88" s="153">
        <v>-1.5858000000000001</v>
      </c>
      <c r="N88" s="153">
        <v>-6.3731999999999998</v>
      </c>
      <c r="O88" s="153">
        <v>2.6149</v>
      </c>
      <c r="P88" s="153">
        <v>7.5243000000000002</v>
      </c>
      <c r="Q88" s="153">
        <v>13.3071</v>
      </c>
      <c r="R88" s="153">
        <v>-4.3342000000000001</v>
      </c>
    </row>
    <row r="89" spans="1:18" x14ac:dyDescent="0.3">
      <c r="A89" s="149" t="s">
        <v>370</v>
      </c>
      <c r="B89" s="149" t="s">
        <v>165</v>
      </c>
      <c r="C89" s="149">
        <v>120503</v>
      </c>
      <c r="D89" s="152">
        <v>43999</v>
      </c>
      <c r="E89" s="153">
        <v>45.735700000000001</v>
      </c>
      <c r="F89" s="153">
        <v>-0.23930000000000001</v>
      </c>
      <c r="G89" s="153">
        <v>-0.87690000000000001</v>
      </c>
      <c r="H89" s="153">
        <v>-1.5660000000000001</v>
      </c>
      <c r="I89" s="153">
        <v>-1.8408</v>
      </c>
      <c r="J89" s="153">
        <v>5.8137999999999996</v>
      </c>
      <c r="K89" s="153">
        <v>1.8816999999999999</v>
      </c>
      <c r="L89" s="153">
        <v>-13.4171</v>
      </c>
      <c r="M89" s="153">
        <v>-2.4304999999999999</v>
      </c>
      <c r="N89" s="153">
        <v>-5.7270000000000003</v>
      </c>
      <c r="O89" s="153">
        <v>5.3841999999999999</v>
      </c>
      <c r="P89" s="153">
        <v>8.3735999999999997</v>
      </c>
      <c r="Q89" s="153">
        <v>16.2</v>
      </c>
      <c r="R89" s="153">
        <v>-0.93869999999999998</v>
      </c>
    </row>
    <row r="90" spans="1:18" x14ac:dyDescent="0.3">
      <c r="A90" s="149" t="s">
        <v>370</v>
      </c>
      <c r="B90" s="149" t="s">
        <v>268</v>
      </c>
      <c r="C90" s="149">
        <v>112323</v>
      </c>
      <c r="D90" s="152">
        <v>43999</v>
      </c>
      <c r="E90" s="153">
        <v>42.168900000000001</v>
      </c>
      <c r="F90" s="153">
        <v>-0.24149999999999999</v>
      </c>
      <c r="G90" s="153">
        <v>-0.88800000000000001</v>
      </c>
      <c r="H90" s="153">
        <v>-1.5811999999999999</v>
      </c>
      <c r="I90" s="153">
        <v>-1.8714</v>
      </c>
      <c r="J90" s="153">
        <v>5.7366000000000001</v>
      </c>
      <c r="K90" s="153">
        <v>1.6753</v>
      </c>
      <c r="L90" s="153">
        <v>-13.749499999999999</v>
      </c>
      <c r="M90" s="153">
        <v>-2.996</v>
      </c>
      <c r="N90" s="153">
        <v>-6.4701000000000004</v>
      </c>
      <c r="O90" s="153">
        <v>4.3792999999999997</v>
      </c>
      <c r="P90" s="153">
        <v>7.2786</v>
      </c>
      <c r="Q90" s="153">
        <v>14.728400000000001</v>
      </c>
      <c r="R90" s="153">
        <v>-1.8326</v>
      </c>
    </row>
    <row r="91" spans="1:18" x14ac:dyDescent="0.3">
      <c r="A91" s="149" t="s">
        <v>370</v>
      </c>
      <c r="B91" s="149" t="s">
        <v>269</v>
      </c>
      <c r="C91" s="149">
        <v>134044</v>
      </c>
      <c r="D91" s="152">
        <v>43999</v>
      </c>
      <c r="E91" s="153">
        <v>37.619999999999997</v>
      </c>
      <c r="F91" s="153">
        <v>0.26650000000000001</v>
      </c>
      <c r="G91" s="153">
        <v>-5.3100000000000001E-2</v>
      </c>
      <c r="H91" s="153">
        <v>-0.52880000000000005</v>
      </c>
      <c r="I91" s="153">
        <v>-0.318</v>
      </c>
      <c r="J91" s="153">
        <v>6.7233999999999998</v>
      </c>
      <c r="K91" s="153">
        <v>5.1132</v>
      </c>
      <c r="L91" s="153">
        <v>-15.706899999999999</v>
      </c>
      <c r="M91" s="153">
        <v>-8.0645000000000007</v>
      </c>
      <c r="N91" s="153">
        <v>-14.2271</v>
      </c>
      <c r="O91" s="153">
        <v>-4.8334999999999999</v>
      </c>
      <c r="P91" s="153">
        <v>1.2912999999999999</v>
      </c>
      <c r="Q91" s="153">
        <v>-0.61980000000000002</v>
      </c>
      <c r="R91" s="153">
        <v>-9.4995999999999992</v>
      </c>
    </row>
    <row r="92" spans="1:18" x14ac:dyDescent="0.3">
      <c r="A92" s="149" t="s">
        <v>370</v>
      </c>
      <c r="B92" s="149" t="s">
        <v>166</v>
      </c>
      <c r="C92" s="149">
        <v>134045</v>
      </c>
      <c r="D92" s="152">
        <v>43999</v>
      </c>
      <c r="E92" s="153">
        <v>40.74</v>
      </c>
      <c r="F92" s="153">
        <v>0.2954</v>
      </c>
      <c r="G92" s="153">
        <v>-2.4500000000000001E-2</v>
      </c>
      <c r="H92" s="153">
        <v>-0.51280000000000003</v>
      </c>
      <c r="I92" s="153">
        <v>-0.29370000000000002</v>
      </c>
      <c r="J92" s="153">
        <v>6.7889999999999997</v>
      </c>
      <c r="K92" s="153">
        <v>5.2984999999999998</v>
      </c>
      <c r="L92" s="153">
        <v>-15.407</v>
      </c>
      <c r="M92" s="153">
        <v>-7.5770999999999997</v>
      </c>
      <c r="N92" s="153">
        <v>-13.594900000000001</v>
      </c>
      <c r="O92" s="153">
        <v>-4.0084</v>
      </c>
      <c r="P92" s="153">
        <v>2.1696</v>
      </c>
      <c r="Q92" s="153">
        <v>0.28070000000000001</v>
      </c>
      <c r="R92" s="153">
        <v>-8.7827999999999999</v>
      </c>
    </row>
    <row r="93" spans="1:18" x14ac:dyDescent="0.3">
      <c r="A93" s="149" t="s">
        <v>370</v>
      </c>
      <c r="B93" s="149" t="s">
        <v>270</v>
      </c>
      <c r="C93" s="149">
        <v>113463</v>
      </c>
      <c r="D93" s="152">
        <v>43999</v>
      </c>
      <c r="E93" s="153">
        <v>35.957999999999998</v>
      </c>
      <c r="F93" s="153">
        <v>8.9099999999999999E-2</v>
      </c>
      <c r="G93" s="153">
        <v>-0.26069999999999999</v>
      </c>
      <c r="H93" s="153">
        <v>-1.2496</v>
      </c>
      <c r="I93" s="153">
        <v>-1.0810999999999999</v>
      </c>
      <c r="J93" s="153">
        <v>6.5928000000000004</v>
      </c>
      <c r="K93" s="153">
        <v>6.2275</v>
      </c>
      <c r="L93" s="153">
        <v>-12.570499999999999</v>
      </c>
      <c r="M93" s="153">
        <v>-2.6030000000000002</v>
      </c>
      <c r="N93" s="153">
        <v>-6.3129999999999997</v>
      </c>
      <c r="O93" s="153">
        <v>0.40200000000000002</v>
      </c>
      <c r="P93" s="153">
        <v>4.3692000000000002</v>
      </c>
      <c r="Q93" s="153">
        <v>9.2554999999999996</v>
      </c>
      <c r="R93" s="153">
        <v>-1.3512999999999999</v>
      </c>
    </row>
    <row r="94" spans="1:18" x14ac:dyDescent="0.3">
      <c r="A94" s="149" t="s">
        <v>370</v>
      </c>
      <c r="B94" s="149" t="s">
        <v>167</v>
      </c>
      <c r="C94" s="149">
        <v>120147</v>
      </c>
      <c r="D94" s="152">
        <v>43999</v>
      </c>
      <c r="E94" s="153">
        <v>38.058</v>
      </c>
      <c r="F94" s="153">
        <v>9.4700000000000006E-2</v>
      </c>
      <c r="G94" s="153">
        <v>-0.24379999999999999</v>
      </c>
      <c r="H94" s="153">
        <v>-1.2250000000000001</v>
      </c>
      <c r="I94" s="153">
        <v>-1.0324</v>
      </c>
      <c r="J94" s="153">
        <v>6.7126999999999999</v>
      </c>
      <c r="K94" s="153">
        <v>6.5274999999999999</v>
      </c>
      <c r="L94" s="153">
        <v>-12.0494</v>
      </c>
      <c r="M94" s="153">
        <v>-1.73</v>
      </c>
      <c r="N94" s="153">
        <v>-5.1962999999999999</v>
      </c>
      <c r="O94" s="153">
        <v>1.5702</v>
      </c>
      <c r="P94" s="153">
        <v>5.4081999999999999</v>
      </c>
      <c r="Q94" s="153">
        <v>11.3795</v>
      </c>
      <c r="R94" s="153">
        <v>-0.2087</v>
      </c>
    </row>
    <row r="95" spans="1:18" x14ac:dyDescent="0.3">
      <c r="A95" s="149" t="s">
        <v>370</v>
      </c>
      <c r="B95" s="149" t="s">
        <v>168</v>
      </c>
      <c r="C95" s="149">
        <v>141950</v>
      </c>
      <c r="D95" s="152">
        <v>43999</v>
      </c>
      <c r="E95" s="153">
        <v>8.5399999999999991</v>
      </c>
      <c r="F95" s="153">
        <v>0.23469999999999999</v>
      </c>
      <c r="G95" s="153">
        <v>0.23469999999999999</v>
      </c>
      <c r="H95" s="153">
        <v>-0.81299999999999994</v>
      </c>
      <c r="I95" s="153">
        <v>-1.0428999999999999</v>
      </c>
      <c r="J95" s="153">
        <v>3.7667000000000002</v>
      </c>
      <c r="K95" s="153">
        <v>3.1400999999999999</v>
      </c>
      <c r="L95" s="153">
        <v>-6.0506000000000002</v>
      </c>
      <c r="M95" s="153">
        <v>5.1723999999999997</v>
      </c>
      <c r="N95" s="153">
        <v>0.70750000000000002</v>
      </c>
      <c r="O95" s="153"/>
      <c r="P95" s="153"/>
      <c r="Q95" s="153">
        <v>-6.5601000000000003</v>
      </c>
      <c r="R95" s="153">
        <v>-7.7873000000000001</v>
      </c>
    </row>
    <row r="96" spans="1:18" x14ac:dyDescent="0.3">
      <c r="A96" s="149" t="s">
        <v>370</v>
      </c>
      <c r="B96" s="149" t="s">
        <v>271</v>
      </c>
      <c r="C96" s="149">
        <v>141952</v>
      </c>
      <c r="D96" s="152">
        <v>43999</v>
      </c>
      <c r="E96" s="153">
        <v>8.39</v>
      </c>
      <c r="F96" s="153">
        <v>0.3589</v>
      </c>
      <c r="G96" s="153">
        <v>0.3589</v>
      </c>
      <c r="H96" s="153">
        <v>-0.71009999999999995</v>
      </c>
      <c r="I96" s="153">
        <v>-0.94450000000000001</v>
      </c>
      <c r="J96" s="153">
        <v>3.8365999999999998</v>
      </c>
      <c r="K96" s="153">
        <v>3.0712999999999999</v>
      </c>
      <c r="L96" s="153">
        <v>-6.2569999999999997</v>
      </c>
      <c r="M96" s="153">
        <v>4.7441000000000004</v>
      </c>
      <c r="N96" s="153">
        <v>0</v>
      </c>
      <c r="O96" s="153"/>
      <c r="P96" s="153"/>
      <c r="Q96" s="153">
        <v>-7.2691999999999997</v>
      </c>
      <c r="R96" s="153">
        <v>-8.4612999999999996</v>
      </c>
    </row>
    <row r="97" spans="1:18" x14ac:dyDescent="0.3">
      <c r="A97" s="149" t="s">
        <v>370</v>
      </c>
      <c r="B97" s="149" t="s">
        <v>169</v>
      </c>
      <c r="C97" s="149">
        <v>144315</v>
      </c>
      <c r="D97" s="152">
        <v>43999</v>
      </c>
      <c r="E97" s="153">
        <v>10.3</v>
      </c>
      <c r="F97" s="153">
        <v>9.7199999999999995E-2</v>
      </c>
      <c r="G97" s="153">
        <v>0</v>
      </c>
      <c r="H97" s="153">
        <v>-1.2464</v>
      </c>
      <c r="I97" s="153">
        <v>-1.2464</v>
      </c>
      <c r="J97" s="153">
        <v>3.8306</v>
      </c>
      <c r="K97" s="153">
        <v>1.4778</v>
      </c>
      <c r="L97" s="153">
        <v>-10.745200000000001</v>
      </c>
      <c r="M97" s="153">
        <v>0</v>
      </c>
      <c r="N97" s="153">
        <v>-2.6465000000000001</v>
      </c>
      <c r="O97" s="153"/>
      <c r="P97" s="153"/>
      <c r="Q97" s="153">
        <v>1.7932999999999999</v>
      </c>
      <c r="R97" s="153"/>
    </row>
    <row r="98" spans="1:18" x14ac:dyDescent="0.3">
      <c r="A98" s="149" t="s">
        <v>370</v>
      </c>
      <c r="B98" s="149" t="s">
        <v>272</v>
      </c>
      <c r="C98" s="149">
        <v>144314</v>
      </c>
      <c r="D98" s="152">
        <v>43999</v>
      </c>
      <c r="E98" s="153">
        <v>10.11</v>
      </c>
      <c r="F98" s="153">
        <v>9.9000000000000005E-2</v>
      </c>
      <c r="G98" s="153">
        <v>0</v>
      </c>
      <c r="H98" s="153">
        <v>-1.2695000000000001</v>
      </c>
      <c r="I98" s="153">
        <v>-1.3658999999999999</v>
      </c>
      <c r="J98" s="153">
        <v>3.6922999999999999</v>
      </c>
      <c r="K98" s="153">
        <v>1.2012</v>
      </c>
      <c r="L98" s="153">
        <v>-11.2379</v>
      </c>
      <c r="M98" s="153">
        <v>-0.88239999999999996</v>
      </c>
      <c r="N98" s="153">
        <v>-3.7143000000000002</v>
      </c>
      <c r="O98" s="153"/>
      <c r="P98" s="153"/>
      <c r="Q98" s="153">
        <v>0.66</v>
      </c>
      <c r="R98" s="153"/>
    </row>
    <row r="99" spans="1:18" x14ac:dyDescent="0.3">
      <c r="A99" s="149" t="s">
        <v>370</v>
      </c>
      <c r="B99" s="149" t="s">
        <v>170</v>
      </c>
      <c r="C99" s="149">
        <v>119351</v>
      </c>
      <c r="D99" s="152">
        <v>43999</v>
      </c>
      <c r="E99" s="153">
        <v>55.19</v>
      </c>
      <c r="F99" s="153">
        <v>-3.6200000000000003E-2</v>
      </c>
      <c r="G99" s="153">
        <v>-0.34310000000000002</v>
      </c>
      <c r="H99" s="153">
        <v>-1.2701</v>
      </c>
      <c r="I99" s="153">
        <v>-1.0222</v>
      </c>
      <c r="J99" s="153">
        <v>4.0143000000000004</v>
      </c>
      <c r="K99" s="153">
        <v>3.0049000000000001</v>
      </c>
      <c r="L99" s="153">
        <v>-8.7164999999999999</v>
      </c>
      <c r="M99" s="153">
        <v>3.7210999999999999</v>
      </c>
      <c r="N99" s="153">
        <v>0.32719999999999999</v>
      </c>
      <c r="O99" s="153">
        <v>3.7635000000000001</v>
      </c>
      <c r="P99" s="153">
        <v>7.6334</v>
      </c>
      <c r="Q99" s="153">
        <v>12.1972</v>
      </c>
      <c r="R99" s="153">
        <v>-4.1313000000000004</v>
      </c>
    </row>
    <row r="100" spans="1:18" x14ac:dyDescent="0.3">
      <c r="A100" s="149" t="s">
        <v>370</v>
      </c>
      <c r="B100" s="149" t="s">
        <v>273</v>
      </c>
      <c r="C100" s="149">
        <v>111710</v>
      </c>
      <c r="D100" s="152">
        <v>43999</v>
      </c>
      <c r="E100" s="153">
        <v>50.11</v>
      </c>
      <c r="F100" s="153">
        <v>-0.02</v>
      </c>
      <c r="G100" s="153">
        <v>-0.33810000000000001</v>
      </c>
      <c r="H100" s="153">
        <v>-1.2805</v>
      </c>
      <c r="I100" s="153">
        <v>-1.0466</v>
      </c>
      <c r="J100" s="153">
        <v>3.9411</v>
      </c>
      <c r="K100" s="153">
        <v>2.7475999999999998</v>
      </c>
      <c r="L100" s="153">
        <v>-9.2045999999999992</v>
      </c>
      <c r="M100" s="153">
        <v>2.8953000000000002</v>
      </c>
      <c r="N100" s="153">
        <v>-0.77229999999999999</v>
      </c>
      <c r="O100" s="153">
        <v>2.5188999999999999</v>
      </c>
      <c r="P100" s="153">
        <v>6.2123999999999997</v>
      </c>
      <c r="Q100" s="153">
        <v>15.307499999999999</v>
      </c>
      <c r="R100" s="153">
        <v>-5.2317</v>
      </c>
    </row>
    <row r="101" spans="1:18" x14ac:dyDescent="0.3">
      <c r="A101" s="149" t="s">
        <v>370</v>
      </c>
      <c r="B101" s="149" t="s">
        <v>412</v>
      </c>
      <c r="C101" s="149">
        <v>111709</v>
      </c>
      <c r="D101" s="152">
        <v>43999</v>
      </c>
      <c r="E101" s="153">
        <v>53.33</v>
      </c>
      <c r="F101" s="153">
        <v>-1.8700000000000001E-2</v>
      </c>
      <c r="G101" s="153">
        <v>-0.33639999999999998</v>
      </c>
      <c r="H101" s="153">
        <v>-1.2773000000000001</v>
      </c>
      <c r="I101" s="153">
        <v>-1.0207999999999999</v>
      </c>
      <c r="J101" s="153">
        <v>3.9773999999999998</v>
      </c>
      <c r="K101" s="153">
        <v>2.9138999999999999</v>
      </c>
      <c r="L101" s="153">
        <v>-8.8999000000000006</v>
      </c>
      <c r="M101" s="153">
        <v>3.3927999999999998</v>
      </c>
      <c r="N101" s="153">
        <v>-0.1124</v>
      </c>
      <c r="O101" s="153">
        <v>3.3014000000000001</v>
      </c>
      <c r="P101" s="153">
        <v>6.9996999999999998</v>
      </c>
      <c r="Q101" s="153">
        <v>15.944000000000001</v>
      </c>
      <c r="R101" s="153">
        <v>-4.5354000000000001</v>
      </c>
    </row>
    <row r="102" spans="1:18" x14ac:dyDescent="0.3">
      <c r="A102" s="149" t="s">
        <v>370</v>
      </c>
      <c r="B102" s="149" t="s">
        <v>171</v>
      </c>
      <c r="C102" s="149">
        <v>118285</v>
      </c>
      <c r="D102" s="152">
        <v>43999</v>
      </c>
      <c r="E102" s="153">
        <v>63.73</v>
      </c>
      <c r="F102" s="153">
        <v>-0.34399999999999997</v>
      </c>
      <c r="G102" s="153">
        <v>-0.76300000000000001</v>
      </c>
      <c r="H102" s="153">
        <v>-1.5752999999999999</v>
      </c>
      <c r="I102" s="153">
        <v>-1.7876000000000001</v>
      </c>
      <c r="J102" s="153">
        <v>4.1340000000000003</v>
      </c>
      <c r="K102" s="153">
        <v>6.1281999999999996</v>
      </c>
      <c r="L102" s="153">
        <v>-10.478999999999999</v>
      </c>
      <c r="M102" s="153">
        <v>4.7100000000000003E-2</v>
      </c>
      <c r="N102" s="153">
        <v>-7.0856000000000003</v>
      </c>
      <c r="O102" s="153">
        <v>4.6516999999999999</v>
      </c>
      <c r="P102" s="153">
        <v>6.9631999999999996</v>
      </c>
      <c r="Q102" s="153">
        <v>10.6875</v>
      </c>
      <c r="R102" s="153">
        <v>0.90290000000000004</v>
      </c>
    </row>
    <row r="103" spans="1:18" x14ac:dyDescent="0.3">
      <c r="A103" s="149" t="s">
        <v>370</v>
      </c>
      <c r="B103" s="149" t="s">
        <v>274</v>
      </c>
      <c r="C103" s="149">
        <v>111722</v>
      </c>
      <c r="D103" s="152">
        <v>43999</v>
      </c>
      <c r="E103" s="153">
        <v>60.67</v>
      </c>
      <c r="F103" s="153">
        <v>-0.34489999999999998</v>
      </c>
      <c r="G103" s="153">
        <v>-0.76870000000000005</v>
      </c>
      <c r="H103" s="153">
        <v>-1.5895999999999999</v>
      </c>
      <c r="I103" s="153">
        <v>-1.8285</v>
      </c>
      <c r="J103" s="153">
        <v>4.0472999999999999</v>
      </c>
      <c r="K103" s="153">
        <v>5.8813000000000004</v>
      </c>
      <c r="L103" s="153">
        <v>-10.910399999999999</v>
      </c>
      <c r="M103" s="153">
        <v>-0.67130000000000001</v>
      </c>
      <c r="N103" s="153">
        <v>-7.9920999999999998</v>
      </c>
      <c r="O103" s="153">
        <v>3.7343000000000002</v>
      </c>
      <c r="P103" s="153">
        <v>6.1368</v>
      </c>
      <c r="Q103" s="153">
        <v>16.746500000000001</v>
      </c>
      <c r="R103" s="153">
        <v>0</v>
      </c>
    </row>
    <row r="104" spans="1:18" x14ac:dyDescent="0.3">
      <c r="A104" s="149" t="s">
        <v>370</v>
      </c>
      <c r="B104" s="149" t="s">
        <v>172</v>
      </c>
      <c r="C104" s="149">
        <v>119242</v>
      </c>
      <c r="D104" s="152">
        <v>43999</v>
      </c>
      <c r="E104" s="153">
        <v>45.527999999999999</v>
      </c>
      <c r="F104" s="153">
        <v>0.35489999999999999</v>
      </c>
      <c r="G104" s="153">
        <v>-0.2432</v>
      </c>
      <c r="H104" s="153">
        <v>-1.3991</v>
      </c>
      <c r="I104" s="153">
        <v>-0.30220000000000002</v>
      </c>
      <c r="J104" s="153">
        <v>7.1676000000000002</v>
      </c>
      <c r="K104" s="153">
        <v>8.2711000000000006</v>
      </c>
      <c r="L104" s="153">
        <v>-15.860300000000001</v>
      </c>
      <c r="M104" s="153">
        <v>-6.6073000000000004</v>
      </c>
      <c r="N104" s="153">
        <v>-9.6218000000000004</v>
      </c>
      <c r="O104" s="153">
        <v>1.3035000000000001</v>
      </c>
      <c r="P104" s="153">
        <v>7.8221999999999996</v>
      </c>
      <c r="Q104" s="153">
        <v>12.4735</v>
      </c>
      <c r="R104" s="153">
        <v>-1.8927</v>
      </c>
    </row>
    <row r="105" spans="1:18" x14ac:dyDescent="0.3">
      <c r="A105" s="149" t="s">
        <v>370</v>
      </c>
      <c r="B105" s="149" t="s">
        <v>275</v>
      </c>
      <c r="C105" s="149">
        <v>104772</v>
      </c>
      <c r="D105" s="152">
        <v>43999</v>
      </c>
      <c r="E105" s="153">
        <v>43.006</v>
      </c>
      <c r="F105" s="153">
        <v>0.35239999999999999</v>
      </c>
      <c r="G105" s="153">
        <v>-0.25509999999999999</v>
      </c>
      <c r="H105" s="153">
        <v>-1.4167000000000001</v>
      </c>
      <c r="I105" s="153">
        <v>-0.33829999999999999</v>
      </c>
      <c r="J105" s="153">
        <v>7.0732999999999997</v>
      </c>
      <c r="K105" s="153">
        <v>8.0145999999999997</v>
      </c>
      <c r="L105" s="153">
        <v>-16.252500000000001</v>
      </c>
      <c r="M105" s="153">
        <v>-7.2766999999999999</v>
      </c>
      <c r="N105" s="153">
        <v>-10.4918</v>
      </c>
      <c r="O105" s="153">
        <v>0.27379999999999999</v>
      </c>
      <c r="P105" s="153">
        <v>6.806</v>
      </c>
      <c r="Q105" s="153">
        <v>11.4811</v>
      </c>
      <c r="R105" s="153">
        <v>-2.8403</v>
      </c>
    </row>
    <row r="106" spans="1:18" x14ac:dyDescent="0.3">
      <c r="A106" s="149" t="s">
        <v>370</v>
      </c>
      <c r="B106" s="149" t="s">
        <v>173</v>
      </c>
      <c r="C106" s="149">
        <v>118620</v>
      </c>
      <c r="D106" s="152">
        <v>43999</v>
      </c>
      <c r="E106" s="153">
        <v>43.05</v>
      </c>
      <c r="F106" s="153">
        <v>0.1163</v>
      </c>
      <c r="G106" s="153">
        <v>-0.46239999999999998</v>
      </c>
      <c r="H106" s="153">
        <v>-1.51</v>
      </c>
      <c r="I106" s="153">
        <v>-1.0571999999999999</v>
      </c>
      <c r="J106" s="153">
        <v>5.7220000000000004</v>
      </c>
      <c r="K106" s="153">
        <v>3.835</v>
      </c>
      <c r="L106" s="153">
        <v>-16.731100000000001</v>
      </c>
      <c r="M106" s="153">
        <v>-7.875</v>
      </c>
      <c r="N106" s="153">
        <v>-13.415100000000001</v>
      </c>
      <c r="O106" s="153">
        <v>-1.1478999999999999</v>
      </c>
      <c r="P106" s="153">
        <v>3.7355999999999998</v>
      </c>
      <c r="Q106" s="153">
        <v>9.6201000000000008</v>
      </c>
      <c r="R106" s="153">
        <v>-5.6855000000000002</v>
      </c>
    </row>
    <row r="107" spans="1:18" x14ac:dyDescent="0.3">
      <c r="A107" s="149" t="s">
        <v>370</v>
      </c>
      <c r="B107" s="149" t="s">
        <v>276</v>
      </c>
      <c r="C107" s="149">
        <v>111638</v>
      </c>
      <c r="D107" s="152">
        <v>43999</v>
      </c>
      <c r="E107" s="153">
        <v>39.64</v>
      </c>
      <c r="F107" s="153">
        <v>0.10100000000000001</v>
      </c>
      <c r="G107" s="153">
        <v>-0.47699999999999998</v>
      </c>
      <c r="H107" s="153">
        <v>-1.54</v>
      </c>
      <c r="I107" s="153">
        <v>-1.1225000000000001</v>
      </c>
      <c r="J107" s="153">
        <v>5.5659000000000001</v>
      </c>
      <c r="K107" s="153">
        <v>3.3906999999999998</v>
      </c>
      <c r="L107" s="153">
        <v>-17.4511</v>
      </c>
      <c r="M107" s="153">
        <v>-9.0617000000000001</v>
      </c>
      <c r="N107" s="153">
        <v>-14.899100000000001</v>
      </c>
      <c r="O107" s="153">
        <v>-2.6633</v>
      </c>
      <c r="P107" s="153">
        <v>2.4773999999999998</v>
      </c>
      <c r="Q107" s="153">
        <v>12.756600000000001</v>
      </c>
      <c r="R107" s="153">
        <v>-7.2721999999999998</v>
      </c>
    </row>
    <row r="108" spans="1:18" x14ac:dyDescent="0.3">
      <c r="A108" s="149" t="s">
        <v>370</v>
      </c>
      <c r="B108" s="149" t="s">
        <v>174</v>
      </c>
      <c r="C108" s="149">
        <v>135654</v>
      </c>
      <c r="D108" s="152">
        <v>43999</v>
      </c>
      <c r="E108" s="153">
        <v>13.2418</v>
      </c>
      <c r="F108" s="153">
        <v>0.26269999999999999</v>
      </c>
      <c r="G108" s="153">
        <v>-0.4698</v>
      </c>
      <c r="H108" s="153">
        <v>-1.8603000000000001</v>
      </c>
      <c r="I108" s="153">
        <v>1.6754</v>
      </c>
      <c r="J108" s="153">
        <v>10.170199999999999</v>
      </c>
      <c r="K108" s="153">
        <v>5.3997999999999999</v>
      </c>
      <c r="L108" s="153">
        <v>-16.221900000000002</v>
      </c>
      <c r="M108" s="153">
        <v>-7.4621000000000004</v>
      </c>
      <c r="N108" s="153">
        <v>-12.956799999999999</v>
      </c>
      <c r="O108" s="153">
        <v>-0.77890000000000004</v>
      </c>
      <c r="P108" s="153"/>
      <c r="Q108" s="153">
        <v>6.4855</v>
      </c>
      <c r="R108" s="153">
        <v>-4.8635999999999999</v>
      </c>
    </row>
    <row r="109" spans="1:18" x14ac:dyDescent="0.3">
      <c r="A109" s="149" t="s">
        <v>370</v>
      </c>
      <c r="B109" s="149" t="s">
        <v>277</v>
      </c>
      <c r="C109" s="149">
        <v>135655</v>
      </c>
      <c r="D109" s="152">
        <v>43999</v>
      </c>
      <c r="E109" s="153">
        <v>12.3139</v>
      </c>
      <c r="F109" s="153">
        <v>0.2581</v>
      </c>
      <c r="G109" s="153">
        <v>-0.49049999999999999</v>
      </c>
      <c r="H109" s="153">
        <v>-1.8859999999999999</v>
      </c>
      <c r="I109" s="153">
        <v>1.6191</v>
      </c>
      <c r="J109" s="153">
        <v>10.0212</v>
      </c>
      <c r="K109" s="153">
        <v>4.9984000000000002</v>
      </c>
      <c r="L109" s="153">
        <v>-16.828900000000001</v>
      </c>
      <c r="M109" s="153">
        <v>-8.4733999999999998</v>
      </c>
      <c r="N109" s="153">
        <v>-14.267099999999999</v>
      </c>
      <c r="O109" s="153">
        <v>-2.3826000000000001</v>
      </c>
      <c r="P109" s="153"/>
      <c r="Q109" s="153">
        <v>4.7682000000000002</v>
      </c>
      <c r="R109" s="153">
        <v>-6.4421999999999997</v>
      </c>
    </row>
    <row r="110" spans="1:18" x14ac:dyDescent="0.3">
      <c r="A110" s="149" t="s">
        <v>370</v>
      </c>
      <c r="B110" s="149" t="s">
        <v>278</v>
      </c>
      <c r="C110" s="149">
        <v>100526</v>
      </c>
      <c r="D110" s="152">
        <v>43999</v>
      </c>
      <c r="E110" s="153">
        <v>449.25420000000003</v>
      </c>
      <c r="F110" s="153">
        <v>1.2E-2</v>
      </c>
      <c r="G110" s="153">
        <v>-1.5356000000000001</v>
      </c>
      <c r="H110" s="153">
        <v>-2.8075000000000001</v>
      </c>
      <c r="I110" s="153">
        <v>-0.76759999999999995</v>
      </c>
      <c r="J110" s="153">
        <v>8.9741999999999997</v>
      </c>
      <c r="K110" s="153">
        <v>3.9123999999999999</v>
      </c>
      <c r="L110" s="153">
        <v>-21.6311</v>
      </c>
      <c r="M110" s="153">
        <v>-15.186</v>
      </c>
      <c r="N110" s="153">
        <v>-20.234500000000001</v>
      </c>
      <c r="O110" s="153">
        <v>-4.1708999999999996</v>
      </c>
      <c r="P110" s="153">
        <v>1.6939</v>
      </c>
      <c r="Q110" s="153">
        <v>19.6569</v>
      </c>
      <c r="R110" s="153">
        <v>-10.462300000000001</v>
      </c>
    </row>
    <row r="111" spans="1:18" x14ac:dyDescent="0.3">
      <c r="A111" s="149" t="s">
        <v>370</v>
      </c>
      <c r="B111" s="149" t="s">
        <v>175</v>
      </c>
      <c r="C111" s="149">
        <v>118540</v>
      </c>
      <c r="D111" s="152">
        <v>43999</v>
      </c>
      <c r="E111" s="153">
        <v>480.14789999999999</v>
      </c>
      <c r="F111" s="153">
        <v>1.4500000000000001E-2</v>
      </c>
      <c r="G111" s="153">
        <v>-1.5233000000000001</v>
      </c>
      <c r="H111" s="153">
        <v>-2.7892999999999999</v>
      </c>
      <c r="I111" s="153">
        <v>-0.73109999999999997</v>
      </c>
      <c r="J111" s="153">
        <v>9.0676000000000005</v>
      </c>
      <c r="K111" s="153">
        <v>4.1641000000000004</v>
      </c>
      <c r="L111" s="153">
        <v>-21.2485</v>
      </c>
      <c r="M111" s="153">
        <v>-14.5541</v>
      </c>
      <c r="N111" s="153">
        <v>-19.4466</v>
      </c>
      <c r="O111" s="153">
        <v>-3.2225000000000001</v>
      </c>
      <c r="P111" s="153">
        <v>2.6989000000000001</v>
      </c>
      <c r="Q111" s="153">
        <v>9.5768000000000004</v>
      </c>
      <c r="R111" s="153">
        <v>-9.5899000000000001</v>
      </c>
    </row>
    <row r="112" spans="1:18" x14ac:dyDescent="0.3">
      <c r="A112" s="149" t="s">
        <v>370</v>
      </c>
      <c r="B112" s="149" t="s">
        <v>279</v>
      </c>
      <c r="C112" s="149">
        <v>100998</v>
      </c>
      <c r="D112" s="152">
        <v>43999</v>
      </c>
      <c r="E112" s="153">
        <v>295.65899999999999</v>
      </c>
      <c r="F112" s="153">
        <v>-6.3500000000000001E-2</v>
      </c>
      <c r="G112" s="153">
        <v>-0.85409999999999997</v>
      </c>
      <c r="H112" s="153">
        <v>-2.5488</v>
      </c>
      <c r="I112" s="153">
        <v>-1.1825000000000001</v>
      </c>
      <c r="J112" s="153">
        <v>7.8807</v>
      </c>
      <c r="K112" s="153">
        <v>7.4767999999999999</v>
      </c>
      <c r="L112" s="153">
        <v>-21.1294</v>
      </c>
      <c r="M112" s="153">
        <v>-12.0722</v>
      </c>
      <c r="N112" s="153">
        <v>-18.463200000000001</v>
      </c>
      <c r="O112" s="153">
        <v>-1.5395000000000001</v>
      </c>
      <c r="P112" s="153">
        <v>5.1013000000000002</v>
      </c>
      <c r="Q112" s="153">
        <v>19.0001</v>
      </c>
      <c r="R112" s="153">
        <v>-6.3284000000000002</v>
      </c>
    </row>
    <row r="113" spans="1:18" x14ac:dyDescent="0.3">
      <c r="A113" s="149" t="s">
        <v>370</v>
      </c>
      <c r="B113" s="149" t="s">
        <v>176</v>
      </c>
      <c r="C113" s="149">
        <v>118929</v>
      </c>
      <c r="D113" s="152">
        <v>43999</v>
      </c>
      <c r="E113" s="153">
        <v>308.54700000000003</v>
      </c>
      <c r="F113" s="153">
        <v>-6.1899999999999997E-2</v>
      </c>
      <c r="G113" s="153">
        <v>-0.84740000000000004</v>
      </c>
      <c r="H113" s="153">
        <v>-2.5392999999999999</v>
      </c>
      <c r="I113" s="153">
        <v>-1.1634</v>
      </c>
      <c r="J113" s="153">
        <v>7.9295999999999998</v>
      </c>
      <c r="K113" s="153">
        <v>7.6127000000000002</v>
      </c>
      <c r="L113" s="153">
        <v>-20.931799999999999</v>
      </c>
      <c r="M113" s="153">
        <v>-11.7423</v>
      </c>
      <c r="N113" s="153">
        <v>-18.054300000000001</v>
      </c>
      <c r="O113" s="153">
        <v>-0.97109999999999996</v>
      </c>
      <c r="P113" s="153">
        <v>5.7359</v>
      </c>
      <c r="Q113" s="153">
        <v>10.462300000000001</v>
      </c>
      <c r="R113" s="153">
        <v>-5.8503999999999996</v>
      </c>
    </row>
    <row r="114" spans="1:18" x14ac:dyDescent="0.3">
      <c r="A114" s="149" t="s">
        <v>370</v>
      </c>
      <c r="B114" s="149" t="s">
        <v>280</v>
      </c>
      <c r="C114" s="149">
        <v>101979</v>
      </c>
      <c r="D114" s="152">
        <v>43999</v>
      </c>
      <c r="E114" s="153">
        <v>1329.8053111950001</v>
      </c>
      <c r="F114" s="153">
        <v>-0.2626</v>
      </c>
      <c r="G114" s="153">
        <v>-1.4334</v>
      </c>
      <c r="H114" s="153">
        <v>-2.9567000000000001</v>
      </c>
      <c r="I114" s="153">
        <v>-0.60360000000000003</v>
      </c>
      <c r="J114" s="153">
        <v>7.4387999999999996</v>
      </c>
      <c r="K114" s="153">
        <v>10.471399999999999</v>
      </c>
      <c r="L114" s="153">
        <v>-21.168500000000002</v>
      </c>
      <c r="M114" s="153">
        <v>-14.0024</v>
      </c>
      <c r="N114" s="153">
        <v>-21.5337</v>
      </c>
      <c r="O114" s="153">
        <v>-6.0186999999999999</v>
      </c>
      <c r="P114" s="153">
        <v>1.3803000000000001</v>
      </c>
      <c r="Q114" s="153">
        <v>22.363199999999999</v>
      </c>
      <c r="R114" s="153">
        <v>-10.3049</v>
      </c>
    </row>
    <row r="115" spans="1:18" x14ac:dyDescent="0.3">
      <c r="A115" s="149" t="s">
        <v>370</v>
      </c>
      <c r="B115" s="149" t="s">
        <v>177</v>
      </c>
      <c r="C115" s="149">
        <v>119060</v>
      </c>
      <c r="D115" s="152">
        <v>43999</v>
      </c>
      <c r="E115" s="153">
        <v>426.738</v>
      </c>
      <c r="F115" s="153">
        <v>-0.26079999999999998</v>
      </c>
      <c r="G115" s="153">
        <v>-1.4248000000000001</v>
      </c>
      <c r="H115" s="153">
        <v>-2.9445999999999999</v>
      </c>
      <c r="I115" s="153">
        <v>-0.57899999999999996</v>
      </c>
      <c r="J115" s="153">
        <v>7.4992999999999999</v>
      </c>
      <c r="K115" s="153">
        <v>10.6075</v>
      </c>
      <c r="L115" s="153">
        <v>-20.956399999999999</v>
      </c>
      <c r="M115" s="153">
        <v>-13.646599999999999</v>
      </c>
      <c r="N115" s="153">
        <v>-21.0944</v>
      </c>
      <c r="O115" s="153">
        <v>-5.4009</v>
      </c>
      <c r="P115" s="153">
        <v>2.0366</v>
      </c>
      <c r="Q115" s="153">
        <v>7.7762000000000002</v>
      </c>
      <c r="R115" s="153">
        <v>-9.7598000000000003</v>
      </c>
    </row>
    <row r="116" spans="1:18" x14ac:dyDescent="0.3">
      <c r="A116" s="149" t="s">
        <v>370</v>
      </c>
      <c r="B116" s="149" t="s">
        <v>281</v>
      </c>
      <c r="C116" s="149">
        <v>104707</v>
      </c>
      <c r="D116" s="152">
        <v>43999</v>
      </c>
      <c r="E116" s="153">
        <v>30.734999999999999</v>
      </c>
      <c r="F116" s="153">
        <v>4.65E-2</v>
      </c>
      <c r="G116" s="153">
        <v>-0.60150000000000003</v>
      </c>
      <c r="H116" s="153">
        <v>-1.8164</v>
      </c>
      <c r="I116" s="153">
        <v>-1.0752999999999999</v>
      </c>
      <c r="J116" s="153">
        <v>6.4577999999999998</v>
      </c>
      <c r="K116" s="153">
        <v>2.3166000000000002</v>
      </c>
      <c r="L116" s="153">
        <v>-19.353400000000001</v>
      </c>
      <c r="M116" s="153">
        <v>-10.0579</v>
      </c>
      <c r="N116" s="153">
        <v>-16.121099999999998</v>
      </c>
      <c r="O116" s="153">
        <v>-4.7262000000000004</v>
      </c>
      <c r="P116" s="153">
        <v>3.4828999999999999</v>
      </c>
      <c r="Q116" s="153">
        <v>8.7013999999999996</v>
      </c>
      <c r="R116" s="153">
        <v>-8.5018999999999991</v>
      </c>
    </row>
    <row r="117" spans="1:18" x14ac:dyDescent="0.3">
      <c r="A117" s="149" t="s">
        <v>370</v>
      </c>
      <c r="B117" s="149" t="s">
        <v>178</v>
      </c>
      <c r="C117" s="149">
        <v>120079</v>
      </c>
      <c r="D117" s="152">
        <v>43999</v>
      </c>
      <c r="E117" s="153">
        <v>32.639499999999998</v>
      </c>
      <c r="F117" s="153">
        <v>0.05</v>
      </c>
      <c r="G117" s="153">
        <v>-0.58450000000000002</v>
      </c>
      <c r="H117" s="153">
        <v>-1.7929999999999999</v>
      </c>
      <c r="I117" s="153">
        <v>-1.0279</v>
      </c>
      <c r="J117" s="153">
        <v>6.5782999999999996</v>
      </c>
      <c r="K117" s="153">
        <v>2.6389999999999998</v>
      </c>
      <c r="L117" s="153">
        <v>-18.834700000000002</v>
      </c>
      <c r="M117" s="153">
        <v>-9.1876999999999995</v>
      </c>
      <c r="N117" s="153">
        <v>-15.0349</v>
      </c>
      <c r="O117" s="153">
        <v>-3.8458999999999999</v>
      </c>
      <c r="P117" s="153">
        <v>4.3495999999999997</v>
      </c>
      <c r="Q117" s="153">
        <v>9.1686999999999994</v>
      </c>
      <c r="R117" s="153">
        <v>-7.56</v>
      </c>
    </row>
    <row r="118" spans="1:18" x14ac:dyDescent="0.3">
      <c r="A118" s="149" t="s">
        <v>370</v>
      </c>
      <c r="B118" s="149" t="s">
        <v>282</v>
      </c>
      <c r="C118" s="149">
        <v>100354</v>
      </c>
      <c r="D118" s="152">
        <v>43999</v>
      </c>
      <c r="E118" s="153">
        <v>323.45</v>
      </c>
      <c r="F118" s="153">
        <v>3.7100000000000001E-2</v>
      </c>
      <c r="G118" s="153">
        <v>-0.64200000000000002</v>
      </c>
      <c r="H118" s="153">
        <v>-2.1627000000000001</v>
      </c>
      <c r="I118" s="153">
        <v>-0.4647</v>
      </c>
      <c r="J118" s="153">
        <v>8.3839000000000006</v>
      </c>
      <c r="K118" s="153">
        <v>10.5321</v>
      </c>
      <c r="L118" s="153">
        <v>-16.8081</v>
      </c>
      <c r="M118" s="153">
        <v>-8.0297999999999998</v>
      </c>
      <c r="N118" s="153">
        <v>-14.2133</v>
      </c>
      <c r="O118" s="153">
        <v>0.22009999999999999</v>
      </c>
      <c r="P118" s="153">
        <v>4.5491999999999999</v>
      </c>
      <c r="Q118" s="153">
        <v>18.150099999999998</v>
      </c>
      <c r="R118" s="153">
        <v>-5.1626000000000003</v>
      </c>
    </row>
    <row r="119" spans="1:18" x14ac:dyDescent="0.3">
      <c r="A119" s="149" t="s">
        <v>370</v>
      </c>
      <c r="B119" s="149" t="s">
        <v>179</v>
      </c>
      <c r="C119" s="149">
        <v>120592</v>
      </c>
      <c r="D119" s="152">
        <v>43999</v>
      </c>
      <c r="E119" s="153">
        <v>346.98</v>
      </c>
      <c r="F119" s="153">
        <v>3.7499999999999999E-2</v>
      </c>
      <c r="G119" s="153">
        <v>-0.63290000000000002</v>
      </c>
      <c r="H119" s="153">
        <v>-2.1488999999999998</v>
      </c>
      <c r="I119" s="153">
        <v>-0.43330000000000002</v>
      </c>
      <c r="J119" s="153">
        <v>8.4618000000000002</v>
      </c>
      <c r="K119" s="153">
        <v>10.6159</v>
      </c>
      <c r="L119" s="153">
        <v>-16.607399999999998</v>
      </c>
      <c r="M119" s="153">
        <v>-7.6025999999999998</v>
      </c>
      <c r="N119" s="153">
        <v>-13.62</v>
      </c>
      <c r="O119" s="153">
        <v>1.1308</v>
      </c>
      <c r="P119" s="153">
        <v>5.6289999999999996</v>
      </c>
      <c r="Q119" s="153">
        <v>11.018000000000001</v>
      </c>
      <c r="R119" s="153">
        <v>-4.4194000000000004</v>
      </c>
    </row>
    <row r="120" spans="1:18" x14ac:dyDescent="0.3">
      <c r="A120" s="149" t="s">
        <v>370</v>
      </c>
      <c r="B120" s="149" t="s">
        <v>283</v>
      </c>
      <c r="C120" s="149">
        <v>142136</v>
      </c>
      <c r="D120" s="152">
        <v>43999</v>
      </c>
      <c r="E120" s="153">
        <v>8.7799999999999994</v>
      </c>
      <c r="F120" s="153">
        <v>-0.1138</v>
      </c>
      <c r="G120" s="153">
        <v>-0.45350000000000001</v>
      </c>
      <c r="H120" s="153">
        <v>-1.5694999999999999</v>
      </c>
      <c r="I120" s="153">
        <v>-1.3483000000000001</v>
      </c>
      <c r="J120" s="153">
        <v>10.858599999999999</v>
      </c>
      <c r="K120" s="153">
        <v>-0.45350000000000001</v>
      </c>
      <c r="L120" s="153">
        <v>-23.3857</v>
      </c>
      <c r="M120" s="153">
        <v>-12.723699999999999</v>
      </c>
      <c r="N120" s="153">
        <v>-18.928899999999999</v>
      </c>
      <c r="O120" s="153"/>
      <c r="P120" s="153"/>
      <c r="Q120" s="153">
        <v>-5.6470000000000002</v>
      </c>
      <c r="R120" s="153">
        <v>-8.8681999999999999</v>
      </c>
    </row>
    <row r="121" spans="1:18" x14ac:dyDescent="0.3">
      <c r="A121" s="149" t="s">
        <v>370</v>
      </c>
      <c r="B121" s="149" t="s">
        <v>180</v>
      </c>
      <c r="C121" s="149">
        <v>142134</v>
      </c>
      <c r="D121" s="152">
        <v>43999</v>
      </c>
      <c r="E121" s="153">
        <v>8.98</v>
      </c>
      <c r="F121" s="153">
        <v>-0.11119999999999999</v>
      </c>
      <c r="G121" s="153">
        <v>-0.44350000000000001</v>
      </c>
      <c r="H121" s="153">
        <v>-1.5350999999999999</v>
      </c>
      <c r="I121" s="153">
        <v>-1.3187</v>
      </c>
      <c r="J121" s="153">
        <v>10.8642</v>
      </c>
      <c r="K121" s="153">
        <v>-0.22220000000000001</v>
      </c>
      <c r="L121" s="153">
        <v>-23.182200000000002</v>
      </c>
      <c r="M121" s="153">
        <v>-12.3902</v>
      </c>
      <c r="N121" s="153">
        <v>-18.511800000000001</v>
      </c>
      <c r="O121" s="153"/>
      <c r="P121" s="153"/>
      <c r="Q121" s="153">
        <v>-4.6928000000000001</v>
      </c>
      <c r="R121" s="153">
        <v>-8.0132999999999992</v>
      </c>
    </row>
    <row r="122" spans="1:18" x14ac:dyDescent="0.3">
      <c r="A122" s="149" t="s">
        <v>370</v>
      </c>
      <c r="B122" s="149" t="s">
        <v>181</v>
      </c>
      <c r="C122" s="149">
        <v>123637</v>
      </c>
      <c r="D122" s="152">
        <v>43999</v>
      </c>
      <c r="E122" s="153">
        <v>25.09</v>
      </c>
      <c r="F122" s="153">
        <v>0.15970000000000001</v>
      </c>
      <c r="G122" s="153">
        <v>-1.1036999999999999</v>
      </c>
      <c r="H122" s="153">
        <v>-1.8004</v>
      </c>
      <c r="I122" s="153">
        <v>-3.3140999999999998</v>
      </c>
      <c r="J122" s="153">
        <v>3.7633999999999999</v>
      </c>
      <c r="K122" s="153">
        <v>-2.4495</v>
      </c>
      <c r="L122" s="153">
        <v>-15.918200000000001</v>
      </c>
      <c r="M122" s="153">
        <v>-6.3456999999999999</v>
      </c>
      <c r="N122" s="153">
        <v>-8.6306999999999992</v>
      </c>
      <c r="O122" s="153">
        <v>-0.21129999999999999</v>
      </c>
      <c r="P122" s="153">
        <v>4.9077999999999999</v>
      </c>
      <c r="Q122" s="153">
        <v>14.5481</v>
      </c>
      <c r="R122" s="153">
        <v>-6.5557999999999996</v>
      </c>
    </row>
    <row r="123" spans="1:18" x14ac:dyDescent="0.3">
      <c r="A123" s="149" t="s">
        <v>370</v>
      </c>
      <c r="B123" s="149" t="s">
        <v>284</v>
      </c>
      <c r="C123" s="149">
        <v>123638</v>
      </c>
      <c r="D123" s="152">
        <v>43999</v>
      </c>
      <c r="E123" s="153">
        <v>23.18</v>
      </c>
      <c r="F123" s="153">
        <v>0.1729</v>
      </c>
      <c r="G123" s="153">
        <v>-1.0669999999999999</v>
      </c>
      <c r="H123" s="153">
        <v>-1.7797000000000001</v>
      </c>
      <c r="I123" s="153">
        <v>-3.3361000000000001</v>
      </c>
      <c r="J123" s="153">
        <v>3.7136</v>
      </c>
      <c r="K123" s="153">
        <v>-2.6867999999999999</v>
      </c>
      <c r="L123" s="153">
        <v>-16.3781</v>
      </c>
      <c r="M123" s="153">
        <v>-7.1685999999999996</v>
      </c>
      <c r="N123" s="153">
        <v>-9.6999999999999993</v>
      </c>
      <c r="O123" s="153">
        <v>-1.7190000000000001</v>
      </c>
      <c r="P123" s="153">
        <v>3.5034999999999998</v>
      </c>
      <c r="Q123" s="153">
        <v>13.216699999999999</v>
      </c>
      <c r="R123" s="153">
        <v>-7.8570000000000002</v>
      </c>
    </row>
    <row r="124" spans="1:18" x14ac:dyDescent="0.3">
      <c r="A124" s="149" t="s">
        <v>370</v>
      </c>
      <c r="B124" s="149" t="s">
        <v>182</v>
      </c>
      <c r="C124" s="149">
        <v>118473</v>
      </c>
      <c r="D124" s="152">
        <v>43999</v>
      </c>
      <c r="E124" s="153">
        <v>48.92</v>
      </c>
      <c r="F124" s="153">
        <v>6.1400000000000003E-2</v>
      </c>
      <c r="G124" s="153">
        <v>-0.28539999999999999</v>
      </c>
      <c r="H124" s="153">
        <v>-1.4306000000000001</v>
      </c>
      <c r="I124" s="153">
        <v>2.0017</v>
      </c>
      <c r="J124" s="153">
        <v>9.3429000000000002</v>
      </c>
      <c r="K124" s="153">
        <v>8.0866000000000007</v>
      </c>
      <c r="L124" s="153">
        <v>-16.958100000000002</v>
      </c>
      <c r="M124" s="153">
        <v>-10.4193</v>
      </c>
      <c r="N124" s="153">
        <v>-18.425899999999999</v>
      </c>
      <c r="O124" s="153">
        <v>-2.2442000000000002</v>
      </c>
      <c r="P124" s="153">
        <v>3.9866000000000001</v>
      </c>
      <c r="Q124" s="153">
        <v>11.0929</v>
      </c>
      <c r="R124" s="153">
        <v>-10.267200000000001</v>
      </c>
    </row>
    <row r="125" spans="1:18" x14ac:dyDescent="0.3">
      <c r="A125" s="149" t="s">
        <v>370</v>
      </c>
      <c r="B125" s="149" t="s">
        <v>285</v>
      </c>
      <c r="C125" s="149">
        <v>111569</v>
      </c>
      <c r="D125" s="152">
        <v>43999</v>
      </c>
      <c r="E125" s="153">
        <v>45.12</v>
      </c>
      <c r="F125" s="153">
        <v>6.6500000000000004E-2</v>
      </c>
      <c r="G125" s="153">
        <v>-0.30930000000000002</v>
      </c>
      <c r="H125" s="153">
        <v>-1.4632000000000001</v>
      </c>
      <c r="I125" s="153">
        <v>1.9661</v>
      </c>
      <c r="J125" s="153">
        <v>9.2493999999999996</v>
      </c>
      <c r="K125" s="153">
        <v>7.8136000000000001</v>
      </c>
      <c r="L125" s="153">
        <v>-17.377800000000001</v>
      </c>
      <c r="M125" s="153">
        <v>-11.1111</v>
      </c>
      <c r="N125" s="153">
        <v>-19.2989</v>
      </c>
      <c r="O125" s="153">
        <v>-3.4098999999999999</v>
      </c>
      <c r="P125" s="153">
        <v>2.7915000000000001</v>
      </c>
      <c r="Q125" s="153">
        <v>14.0223</v>
      </c>
      <c r="R125" s="153">
        <v>-11.328900000000001</v>
      </c>
    </row>
    <row r="126" spans="1:18" x14ac:dyDescent="0.3">
      <c r="A126" s="149" t="s">
        <v>370</v>
      </c>
      <c r="B126" s="149" t="s">
        <v>183</v>
      </c>
      <c r="C126" s="149">
        <v>141808</v>
      </c>
      <c r="D126" s="152">
        <v>43999</v>
      </c>
      <c r="E126" s="153">
        <v>8.42</v>
      </c>
      <c r="F126" s="153">
        <v>-0.35499999999999998</v>
      </c>
      <c r="G126" s="153">
        <v>-0.94120000000000004</v>
      </c>
      <c r="H126" s="153">
        <v>-1.9790000000000001</v>
      </c>
      <c r="I126" s="153">
        <v>-1.4052</v>
      </c>
      <c r="J126" s="153">
        <v>5.5137999999999998</v>
      </c>
      <c r="K126" s="153">
        <v>4.7263999999999999</v>
      </c>
      <c r="L126" s="153">
        <v>-18.0136</v>
      </c>
      <c r="M126" s="153">
        <v>-8.9730000000000008</v>
      </c>
      <c r="N126" s="153">
        <v>-13.9939</v>
      </c>
      <c r="O126" s="153"/>
      <c r="P126" s="153"/>
      <c r="Q126" s="153">
        <v>-6.7225000000000001</v>
      </c>
      <c r="R126" s="153">
        <v>-6.2248000000000001</v>
      </c>
    </row>
    <row r="127" spans="1:18" x14ac:dyDescent="0.3">
      <c r="A127" s="149" t="s">
        <v>370</v>
      </c>
      <c r="B127" s="149" t="s">
        <v>286</v>
      </c>
      <c r="C127" s="149">
        <v>141862</v>
      </c>
      <c r="D127" s="152">
        <v>43999</v>
      </c>
      <c r="E127" s="153">
        <v>8.2100000000000009</v>
      </c>
      <c r="F127" s="153">
        <v>-0.36409999999999998</v>
      </c>
      <c r="G127" s="153">
        <v>-0.84540000000000004</v>
      </c>
      <c r="H127" s="153">
        <v>-1.9116</v>
      </c>
      <c r="I127" s="153">
        <v>-1.4406000000000001</v>
      </c>
      <c r="J127" s="153">
        <v>5.3914999999999997</v>
      </c>
      <c r="K127" s="153">
        <v>4.3201999999999998</v>
      </c>
      <c r="L127" s="153">
        <v>-18.551600000000001</v>
      </c>
      <c r="M127" s="153">
        <v>-9.7802000000000007</v>
      </c>
      <c r="N127" s="153">
        <v>-14.9223</v>
      </c>
      <c r="O127" s="153"/>
      <c r="P127" s="153"/>
      <c r="Q127" s="153">
        <v>-7.6708999999999996</v>
      </c>
      <c r="R127" s="153">
        <v>-7.2037000000000004</v>
      </c>
    </row>
    <row r="128" spans="1:18" x14ac:dyDescent="0.3">
      <c r="A128" s="149" t="s">
        <v>370</v>
      </c>
      <c r="B128" s="149" t="s">
        <v>287</v>
      </c>
      <c r="C128" s="149">
        <v>104636</v>
      </c>
      <c r="D128" s="152">
        <v>43999</v>
      </c>
      <c r="E128" s="153">
        <v>46.52</v>
      </c>
      <c r="F128" s="153">
        <v>-8.5900000000000004E-2</v>
      </c>
      <c r="G128" s="153">
        <v>-0.51329999999999998</v>
      </c>
      <c r="H128" s="153">
        <v>-1.0423</v>
      </c>
      <c r="I128" s="153">
        <v>-0.47070000000000001</v>
      </c>
      <c r="J128" s="153">
        <v>7.1148999999999996</v>
      </c>
      <c r="K128" s="153">
        <v>6.7952000000000004</v>
      </c>
      <c r="L128" s="153">
        <v>-12.916499999999999</v>
      </c>
      <c r="M128" s="153">
        <v>-2.0632000000000001</v>
      </c>
      <c r="N128" s="153">
        <v>-8.1176999999999992</v>
      </c>
      <c r="O128" s="153">
        <v>2.5573999999999999</v>
      </c>
      <c r="P128" s="153">
        <v>6.117</v>
      </c>
      <c r="Q128" s="153">
        <v>12.0831</v>
      </c>
      <c r="R128" s="153">
        <v>-4.2317</v>
      </c>
    </row>
    <row r="129" spans="1:18" x14ac:dyDescent="0.3">
      <c r="A129" s="149" t="s">
        <v>370</v>
      </c>
      <c r="B129" s="149" t="s">
        <v>184</v>
      </c>
      <c r="C129" s="149">
        <v>120416</v>
      </c>
      <c r="D129" s="152">
        <v>43999</v>
      </c>
      <c r="E129" s="153">
        <v>51.73</v>
      </c>
      <c r="F129" s="153">
        <v>-9.6600000000000005E-2</v>
      </c>
      <c r="G129" s="153">
        <v>-0.50009999999999999</v>
      </c>
      <c r="H129" s="153">
        <v>-1.0330999999999999</v>
      </c>
      <c r="I129" s="153">
        <v>-0.44259999999999999</v>
      </c>
      <c r="J129" s="153">
        <v>7.2123999999999997</v>
      </c>
      <c r="K129" s="153">
        <v>7.0792999999999999</v>
      </c>
      <c r="L129" s="153">
        <v>-12.4556</v>
      </c>
      <c r="M129" s="153">
        <v>-1.2975000000000001</v>
      </c>
      <c r="N129" s="153">
        <v>-7.0941000000000001</v>
      </c>
      <c r="O129" s="153">
        <v>4.0058999999999996</v>
      </c>
      <c r="P129" s="153">
        <v>7.7454000000000001</v>
      </c>
      <c r="Q129" s="153">
        <v>13.7791</v>
      </c>
      <c r="R129" s="153">
        <v>-2.9622000000000002</v>
      </c>
    </row>
    <row r="130" spans="1:18" x14ac:dyDescent="0.3">
      <c r="A130" s="149" t="s">
        <v>370</v>
      </c>
      <c r="B130" s="149" t="s">
        <v>185</v>
      </c>
      <c r="C130" s="149">
        <v>147541</v>
      </c>
      <c r="D130" s="152">
        <v>43999</v>
      </c>
      <c r="E130" s="153">
        <v>8.8901000000000003</v>
      </c>
      <c r="F130" s="153">
        <v>0.54969999999999997</v>
      </c>
      <c r="G130" s="153">
        <v>0.16109999999999999</v>
      </c>
      <c r="H130" s="153">
        <v>-0.84760000000000002</v>
      </c>
      <c r="I130" s="153">
        <v>1.4331</v>
      </c>
      <c r="J130" s="153">
        <v>9.2606000000000002</v>
      </c>
      <c r="K130" s="153">
        <v>10.087300000000001</v>
      </c>
      <c r="L130" s="153">
        <v>-15.4411</v>
      </c>
      <c r="M130" s="153"/>
      <c r="N130" s="153"/>
      <c r="O130" s="153"/>
      <c r="P130" s="153"/>
      <c r="Q130" s="153">
        <v>-11.099</v>
      </c>
      <c r="R130" s="153"/>
    </row>
    <row r="131" spans="1:18" x14ac:dyDescent="0.3">
      <c r="A131" s="149" t="s">
        <v>370</v>
      </c>
      <c r="B131" s="149" t="s">
        <v>288</v>
      </c>
      <c r="C131" s="149">
        <v>147544</v>
      </c>
      <c r="D131" s="152">
        <v>43999</v>
      </c>
      <c r="E131" s="153">
        <v>8.7621000000000002</v>
      </c>
      <c r="F131" s="153">
        <v>0.54279999999999995</v>
      </c>
      <c r="G131" s="153">
        <v>0.13139999999999999</v>
      </c>
      <c r="H131" s="153">
        <v>-0.89019999999999999</v>
      </c>
      <c r="I131" s="153">
        <v>1.3463000000000001</v>
      </c>
      <c r="J131" s="153">
        <v>9.0436999999999994</v>
      </c>
      <c r="K131" s="153">
        <v>9.4756</v>
      </c>
      <c r="L131" s="153">
        <v>-16.357900000000001</v>
      </c>
      <c r="M131" s="153"/>
      <c r="N131" s="153"/>
      <c r="O131" s="153"/>
      <c r="P131" s="153"/>
      <c r="Q131" s="153">
        <v>-12.379</v>
      </c>
      <c r="R131" s="153"/>
    </row>
    <row r="132" spans="1:18" x14ac:dyDescent="0.3">
      <c r="A132" s="149" t="s">
        <v>370</v>
      </c>
      <c r="B132" s="149" t="s">
        <v>289</v>
      </c>
      <c r="C132" s="149">
        <v>107288</v>
      </c>
      <c r="D132" s="152">
        <v>43999</v>
      </c>
      <c r="E132" s="153">
        <v>14.904</v>
      </c>
      <c r="F132" s="153">
        <v>-0.1166</v>
      </c>
      <c r="G132" s="153">
        <v>-0.61019999999999996</v>
      </c>
      <c r="H132" s="153">
        <v>-1.3117000000000001</v>
      </c>
      <c r="I132" s="153">
        <v>-1.677</v>
      </c>
      <c r="J132" s="153">
        <v>9.1755999999999993</v>
      </c>
      <c r="K132" s="153">
        <v>-1.0221</v>
      </c>
      <c r="L132" s="153">
        <v>-18.5471</v>
      </c>
      <c r="M132" s="153">
        <v>-9.2165999999999997</v>
      </c>
      <c r="N132" s="153">
        <v>-12.712999999999999</v>
      </c>
      <c r="O132" s="153">
        <v>-0.24790000000000001</v>
      </c>
      <c r="P132" s="153">
        <v>5.0388999999999999</v>
      </c>
      <c r="Q132" s="153">
        <v>3.3189000000000002</v>
      </c>
      <c r="R132" s="153">
        <v>-4.8634000000000004</v>
      </c>
    </row>
    <row r="133" spans="1:18" x14ac:dyDescent="0.3">
      <c r="A133" s="149" t="s">
        <v>370</v>
      </c>
      <c r="B133" s="149" t="s">
        <v>186</v>
      </c>
      <c r="C133" s="149">
        <v>120494</v>
      </c>
      <c r="D133" s="152">
        <v>43999</v>
      </c>
      <c r="E133" s="153">
        <v>16.1937</v>
      </c>
      <c r="F133" s="153">
        <v>-0.11409999999999999</v>
      </c>
      <c r="G133" s="153">
        <v>-0.59970000000000001</v>
      </c>
      <c r="H133" s="153">
        <v>-1.2969999999999999</v>
      </c>
      <c r="I133" s="153">
        <v>-1.6476999999999999</v>
      </c>
      <c r="J133" s="153">
        <v>9.2500999999999998</v>
      </c>
      <c r="K133" s="153">
        <v>-0.83409999999999995</v>
      </c>
      <c r="L133" s="153">
        <v>-18.241700000000002</v>
      </c>
      <c r="M133" s="153">
        <v>-8.7057000000000002</v>
      </c>
      <c r="N133" s="153">
        <v>-12.056699999999999</v>
      </c>
      <c r="O133" s="153">
        <v>0.50180000000000002</v>
      </c>
      <c r="P133" s="153">
        <v>6.3975999999999997</v>
      </c>
      <c r="Q133" s="153">
        <v>11.5844</v>
      </c>
      <c r="R133" s="153">
        <v>-4.1493000000000002</v>
      </c>
    </row>
    <row r="134" spans="1:18" x14ac:dyDescent="0.3">
      <c r="A134" s="149" t="s">
        <v>370</v>
      </c>
      <c r="B134" s="149" t="s">
        <v>290</v>
      </c>
      <c r="C134" s="149">
        <v>103339</v>
      </c>
      <c r="D134" s="152">
        <v>43999</v>
      </c>
      <c r="E134" s="153">
        <v>39.299999999999997</v>
      </c>
      <c r="F134" s="153">
        <v>4.3299999999999998E-2</v>
      </c>
      <c r="G134" s="153">
        <v>-0.43830000000000002</v>
      </c>
      <c r="H134" s="153">
        <v>-1.4173</v>
      </c>
      <c r="I134" s="153">
        <v>-0.2082</v>
      </c>
      <c r="J134" s="153">
        <v>7.3007999999999997</v>
      </c>
      <c r="K134" s="153">
        <v>6.1932999999999998</v>
      </c>
      <c r="L134" s="153">
        <v>-15.318099999999999</v>
      </c>
      <c r="M134" s="153">
        <v>-5.3628</v>
      </c>
      <c r="N134" s="153">
        <v>-12.066800000000001</v>
      </c>
      <c r="O134" s="153">
        <v>5.7599999999999998E-2</v>
      </c>
      <c r="P134" s="153">
        <v>5.4573</v>
      </c>
      <c r="Q134" s="153">
        <v>9.8451000000000004</v>
      </c>
      <c r="R134" s="153">
        <v>-2.1198999999999999</v>
      </c>
    </row>
    <row r="135" spans="1:18" x14ac:dyDescent="0.3">
      <c r="A135" s="149" t="s">
        <v>370</v>
      </c>
      <c r="B135" s="149" t="s">
        <v>187</v>
      </c>
      <c r="C135" s="149">
        <v>119773</v>
      </c>
      <c r="D135" s="152">
        <v>43999</v>
      </c>
      <c r="E135" s="153">
        <v>43.146000000000001</v>
      </c>
      <c r="F135" s="153">
        <v>4.6399999999999997E-2</v>
      </c>
      <c r="G135" s="153">
        <v>-0.42009999999999997</v>
      </c>
      <c r="H135" s="153">
        <v>-1.3917999999999999</v>
      </c>
      <c r="I135" s="153">
        <v>-0.15740000000000001</v>
      </c>
      <c r="J135" s="153">
        <v>7.4298999999999999</v>
      </c>
      <c r="K135" s="153">
        <v>6.5281000000000002</v>
      </c>
      <c r="L135" s="153">
        <v>-14.788500000000001</v>
      </c>
      <c r="M135" s="153">
        <v>-4.4977999999999998</v>
      </c>
      <c r="N135" s="153">
        <v>-10.989599999999999</v>
      </c>
      <c r="O135" s="153">
        <v>1.2482</v>
      </c>
      <c r="P135" s="153">
        <v>6.8554000000000004</v>
      </c>
      <c r="Q135" s="153">
        <v>10.614599999999999</v>
      </c>
      <c r="R135" s="153">
        <v>-0.9768</v>
      </c>
    </row>
    <row r="136" spans="1:18" x14ac:dyDescent="0.3">
      <c r="A136" s="149" t="s">
        <v>370</v>
      </c>
      <c r="B136" s="149" t="s">
        <v>188</v>
      </c>
      <c r="C136" s="149">
        <v>119417</v>
      </c>
      <c r="D136" s="152">
        <v>43999</v>
      </c>
      <c r="E136" s="153">
        <v>47.877000000000002</v>
      </c>
      <c r="F136" s="153">
        <v>-0.16889999999999999</v>
      </c>
      <c r="G136" s="153">
        <v>-0.50290000000000001</v>
      </c>
      <c r="H136" s="153">
        <v>-1.5828</v>
      </c>
      <c r="I136" s="153">
        <v>-0.83679999999999999</v>
      </c>
      <c r="J136" s="153">
        <v>7.1768999999999998</v>
      </c>
      <c r="K136" s="153">
        <v>7.6928000000000001</v>
      </c>
      <c r="L136" s="153">
        <v>-17.040099999999999</v>
      </c>
      <c r="M136" s="153">
        <v>-8.0048999999999992</v>
      </c>
      <c r="N136" s="153">
        <v>-14.1066</v>
      </c>
      <c r="O136" s="153">
        <v>-2.6295000000000002</v>
      </c>
      <c r="P136" s="153">
        <v>5.3211000000000004</v>
      </c>
      <c r="Q136" s="153">
        <v>9.9086999999999996</v>
      </c>
      <c r="R136" s="153">
        <v>-8.8623999999999992</v>
      </c>
    </row>
    <row r="137" spans="1:18" x14ac:dyDescent="0.3">
      <c r="A137" s="149" t="s">
        <v>370</v>
      </c>
      <c r="B137" s="149" t="s">
        <v>291</v>
      </c>
      <c r="C137" s="149">
        <v>118047</v>
      </c>
      <c r="D137" s="152">
        <v>43999</v>
      </c>
      <c r="E137" s="153">
        <v>45.652999999999999</v>
      </c>
      <c r="F137" s="153">
        <v>-0.1706</v>
      </c>
      <c r="G137" s="153">
        <v>-0.5121</v>
      </c>
      <c r="H137" s="153">
        <v>-1.5951</v>
      </c>
      <c r="I137" s="153">
        <v>-0.86</v>
      </c>
      <c r="J137" s="153">
        <v>7.1163999999999996</v>
      </c>
      <c r="K137" s="153">
        <v>7.5275999999999996</v>
      </c>
      <c r="L137" s="153">
        <v>-17.286300000000001</v>
      </c>
      <c r="M137" s="153">
        <v>-8.3917000000000002</v>
      </c>
      <c r="N137" s="153">
        <v>-14.581099999999999</v>
      </c>
      <c r="O137" s="153">
        <v>-3.2639999999999998</v>
      </c>
      <c r="P137" s="153">
        <v>4.6204000000000001</v>
      </c>
      <c r="Q137" s="153">
        <v>11.1929</v>
      </c>
      <c r="R137" s="153">
        <v>-9.3773999999999997</v>
      </c>
    </row>
    <row r="138" spans="1:18" x14ac:dyDescent="0.3">
      <c r="A138" s="149" t="s">
        <v>370</v>
      </c>
      <c r="B138" s="149" t="s">
        <v>292</v>
      </c>
      <c r="C138" s="149">
        <v>100865</v>
      </c>
      <c r="D138" s="152">
        <v>43999</v>
      </c>
      <c r="E138" s="153">
        <v>57.141599999999997</v>
      </c>
      <c r="F138" s="153">
        <v>-2.5700000000000001E-2</v>
      </c>
      <c r="G138" s="153">
        <v>-0.92090000000000005</v>
      </c>
      <c r="H138" s="153">
        <v>-1.9895</v>
      </c>
      <c r="I138" s="153">
        <v>-1.5551999999999999</v>
      </c>
      <c r="J138" s="153">
        <v>5.7064000000000004</v>
      </c>
      <c r="K138" s="153">
        <v>-2.8597000000000001</v>
      </c>
      <c r="L138" s="153">
        <v>-21.6555</v>
      </c>
      <c r="M138" s="153">
        <v>-11.9976</v>
      </c>
      <c r="N138" s="153">
        <v>-14.5174</v>
      </c>
      <c r="O138" s="153">
        <v>-0.5222</v>
      </c>
      <c r="P138" s="153">
        <v>3.0748000000000002</v>
      </c>
      <c r="Q138" s="153">
        <v>7.9981999999999998</v>
      </c>
      <c r="R138" s="153">
        <v>-6.1791</v>
      </c>
    </row>
    <row r="139" spans="1:18" x14ac:dyDescent="0.3">
      <c r="A139" s="149" t="s">
        <v>370</v>
      </c>
      <c r="B139" s="149" t="s">
        <v>189</v>
      </c>
      <c r="C139" s="149">
        <v>120270</v>
      </c>
      <c r="D139" s="152">
        <v>43999</v>
      </c>
      <c r="E139" s="153">
        <v>61.448599999999999</v>
      </c>
      <c r="F139" s="153">
        <v>-2.23E-2</v>
      </c>
      <c r="G139" s="153">
        <v>-0.90390000000000004</v>
      </c>
      <c r="H139" s="153">
        <v>-1.9657</v>
      </c>
      <c r="I139" s="153">
        <v>-1.5073000000000001</v>
      </c>
      <c r="J139" s="153">
        <v>5.8273999999999999</v>
      </c>
      <c r="K139" s="153">
        <v>-2.5427</v>
      </c>
      <c r="L139" s="153">
        <v>-21.145199999999999</v>
      </c>
      <c r="M139" s="153">
        <v>-11.256500000000001</v>
      </c>
      <c r="N139" s="153">
        <v>-13.565</v>
      </c>
      <c r="O139" s="153">
        <v>0.64939999999999998</v>
      </c>
      <c r="P139" s="153">
        <v>4.1473000000000004</v>
      </c>
      <c r="Q139" s="153">
        <v>10.0846</v>
      </c>
      <c r="R139" s="153">
        <v>-5.1115000000000004</v>
      </c>
    </row>
    <row r="140" spans="1:18" x14ac:dyDescent="0.3">
      <c r="A140" s="149" t="s">
        <v>370</v>
      </c>
      <c r="B140" s="149" t="s">
        <v>437</v>
      </c>
      <c r="C140" s="149">
        <v>139781</v>
      </c>
      <c r="D140" s="152">
        <v>43999</v>
      </c>
      <c r="E140" s="153">
        <v>10.591100000000001</v>
      </c>
      <c r="F140" s="153">
        <v>2.0799999999999999E-2</v>
      </c>
      <c r="G140" s="153">
        <v>-0.4783</v>
      </c>
      <c r="H140" s="153">
        <v>-1.8688</v>
      </c>
      <c r="I140" s="153">
        <v>-0.99829999999999997</v>
      </c>
      <c r="J140" s="153">
        <v>6.0934999999999997</v>
      </c>
      <c r="K140" s="153">
        <v>5.8105000000000002</v>
      </c>
      <c r="L140" s="153">
        <v>-16.380299999999998</v>
      </c>
      <c r="M140" s="153">
        <v>-7.2762000000000002</v>
      </c>
      <c r="N140" s="153">
        <v>-12.6046</v>
      </c>
      <c r="O140" s="153">
        <v>-3.0535000000000001</v>
      </c>
      <c r="P140" s="153"/>
      <c r="Q140" s="153">
        <v>1.579</v>
      </c>
      <c r="R140" s="153">
        <v>-6.2092999999999998</v>
      </c>
    </row>
    <row r="141" spans="1:18" x14ac:dyDescent="0.3">
      <c r="A141" s="149" t="s">
        <v>370</v>
      </c>
      <c r="B141" s="149" t="s">
        <v>438</v>
      </c>
      <c r="C141" s="149">
        <v>139783</v>
      </c>
      <c r="D141" s="152">
        <v>43999</v>
      </c>
      <c r="E141" s="153">
        <v>9.8164999999999996</v>
      </c>
      <c r="F141" s="153">
        <v>1.6299999999999999E-2</v>
      </c>
      <c r="G141" s="153">
        <v>-0.50170000000000003</v>
      </c>
      <c r="H141" s="153">
        <v>-1.9016999999999999</v>
      </c>
      <c r="I141" s="153">
        <v>-1.0632999999999999</v>
      </c>
      <c r="J141" s="153">
        <v>5.9295999999999998</v>
      </c>
      <c r="K141" s="153">
        <v>5.351</v>
      </c>
      <c r="L141" s="153">
        <v>-17.086200000000002</v>
      </c>
      <c r="M141" s="153">
        <v>-8.4350000000000005</v>
      </c>
      <c r="N141" s="153">
        <v>-14.066000000000001</v>
      </c>
      <c r="O141" s="153">
        <v>-4.9633000000000003</v>
      </c>
      <c r="P141" s="153"/>
      <c r="Q141" s="153">
        <v>-0.504</v>
      </c>
      <c r="R141" s="153">
        <v>-7.8933</v>
      </c>
    </row>
    <row r="142" spans="1:18" x14ac:dyDescent="0.3">
      <c r="A142" s="149" t="s">
        <v>370</v>
      </c>
      <c r="B142" s="149" t="s">
        <v>191</v>
      </c>
      <c r="C142" s="149">
        <v>135781</v>
      </c>
      <c r="D142" s="152">
        <v>43999</v>
      </c>
      <c r="E142" s="153">
        <v>16.960999999999999</v>
      </c>
      <c r="F142" s="153">
        <v>0.17130000000000001</v>
      </c>
      <c r="G142" s="153">
        <v>-0.54530000000000001</v>
      </c>
      <c r="H142" s="153">
        <v>-1.8461000000000001</v>
      </c>
      <c r="I142" s="153">
        <v>-0.15310000000000001</v>
      </c>
      <c r="J142" s="153">
        <v>8.5782000000000007</v>
      </c>
      <c r="K142" s="153">
        <v>10.1006</v>
      </c>
      <c r="L142" s="153">
        <v>-15.393800000000001</v>
      </c>
      <c r="M142" s="153">
        <v>-4.4451000000000001</v>
      </c>
      <c r="N142" s="153">
        <v>-8.6301000000000005</v>
      </c>
      <c r="O142" s="153">
        <v>4.2167000000000003</v>
      </c>
      <c r="P142" s="153"/>
      <c r="Q142" s="153">
        <v>12.5345</v>
      </c>
      <c r="R142" s="153">
        <v>3.5200000000000002E-2</v>
      </c>
    </row>
    <row r="143" spans="1:18" x14ac:dyDescent="0.3">
      <c r="A143" s="149" t="s">
        <v>370</v>
      </c>
      <c r="B143" s="149" t="s">
        <v>294</v>
      </c>
      <c r="C143" s="149">
        <v>135784</v>
      </c>
      <c r="D143" s="152">
        <v>43999</v>
      </c>
      <c r="E143" s="153">
        <v>15.903</v>
      </c>
      <c r="F143" s="153">
        <v>0.1701</v>
      </c>
      <c r="G143" s="153">
        <v>-0.56269999999999998</v>
      </c>
      <c r="H143" s="153">
        <v>-1.8696999999999999</v>
      </c>
      <c r="I143" s="153">
        <v>-0.20710000000000001</v>
      </c>
      <c r="J143" s="153">
        <v>8.4270999999999994</v>
      </c>
      <c r="K143" s="153">
        <v>9.6683000000000003</v>
      </c>
      <c r="L143" s="153">
        <v>-16.039300000000001</v>
      </c>
      <c r="M143" s="153">
        <v>-5.5585000000000004</v>
      </c>
      <c r="N143" s="153">
        <v>-10.0509</v>
      </c>
      <c r="O143" s="153">
        <v>2.7682000000000002</v>
      </c>
      <c r="P143" s="153"/>
      <c r="Q143" s="153">
        <v>10.9261</v>
      </c>
      <c r="R143" s="153">
        <v>-1.4998</v>
      </c>
    </row>
    <row r="144" spans="1:18" x14ac:dyDescent="0.3">
      <c r="A144" s="149" t="s">
        <v>370</v>
      </c>
      <c r="B144" s="149" t="s">
        <v>192</v>
      </c>
      <c r="C144" s="149">
        <v>133386</v>
      </c>
      <c r="D144" s="152">
        <v>43999</v>
      </c>
      <c r="E144" s="153">
        <v>16.115300000000001</v>
      </c>
      <c r="F144" s="153">
        <v>0.4194</v>
      </c>
      <c r="G144" s="153">
        <v>-0.49580000000000002</v>
      </c>
      <c r="H144" s="153">
        <v>-1.3317000000000001</v>
      </c>
      <c r="I144" s="153">
        <v>4.53E-2</v>
      </c>
      <c r="J144" s="153">
        <v>6.7995000000000001</v>
      </c>
      <c r="K144" s="153">
        <v>0.16839999999999999</v>
      </c>
      <c r="L144" s="153">
        <v>-18.6252</v>
      </c>
      <c r="M144" s="153">
        <v>-7.2565</v>
      </c>
      <c r="N144" s="153">
        <v>-11.0158</v>
      </c>
      <c r="O144" s="153">
        <v>-1.2415</v>
      </c>
      <c r="P144" s="153">
        <v>8.4352</v>
      </c>
      <c r="Q144" s="153">
        <v>9.2242999999999995</v>
      </c>
      <c r="R144" s="153">
        <v>-7.5373000000000001</v>
      </c>
    </row>
    <row r="145" spans="1:18" x14ac:dyDescent="0.3">
      <c r="A145" s="149" t="s">
        <v>370</v>
      </c>
      <c r="B145" s="149" t="s">
        <v>295</v>
      </c>
      <c r="C145" s="149">
        <v>133385</v>
      </c>
      <c r="D145" s="152">
        <v>43999</v>
      </c>
      <c r="E145" s="153">
        <v>14.983499999999999</v>
      </c>
      <c r="F145" s="153">
        <v>0.4148</v>
      </c>
      <c r="G145" s="153">
        <v>-0.51519999999999999</v>
      </c>
      <c r="H145" s="153">
        <v>-1.3593999999999999</v>
      </c>
      <c r="I145" s="153">
        <v>-0.01</v>
      </c>
      <c r="J145" s="153">
        <v>6.6600999999999999</v>
      </c>
      <c r="K145" s="153">
        <v>-0.1726</v>
      </c>
      <c r="L145" s="153">
        <v>-19.1602</v>
      </c>
      <c r="M145" s="153">
        <v>-8.1594999999999995</v>
      </c>
      <c r="N145" s="153">
        <v>-12.182</v>
      </c>
      <c r="O145" s="153">
        <v>-2.5009999999999999</v>
      </c>
      <c r="P145" s="153">
        <v>6.9611000000000001</v>
      </c>
      <c r="Q145" s="153">
        <v>7.7634999999999996</v>
      </c>
      <c r="R145" s="153">
        <v>-8.7197999999999993</v>
      </c>
    </row>
    <row r="146" spans="1:18" x14ac:dyDescent="0.3">
      <c r="A146" s="149" t="s">
        <v>370</v>
      </c>
      <c r="B146" s="149" t="s">
        <v>296</v>
      </c>
      <c r="C146" s="149">
        <v>103196</v>
      </c>
      <c r="D146" s="152">
        <v>43999</v>
      </c>
      <c r="E146" s="153">
        <v>39.878599999999999</v>
      </c>
      <c r="F146" s="153">
        <v>-0.16220000000000001</v>
      </c>
      <c r="G146" s="153">
        <v>-1.1662999999999999</v>
      </c>
      <c r="H146" s="153">
        <v>-2.4054000000000002</v>
      </c>
      <c r="I146" s="153">
        <v>-0.32969999999999999</v>
      </c>
      <c r="J146" s="153">
        <v>5.3551000000000002</v>
      </c>
      <c r="K146" s="153">
        <v>-0.63090000000000002</v>
      </c>
      <c r="L146" s="153">
        <v>-27.187799999999999</v>
      </c>
      <c r="M146" s="153">
        <v>-15.99</v>
      </c>
      <c r="N146" s="153">
        <v>-26.933800000000002</v>
      </c>
      <c r="O146" s="153">
        <v>-11.5345</v>
      </c>
      <c r="P146" s="153">
        <v>-2.3376000000000001</v>
      </c>
      <c r="Q146" s="153">
        <v>9.8331999999999997</v>
      </c>
      <c r="R146" s="153">
        <v>-16.162700000000001</v>
      </c>
    </row>
    <row r="147" spans="1:18" x14ac:dyDescent="0.3">
      <c r="A147" s="149" t="s">
        <v>370</v>
      </c>
      <c r="B147" s="149" t="s">
        <v>193</v>
      </c>
      <c r="C147" s="149">
        <v>118803</v>
      </c>
      <c r="D147" s="152">
        <v>43999</v>
      </c>
      <c r="E147" s="153">
        <v>42.247900000000001</v>
      </c>
      <c r="F147" s="153">
        <v>-0.16020000000000001</v>
      </c>
      <c r="G147" s="153">
        <v>-1.1544000000000001</v>
      </c>
      <c r="H147" s="153">
        <v>-2.391</v>
      </c>
      <c r="I147" s="153">
        <v>-0.3039</v>
      </c>
      <c r="J147" s="153">
        <v>5.4241999999999999</v>
      </c>
      <c r="K147" s="153">
        <v>-0.4536</v>
      </c>
      <c r="L147" s="153">
        <v>-26.921900000000001</v>
      </c>
      <c r="M147" s="153">
        <v>-15.547599999999999</v>
      </c>
      <c r="N147" s="153">
        <v>-26.433299999999999</v>
      </c>
      <c r="O147" s="153">
        <v>-10.7926</v>
      </c>
      <c r="P147" s="153">
        <v>-1.5468999999999999</v>
      </c>
      <c r="Q147" s="153">
        <v>7.4010999999999996</v>
      </c>
      <c r="R147" s="153">
        <v>-15.527900000000001</v>
      </c>
    </row>
    <row r="148" spans="1:18" x14ac:dyDescent="0.3">
      <c r="A148" s="149" t="s">
        <v>370</v>
      </c>
      <c r="B148" s="149" t="s">
        <v>194</v>
      </c>
      <c r="C148" s="149">
        <v>147481</v>
      </c>
      <c r="D148" s="152">
        <v>43999</v>
      </c>
      <c r="E148" s="153">
        <v>10.0322</v>
      </c>
      <c r="F148" s="153">
        <v>0.1978</v>
      </c>
      <c r="G148" s="153">
        <v>0.38729999999999998</v>
      </c>
      <c r="H148" s="153">
        <v>-1.2958000000000001</v>
      </c>
      <c r="I148" s="153">
        <v>0.1118</v>
      </c>
      <c r="J148" s="153">
        <v>8.4878999999999998</v>
      </c>
      <c r="K148" s="153">
        <v>10.3895</v>
      </c>
      <c r="L148" s="153">
        <v>-6.2366999999999999</v>
      </c>
      <c r="M148" s="153">
        <v>-1.2763</v>
      </c>
      <c r="N148" s="153"/>
      <c r="O148" s="153"/>
      <c r="P148" s="153"/>
      <c r="Q148" s="153">
        <v>0.32200000000000001</v>
      </c>
      <c r="R148" s="153"/>
    </row>
    <row r="149" spans="1:18" x14ac:dyDescent="0.3">
      <c r="A149" s="149" t="s">
        <v>370</v>
      </c>
      <c r="B149" s="149" t="s">
        <v>297</v>
      </c>
      <c r="C149" s="149">
        <v>147482</v>
      </c>
      <c r="D149" s="152">
        <v>43999</v>
      </c>
      <c r="E149" s="153">
        <v>9.9209999999999994</v>
      </c>
      <c r="F149" s="153">
        <v>0.19189999999999999</v>
      </c>
      <c r="G149" s="153">
        <v>0.36720000000000003</v>
      </c>
      <c r="H149" s="153">
        <v>-1.3219000000000001</v>
      </c>
      <c r="I149" s="153">
        <v>5.9499999999999997E-2</v>
      </c>
      <c r="J149" s="153">
        <v>8.3564000000000007</v>
      </c>
      <c r="K149" s="153">
        <v>10.0633</v>
      </c>
      <c r="L149" s="153">
        <v>-6.8380999999999998</v>
      </c>
      <c r="M149" s="153">
        <v>-2.2002999999999999</v>
      </c>
      <c r="N149" s="153"/>
      <c r="O149" s="153"/>
      <c r="P149" s="153"/>
      <c r="Q149" s="153">
        <v>-0.79</v>
      </c>
      <c r="R149" s="153"/>
    </row>
    <row r="150" spans="1:18" x14ac:dyDescent="0.3">
      <c r="A150" s="149" t="s">
        <v>370</v>
      </c>
      <c r="B150" s="149" t="s">
        <v>195</v>
      </c>
      <c r="C150" s="149">
        <v>135601</v>
      </c>
      <c r="D150" s="152">
        <v>43999</v>
      </c>
      <c r="E150" s="153">
        <v>13.23</v>
      </c>
      <c r="F150" s="153">
        <v>7.5600000000000001E-2</v>
      </c>
      <c r="G150" s="153">
        <v>-0.75019999999999998</v>
      </c>
      <c r="H150" s="153">
        <v>-2.0724999999999998</v>
      </c>
      <c r="I150" s="153">
        <v>-0.67569999999999997</v>
      </c>
      <c r="J150" s="153">
        <v>8.0882000000000005</v>
      </c>
      <c r="K150" s="153">
        <v>11.834300000000001</v>
      </c>
      <c r="L150" s="153">
        <v>-14.5349</v>
      </c>
      <c r="M150" s="153">
        <v>-6.8310000000000004</v>
      </c>
      <c r="N150" s="153">
        <v>-12.615600000000001</v>
      </c>
      <c r="O150" s="153">
        <v>-0.1004</v>
      </c>
      <c r="P150" s="153"/>
      <c r="Q150" s="153">
        <v>6.3875000000000002</v>
      </c>
      <c r="R150" s="153">
        <v>-4.6254</v>
      </c>
    </row>
    <row r="151" spans="1:18" x14ac:dyDescent="0.3">
      <c r="A151" s="149" t="s">
        <v>370</v>
      </c>
      <c r="B151" s="149" t="s">
        <v>298</v>
      </c>
      <c r="C151" s="149">
        <v>135598</v>
      </c>
      <c r="D151" s="152">
        <v>43999</v>
      </c>
      <c r="E151" s="153">
        <v>12.4</v>
      </c>
      <c r="F151" s="153">
        <v>0</v>
      </c>
      <c r="G151" s="153">
        <v>-0.8</v>
      </c>
      <c r="H151" s="153">
        <v>-2.1309999999999998</v>
      </c>
      <c r="I151" s="153">
        <v>-0.8</v>
      </c>
      <c r="J151" s="153">
        <v>7.9199000000000002</v>
      </c>
      <c r="K151" s="153">
        <v>11.410600000000001</v>
      </c>
      <c r="L151" s="153">
        <v>-15.184699999999999</v>
      </c>
      <c r="M151" s="153">
        <v>-7.9436</v>
      </c>
      <c r="N151" s="153">
        <v>-13.948600000000001</v>
      </c>
      <c r="O151" s="153">
        <v>-1.8106</v>
      </c>
      <c r="P151" s="153"/>
      <c r="Q151" s="153">
        <v>4.8735999999999997</v>
      </c>
      <c r="R151" s="153">
        <v>-6.2304000000000004</v>
      </c>
    </row>
    <row r="152" spans="1:18" x14ac:dyDescent="0.3">
      <c r="A152" s="149" t="s">
        <v>370</v>
      </c>
      <c r="B152" s="149" t="s">
        <v>299</v>
      </c>
      <c r="C152" s="149">
        <v>101815</v>
      </c>
      <c r="D152" s="152">
        <v>43999</v>
      </c>
      <c r="E152" s="153">
        <v>482.32576885206697</v>
      </c>
      <c r="F152" s="153">
        <v>-0.1227</v>
      </c>
      <c r="G152" s="153">
        <v>-0.82230000000000003</v>
      </c>
      <c r="H152" s="153">
        <v>-1.9864999999999999</v>
      </c>
      <c r="I152" s="153">
        <v>-1.2194</v>
      </c>
      <c r="J152" s="153">
        <v>7.9707999999999997</v>
      </c>
      <c r="K152" s="153">
        <v>8.7859999999999996</v>
      </c>
      <c r="L152" s="153">
        <v>-16.0029</v>
      </c>
      <c r="M152" s="153">
        <v>-8.4509000000000007</v>
      </c>
      <c r="N152" s="153">
        <v>-15.514699999999999</v>
      </c>
      <c r="O152" s="153">
        <v>-4.1706000000000003</v>
      </c>
      <c r="P152" s="153">
        <v>1.8918999999999999</v>
      </c>
      <c r="Q152" s="153">
        <v>17.347300000000001</v>
      </c>
      <c r="R152" s="153">
        <v>-8.9581999999999997</v>
      </c>
    </row>
    <row r="153" spans="1:18" x14ac:dyDescent="0.3">
      <c r="A153" s="149" t="s">
        <v>370</v>
      </c>
      <c r="B153" s="149" t="s">
        <v>196</v>
      </c>
      <c r="C153" s="149">
        <v>119486</v>
      </c>
      <c r="D153" s="152">
        <v>43999</v>
      </c>
      <c r="E153" s="153">
        <v>169.48</v>
      </c>
      <c r="F153" s="153">
        <v>-0.1179</v>
      </c>
      <c r="G153" s="153">
        <v>-0.81930000000000003</v>
      </c>
      <c r="H153" s="153">
        <v>-1.978</v>
      </c>
      <c r="I153" s="153">
        <v>-1.2065999999999999</v>
      </c>
      <c r="J153" s="153">
        <v>8.0109999999999992</v>
      </c>
      <c r="K153" s="153">
        <v>8.8993000000000002</v>
      </c>
      <c r="L153" s="153">
        <v>-15.828200000000001</v>
      </c>
      <c r="M153" s="153">
        <v>-8.2105999999999995</v>
      </c>
      <c r="N153" s="153">
        <v>-15.2303</v>
      </c>
      <c r="O153" s="153">
        <v>-3.7532000000000001</v>
      </c>
      <c r="P153" s="153">
        <v>2.4243000000000001</v>
      </c>
      <c r="Q153" s="153">
        <v>7.0616000000000003</v>
      </c>
      <c r="R153" s="153">
        <v>-8.6081000000000003</v>
      </c>
    </row>
    <row r="154" spans="1:18" x14ac:dyDescent="0.3">
      <c r="A154" s="149" t="s">
        <v>370</v>
      </c>
      <c r="B154" s="149" t="s">
        <v>300</v>
      </c>
      <c r="C154" s="149">
        <v>100156</v>
      </c>
      <c r="D154" s="152">
        <v>43999</v>
      </c>
      <c r="E154" s="153">
        <v>264.39431467166702</v>
      </c>
      <c r="F154" s="153">
        <v>-0.10829999999999999</v>
      </c>
      <c r="G154" s="153">
        <v>-0.78120000000000001</v>
      </c>
      <c r="H154" s="153">
        <v>-1.9138999999999999</v>
      </c>
      <c r="I154" s="153">
        <v>-1.1672</v>
      </c>
      <c r="J154" s="153">
        <v>7.9048999999999996</v>
      </c>
      <c r="K154" s="153">
        <v>8.8498000000000001</v>
      </c>
      <c r="L154" s="153">
        <v>-15.4184</v>
      </c>
      <c r="M154" s="153">
        <v>-7.7915000000000001</v>
      </c>
      <c r="N154" s="153">
        <v>-14.7437</v>
      </c>
      <c r="O154" s="153">
        <v>-2.8868</v>
      </c>
      <c r="P154" s="153">
        <v>5.2279</v>
      </c>
      <c r="Q154" s="153">
        <v>14.4716</v>
      </c>
      <c r="R154" s="153">
        <v>-8.6974</v>
      </c>
    </row>
    <row r="155" spans="1:18" x14ac:dyDescent="0.3">
      <c r="A155" s="149" t="s">
        <v>370</v>
      </c>
      <c r="B155" s="149" t="s">
        <v>197</v>
      </c>
      <c r="C155" s="149">
        <v>119489</v>
      </c>
      <c r="D155" s="152">
        <v>43999</v>
      </c>
      <c r="E155" s="153">
        <v>182.19</v>
      </c>
      <c r="F155" s="153">
        <v>-0.10970000000000001</v>
      </c>
      <c r="G155" s="153">
        <v>-0.77339999999999998</v>
      </c>
      <c r="H155" s="153">
        <v>-1.9059999999999999</v>
      </c>
      <c r="I155" s="153">
        <v>-1.1501999999999999</v>
      </c>
      <c r="J155" s="153">
        <v>7.9516999999999998</v>
      </c>
      <c r="K155" s="153">
        <v>8.9848999999999997</v>
      </c>
      <c r="L155" s="153">
        <v>-15.2052</v>
      </c>
      <c r="M155" s="153">
        <v>-7.4614000000000003</v>
      </c>
      <c r="N155" s="153">
        <v>-14.3401</v>
      </c>
      <c r="O155" s="153">
        <v>-2.3188</v>
      </c>
      <c r="P155" s="153">
        <v>5.7865000000000002</v>
      </c>
      <c r="Q155" s="153">
        <v>10.6358</v>
      </c>
      <c r="R155" s="153">
        <v>-8.1356999999999999</v>
      </c>
    </row>
    <row r="156" spans="1:18" x14ac:dyDescent="0.3">
      <c r="A156" s="149" t="s">
        <v>370</v>
      </c>
      <c r="B156" s="149" t="s">
        <v>301</v>
      </c>
      <c r="C156" s="149">
        <v>100175</v>
      </c>
      <c r="D156" s="152">
        <v>43999</v>
      </c>
      <c r="E156" s="153">
        <v>89.369799999999998</v>
      </c>
      <c r="F156" s="153">
        <v>1.4424999999999999</v>
      </c>
      <c r="G156" s="153">
        <v>3.5924</v>
      </c>
      <c r="H156" s="153">
        <v>2.9634</v>
      </c>
      <c r="I156" s="153">
        <v>5.0041000000000002</v>
      </c>
      <c r="J156" s="153">
        <v>11.751099999999999</v>
      </c>
      <c r="K156" s="153">
        <v>26.241199999999999</v>
      </c>
      <c r="L156" s="153">
        <v>-4.1394000000000002</v>
      </c>
      <c r="M156" s="153">
        <v>5.4591000000000003</v>
      </c>
      <c r="N156" s="153">
        <v>-3.3689</v>
      </c>
      <c r="O156" s="153">
        <v>1.5490999999999999</v>
      </c>
      <c r="P156" s="153">
        <v>9.2158999999999995</v>
      </c>
      <c r="Q156" s="153">
        <v>11.4358</v>
      </c>
      <c r="R156" s="153">
        <v>-0.53549999999999998</v>
      </c>
    </row>
    <row r="157" spans="1:18" x14ac:dyDescent="0.3">
      <c r="A157" s="149" t="s">
        <v>370</v>
      </c>
      <c r="B157" s="149" t="s">
        <v>198</v>
      </c>
      <c r="C157" s="149">
        <v>120847</v>
      </c>
      <c r="D157" s="152">
        <v>43999</v>
      </c>
      <c r="E157" s="153">
        <v>92.5471</v>
      </c>
      <c r="F157" s="153">
        <v>1.4474</v>
      </c>
      <c r="G157" s="153">
        <v>3.6175000000000002</v>
      </c>
      <c r="H157" s="153">
        <v>2.9983</v>
      </c>
      <c r="I157" s="153">
        <v>5.0749000000000004</v>
      </c>
      <c r="J157" s="153">
        <v>11.928699999999999</v>
      </c>
      <c r="K157" s="153">
        <v>26.808499999999999</v>
      </c>
      <c r="L157" s="153">
        <v>-3.2987000000000002</v>
      </c>
      <c r="M157" s="153">
        <v>6.8464999999999998</v>
      </c>
      <c r="N157" s="153">
        <v>-1.6835</v>
      </c>
      <c r="O157" s="153">
        <v>2.4415</v>
      </c>
      <c r="P157" s="153">
        <v>9.8272999999999993</v>
      </c>
      <c r="Q157" s="153">
        <v>12.2463</v>
      </c>
      <c r="R157" s="153">
        <v>0.62609999999999999</v>
      </c>
    </row>
    <row r="158" spans="1:18" x14ac:dyDescent="0.3">
      <c r="A158" s="149" t="s">
        <v>370</v>
      </c>
      <c r="B158" s="149" t="s">
        <v>199</v>
      </c>
      <c r="C158" s="149">
        <v>111549</v>
      </c>
      <c r="D158" s="152">
        <v>43999</v>
      </c>
      <c r="E158" s="153">
        <v>43.25</v>
      </c>
      <c r="F158" s="153">
        <v>-0.36859999999999998</v>
      </c>
      <c r="G158" s="153">
        <v>-0.96179999999999999</v>
      </c>
      <c r="H158" s="153">
        <v>-1.4805999999999999</v>
      </c>
      <c r="I158" s="153">
        <v>-4.6199999999999998E-2</v>
      </c>
      <c r="J158" s="153">
        <v>8.2062000000000008</v>
      </c>
      <c r="K158" s="153">
        <v>10.9259</v>
      </c>
      <c r="L158" s="153">
        <v>-17.931699999999999</v>
      </c>
      <c r="M158" s="153">
        <v>-14.5763</v>
      </c>
      <c r="N158" s="153">
        <v>-20.3352</v>
      </c>
      <c r="O158" s="153">
        <v>-4.0876999999999999</v>
      </c>
      <c r="P158" s="153">
        <v>2.9569000000000001</v>
      </c>
      <c r="Q158" s="153">
        <v>13.5924</v>
      </c>
      <c r="R158" s="153">
        <v>-9.3375000000000004</v>
      </c>
    </row>
    <row r="159" spans="1:18" x14ac:dyDescent="0.3">
      <c r="A159" s="149" t="s">
        <v>370</v>
      </c>
      <c r="B159" s="149" t="s">
        <v>302</v>
      </c>
      <c r="C159" s="149">
        <v>141070</v>
      </c>
      <c r="D159" s="152">
        <v>43999</v>
      </c>
      <c r="E159" s="153">
        <v>42.81</v>
      </c>
      <c r="F159" s="153">
        <v>-0.37240000000000001</v>
      </c>
      <c r="G159" s="153">
        <v>-0.97150000000000003</v>
      </c>
      <c r="H159" s="153">
        <v>-1.4956</v>
      </c>
      <c r="I159" s="153">
        <v>-7.0000000000000007E-2</v>
      </c>
      <c r="J159" s="153">
        <v>8.1607000000000003</v>
      </c>
      <c r="K159" s="153">
        <v>10.763299999999999</v>
      </c>
      <c r="L159" s="153">
        <v>-18.145299999999999</v>
      </c>
      <c r="M159" s="153">
        <v>-14.9076</v>
      </c>
      <c r="N159" s="153">
        <v>-20.736899999999999</v>
      </c>
      <c r="O159" s="153">
        <v>-4.4004000000000003</v>
      </c>
      <c r="P159" s="153">
        <v>2.6537000000000002</v>
      </c>
      <c r="Q159" s="153">
        <v>13.286300000000001</v>
      </c>
      <c r="R159" s="153">
        <v>-9.7040000000000006</v>
      </c>
    </row>
    <row r="160" spans="1:18" x14ac:dyDescent="0.3">
      <c r="A160" s="149" t="s">
        <v>370</v>
      </c>
      <c r="B160" s="149" t="s">
        <v>372</v>
      </c>
      <c r="C160" s="149">
        <v>119723</v>
      </c>
      <c r="D160" s="152">
        <v>43999</v>
      </c>
      <c r="E160" s="153">
        <v>128.0752</v>
      </c>
      <c r="F160" s="153">
        <v>-0.15049999999999999</v>
      </c>
      <c r="G160" s="153">
        <v>-0.47349999999999998</v>
      </c>
      <c r="H160" s="153">
        <v>-1.7686999999999999</v>
      </c>
      <c r="I160" s="153">
        <v>-0.2082</v>
      </c>
      <c r="J160" s="153">
        <v>7.3815999999999997</v>
      </c>
      <c r="K160" s="153">
        <v>11.039199999999999</v>
      </c>
      <c r="L160" s="153">
        <v>-13.949400000000001</v>
      </c>
      <c r="M160" s="153">
        <v>-5.8677999999999999</v>
      </c>
      <c r="N160" s="153">
        <v>-12.351599999999999</v>
      </c>
      <c r="O160" s="153">
        <v>-2.1509999999999998</v>
      </c>
      <c r="P160" s="153">
        <v>2.6938</v>
      </c>
      <c r="Q160" s="153">
        <v>8.9482999999999997</v>
      </c>
      <c r="R160" s="153">
        <v>-5.6387999999999998</v>
      </c>
    </row>
    <row r="161" spans="1:18" x14ac:dyDescent="0.3">
      <c r="A161" s="149" t="s">
        <v>370</v>
      </c>
      <c r="B161" s="149" t="s">
        <v>375</v>
      </c>
      <c r="C161" s="149">
        <v>105628</v>
      </c>
      <c r="D161" s="152">
        <v>43999</v>
      </c>
      <c r="E161" s="153">
        <v>380.29936510119398</v>
      </c>
      <c r="F161" s="153">
        <v>-0.15229999999999999</v>
      </c>
      <c r="G161" s="153">
        <v>-0.48270000000000002</v>
      </c>
      <c r="H161" s="153">
        <v>-1.7814000000000001</v>
      </c>
      <c r="I161" s="153">
        <v>-0.23480000000000001</v>
      </c>
      <c r="J161" s="153">
        <v>7.3150000000000004</v>
      </c>
      <c r="K161" s="153">
        <v>10.8568</v>
      </c>
      <c r="L161" s="153">
        <v>-14.2315</v>
      </c>
      <c r="M161" s="153">
        <v>-6.3235000000000001</v>
      </c>
      <c r="N161" s="153">
        <v>-12.912599999999999</v>
      </c>
      <c r="O161" s="153">
        <v>-2.8071000000000002</v>
      </c>
      <c r="P161" s="153">
        <v>2.0343</v>
      </c>
      <c r="Q161" s="153">
        <v>14.293799999999999</v>
      </c>
      <c r="R161" s="153">
        <v>-6.2405999999999997</v>
      </c>
    </row>
    <row r="162" spans="1:18" x14ac:dyDescent="0.3">
      <c r="A162" s="149" t="s">
        <v>370</v>
      </c>
      <c r="B162" s="149" t="s">
        <v>201</v>
      </c>
      <c r="C162" s="149">
        <v>132933</v>
      </c>
      <c r="D162" s="152">
        <v>43999</v>
      </c>
      <c r="E162" s="153">
        <v>11.7662</v>
      </c>
      <c r="F162" s="153">
        <v>0.2283</v>
      </c>
      <c r="G162" s="153">
        <v>0.62</v>
      </c>
      <c r="H162" s="153">
        <v>-1.3599999999999999E-2</v>
      </c>
      <c r="I162" s="153">
        <v>0.71299999999999997</v>
      </c>
      <c r="J162" s="153">
        <v>7.7549999999999999</v>
      </c>
      <c r="K162" s="153">
        <v>6.8197999999999999</v>
      </c>
      <c r="L162" s="153">
        <v>-17.475300000000001</v>
      </c>
      <c r="M162" s="153">
        <v>-7.3651999999999997</v>
      </c>
      <c r="N162" s="153">
        <v>-14.1304</v>
      </c>
      <c r="O162" s="153">
        <v>-3.9266999999999999</v>
      </c>
      <c r="P162" s="153">
        <v>3.4422000000000001</v>
      </c>
      <c r="Q162" s="153">
        <v>3.1585999999999999</v>
      </c>
      <c r="R162" s="153">
        <v>-7.3322000000000003</v>
      </c>
    </row>
    <row r="163" spans="1:18" x14ac:dyDescent="0.3">
      <c r="A163" s="149" t="s">
        <v>370</v>
      </c>
      <c r="B163" s="149" t="s">
        <v>306</v>
      </c>
      <c r="C163" s="149">
        <v>132924</v>
      </c>
      <c r="D163" s="152">
        <v>43999</v>
      </c>
      <c r="E163" s="153">
        <v>11.519399999999999</v>
      </c>
      <c r="F163" s="153">
        <v>0.22800000000000001</v>
      </c>
      <c r="G163" s="153">
        <v>0.61580000000000001</v>
      </c>
      <c r="H163" s="153">
        <v>-0.02</v>
      </c>
      <c r="I163" s="153">
        <v>0.69930000000000003</v>
      </c>
      <c r="J163" s="153">
        <v>7.7203999999999997</v>
      </c>
      <c r="K163" s="153">
        <v>6.7302999999999997</v>
      </c>
      <c r="L163" s="153">
        <v>-17.616199999999999</v>
      </c>
      <c r="M163" s="153">
        <v>-7.6060999999999996</v>
      </c>
      <c r="N163" s="153">
        <v>-14.429</v>
      </c>
      <c r="O163" s="153">
        <v>-4.4748000000000001</v>
      </c>
      <c r="P163" s="153">
        <v>3.0276000000000001</v>
      </c>
      <c r="Q163" s="153">
        <v>2.7509000000000001</v>
      </c>
      <c r="R163" s="153">
        <v>-7.9413999999999998</v>
      </c>
    </row>
    <row r="164" spans="1:18" x14ac:dyDescent="0.3">
      <c r="A164" s="149" t="s">
        <v>370</v>
      </c>
      <c r="B164" s="149" t="s">
        <v>202</v>
      </c>
      <c r="C164" s="149">
        <v>133364</v>
      </c>
      <c r="D164" s="152">
        <v>43999</v>
      </c>
      <c r="E164" s="153">
        <v>12.608000000000001</v>
      </c>
      <c r="F164" s="153">
        <v>0.2258</v>
      </c>
      <c r="G164" s="153">
        <v>0.58240000000000003</v>
      </c>
      <c r="H164" s="153">
        <v>6.7500000000000004E-2</v>
      </c>
      <c r="I164" s="153">
        <v>0.70850000000000002</v>
      </c>
      <c r="J164" s="153">
        <v>7.4741</v>
      </c>
      <c r="K164" s="153">
        <v>7.7210999999999999</v>
      </c>
      <c r="L164" s="153">
        <v>-14.6736</v>
      </c>
      <c r="M164" s="153">
        <v>-4.0823</v>
      </c>
      <c r="N164" s="153">
        <v>-11.311199999999999</v>
      </c>
      <c r="O164" s="153">
        <v>-2.2302</v>
      </c>
      <c r="P164" s="153">
        <v>5.7535999999999996</v>
      </c>
      <c r="Q164" s="153">
        <v>4.4942000000000002</v>
      </c>
      <c r="R164" s="153">
        <v>-4.8437000000000001</v>
      </c>
    </row>
    <row r="165" spans="1:18" x14ac:dyDescent="0.3">
      <c r="A165" s="149" t="s">
        <v>370</v>
      </c>
      <c r="B165" s="149" t="s">
        <v>305</v>
      </c>
      <c r="C165" s="149">
        <v>133361</v>
      </c>
      <c r="D165" s="152">
        <v>43999</v>
      </c>
      <c r="E165" s="153">
        <v>12.346500000000001</v>
      </c>
      <c r="F165" s="153">
        <v>0.22489999999999999</v>
      </c>
      <c r="G165" s="153">
        <v>0.57669999999999999</v>
      </c>
      <c r="H165" s="153">
        <v>0.06</v>
      </c>
      <c r="I165" s="153">
        <v>0.69489999999999996</v>
      </c>
      <c r="J165" s="153">
        <v>7.4402999999999997</v>
      </c>
      <c r="K165" s="153">
        <v>7.6341999999999999</v>
      </c>
      <c r="L165" s="153">
        <v>-14.815899999999999</v>
      </c>
      <c r="M165" s="153">
        <v>-4.3262999999999998</v>
      </c>
      <c r="N165" s="153">
        <v>-11.6144</v>
      </c>
      <c r="O165" s="153">
        <v>-2.7713000000000001</v>
      </c>
      <c r="P165" s="153">
        <v>5.3319999999999999</v>
      </c>
      <c r="Q165" s="153">
        <v>4.0754999999999999</v>
      </c>
      <c r="R165" s="153">
        <v>-5.4665999999999997</v>
      </c>
    </row>
    <row r="166" spans="1:18" x14ac:dyDescent="0.3">
      <c r="A166" s="149" t="s">
        <v>370</v>
      </c>
      <c r="B166" s="149" t="s">
        <v>203</v>
      </c>
      <c r="C166" s="149">
        <v>136007</v>
      </c>
      <c r="D166" s="152">
        <v>43999</v>
      </c>
      <c r="E166" s="153">
        <v>12.386200000000001</v>
      </c>
      <c r="F166" s="153">
        <v>0.2404</v>
      </c>
      <c r="G166" s="153">
        <v>0.49659999999999999</v>
      </c>
      <c r="H166" s="153">
        <v>-0.1346</v>
      </c>
      <c r="I166" s="153">
        <v>0.47210000000000002</v>
      </c>
      <c r="J166" s="153">
        <v>7.1182999999999996</v>
      </c>
      <c r="K166" s="153">
        <v>6.8788999999999998</v>
      </c>
      <c r="L166" s="153">
        <v>-15.0152</v>
      </c>
      <c r="M166" s="153">
        <v>-4.8891</v>
      </c>
      <c r="N166" s="153">
        <v>-12.224299999999999</v>
      </c>
      <c r="O166" s="153">
        <v>-0.94850000000000001</v>
      </c>
      <c r="P166" s="153"/>
      <c r="Q166" s="153">
        <v>5.2062999999999997</v>
      </c>
      <c r="R166" s="153">
        <v>-3.6126</v>
      </c>
    </row>
    <row r="167" spans="1:18" x14ac:dyDescent="0.3">
      <c r="A167" s="149" t="s">
        <v>370</v>
      </c>
      <c r="B167" s="149" t="s">
        <v>304</v>
      </c>
      <c r="C167" s="149">
        <v>136004</v>
      </c>
      <c r="D167" s="152">
        <v>43999</v>
      </c>
      <c r="E167" s="153">
        <v>11.8742</v>
      </c>
      <c r="F167" s="153">
        <v>0.2389</v>
      </c>
      <c r="G167" s="153">
        <v>0.48920000000000002</v>
      </c>
      <c r="H167" s="153">
        <v>-0.14380000000000001</v>
      </c>
      <c r="I167" s="153">
        <v>0.45340000000000003</v>
      </c>
      <c r="J167" s="153">
        <v>7.0702999999999996</v>
      </c>
      <c r="K167" s="153">
        <v>6.7584</v>
      </c>
      <c r="L167" s="153">
        <v>-15.2164</v>
      </c>
      <c r="M167" s="153">
        <v>-5.2331000000000003</v>
      </c>
      <c r="N167" s="153">
        <v>-12.650499999999999</v>
      </c>
      <c r="O167" s="153">
        <v>-1.7544999999999999</v>
      </c>
      <c r="P167" s="153"/>
      <c r="Q167" s="153">
        <v>4.1582999999999997</v>
      </c>
      <c r="R167" s="153">
        <v>-4.3259999999999996</v>
      </c>
    </row>
    <row r="168" spans="1:18" x14ac:dyDescent="0.3">
      <c r="A168" s="149" t="s">
        <v>370</v>
      </c>
      <c r="B168" s="149" t="s">
        <v>204</v>
      </c>
      <c r="C168" s="149">
        <v>140487</v>
      </c>
      <c r="D168" s="152">
        <v>43999</v>
      </c>
      <c r="E168" s="153">
        <v>12.430400000000001</v>
      </c>
      <c r="F168" s="153">
        <v>-0.2792</v>
      </c>
      <c r="G168" s="153">
        <v>-0.9032</v>
      </c>
      <c r="H168" s="153">
        <v>-1.6878</v>
      </c>
      <c r="I168" s="153">
        <v>-0.81779999999999997</v>
      </c>
      <c r="J168" s="153">
        <v>4.7131999999999996</v>
      </c>
      <c r="K168" s="153">
        <v>-8.0000000000000004E-4</v>
      </c>
      <c r="L168" s="153">
        <v>-12.985300000000001</v>
      </c>
      <c r="M168" s="153">
        <v>-2.3043999999999998</v>
      </c>
      <c r="N168" s="153">
        <v>-5.0019</v>
      </c>
      <c r="O168" s="153">
        <v>4.819</v>
      </c>
      <c r="P168" s="153"/>
      <c r="Q168" s="153">
        <v>6.9980000000000002</v>
      </c>
      <c r="R168" s="153">
        <v>-1.8368</v>
      </c>
    </row>
    <row r="169" spans="1:18" x14ac:dyDescent="0.3">
      <c r="A169" s="149" t="s">
        <v>370</v>
      </c>
      <c r="B169" s="149" t="s">
        <v>307</v>
      </c>
      <c r="C169" s="149">
        <v>140488</v>
      </c>
      <c r="D169" s="152">
        <v>43999</v>
      </c>
      <c r="E169" s="153">
        <v>12.1165</v>
      </c>
      <c r="F169" s="153">
        <v>-0.28060000000000002</v>
      </c>
      <c r="G169" s="153">
        <v>-0.91020000000000001</v>
      </c>
      <c r="H169" s="153">
        <v>-1.6973</v>
      </c>
      <c r="I169" s="153">
        <v>-0.83720000000000006</v>
      </c>
      <c r="J169" s="153">
        <v>4.6654999999999998</v>
      </c>
      <c r="K169" s="153">
        <v>-0.12859999999999999</v>
      </c>
      <c r="L169" s="153">
        <v>-13.2043</v>
      </c>
      <c r="M169" s="153">
        <v>-2.6717</v>
      </c>
      <c r="N169" s="153">
        <v>-5.4779</v>
      </c>
      <c r="O169" s="153">
        <v>3.9925999999999999</v>
      </c>
      <c r="P169" s="153"/>
      <c r="Q169" s="153">
        <v>6.1505000000000001</v>
      </c>
      <c r="R169" s="153">
        <v>-2.5283000000000002</v>
      </c>
    </row>
    <row r="170" spans="1:18" x14ac:dyDescent="0.3">
      <c r="A170" s="149" t="s">
        <v>370</v>
      </c>
      <c r="B170" s="149" t="s">
        <v>205</v>
      </c>
      <c r="C170" s="149">
        <v>142138</v>
      </c>
      <c r="D170" s="152">
        <v>43999</v>
      </c>
      <c r="E170" s="153">
        <v>9.0909999999999993</v>
      </c>
      <c r="F170" s="153">
        <v>-0.1318</v>
      </c>
      <c r="G170" s="153">
        <v>-0.66220000000000001</v>
      </c>
      <c r="H170" s="153">
        <v>-1.9933000000000001</v>
      </c>
      <c r="I170" s="153">
        <v>-1.6072</v>
      </c>
      <c r="J170" s="153">
        <v>5.2515999999999998</v>
      </c>
      <c r="K170" s="153">
        <v>3.2622</v>
      </c>
      <c r="L170" s="153">
        <v>-16.3508</v>
      </c>
      <c r="M170" s="153">
        <v>-7.4943</v>
      </c>
      <c r="N170" s="153">
        <v>-12.1379</v>
      </c>
      <c r="O170" s="153"/>
      <c r="P170" s="153"/>
      <c r="Q170" s="153">
        <v>-4.1882999999999999</v>
      </c>
      <c r="R170" s="153">
        <v>-4.6863999999999999</v>
      </c>
    </row>
    <row r="171" spans="1:18" x14ac:dyDescent="0.3">
      <c r="A171" s="149" t="s">
        <v>370</v>
      </c>
      <c r="B171" s="149" t="s">
        <v>309</v>
      </c>
      <c r="C171" s="149">
        <v>142139</v>
      </c>
      <c r="D171" s="152">
        <v>43999</v>
      </c>
      <c r="E171" s="153">
        <v>8.9266000000000005</v>
      </c>
      <c r="F171" s="153">
        <v>-0.13420000000000001</v>
      </c>
      <c r="G171" s="153">
        <v>-0.67100000000000004</v>
      </c>
      <c r="H171" s="153">
        <v>-2.0055999999999998</v>
      </c>
      <c r="I171" s="153">
        <v>-1.6309</v>
      </c>
      <c r="J171" s="153">
        <v>5.1932999999999998</v>
      </c>
      <c r="K171" s="153">
        <v>3.1082999999999998</v>
      </c>
      <c r="L171" s="153">
        <v>-16.599599999999999</v>
      </c>
      <c r="M171" s="153">
        <v>-7.9077000000000002</v>
      </c>
      <c r="N171" s="153">
        <v>-12.6616</v>
      </c>
      <c r="O171" s="153"/>
      <c r="P171" s="153"/>
      <c r="Q171" s="153">
        <v>-4.9701000000000004</v>
      </c>
      <c r="R171" s="153">
        <v>-5.4173</v>
      </c>
    </row>
    <row r="172" spans="1:18" x14ac:dyDescent="0.3">
      <c r="A172" s="149" t="s">
        <v>370</v>
      </c>
      <c r="B172" s="149" t="s">
        <v>206</v>
      </c>
      <c r="C172" s="149">
        <v>143178</v>
      </c>
      <c r="D172" s="152">
        <v>43999</v>
      </c>
      <c r="E172" s="153">
        <v>9.6111000000000004</v>
      </c>
      <c r="F172" s="153">
        <v>0.49459999999999998</v>
      </c>
      <c r="G172" s="153">
        <v>-0.75280000000000002</v>
      </c>
      <c r="H172" s="153">
        <v>-2.0015000000000001</v>
      </c>
      <c r="I172" s="153">
        <v>-0.35970000000000002</v>
      </c>
      <c r="J172" s="153">
        <v>8.5938999999999997</v>
      </c>
      <c r="K172" s="153">
        <v>3.7042000000000002</v>
      </c>
      <c r="L172" s="153">
        <v>-14.409800000000001</v>
      </c>
      <c r="M172" s="153">
        <v>-4.6669</v>
      </c>
      <c r="N172" s="153">
        <v>-9.9275000000000002</v>
      </c>
      <c r="O172" s="153"/>
      <c r="P172" s="153"/>
      <c r="Q172" s="153">
        <v>-2.0442</v>
      </c>
      <c r="R172" s="153"/>
    </row>
    <row r="173" spans="1:18" x14ac:dyDescent="0.3">
      <c r="A173" s="149" t="s">
        <v>370</v>
      </c>
      <c r="B173" s="149" t="s">
        <v>308</v>
      </c>
      <c r="C173" s="149">
        <v>143176</v>
      </c>
      <c r="D173" s="152">
        <v>43999</v>
      </c>
      <c r="E173" s="153">
        <v>9.4431999999999992</v>
      </c>
      <c r="F173" s="153">
        <v>0.49270000000000003</v>
      </c>
      <c r="G173" s="153">
        <v>-0.76090000000000002</v>
      </c>
      <c r="H173" s="153">
        <v>-2.0129999999999999</v>
      </c>
      <c r="I173" s="153">
        <v>-0.38400000000000001</v>
      </c>
      <c r="J173" s="153">
        <v>8.5312999999999999</v>
      </c>
      <c r="K173" s="153">
        <v>3.5484</v>
      </c>
      <c r="L173" s="153">
        <v>-14.677099999999999</v>
      </c>
      <c r="M173" s="153">
        <v>-5.1173000000000002</v>
      </c>
      <c r="N173" s="153">
        <v>-10.524900000000001</v>
      </c>
      <c r="O173" s="153"/>
      <c r="P173" s="153"/>
      <c r="Q173" s="153">
        <v>-2.9390000000000001</v>
      </c>
      <c r="R173" s="153"/>
    </row>
    <row r="174" spans="1:18" x14ac:dyDescent="0.3">
      <c r="A174" s="149" t="s">
        <v>370</v>
      </c>
      <c r="B174" s="149" t="s">
        <v>310</v>
      </c>
      <c r="C174" s="149">
        <v>116352</v>
      </c>
      <c r="D174" s="152">
        <v>43999</v>
      </c>
      <c r="E174" s="153">
        <v>36.203200000000002</v>
      </c>
      <c r="F174" s="153">
        <v>4.4000000000000003E-3</v>
      </c>
      <c r="G174" s="153">
        <v>-9.2399999999999996E-2</v>
      </c>
      <c r="H174" s="153">
        <v>-0.86960000000000004</v>
      </c>
      <c r="I174" s="153">
        <v>0.38179999999999997</v>
      </c>
      <c r="J174" s="153">
        <v>5.65</v>
      </c>
      <c r="K174" s="153">
        <v>3.5672999999999999</v>
      </c>
      <c r="L174" s="153">
        <v>-8.7108000000000008</v>
      </c>
      <c r="M174" s="153">
        <v>1.1811</v>
      </c>
      <c r="N174" s="153">
        <v>-1.8757999999999999</v>
      </c>
      <c r="O174" s="153">
        <v>4.3895999999999997</v>
      </c>
      <c r="P174" s="153">
        <v>10.3545</v>
      </c>
      <c r="Q174" s="153">
        <v>16.932600000000001</v>
      </c>
      <c r="R174" s="153">
        <v>3.1924999999999999</v>
      </c>
    </row>
    <row r="175" spans="1:18" x14ac:dyDescent="0.3">
      <c r="A175" s="149" t="s">
        <v>370</v>
      </c>
      <c r="B175" s="149" t="s">
        <v>207</v>
      </c>
      <c r="C175" s="149">
        <v>126279</v>
      </c>
      <c r="D175" s="152">
        <v>43999</v>
      </c>
      <c r="E175" s="153">
        <v>26.400500000000001</v>
      </c>
      <c r="F175" s="153">
        <v>0.12740000000000001</v>
      </c>
      <c r="G175" s="153">
        <v>-0.53420000000000001</v>
      </c>
      <c r="H175" s="153">
        <v>-1.3293999999999999</v>
      </c>
      <c r="I175" s="153">
        <v>-0.25919999999999999</v>
      </c>
      <c r="J175" s="153">
        <v>4.4542999999999999</v>
      </c>
      <c r="K175" s="153">
        <v>4.9429999999999996</v>
      </c>
      <c r="L175" s="153">
        <v>-6.7156000000000002</v>
      </c>
      <c r="M175" s="153">
        <v>6.0099</v>
      </c>
      <c r="N175" s="153">
        <v>1.538</v>
      </c>
      <c r="O175" s="153">
        <v>7.7560000000000002</v>
      </c>
      <c r="P175" s="153">
        <v>10.6783</v>
      </c>
      <c r="Q175" s="153">
        <v>16.869900000000001</v>
      </c>
      <c r="R175" s="153">
        <v>6.6840000000000002</v>
      </c>
    </row>
    <row r="176" spans="1:18" x14ac:dyDescent="0.3">
      <c r="A176" s="149" t="s">
        <v>370</v>
      </c>
      <c r="B176" s="149" t="s">
        <v>311</v>
      </c>
      <c r="C176" s="149">
        <v>126379</v>
      </c>
      <c r="D176" s="152">
        <v>43999</v>
      </c>
      <c r="E176" s="153">
        <v>25.7516</v>
      </c>
      <c r="F176" s="153">
        <v>0.126</v>
      </c>
      <c r="G176" s="153">
        <v>-0.54110000000000003</v>
      </c>
      <c r="H176" s="153">
        <v>-1.339</v>
      </c>
      <c r="I176" s="153">
        <v>-0.27800000000000002</v>
      </c>
      <c r="J176" s="153">
        <v>4.4070999999999998</v>
      </c>
      <c r="K176" s="153">
        <v>4.8155000000000001</v>
      </c>
      <c r="L176" s="153">
        <v>-6.9448999999999996</v>
      </c>
      <c r="M176" s="153">
        <v>5.6181000000000001</v>
      </c>
      <c r="N176" s="153">
        <v>1.0349999999999999</v>
      </c>
      <c r="O176" s="153">
        <v>7.0697000000000001</v>
      </c>
      <c r="P176" s="153">
        <v>10.207000000000001</v>
      </c>
      <c r="Q176" s="153">
        <v>16.4038</v>
      </c>
      <c r="R176" s="153">
        <v>5.8811999999999998</v>
      </c>
    </row>
    <row r="177" spans="1:18" x14ac:dyDescent="0.3">
      <c r="A177" s="149" t="s">
        <v>370</v>
      </c>
      <c r="B177" s="149" t="s">
        <v>208</v>
      </c>
      <c r="C177" s="149">
        <v>145819</v>
      </c>
      <c r="D177" s="152">
        <v>43999</v>
      </c>
      <c r="E177" s="153">
        <v>10.1183</v>
      </c>
      <c r="F177" s="153">
        <v>-0.30049999999999999</v>
      </c>
      <c r="G177" s="153">
        <v>-0.41039999999999999</v>
      </c>
      <c r="H177" s="153">
        <v>-1.0792999999999999</v>
      </c>
      <c r="I177" s="153">
        <v>-0.60319999999999996</v>
      </c>
      <c r="J177" s="153">
        <v>5.8975999999999997</v>
      </c>
      <c r="K177" s="153">
        <v>6.9508999999999999</v>
      </c>
      <c r="L177" s="153">
        <v>-10.3147</v>
      </c>
      <c r="M177" s="153">
        <v>-0.57479999999999998</v>
      </c>
      <c r="N177" s="153">
        <v>-3.4466999999999999</v>
      </c>
      <c r="O177" s="153"/>
      <c r="P177" s="153"/>
      <c r="Q177" s="153">
        <v>0.84689999999999999</v>
      </c>
      <c r="R177" s="153"/>
    </row>
    <row r="178" spans="1:18" x14ac:dyDescent="0.3">
      <c r="A178" s="149" t="s">
        <v>370</v>
      </c>
      <c r="B178" s="149" t="s">
        <v>312</v>
      </c>
      <c r="C178" s="149">
        <v>145820</v>
      </c>
      <c r="D178" s="152">
        <v>43999</v>
      </c>
      <c r="E178" s="153">
        <v>9.8429000000000002</v>
      </c>
      <c r="F178" s="153">
        <v>-0.30590000000000001</v>
      </c>
      <c r="G178" s="153">
        <v>-0.436</v>
      </c>
      <c r="H178" s="153">
        <v>-1.1151</v>
      </c>
      <c r="I178" s="153">
        <v>-0.67510000000000003</v>
      </c>
      <c r="J178" s="153">
        <v>5.7171000000000003</v>
      </c>
      <c r="K178" s="153">
        <v>6.45</v>
      </c>
      <c r="L178" s="153">
        <v>-11.176399999999999</v>
      </c>
      <c r="M178" s="153">
        <v>-1.9944</v>
      </c>
      <c r="N178" s="153">
        <v>-5.2984999999999998</v>
      </c>
      <c r="O178" s="153"/>
      <c r="P178" s="153"/>
      <c r="Q178" s="153">
        <v>-1.1291</v>
      </c>
      <c r="R178" s="153"/>
    </row>
    <row r="179" spans="1:18" x14ac:dyDescent="0.3">
      <c r="A179" s="149" t="s">
        <v>370</v>
      </c>
      <c r="B179" s="149" t="s">
        <v>313</v>
      </c>
      <c r="C179" s="149">
        <v>101853</v>
      </c>
      <c r="D179" s="152">
        <v>43999</v>
      </c>
      <c r="E179" s="153">
        <v>81.067099999999996</v>
      </c>
      <c r="F179" s="153">
        <v>0.25619999999999998</v>
      </c>
      <c r="G179" s="153">
        <v>-0.39290000000000003</v>
      </c>
      <c r="H179" s="153">
        <v>-1.0133000000000001</v>
      </c>
      <c r="I179" s="153">
        <v>-0.19800000000000001</v>
      </c>
      <c r="J179" s="153">
        <v>7.6097999999999999</v>
      </c>
      <c r="K179" s="153">
        <v>2.9348999999999998</v>
      </c>
      <c r="L179" s="153">
        <v>-20.767499999999998</v>
      </c>
      <c r="M179" s="153">
        <v>-12.6715</v>
      </c>
      <c r="N179" s="153">
        <v>-20.037600000000001</v>
      </c>
      <c r="O179" s="153">
        <v>-6.0618999999999996</v>
      </c>
      <c r="P179" s="153">
        <v>2.7097000000000002</v>
      </c>
      <c r="Q179" s="153">
        <v>12.736800000000001</v>
      </c>
      <c r="R179" s="153">
        <v>-11.462899999999999</v>
      </c>
    </row>
    <row r="180" spans="1:18" x14ac:dyDescent="0.3">
      <c r="A180" s="149" t="s">
        <v>370</v>
      </c>
      <c r="B180" s="149" t="s">
        <v>209</v>
      </c>
      <c r="C180" s="149">
        <v>119549</v>
      </c>
      <c r="D180" s="152">
        <v>43999</v>
      </c>
      <c r="E180" s="153">
        <v>83.540700000000001</v>
      </c>
      <c r="F180" s="153">
        <v>0.25729999999999997</v>
      </c>
      <c r="G180" s="153">
        <v>-0.38800000000000001</v>
      </c>
      <c r="H180" s="153">
        <v>-1.0065999999999999</v>
      </c>
      <c r="I180" s="153">
        <v>-0.18440000000000001</v>
      </c>
      <c r="J180" s="153">
        <v>7.6443000000000003</v>
      </c>
      <c r="K180" s="153">
        <v>3.0139</v>
      </c>
      <c r="L180" s="153">
        <v>-20.6143</v>
      </c>
      <c r="M180" s="153">
        <v>-12.420500000000001</v>
      </c>
      <c r="N180" s="153">
        <v>-19.736799999999999</v>
      </c>
      <c r="O180" s="153">
        <v>-5.593</v>
      </c>
      <c r="P180" s="153">
        <v>3.1539999999999999</v>
      </c>
      <c r="Q180" s="153">
        <v>7.5029000000000003</v>
      </c>
      <c r="R180" s="153">
        <v>-11.0909</v>
      </c>
    </row>
    <row r="181" spans="1:18" x14ac:dyDescent="0.3">
      <c r="A181" s="149" t="s">
        <v>370</v>
      </c>
      <c r="B181" s="149" t="s">
        <v>210</v>
      </c>
      <c r="C181" s="149">
        <v>139711</v>
      </c>
      <c r="D181" s="152">
        <v>43999</v>
      </c>
      <c r="E181" s="153">
        <v>7.6073000000000004</v>
      </c>
      <c r="F181" s="153">
        <v>1.5702</v>
      </c>
      <c r="G181" s="153">
        <v>0.94610000000000005</v>
      </c>
      <c r="H181" s="153">
        <v>0.28870000000000001</v>
      </c>
      <c r="I181" s="153">
        <v>4.0541999999999998</v>
      </c>
      <c r="J181" s="153">
        <v>11.0474</v>
      </c>
      <c r="K181" s="153">
        <v>2.7944</v>
      </c>
      <c r="L181" s="153">
        <v>-16.419799999999999</v>
      </c>
      <c r="M181" s="153">
        <v>-17.303899999999999</v>
      </c>
      <c r="N181" s="153">
        <v>-26.856400000000001</v>
      </c>
      <c r="O181" s="153">
        <v>-15.531499999999999</v>
      </c>
      <c r="P181" s="153"/>
      <c r="Q181" s="153">
        <v>-7.3529</v>
      </c>
      <c r="R181" s="153">
        <v>-22.460999999999999</v>
      </c>
    </row>
    <row r="182" spans="1:18" x14ac:dyDescent="0.3">
      <c r="A182" s="149" t="s">
        <v>370</v>
      </c>
      <c r="B182" s="149" t="s">
        <v>314</v>
      </c>
      <c r="C182" s="149">
        <v>139709</v>
      </c>
      <c r="D182" s="152">
        <v>43999</v>
      </c>
      <c r="E182" s="153">
        <v>7.452</v>
      </c>
      <c r="F182" s="153">
        <v>1.5688</v>
      </c>
      <c r="G182" s="153">
        <v>0.94279999999999997</v>
      </c>
      <c r="H182" s="153">
        <v>0.2853</v>
      </c>
      <c r="I182" s="153">
        <v>4.0476999999999999</v>
      </c>
      <c r="J182" s="153">
        <v>11.03</v>
      </c>
      <c r="K182" s="153">
        <v>2.7494000000000001</v>
      </c>
      <c r="L182" s="153">
        <v>-16.4864</v>
      </c>
      <c r="M182" s="153">
        <v>-17.3992</v>
      </c>
      <c r="N182" s="153">
        <v>-26.968399999999999</v>
      </c>
      <c r="O182" s="153">
        <v>-15.8193</v>
      </c>
      <c r="P182" s="153"/>
      <c r="Q182" s="153">
        <v>-7.8849999999999998</v>
      </c>
      <c r="R182" s="153">
        <v>-22.702500000000001</v>
      </c>
    </row>
    <row r="183" spans="1:18" x14ac:dyDescent="0.3">
      <c r="A183" s="149" t="s">
        <v>370</v>
      </c>
      <c r="B183" s="149" t="s">
        <v>211</v>
      </c>
      <c r="C183" s="149">
        <v>139990</v>
      </c>
      <c r="D183" s="152">
        <v>43999</v>
      </c>
      <c r="E183" s="153">
        <v>6.4135999999999997</v>
      </c>
      <c r="F183" s="153">
        <v>1.4520999999999999</v>
      </c>
      <c r="G183" s="153">
        <v>0.90149999999999997</v>
      </c>
      <c r="H183" s="153">
        <v>0.17810000000000001</v>
      </c>
      <c r="I183" s="153">
        <v>4.1862000000000004</v>
      </c>
      <c r="J183" s="153">
        <v>11.214</v>
      </c>
      <c r="K183" s="153">
        <v>1.8694999999999999</v>
      </c>
      <c r="L183" s="153">
        <v>-17.6403</v>
      </c>
      <c r="M183" s="153">
        <v>-17.992999999999999</v>
      </c>
      <c r="N183" s="153">
        <v>-26.752800000000001</v>
      </c>
      <c r="O183" s="153">
        <v>-15.8223</v>
      </c>
      <c r="P183" s="153"/>
      <c r="Q183" s="153">
        <v>-12.8268</v>
      </c>
      <c r="R183" s="153">
        <v>-23.1175</v>
      </c>
    </row>
    <row r="184" spans="1:18" x14ac:dyDescent="0.3">
      <c r="A184" s="149" t="s">
        <v>370</v>
      </c>
      <c r="B184" s="149" t="s">
        <v>315</v>
      </c>
      <c r="C184" s="149">
        <v>139992</v>
      </c>
      <c r="D184" s="152">
        <v>43999</v>
      </c>
      <c r="E184" s="153">
        <v>6.3068</v>
      </c>
      <c r="F184" s="153">
        <v>1.4510000000000001</v>
      </c>
      <c r="G184" s="153">
        <v>0.89910000000000001</v>
      </c>
      <c r="H184" s="153">
        <v>0.17469999999999999</v>
      </c>
      <c r="I184" s="153">
        <v>4.1825999999999999</v>
      </c>
      <c r="J184" s="153">
        <v>11.205500000000001</v>
      </c>
      <c r="K184" s="153">
        <v>1.8408</v>
      </c>
      <c r="L184" s="153">
        <v>-17.6937</v>
      </c>
      <c r="M184" s="153">
        <v>-18.076499999999999</v>
      </c>
      <c r="N184" s="153">
        <v>-26.853899999999999</v>
      </c>
      <c r="O184" s="153">
        <v>-16.216899999999999</v>
      </c>
      <c r="P184" s="153"/>
      <c r="Q184" s="153">
        <v>-13.2781</v>
      </c>
      <c r="R184" s="153">
        <v>-23.416</v>
      </c>
    </row>
    <row r="185" spans="1:18" x14ac:dyDescent="0.3">
      <c r="A185" s="149" t="s">
        <v>370</v>
      </c>
      <c r="B185" s="149" t="s">
        <v>212</v>
      </c>
      <c r="C185" s="149">
        <v>141141</v>
      </c>
      <c r="D185" s="152">
        <v>43999</v>
      </c>
      <c r="E185" s="153">
        <v>6.1768000000000001</v>
      </c>
      <c r="F185" s="153">
        <v>1.1082000000000001</v>
      </c>
      <c r="G185" s="153">
        <v>0.33789999999999998</v>
      </c>
      <c r="H185" s="153">
        <v>-0.32600000000000001</v>
      </c>
      <c r="I185" s="153">
        <v>3.5143</v>
      </c>
      <c r="J185" s="153">
        <v>9.9543999999999997</v>
      </c>
      <c r="K185" s="153">
        <v>0.51590000000000003</v>
      </c>
      <c r="L185" s="153">
        <v>-18.287600000000001</v>
      </c>
      <c r="M185" s="153">
        <v>-18.556999999999999</v>
      </c>
      <c r="N185" s="153">
        <v>-27.4359</v>
      </c>
      <c r="O185" s="153"/>
      <c r="P185" s="153"/>
      <c r="Q185" s="153">
        <v>-15.0517</v>
      </c>
      <c r="R185" s="153">
        <v>-23.171500000000002</v>
      </c>
    </row>
    <row r="186" spans="1:18" x14ac:dyDescent="0.3">
      <c r="A186" s="149" t="s">
        <v>370</v>
      </c>
      <c r="B186" s="149" t="s">
        <v>317</v>
      </c>
      <c r="C186" s="149">
        <v>141139</v>
      </c>
      <c r="D186" s="152">
        <v>43999</v>
      </c>
      <c r="E186" s="153">
        <v>6.0777999999999999</v>
      </c>
      <c r="F186" s="153">
        <v>1.1079000000000001</v>
      </c>
      <c r="G186" s="153">
        <v>0.33350000000000002</v>
      </c>
      <c r="H186" s="153">
        <v>-0.33289999999999997</v>
      </c>
      <c r="I186" s="153">
        <v>3.5011999999999999</v>
      </c>
      <c r="J186" s="153">
        <v>9.9219000000000008</v>
      </c>
      <c r="K186" s="153">
        <v>0.43459999999999999</v>
      </c>
      <c r="L186" s="153">
        <v>-18.418800000000001</v>
      </c>
      <c r="M186" s="153">
        <v>-18.753599999999999</v>
      </c>
      <c r="N186" s="153">
        <v>-27.6693</v>
      </c>
      <c r="O186" s="153"/>
      <c r="P186" s="153"/>
      <c r="Q186" s="153">
        <v>-15.5152</v>
      </c>
      <c r="R186" s="153">
        <v>-23.4894</v>
      </c>
    </row>
    <row r="187" spans="1:18" x14ac:dyDescent="0.3">
      <c r="A187" s="149" t="s">
        <v>370</v>
      </c>
      <c r="B187" s="149" t="s">
        <v>213</v>
      </c>
      <c r="C187" s="149">
        <v>141564</v>
      </c>
      <c r="D187" s="152">
        <v>43999</v>
      </c>
      <c r="E187" s="153">
        <v>5.7522000000000002</v>
      </c>
      <c r="F187" s="153">
        <v>0.91049999999999998</v>
      </c>
      <c r="G187" s="153">
        <v>0.216</v>
      </c>
      <c r="H187" s="153">
        <v>-0.66659999999999997</v>
      </c>
      <c r="I187" s="153">
        <v>3.4958999999999998</v>
      </c>
      <c r="J187" s="153">
        <v>10.3264</v>
      </c>
      <c r="K187" s="153">
        <v>-0.20300000000000001</v>
      </c>
      <c r="L187" s="153">
        <v>-20.517900000000001</v>
      </c>
      <c r="M187" s="153">
        <v>-21.0307</v>
      </c>
      <c r="N187" s="153">
        <v>-29.302</v>
      </c>
      <c r="O187" s="153"/>
      <c r="P187" s="153"/>
      <c r="Q187" s="153">
        <v>-18.394100000000002</v>
      </c>
      <c r="R187" s="153">
        <v>-24.2622</v>
      </c>
    </row>
    <row r="188" spans="1:18" x14ac:dyDescent="0.3">
      <c r="A188" s="149" t="s">
        <v>370</v>
      </c>
      <c r="B188" s="149" t="s">
        <v>316</v>
      </c>
      <c r="C188" s="149">
        <v>141565</v>
      </c>
      <c r="D188" s="152">
        <v>43999</v>
      </c>
      <c r="E188" s="153">
        <v>5.5548000000000002</v>
      </c>
      <c r="F188" s="153">
        <v>0.91010000000000002</v>
      </c>
      <c r="G188" s="153">
        <v>0.21290000000000001</v>
      </c>
      <c r="H188" s="153">
        <v>-0.67059999999999997</v>
      </c>
      <c r="I188" s="153">
        <v>3.4857</v>
      </c>
      <c r="J188" s="153">
        <v>10.2996</v>
      </c>
      <c r="K188" s="153">
        <v>-0.2747</v>
      </c>
      <c r="L188" s="153">
        <v>-20.628699999999998</v>
      </c>
      <c r="M188" s="153">
        <v>-21.196200000000001</v>
      </c>
      <c r="N188" s="153">
        <v>-29.5014</v>
      </c>
      <c r="O188" s="153"/>
      <c r="P188" s="153"/>
      <c r="Q188" s="153">
        <v>-19.434899999999999</v>
      </c>
      <c r="R188" s="153">
        <v>-24.981999999999999</v>
      </c>
    </row>
    <row r="189" spans="1:18" x14ac:dyDescent="0.3">
      <c r="A189" s="149" t="s">
        <v>370</v>
      </c>
      <c r="B189" s="149" t="s">
        <v>214</v>
      </c>
      <c r="C189" s="149">
        <v>133324</v>
      </c>
      <c r="D189" s="152">
        <v>43999</v>
      </c>
      <c r="E189" s="153">
        <v>11.8352</v>
      </c>
      <c r="F189" s="153">
        <v>0.55400000000000005</v>
      </c>
      <c r="G189" s="153">
        <v>-4.2200000000000001E-2</v>
      </c>
      <c r="H189" s="153">
        <v>-1.2985</v>
      </c>
      <c r="I189" s="153">
        <v>0.33910000000000001</v>
      </c>
      <c r="J189" s="153">
        <v>8.6425999999999998</v>
      </c>
      <c r="K189" s="153">
        <v>8.2362000000000002</v>
      </c>
      <c r="L189" s="153">
        <v>-16.812899999999999</v>
      </c>
      <c r="M189" s="153">
        <v>-7.0903999999999998</v>
      </c>
      <c r="N189" s="153">
        <v>-13.834300000000001</v>
      </c>
      <c r="O189" s="153">
        <v>-2.4725000000000001</v>
      </c>
      <c r="P189" s="153">
        <v>3.5720000000000001</v>
      </c>
      <c r="Q189" s="153">
        <v>3.2723</v>
      </c>
      <c r="R189" s="153">
        <v>-7.3388999999999998</v>
      </c>
    </row>
    <row r="190" spans="1:18" x14ac:dyDescent="0.3">
      <c r="A190" s="149" t="s">
        <v>370</v>
      </c>
      <c r="B190" s="149" t="s">
        <v>320</v>
      </c>
      <c r="C190" s="149">
        <v>133322</v>
      </c>
      <c r="D190" s="152">
        <v>43999</v>
      </c>
      <c r="E190" s="153">
        <v>11.585800000000001</v>
      </c>
      <c r="F190" s="153">
        <v>0.55369999999999997</v>
      </c>
      <c r="G190" s="153">
        <v>-4.3099999999999999E-2</v>
      </c>
      <c r="H190" s="153">
        <v>-1.2991999999999999</v>
      </c>
      <c r="I190" s="153">
        <v>0.33860000000000001</v>
      </c>
      <c r="J190" s="153">
        <v>8.641</v>
      </c>
      <c r="K190" s="153">
        <v>8.1884999999999994</v>
      </c>
      <c r="L190" s="153">
        <v>-16.936399999999999</v>
      </c>
      <c r="M190" s="153">
        <v>-7.3254999999999999</v>
      </c>
      <c r="N190" s="153">
        <v>-14.143000000000001</v>
      </c>
      <c r="O190" s="153">
        <v>-2.8203999999999998</v>
      </c>
      <c r="P190" s="153">
        <v>3.2061000000000002</v>
      </c>
      <c r="Q190" s="153">
        <v>2.8527999999999998</v>
      </c>
      <c r="R190" s="153">
        <v>-7.6727999999999996</v>
      </c>
    </row>
    <row r="191" spans="1:18" x14ac:dyDescent="0.3">
      <c r="A191" s="149" t="s">
        <v>370</v>
      </c>
      <c r="B191" s="149" t="s">
        <v>215</v>
      </c>
      <c r="C191" s="149">
        <v>135682</v>
      </c>
      <c r="D191" s="152">
        <v>43999</v>
      </c>
      <c r="E191" s="153">
        <v>13.0136</v>
      </c>
      <c r="F191" s="153">
        <v>0.54159999999999997</v>
      </c>
      <c r="G191" s="153">
        <v>-5.0700000000000002E-2</v>
      </c>
      <c r="H191" s="153">
        <v>-1.3015000000000001</v>
      </c>
      <c r="I191" s="153">
        <v>0.39889999999999998</v>
      </c>
      <c r="J191" s="153">
        <v>8.6096000000000004</v>
      </c>
      <c r="K191" s="153">
        <v>8.5153999999999996</v>
      </c>
      <c r="L191" s="153">
        <v>-16.0916</v>
      </c>
      <c r="M191" s="153">
        <v>-5.6055000000000001</v>
      </c>
      <c r="N191" s="153">
        <v>-12.5589</v>
      </c>
      <c r="O191" s="153">
        <v>-1.0133000000000001</v>
      </c>
      <c r="P191" s="153"/>
      <c r="Q191" s="153">
        <v>6.4036</v>
      </c>
      <c r="R191" s="153">
        <v>-6.2545999999999999</v>
      </c>
    </row>
    <row r="192" spans="1:18" x14ac:dyDescent="0.3">
      <c r="A192" s="149" t="s">
        <v>370</v>
      </c>
      <c r="B192" s="149" t="s">
        <v>319</v>
      </c>
      <c r="C192" s="149">
        <v>135684</v>
      </c>
      <c r="D192" s="152">
        <v>43999</v>
      </c>
      <c r="E192" s="153">
        <v>12.7502</v>
      </c>
      <c r="F192" s="153">
        <v>0.54010000000000002</v>
      </c>
      <c r="G192" s="153">
        <v>-5.33E-2</v>
      </c>
      <c r="H192" s="153">
        <v>-1.3050999999999999</v>
      </c>
      <c r="I192" s="153">
        <v>0.3921</v>
      </c>
      <c r="J192" s="153">
        <v>8.5927000000000007</v>
      </c>
      <c r="K192" s="153">
        <v>8.4596999999999998</v>
      </c>
      <c r="L192" s="153">
        <v>-16.191500000000001</v>
      </c>
      <c r="M192" s="153">
        <v>-5.7808999999999999</v>
      </c>
      <c r="N192" s="153">
        <v>-12.776199999999999</v>
      </c>
      <c r="O192" s="153">
        <v>-1.5424</v>
      </c>
      <c r="P192" s="153"/>
      <c r="Q192" s="153">
        <v>5.8921000000000001</v>
      </c>
      <c r="R192" s="153">
        <v>-6.6752000000000002</v>
      </c>
    </row>
    <row r="193" spans="1:18" x14ac:dyDescent="0.3">
      <c r="A193" s="149" t="s">
        <v>370</v>
      </c>
      <c r="B193" s="149" t="s">
        <v>216</v>
      </c>
      <c r="C193" s="149">
        <v>142153</v>
      </c>
      <c r="D193" s="152">
        <v>43999</v>
      </c>
      <c r="E193" s="153">
        <v>6.1531000000000002</v>
      </c>
      <c r="F193" s="153">
        <v>1.2856000000000001</v>
      </c>
      <c r="G193" s="153">
        <v>-0.1153</v>
      </c>
      <c r="H193" s="153">
        <v>-1.4967999999999999</v>
      </c>
      <c r="I193" s="153">
        <v>1.9046000000000001</v>
      </c>
      <c r="J193" s="153">
        <v>9.8277999999999999</v>
      </c>
      <c r="K193" s="153">
        <v>-4.5883000000000003</v>
      </c>
      <c r="L193" s="153">
        <v>-21.0351</v>
      </c>
      <c r="M193" s="153">
        <v>-18.871600000000001</v>
      </c>
      <c r="N193" s="153">
        <v>-28.0718</v>
      </c>
      <c r="O193" s="153"/>
      <c r="P193" s="153"/>
      <c r="Q193" s="153">
        <v>-19.6111</v>
      </c>
      <c r="R193" s="153">
        <v>-20.569700000000001</v>
      </c>
    </row>
    <row r="194" spans="1:18" x14ac:dyDescent="0.3">
      <c r="A194" s="149" t="s">
        <v>370</v>
      </c>
      <c r="B194" s="149" t="s">
        <v>318</v>
      </c>
      <c r="C194" s="149">
        <v>142151</v>
      </c>
      <c r="D194" s="152">
        <v>43999</v>
      </c>
      <c r="E194" s="153">
        <v>6.0293000000000001</v>
      </c>
      <c r="F194" s="153">
        <v>1.2850999999999999</v>
      </c>
      <c r="G194" s="153">
        <v>-0.1176</v>
      </c>
      <c r="H194" s="153">
        <v>-1.4997</v>
      </c>
      <c r="I194" s="153">
        <v>1.8978999999999999</v>
      </c>
      <c r="J194" s="153">
        <v>9.8072999999999997</v>
      </c>
      <c r="K194" s="153">
        <v>-4.6388999999999996</v>
      </c>
      <c r="L194" s="153">
        <v>-21.118600000000001</v>
      </c>
      <c r="M194" s="153">
        <v>-19.0002</v>
      </c>
      <c r="N194" s="153">
        <v>-28.223500000000001</v>
      </c>
      <c r="O194" s="153"/>
      <c r="P194" s="153"/>
      <c r="Q194" s="153">
        <v>-20.342199999999998</v>
      </c>
      <c r="R194" s="153">
        <v>-21.218399999999999</v>
      </c>
    </row>
    <row r="195" spans="1:18" x14ac:dyDescent="0.3">
      <c r="A195" s="149" t="s">
        <v>370</v>
      </c>
      <c r="B195" s="149" t="s">
        <v>217</v>
      </c>
      <c r="C195" s="149">
        <v>143079</v>
      </c>
      <c r="D195" s="152">
        <v>43999</v>
      </c>
      <c r="E195" s="153">
        <v>7.3710000000000004</v>
      </c>
      <c r="F195" s="153">
        <v>1.0168999999999999</v>
      </c>
      <c r="G195" s="153">
        <v>-0.36230000000000001</v>
      </c>
      <c r="H195" s="153">
        <v>-1.4269000000000001</v>
      </c>
      <c r="I195" s="153">
        <v>1.5330999999999999</v>
      </c>
      <c r="J195" s="153">
        <v>8.7682000000000002</v>
      </c>
      <c r="K195" s="153">
        <v>-1.4097999999999999</v>
      </c>
      <c r="L195" s="153">
        <v>-17.7178</v>
      </c>
      <c r="M195" s="153">
        <v>-15.3255</v>
      </c>
      <c r="N195" s="153">
        <v>-24.733499999999999</v>
      </c>
      <c r="O195" s="153"/>
      <c r="P195" s="153"/>
      <c r="Q195" s="153">
        <v>-14.345599999999999</v>
      </c>
      <c r="R195" s="153"/>
    </row>
    <row r="196" spans="1:18" x14ac:dyDescent="0.3">
      <c r="A196" s="149" t="s">
        <v>370</v>
      </c>
      <c r="B196" s="149" t="s">
        <v>321</v>
      </c>
      <c r="C196" s="149">
        <v>143077</v>
      </c>
      <c r="D196" s="152">
        <v>43999</v>
      </c>
      <c r="E196" s="153">
        <v>7.3131000000000004</v>
      </c>
      <c r="F196" s="153">
        <v>1.0165999999999999</v>
      </c>
      <c r="G196" s="153">
        <v>-0.36509999999999998</v>
      </c>
      <c r="H196" s="153">
        <v>-1.4327000000000001</v>
      </c>
      <c r="I196" s="153">
        <v>1.5215000000000001</v>
      </c>
      <c r="J196" s="153">
        <v>8.7401</v>
      </c>
      <c r="K196" s="153">
        <v>-1.4819</v>
      </c>
      <c r="L196" s="153">
        <v>-17.8368</v>
      </c>
      <c r="M196" s="153">
        <v>-15.5082</v>
      </c>
      <c r="N196" s="153">
        <v>-24.950700000000001</v>
      </c>
      <c r="O196" s="153"/>
      <c r="P196" s="153"/>
      <c r="Q196" s="153">
        <v>-14.687799999999999</v>
      </c>
      <c r="R196" s="153"/>
    </row>
    <row r="197" spans="1:18" x14ac:dyDescent="0.3">
      <c r="A197" s="149" t="s">
        <v>370</v>
      </c>
      <c r="B197" s="149" t="s">
        <v>373</v>
      </c>
      <c r="C197" s="149"/>
      <c r="D197" s="152"/>
      <c r="E197" s="153"/>
      <c r="F197" s="153"/>
      <c r="G197" s="153"/>
      <c r="H197" s="153"/>
      <c r="I197" s="153"/>
      <c r="J197" s="153"/>
      <c r="K197" s="153"/>
      <c r="L197" s="153"/>
      <c r="M197" s="153"/>
      <c r="N197" s="153"/>
      <c r="O197" s="153"/>
      <c r="P197" s="153"/>
      <c r="Q197" s="153"/>
      <c r="R197" s="153"/>
    </row>
    <row r="198" spans="1:18" x14ac:dyDescent="0.3">
      <c r="A198" s="149" t="s">
        <v>370</v>
      </c>
      <c r="B198" s="149" t="s">
        <v>377</v>
      </c>
      <c r="C198" s="149"/>
      <c r="D198" s="152"/>
      <c r="E198" s="153"/>
      <c r="F198" s="153"/>
      <c r="G198" s="153"/>
      <c r="H198" s="153"/>
      <c r="I198" s="153"/>
      <c r="J198" s="153"/>
      <c r="K198" s="153"/>
      <c r="L198" s="153"/>
      <c r="M198" s="153"/>
      <c r="N198" s="153"/>
      <c r="O198" s="153"/>
      <c r="P198" s="153"/>
      <c r="Q198" s="153"/>
      <c r="R198" s="153"/>
    </row>
    <row r="199" spans="1:18" x14ac:dyDescent="0.3">
      <c r="A199" s="149" t="s">
        <v>370</v>
      </c>
      <c r="B199" s="149" t="s">
        <v>374</v>
      </c>
      <c r="C199" s="149"/>
      <c r="D199" s="152"/>
      <c r="E199" s="153"/>
      <c r="F199" s="153"/>
      <c r="G199" s="153"/>
      <c r="H199" s="153"/>
      <c r="I199" s="153"/>
      <c r="J199" s="153"/>
      <c r="K199" s="153"/>
      <c r="L199" s="153"/>
      <c r="M199" s="153"/>
      <c r="N199" s="153"/>
      <c r="O199" s="153"/>
      <c r="P199" s="153"/>
      <c r="Q199" s="153"/>
      <c r="R199" s="153"/>
    </row>
    <row r="200" spans="1:18" x14ac:dyDescent="0.3">
      <c r="A200" s="149" t="s">
        <v>370</v>
      </c>
      <c r="B200" s="149" t="s">
        <v>376</v>
      </c>
      <c r="C200" s="149"/>
      <c r="D200" s="152"/>
      <c r="E200" s="153"/>
      <c r="F200" s="153"/>
      <c r="G200" s="153"/>
      <c r="H200" s="153"/>
      <c r="I200" s="153"/>
      <c r="J200" s="153"/>
      <c r="K200" s="153"/>
      <c r="L200" s="153"/>
      <c r="M200" s="153"/>
      <c r="N200" s="153"/>
      <c r="O200" s="153"/>
      <c r="P200" s="153"/>
      <c r="Q200" s="153"/>
      <c r="R200" s="153"/>
    </row>
    <row r="201" spans="1:18" x14ac:dyDescent="0.3">
      <c r="A201" s="149" t="s">
        <v>370</v>
      </c>
      <c r="B201" s="149" t="s">
        <v>218</v>
      </c>
      <c r="C201" s="149">
        <v>132756</v>
      </c>
      <c r="D201" s="152">
        <v>43999</v>
      </c>
      <c r="E201" s="153">
        <v>16.886099999999999</v>
      </c>
      <c r="F201" s="153">
        <v>-3.6700000000000003E-2</v>
      </c>
      <c r="G201" s="153">
        <v>-0.56759999999999999</v>
      </c>
      <c r="H201" s="153">
        <v>-1.5072000000000001</v>
      </c>
      <c r="I201" s="153">
        <v>-0.82579999999999998</v>
      </c>
      <c r="J201" s="153">
        <v>7.3981000000000003</v>
      </c>
      <c r="K201" s="153">
        <v>6.4885000000000002</v>
      </c>
      <c r="L201" s="153">
        <v>-18.1113</v>
      </c>
      <c r="M201" s="153">
        <v>-7.6889000000000003</v>
      </c>
      <c r="N201" s="153">
        <v>-13.505699999999999</v>
      </c>
      <c r="O201" s="153">
        <v>1.0135000000000001</v>
      </c>
      <c r="P201" s="153">
        <v>8.0344999999999995</v>
      </c>
      <c r="Q201" s="153">
        <v>9.6585999999999999</v>
      </c>
      <c r="R201" s="153">
        <v>-3.3212000000000002</v>
      </c>
    </row>
    <row r="202" spans="1:18" x14ac:dyDescent="0.3">
      <c r="A202" s="149" t="s">
        <v>370</v>
      </c>
      <c r="B202" s="149" t="s">
        <v>322</v>
      </c>
      <c r="C202" s="149">
        <v>132757</v>
      </c>
      <c r="D202" s="152">
        <v>43999</v>
      </c>
      <c r="E202" s="153">
        <v>15.682499999999999</v>
      </c>
      <c r="F202" s="153">
        <v>-4.0800000000000003E-2</v>
      </c>
      <c r="G202" s="153">
        <v>-0.58760000000000001</v>
      </c>
      <c r="H202" s="153">
        <v>-1.5339</v>
      </c>
      <c r="I202" s="153">
        <v>-0.87790000000000001</v>
      </c>
      <c r="J202" s="153">
        <v>7.2622999999999998</v>
      </c>
      <c r="K202" s="153">
        <v>6.0853999999999999</v>
      </c>
      <c r="L202" s="153">
        <v>-18.7469</v>
      </c>
      <c r="M202" s="153">
        <v>-8.7537000000000003</v>
      </c>
      <c r="N202" s="153">
        <v>-14.8209</v>
      </c>
      <c r="O202" s="153">
        <v>-0.35620000000000002</v>
      </c>
      <c r="P202" s="153">
        <v>6.6906999999999996</v>
      </c>
      <c r="Q202" s="153">
        <v>8.2408000000000001</v>
      </c>
      <c r="R202" s="153">
        <v>-4.7027000000000001</v>
      </c>
    </row>
    <row r="203" spans="1:18" x14ac:dyDescent="0.3">
      <c r="A203" s="149" t="s">
        <v>370</v>
      </c>
      <c r="B203" s="149" t="s">
        <v>219</v>
      </c>
      <c r="C203" s="149">
        <v>118866</v>
      </c>
      <c r="D203" s="152">
        <v>43999</v>
      </c>
      <c r="E203" s="153">
        <v>72.81</v>
      </c>
      <c r="F203" s="153">
        <v>2.75E-2</v>
      </c>
      <c r="G203" s="153">
        <v>5.5E-2</v>
      </c>
      <c r="H203" s="153">
        <v>-0.93879999999999997</v>
      </c>
      <c r="I203" s="153">
        <v>-0.1782</v>
      </c>
      <c r="J203" s="153">
        <v>6.5564</v>
      </c>
      <c r="K203" s="153">
        <v>7.3418999999999999</v>
      </c>
      <c r="L203" s="153">
        <v>-14.7723</v>
      </c>
      <c r="M203" s="153">
        <v>-4.3734999999999999</v>
      </c>
      <c r="N203" s="153">
        <v>-10.8376</v>
      </c>
      <c r="O203" s="153">
        <v>1.1549</v>
      </c>
      <c r="P203" s="153">
        <v>6.4377000000000004</v>
      </c>
      <c r="Q203" s="153">
        <v>8.8413000000000004</v>
      </c>
      <c r="R203" s="153">
        <v>-5.1170999999999998</v>
      </c>
    </row>
    <row r="204" spans="1:18" x14ac:dyDescent="0.3">
      <c r="A204" s="149" t="s">
        <v>370</v>
      </c>
      <c r="B204" s="149" t="s">
        <v>323</v>
      </c>
      <c r="C204" s="149">
        <v>100480</v>
      </c>
      <c r="D204" s="152">
        <v>43999</v>
      </c>
      <c r="E204" s="153">
        <v>104.844395584007</v>
      </c>
      <c r="F204" s="153">
        <v>1.4500000000000001E-2</v>
      </c>
      <c r="G204" s="153">
        <v>1.4500000000000001E-2</v>
      </c>
      <c r="H204" s="153">
        <v>-0.97529999999999994</v>
      </c>
      <c r="I204" s="153">
        <v>-0.24560000000000001</v>
      </c>
      <c r="J204" s="153">
        <v>6.3954000000000004</v>
      </c>
      <c r="K204" s="153">
        <v>6.9558</v>
      </c>
      <c r="L204" s="153">
        <v>-15.225899999999999</v>
      </c>
      <c r="M204" s="153">
        <v>-5.0083000000000002</v>
      </c>
      <c r="N204" s="153">
        <v>-11.555199999999999</v>
      </c>
      <c r="O204" s="153">
        <v>0.47189999999999999</v>
      </c>
      <c r="P204" s="153">
        <v>5.4718</v>
      </c>
      <c r="Q204" s="153">
        <v>10.184100000000001</v>
      </c>
      <c r="R204" s="153">
        <v>-5.8231000000000002</v>
      </c>
    </row>
    <row r="205" spans="1:18" x14ac:dyDescent="0.3">
      <c r="A205" s="149" t="s">
        <v>370</v>
      </c>
      <c r="B205" s="149" t="s">
        <v>324</v>
      </c>
      <c r="C205" s="149">
        <v>116051</v>
      </c>
      <c r="D205" s="152">
        <v>43999</v>
      </c>
      <c r="E205" s="153">
        <v>22.27</v>
      </c>
      <c r="F205" s="153">
        <v>0</v>
      </c>
      <c r="G205" s="153">
        <v>-0.31330000000000002</v>
      </c>
      <c r="H205" s="153">
        <v>-1.3291999999999999</v>
      </c>
      <c r="I205" s="153">
        <v>-0.53600000000000003</v>
      </c>
      <c r="J205" s="153">
        <v>7.3253000000000004</v>
      </c>
      <c r="K205" s="153">
        <v>9.0063999999999993</v>
      </c>
      <c r="L205" s="153">
        <v>-13.0418</v>
      </c>
      <c r="M205" s="153">
        <v>-3.5095000000000001</v>
      </c>
      <c r="N205" s="153">
        <v>-8.6546000000000003</v>
      </c>
      <c r="O205" s="153">
        <v>-0.35599999999999998</v>
      </c>
      <c r="P205" s="153">
        <v>2.0287999999999999</v>
      </c>
      <c r="Q205" s="153">
        <v>9.8890999999999991</v>
      </c>
      <c r="R205" s="153">
        <v>-2.9495</v>
      </c>
    </row>
    <row r="206" spans="1:18" x14ac:dyDescent="0.3">
      <c r="A206" s="149" t="s">
        <v>370</v>
      </c>
      <c r="B206" s="149" t="s">
        <v>220</v>
      </c>
      <c r="C206" s="149">
        <v>119307</v>
      </c>
      <c r="D206" s="152">
        <v>43999</v>
      </c>
      <c r="E206" s="153">
        <v>23.22</v>
      </c>
      <c r="F206" s="153">
        <v>-4.2999999999999997E-2</v>
      </c>
      <c r="G206" s="153">
        <v>-0.30059999999999998</v>
      </c>
      <c r="H206" s="153">
        <v>-1.3593999999999999</v>
      </c>
      <c r="I206" s="153">
        <v>-0.5141</v>
      </c>
      <c r="J206" s="153">
        <v>7.3509000000000002</v>
      </c>
      <c r="K206" s="153">
        <v>9.1165000000000003</v>
      </c>
      <c r="L206" s="153">
        <v>-12.8705</v>
      </c>
      <c r="M206" s="153">
        <v>-3.2097000000000002</v>
      </c>
      <c r="N206" s="153">
        <v>-8.33</v>
      </c>
      <c r="O206" s="153">
        <v>0.1293</v>
      </c>
      <c r="P206" s="153">
        <v>2.7414999999999998</v>
      </c>
      <c r="Q206" s="153">
        <v>7.9386000000000001</v>
      </c>
      <c r="R206" s="153">
        <v>-2.5573000000000001</v>
      </c>
    </row>
    <row r="207" spans="1:18" x14ac:dyDescent="0.3">
      <c r="A207" s="149" t="s">
        <v>370</v>
      </c>
      <c r="B207" s="149" t="s">
        <v>325</v>
      </c>
      <c r="C207" s="149">
        <v>135964</v>
      </c>
      <c r="D207" s="152">
        <v>43999</v>
      </c>
      <c r="E207" s="153">
        <v>11.2408</v>
      </c>
      <c r="F207" s="153">
        <v>0.94289999999999996</v>
      </c>
      <c r="G207" s="153">
        <v>-2.6700000000000002E-2</v>
      </c>
      <c r="H207" s="153">
        <v>-0.92459999999999998</v>
      </c>
      <c r="I207" s="153">
        <v>0.98280000000000001</v>
      </c>
      <c r="J207" s="153">
        <v>10.4107</v>
      </c>
      <c r="K207" s="153">
        <v>12.2677</v>
      </c>
      <c r="L207" s="153">
        <v>-15.8453</v>
      </c>
      <c r="M207" s="153">
        <v>-7.1337999999999999</v>
      </c>
      <c r="N207" s="153">
        <v>-16.177900000000001</v>
      </c>
      <c r="O207" s="153">
        <v>-5.3789999999999996</v>
      </c>
      <c r="P207" s="153"/>
      <c r="Q207" s="153">
        <v>2.7944</v>
      </c>
      <c r="R207" s="153">
        <v>-9.9529999999999994</v>
      </c>
    </row>
    <row r="208" spans="1:18" x14ac:dyDescent="0.3">
      <c r="A208" s="149" t="s">
        <v>370</v>
      </c>
      <c r="B208" s="149" t="s">
        <v>221</v>
      </c>
      <c r="C208" s="149">
        <v>135962</v>
      </c>
      <c r="D208" s="152">
        <v>43999</v>
      </c>
      <c r="E208" s="153">
        <v>11.835100000000001</v>
      </c>
      <c r="F208" s="153">
        <v>0.9425</v>
      </c>
      <c r="G208" s="153">
        <v>-2.53E-2</v>
      </c>
      <c r="H208" s="153">
        <v>-0.92249999999999999</v>
      </c>
      <c r="I208" s="153">
        <v>0.98809999999999998</v>
      </c>
      <c r="J208" s="153">
        <v>10.425700000000001</v>
      </c>
      <c r="K208" s="153">
        <v>12.3088</v>
      </c>
      <c r="L208" s="153">
        <v>-15.7818</v>
      </c>
      <c r="M208" s="153">
        <v>-7.0269000000000004</v>
      </c>
      <c r="N208" s="153">
        <v>-16.052399999999999</v>
      </c>
      <c r="O208" s="153">
        <v>-4.6135000000000002</v>
      </c>
      <c r="P208" s="153"/>
      <c r="Q208" s="153">
        <v>4.05</v>
      </c>
      <c r="R208" s="153">
        <v>-9.5172000000000008</v>
      </c>
    </row>
    <row r="209" spans="1:18" x14ac:dyDescent="0.3">
      <c r="A209" s="149" t="s">
        <v>370</v>
      </c>
      <c r="B209" s="149" t="s">
        <v>326</v>
      </c>
      <c r="C209" s="149">
        <v>140045</v>
      </c>
      <c r="D209" s="152">
        <v>43999</v>
      </c>
      <c r="E209" s="153">
        <v>8.1913999999999998</v>
      </c>
      <c r="F209" s="153">
        <v>0.81469999999999998</v>
      </c>
      <c r="G209" s="153">
        <v>-0.41699999999999998</v>
      </c>
      <c r="H209" s="153">
        <v>-2.0144000000000002</v>
      </c>
      <c r="I209" s="153">
        <v>0.35899999999999999</v>
      </c>
      <c r="J209" s="153">
        <v>7.9805000000000001</v>
      </c>
      <c r="K209" s="153">
        <v>7.2819000000000003</v>
      </c>
      <c r="L209" s="153">
        <v>-19.6204</v>
      </c>
      <c r="M209" s="153">
        <v>-11.8019</v>
      </c>
      <c r="N209" s="153">
        <v>-21.719799999999999</v>
      </c>
      <c r="O209" s="153">
        <v>-9.4558</v>
      </c>
      <c r="P209" s="153"/>
      <c r="Q209" s="153">
        <v>-5.7077999999999998</v>
      </c>
      <c r="R209" s="153">
        <v>-12.084899999999999</v>
      </c>
    </row>
    <row r="210" spans="1:18" x14ac:dyDescent="0.3">
      <c r="A210" s="149" t="s">
        <v>370</v>
      </c>
      <c r="B210" s="149" t="s">
        <v>222</v>
      </c>
      <c r="C210" s="149">
        <v>140046</v>
      </c>
      <c r="D210" s="152">
        <v>43999</v>
      </c>
      <c r="E210" s="153">
        <v>8.5807000000000002</v>
      </c>
      <c r="F210" s="153">
        <v>0.81540000000000001</v>
      </c>
      <c r="G210" s="153">
        <v>-0.41320000000000001</v>
      </c>
      <c r="H210" s="153">
        <v>-2.0087999999999999</v>
      </c>
      <c r="I210" s="153">
        <v>0.37080000000000002</v>
      </c>
      <c r="J210" s="153">
        <v>8.0121000000000002</v>
      </c>
      <c r="K210" s="153">
        <v>7.3715000000000002</v>
      </c>
      <c r="L210" s="153">
        <v>-19.4815</v>
      </c>
      <c r="M210" s="153">
        <v>-11.568300000000001</v>
      </c>
      <c r="N210" s="153">
        <v>-21.442299999999999</v>
      </c>
      <c r="O210" s="153">
        <v>-8.3248999999999995</v>
      </c>
      <c r="P210" s="153"/>
      <c r="Q210" s="153">
        <v>-4.4092000000000002</v>
      </c>
      <c r="R210" s="153">
        <v>-11.381600000000001</v>
      </c>
    </row>
    <row r="211" spans="1:18" x14ac:dyDescent="0.3">
      <c r="A211" s="149" t="s">
        <v>370</v>
      </c>
      <c r="B211" s="149" t="s">
        <v>327</v>
      </c>
      <c r="C211" s="149">
        <v>140455</v>
      </c>
      <c r="D211" s="152">
        <v>43999</v>
      </c>
      <c r="E211" s="153">
        <v>7.7385999999999999</v>
      </c>
      <c r="F211" s="153">
        <v>0.78010000000000002</v>
      </c>
      <c r="G211" s="153">
        <v>-0.3387</v>
      </c>
      <c r="H211" s="153">
        <v>-1.7158</v>
      </c>
      <c r="I211" s="153">
        <v>0.1968</v>
      </c>
      <c r="J211" s="153">
        <v>7.3806000000000003</v>
      </c>
      <c r="K211" s="153">
        <v>9.4583999999999993</v>
      </c>
      <c r="L211" s="153">
        <v>-17.369399999999999</v>
      </c>
      <c r="M211" s="153">
        <v>-9.4825999999999997</v>
      </c>
      <c r="N211" s="153">
        <v>-19.739100000000001</v>
      </c>
      <c r="O211" s="153">
        <v>-7.6780999999999997</v>
      </c>
      <c r="P211" s="153"/>
      <c r="Q211" s="153">
        <v>-7.6486000000000001</v>
      </c>
      <c r="R211" s="153">
        <v>-10.3606</v>
      </c>
    </row>
    <row r="212" spans="1:18" x14ac:dyDescent="0.3">
      <c r="A212" s="149" t="s">
        <v>370</v>
      </c>
      <c r="B212" s="149" t="s">
        <v>223</v>
      </c>
      <c r="C212" s="149">
        <v>140454</v>
      </c>
      <c r="D212" s="152">
        <v>43999</v>
      </c>
      <c r="E212" s="153">
        <v>8.1106999999999996</v>
      </c>
      <c r="F212" s="153">
        <v>0.78029999999999999</v>
      </c>
      <c r="G212" s="153">
        <v>-0.3342</v>
      </c>
      <c r="H212" s="153">
        <v>-1.7099</v>
      </c>
      <c r="I212" s="153">
        <v>0.20880000000000001</v>
      </c>
      <c r="J212" s="153">
        <v>7.4093999999999998</v>
      </c>
      <c r="K212" s="153">
        <v>9.5388999999999999</v>
      </c>
      <c r="L212" s="153">
        <v>-17.249600000000001</v>
      </c>
      <c r="M212" s="153">
        <v>-9.2843999999999998</v>
      </c>
      <c r="N212" s="153">
        <v>-19.460799999999999</v>
      </c>
      <c r="O212" s="153">
        <v>-6.3830999999999998</v>
      </c>
      <c r="P212" s="153"/>
      <c r="Q212" s="153">
        <v>-6.2926000000000002</v>
      </c>
      <c r="R212" s="153">
        <v>-9.4504000000000001</v>
      </c>
    </row>
    <row r="213" spans="1:18" x14ac:dyDescent="0.3">
      <c r="A213" s="149" t="s">
        <v>370</v>
      </c>
      <c r="B213" s="149" t="s">
        <v>328</v>
      </c>
      <c r="C213" s="149">
        <v>141893</v>
      </c>
      <c r="D213" s="152">
        <v>43999</v>
      </c>
      <c r="E213" s="153">
        <v>7.4287000000000001</v>
      </c>
      <c r="F213" s="153">
        <v>1.0859000000000001</v>
      </c>
      <c r="G213" s="153">
        <v>1.1339999999999999</v>
      </c>
      <c r="H213" s="153">
        <v>1.0254000000000001</v>
      </c>
      <c r="I213" s="153">
        <v>2.7780999999999998</v>
      </c>
      <c r="J213" s="153">
        <v>9.6536000000000008</v>
      </c>
      <c r="K213" s="153">
        <v>14.8567</v>
      </c>
      <c r="L213" s="153">
        <v>-7.0460000000000003</v>
      </c>
      <c r="M213" s="153">
        <v>-0.75880000000000003</v>
      </c>
      <c r="N213" s="153">
        <v>-11.2302</v>
      </c>
      <c r="O213" s="153"/>
      <c r="P213" s="153"/>
      <c r="Q213" s="153">
        <v>-11.586399999999999</v>
      </c>
      <c r="R213" s="153">
        <v>-12.3171</v>
      </c>
    </row>
    <row r="214" spans="1:18" x14ac:dyDescent="0.3">
      <c r="A214" s="149" t="s">
        <v>370</v>
      </c>
      <c r="B214" s="149" t="s">
        <v>224</v>
      </c>
      <c r="C214" s="149">
        <v>141892</v>
      </c>
      <c r="D214" s="152">
        <v>43999</v>
      </c>
      <c r="E214" s="153">
        <v>7.6833999999999998</v>
      </c>
      <c r="F214" s="153">
        <v>1.0867</v>
      </c>
      <c r="G214" s="153">
        <v>1.1399999999999999</v>
      </c>
      <c r="H214" s="153">
        <v>1.0336000000000001</v>
      </c>
      <c r="I214" s="153">
        <v>2.7948</v>
      </c>
      <c r="J214" s="153">
        <v>9.6969999999999992</v>
      </c>
      <c r="K214" s="153">
        <v>14.9831</v>
      </c>
      <c r="L214" s="153">
        <v>-6.8395999999999999</v>
      </c>
      <c r="M214" s="153">
        <v>-0.42770000000000002</v>
      </c>
      <c r="N214" s="153">
        <v>-10.7453</v>
      </c>
      <c r="O214" s="153"/>
      <c r="P214" s="153"/>
      <c r="Q214" s="153">
        <v>-10.3429</v>
      </c>
      <c r="R214" s="153">
        <v>-11.2295</v>
      </c>
    </row>
    <row r="215" spans="1:18" x14ac:dyDescent="0.3">
      <c r="A215" s="149" t="s">
        <v>370</v>
      </c>
      <c r="B215" s="149" t="s">
        <v>329</v>
      </c>
      <c r="C215" s="149">
        <v>142169</v>
      </c>
      <c r="D215" s="152">
        <v>43999</v>
      </c>
      <c r="E215" s="153">
        <v>7.8055000000000003</v>
      </c>
      <c r="F215" s="153">
        <v>1.1782999999999999</v>
      </c>
      <c r="G215" s="153">
        <v>1.0996999999999999</v>
      </c>
      <c r="H215" s="153">
        <v>1.0447</v>
      </c>
      <c r="I215" s="153">
        <v>2.7824</v>
      </c>
      <c r="J215" s="153">
        <v>9.4633000000000003</v>
      </c>
      <c r="K215" s="153">
        <v>15.079499999999999</v>
      </c>
      <c r="L215" s="153">
        <v>-6.6462000000000003</v>
      </c>
      <c r="M215" s="153">
        <v>0.55649999999999999</v>
      </c>
      <c r="N215" s="153">
        <v>-9.4184999999999999</v>
      </c>
      <c r="O215" s="153"/>
      <c r="P215" s="153"/>
      <c r="Q215" s="153">
        <v>-10.5268</v>
      </c>
      <c r="R215" s="153">
        <v>-10.730399999999999</v>
      </c>
    </row>
    <row r="216" spans="1:18" x14ac:dyDescent="0.3">
      <c r="A216" s="149" t="s">
        <v>370</v>
      </c>
      <c r="B216" s="149" t="s">
        <v>225</v>
      </c>
      <c r="C216" s="149">
        <v>142172</v>
      </c>
      <c r="D216" s="152">
        <v>43999</v>
      </c>
      <c r="E216" s="153">
        <v>8.0437999999999992</v>
      </c>
      <c r="F216" s="153">
        <v>1.1786000000000001</v>
      </c>
      <c r="G216" s="153">
        <v>1.1035999999999999</v>
      </c>
      <c r="H216" s="153">
        <v>1.0502</v>
      </c>
      <c r="I216" s="153">
        <v>2.7949000000000002</v>
      </c>
      <c r="J216" s="153">
        <v>9.4961000000000002</v>
      </c>
      <c r="K216" s="153">
        <v>15.1813</v>
      </c>
      <c r="L216" s="153">
        <v>-6.4794</v>
      </c>
      <c r="M216" s="153">
        <v>0.82599999999999996</v>
      </c>
      <c r="N216" s="153">
        <v>-9.0469000000000008</v>
      </c>
      <c r="O216" s="153"/>
      <c r="P216" s="153"/>
      <c r="Q216" s="153">
        <v>-9.3106000000000009</v>
      </c>
      <c r="R216" s="153">
        <v>-9.6178000000000008</v>
      </c>
    </row>
    <row r="217" spans="1:18" x14ac:dyDescent="0.3">
      <c r="A217" s="149" t="s">
        <v>370</v>
      </c>
      <c r="B217" s="149" t="s">
        <v>226</v>
      </c>
      <c r="C217" s="149">
        <v>120715</v>
      </c>
      <c r="D217" s="152">
        <v>43999</v>
      </c>
      <c r="E217" s="153">
        <v>83.544200000000004</v>
      </c>
      <c r="F217" s="153">
        <v>0.3992</v>
      </c>
      <c r="G217" s="153">
        <v>-0.51370000000000005</v>
      </c>
      <c r="H217" s="153">
        <v>-1.5814999999999999</v>
      </c>
      <c r="I217" s="153">
        <v>-0.5292</v>
      </c>
      <c r="J217" s="153">
        <v>8.4290000000000003</v>
      </c>
      <c r="K217" s="153">
        <v>7.1475999999999997</v>
      </c>
      <c r="L217" s="153">
        <v>-13.352499999999999</v>
      </c>
      <c r="M217" s="153">
        <v>-2.6920000000000002</v>
      </c>
      <c r="N217" s="153">
        <v>-7.3125999999999998</v>
      </c>
      <c r="O217" s="153">
        <v>0.67290000000000005</v>
      </c>
      <c r="P217" s="153">
        <v>5.4996999999999998</v>
      </c>
      <c r="Q217" s="153">
        <v>9.4895999999999994</v>
      </c>
      <c r="R217" s="153">
        <v>-3.0560999999999998</v>
      </c>
    </row>
    <row r="218" spans="1:18" x14ac:dyDescent="0.3">
      <c r="A218" s="149" t="s">
        <v>370</v>
      </c>
      <c r="B218" s="149" t="s">
        <v>330</v>
      </c>
      <c r="C218" s="149">
        <v>100821</v>
      </c>
      <c r="D218" s="152">
        <v>43999</v>
      </c>
      <c r="E218" s="153">
        <v>78.492699999999999</v>
      </c>
      <c r="F218" s="153">
        <v>0.39650000000000002</v>
      </c>
      <c r="G218" s="153">
        <v>-0.52659999999999996</v>
      </c>
      <c r="H218" s="153">
        <v>-1.5995999999999999</v>
      </c>
      <c r="I218" s="153">
        <v>-0.56459999999999999</v>
      </c>
      <c r="J218" s="153">
        <v>8.3399000000000001</v>
      </c>
      <c r="K218" s="153">
        <v>6.9013</v>
      </c>
      <c r="L218" s="153">
        <v>-13.7578</v>
      </c>
      <c r="M218" s="153">
        <v>-3.3574000000000002</v>
      </c>
      <c r="N218" s="153">
        <v>-8.1791</v>
      </c>
      <c r="O218" s="153">
        <v>-0.21199999999999999</v>
      </c>
      <c r="P218" s="153">
        <v>4.5242000000000004</v>
      </c>
      <c r="Q218" s="153">
        <v>9.1493000000000002</v>
      </c>
      <c r="R218" s="153">
        <v>-3.9316</v>
      </c>
    </row>
    <row r="219" spans="1:18" x14ac:dyDescent="0.3">
      <c r="A219" s="149" t="s">
        <v>370</v>
      </c>
      <c r="B219" s="149" t="s">
        <v>331</v>
      </c>
      <c r="C219" s="149">
        <v>101834</v>
      </c>
      <c r="D219" s="152">
        <v>43999</v>
      </c>
      <c r="E219" s="153">
        <v>128.09735144427299</v>
      </c>
      <c r="F219" s="153">
        <v>0.1187</v>
      </c>
      <c r="G219" s="153">
        <v>-0.41089999999999999</v>
      </c>
      <c r="H219" s="153">
        <v>-1.7834000000000001</v>
      </c>
      <c r="I219" s="153">
        <v>-1.0121</v>
      </c>
      <c r="J219" s="153">
        <v>7.0034999999999998</v>
      </c>
      <c r="K219" s="153">
        <v>5.234</v>
      </c>
      <c r="L219" s="153">
        <v>-19.118400000000001</v>
      </c>
      <c r="M219" s="153">
        <v>-10.5525</v>
      </c>
      <c r="N219" s="153">
        <v>-16.8294</v>
      </c>
      <c r="O219" s="153">
        <v>-2.1223999999999998</v>
      </c>
      <c r="P219" s="153">
        <v>4.0167999999999999</v>
      </c>
      <c r="Q219" s="153">
        <v>15.9468</v>
      </c>
      <c r="R219" s="153">
        <v>-7.3011999999999997</v>
      </c>
    </row>
    <row r="220" spans="1:18" x14ac:dyDescent="0.3">
      <c r="A220" s="154" t="s">
        <v>27</v>
      </c>
      <c r="B220" s="149"/>
      <c r="C220" s="149"/>
      <c r="D220" s="149"/>
      <c r="E220" s="149"/>
      <c r="F220" s="155">
        <v>0.25222121212121212</v>
      </c>
      <c r="G220" s="155">
        <v>-0.24861136363636366</v>
      </c>
      <c r="H220" s="155">
        <v>-1.2452068181818179</v>
      </c>
      <c r="I220" s="155">
        <v>2.334469696969705E-2</v>
      </c>
      <c r="J220" s="155">
        <v>7.5219174242424263</v>
      </c>
      <c r="K220" s="155">
        <v>5.8780151515151529</v>
      </c>
      <c r="L220" s="155">
        <v>-15.460192424242429</v>
      </c>
      <c r="M220" s="155">
        <v>-7.017603846153845</v>
      </c>
      <c r="N220" s="155">
        <v>-13.289800781250001</v>
      </c>
      <c r="O220" s="155">
        <v>-1.708066666666666</v>
      </c>
      <c r="P220" s="155">
        <v>4.9540346153846135</v>
      </c>
      <c r="Q220" s="155">
        <v>4.6855568181818192</v>
      </c>
      <c r="R220" s="155">
        <v>-7.4824241666666662</v>
      </c>
    </row>
    <row r="221" spans="1:18" x14ac:dyDescent="0.3">
      <c r="A221" s="154" t="s">
        <v>411</v>
      </c>
      <c r="B221" s="149"/>
      <c r="C221" s="149"/>
      <c r="D221" s="149"/>
      <c r="E221" s="149"/>
      <c r="F221" s="155">
        <v>9.1900000000000009E-2</v>
      </c>
      <c r="G221" s="155">
        <v>-0.41510000000000002</v>
      </c>
      <c r="H221" s="155">
        <v>-1.417</v>
      </c>
      <c r="I221" s="155">
        <v>-0.30305000000000004</v>
      </c>
      <c r="J221" s="155">
        <v>7.4343500000000002</v>
      </c>
      <c r="K221" s="155">
        <v>6.4692500000000006</v>
      </c>
      <c r="L221" s="155">
        <v>-16.065449999999998</v>
      </c>
      <c r="M221" s="155">
        <v>-7.3010999999999999</v>
      </c>
      <c r="N221" s="155">
        <v>-12.8444</v>
      </c>
      <c r="O221" s="155">
        <v>-1.3905000000000001</v>
      </c>
      <c r="P221" s="155">
        <v>5.1646000000000001</v>
      </c>
      <c r="Q221" s="155">
        <v>7.8574000000000002</v>
      </c>
      <c r="R221" s="155">
        <v>-6.3853</v>
      </c>
    </row>
    <row r="222" spans="1:18" x14ac:dyDescent="0.3">
      <c r="A222" s="116"/>
      <c r="B222" s="103"/>
      <c r="C222" s="103"/>
      <c r="D222" s="104"/>
      <c r="E222" s="105"/>
      <c r="F222" s="105"/>
      <c r="G222" s="105"/>
      <c r="H222" s="105"/>
      <c r="I222" s="105"/>
      <c r="J222" s="105"/>
      <c r="K222" s="105"/>
      <c r="L222" s="105"/>
      <c r="M222" s="105"/>
      <c r="N222" s="105"/>
      <c r="O222" s="105"/>
      <c r="P222" s="105"/>
      <c r="Q222" s="105"/>
      <c r="R222" s="116"/>
    </row>
    <row r="223" spans="1:18" x14ac:dyDescent="0.3">
      <c r="A223" s="151" t="s">
        <v>387</v>
      </c>
      <c r="B223" s="151"/>
      <c r="C223" s="151"/>
      <c r="D223" s="151"/>
      <c r="E223" s="151"/>
      <c r="F223" s="151"/>
      <c r="G223" s="151"/>
      <c r="H223" s="151"/>
      <c r="I223" s="151"/>
      <c r="J223" s="151"/>
      <c r="K223" s="151"/>
      <c r="L223" s="151"/>
      <c r="M223" s="151"/>
      <c r="N223" s="151"/>
      <c r="O223" s="151"/>
      <c r="P223" s="151"/>
      <c r="Q223" s="151"/>
      <c r="R223" s="151"/>
    </row>
    <row r="224" spans="1:18" x14ac:dyDescent="0.3">
      <c r="A224" s="149" t="s">
        <v>378</v>
      </c>
      <c r="B224" s="149" t="s">
        <v>413</v>
      </c>
      <c r="C224" s="149">
        <v>112014</v>
      </c>
      <c r="D224" s="152">
        <v>43999</v>
      </c>
      <c r="E224" s="153">
        <v>216.18163526693201</v>
      </c>
      <c r="F224" s="153">
        <v>3.0737999999999999</v>
      </c>
      <c r="G224" s="153">
        <v>4.8712</v>
      </c>
      <c r="H224" s="153">
        <v>4.9480000000000004</v>
      </c>
      <c r="I224" s="153">
        <v>4.1816000000000004</v>
      </c>
      <c r="J224" s="153">
        <v>3.7330999999999999</v>
      </c>
      <c r="K224" s="153">
        <v>5.2426000000000004</v>
      </c>
      <c r="L224" s="153">
        <v>5.3151999999999999</v>
      </c>
      <c r="M224" s="153">
        <v>5.3634000000000004</v>
      </c>
      <c r="N224" s="153">
        <v>5.6364000000000001</v>
      </c>
      <c r="O224" s="153">
        <v>6.7850000000000001</v>
      </c>
      <c r="P224" s="153">
        <v>7.1341999999999999</v>
      </c>
      <c r="Q224" s="153">
        <v>7.2645999999999997</v>
      </c>
      <c r="R224" s="153">
        <v>6.7046000000000001</v>
      </c>
    </row>
    <row r="225" spans="1:18" x14ac:dyDescent="0.3">
      <c r="A225" s="149" t="s">
        <v>378</v>
      </c>
      <c r="B225" s="149" t="s">
        <v>227</v>
      </c>
      <c r="C225" s="149">
        <v>100047</v>
      </c>
      <c r="D225" s="152">
        <v>43999</v>
      </c>
      <c r="E225" s="153">
        <v>321.13630000000001</v>
      </c>
      <c r="F225" s="153">
        <v>4.024</v>
      </c>
      <c r="G225" s="153">
        <v>5.0144000000000002</v>
      </c>
      <c r="H225" s="153">
        <v>5.0823</v>
      </c>
      <c r="I225" s="153">
        <v>4.3457999999999997</v>
      </c>
      <c r="J225" s="153">
        <v>4.3878000000000004</v>
      </c>
      <c r="K225" s="153">
        <v>5.4714999999999998</v>
      </c>
      <c r="L225" s="153">
        <v>5.3451000000000004</v>
      </c>
      <c r="M225" s="153">
        <v>5.4114000000000004</v>
      </c>
      <c r="N225" s="153">
        <v>5.7606999999999999</v>
      </c>
      <c r="O225" s="153">
        <v>6.7226999999999997</v>
      </c>
      <c r="P225" s="153">
        <v>7.0468999999999999</v>
      </c>
      <c r="Q225" s="153">
        <v>7.4535999999999998</v>
      </c>
      <c r="R225" s="153">
        <v>6.6353</v>
      </c>
    </row>
    <row r="226" spans="1:18" x14ac:dyDescent="0.3">
      <c r="A226" s="149" t="s">
        <v>378</v>
      </c>
      <c r="B226" s="149" t="s">
        <v>118</v>
      </c>
      <c r="C226" s="149">
        <v>119568</v>
      </c>
      <c r="D226" s="152">
        <v>43999</v>
      </c>
      <c r="E226" s="153">
        <v>323.03120000000001</v>
      </c>
      <c r="F226" s="153">
        <v>4.1021000000000001</v>
      </c>
      <c r="G226" s="153">
        <v>5.1055999999999999</v>
      </c>
      <c r="H226" s="153">
        <v>5.1721000000000004</v>
      </c>
      <c r="I226" s="153">
        <v>4.4359999999999999</v>
      </c>
      <c r="J226" s="153">
        <v>4.4775999999999998</v>
      </c>
      <c r="K226" s="153">
        <v>5.5622999999999996</v>
      </c>
      <c r="L226" s="153">
        <v>5.4402999999999997</v>
      </c>
      <c r="M226" s="153">
        <v>5.5068999999999999</v>
      </c>
      <c r="N226" s="153">
        <v>5.8573000000000004</v>
      </c>
      <c r="O226" s="153">
        <v>6.8181000000000003</v>
      </c>
      <c r="P226" s="153">
        <v>7.1387999999999998</v>
      </c>
      <c r="Q226" s="153">
        <v>7.8323</v>
      </c>
      <c r="R226" s="153">
        <v>6.7320000000000002</v>
      </c>
    </row>
    <row r="227" spans="1:18" x14ac:dyDescent="0.3">
      <c r="A227" s="149" t="s">
        <v>378</v>
      </c>
      <c r="B227" s="149" t="s">
        <v>414</v>
      </c>
      <c r="C227" s="149">
        <v>100043</v>
      </c>
      <c r="D227" s="152">
        <v>43999</v>
      </c>
      <c r="E227" s="153">
        <v>534.79240000000004</v>
      </c>
      <c r="F227" s="153">
        <v>4.0271999999999997</v>
      </c>
      <c r="G227" s="153">
        <v>5.0162000000000004</v>
      </c>
      <c r="H227" s="153">
        <v>5.0838000000000001</v>
      </c>
      <c r="I227" s="153">
        <v>4.3464999999999998</v>
      </c>
      <c r="J227" s="153">
        <v>4.3875999999999999</v>
      </c>
      <c r="K227" s="153">
        <v>5.4713000000000003</v>
      </c>
      <c r="L227" s="153">
        <v>5.3451000000000004</v>
      </c>
      <c r="M227" s="153">
        <v>5.4114000000000004</v>
      </c>
      <c r="N227" s="153">
        <v>5.7607999999999997</v>
      </c>
      <c r="O227" s="153">
        <v>6.7230999999999996</v>
      </c>
      <c r="P227" s="153">
        <v>7.0472000000000001</v>
      </c>
      <c r="Q227" s="153">
        <v>7.1483999999999996</v>
      </c>
      <c r="R227" s="153">
        <v>6.6356000000000002</v>
      </c>
    </row>
    <row r="228" spans="1:18" x14ac:dyDescent="0.3">
      <c r="A228" s="149" t="s">
        <v>378</v>
      </c>
      <c r="B228" s="149" t="s">
        <v>415</v>
      </c>
      <c r="C228" s="149">
        <v>100042</v>
      </c>
      <c r="D228" s="152">
        <v>43999</v>
      </c>
      <c r="E228" s="153">
        <v>521.13520000000005</v>
      </c>
      <c r="F228" s="153">
        <v>4.0206999999999997</v>
      </c>
      <c r="G228" s="153">
        <v>5.0168999999999997</v>
      </c>
      <c r="H228" s="153">
        <v>5.0827999999999998</v>
      </c>
      <c r="I228" s="153">
        <v>4.3461999999999996</v>
      </c>
      <c r="J228" s="153">
        <v>4.3876999999999997</v>
      </c>
      <c r="K228" s="153">
        <v>5.4713000000000003</v>
      </c>
      <c r="L228" s="153">
        <v>5.3449999999999998</v>
      </c>
      <c r="M228" s="153">
        <v>5.4114000000000004</v>
      </c>
      <c r="N228" s="153">
        <v>5.7607999999999997</v>
      </c>
      <c r="O228" s="153">
        <v>6.7230999999999996</v>
      </c>
      <c r="P228" s="153">
        <v>7.0471000000000004</v>
      </c>
      <c r="Q228" s="153">
        <v>7.4349999999999996</v>
      </c>
      <c r="R228" s="153">
        <v>6.6356000000000002</v>
      </c>
    </row>
    <row r="229" spans="1:18" x14ac:dyDescent="0.3">
      <c r="A229" s="149" t="s">
        <v>378</v>
      </c>
      <c r="B229" s="149" t="s">
        <v>119</v>
      </c>
      <c r="C229" s="149">
        <v>120389</v>
      </c>
      <c r="D229" s="152">
        <v>43999</v>
      </c>
      <c r="E229" s="153">
        <v>2227.2800999999999</v>
      </c>
      <c r="F229" s="153">
        <v>4.3924000000000003</v>
      </c>
      <c r="G229" s="153">
        <v>4.5225</v>
      </c>
      <c r="H229" s="153">
        <v>4.5856000000000003</v>
      </c>
      <c r="I229" s="153">
        <v>3.9091999999999998</v>
      </c>
      <c r="J229" s="153">
        <v>4.0247999999999999</v>
      </c>
      <c r="K229" s="153">
        <v>5.4726999999999997</v>
      </c>
      <c r="L229" s="153">
        <v>5.4324000000000003</v>
      </c>
      <c r="M229" s="153">
        <v>5.5011999999999999</v>
      </c>
      <c r="N229" s="153">
        <v>5.7778999999999998</v>
      </c>
      <c r="O229" s="153">
        <v>6.7868000000000004</v>
      </c>
      <c r="P229" s="153">
        <v>7.1109</v>
      </c>
      <c r="Q229" s="153">
        <v>7.7812000000000001</v>
      </c>
      <c r="R229" s="153">
        <v>6.6862000000000004</v>
      </c>
    </row>
    <row r="230" spans="1:18" x14ac:dyDescent="0.3">
      <c r="A230" s="149" t="s">
        <v>378</v>
      </c>
      <c r="B230" s="149" t="s">
        <v>228</v>
      </c>
      <c r="C230" s="149">
        <v>112210</v>
      </c>
      <c r="D230" s="152">
        <v>43999</v>
      </c>
      <c r="E230" s="153">
        <v>2216.7620000000002</v>
      </c>
      <c r="F230" s="153">
        <v>4.3209999999999997</v>
      </c>
      <c r="G230" s="153">
        <v>4.4505999999999997</v>
      </c>
      <c r="H230" s="153">
        <v>4.5140000000000002</v>
      </c>
      <c r="I230" s="153">
        <v>3.8376999999999999</v>
      </c>
      <c r="J230" s="153">
        <v>3.9603000000000002</v>
      </c>
      <c r="K230" s="153">
        <v>5.4149000000000003</v>
      </c>
      <c r="L230" s="153">
        <v>5.3754999999999997</v>
      </c>
      <c r="M230" s="153">
        <v>5.444</v>
      </c>
      <c r="N230" s="153">
        <v>5.7201000000000004</v>
      </c>
      <c r="O230" s="153">
        <v>6.7278000000000002</v>
      </c>
      <c r="P230" s="153">
        <v>7.0434000000000001</v>
      </c>
      <c r="Q230" s="153">
        <v>7.7264999999999997</v>
      </c>
      <c r="R230" s="153">
        <v>6.6287000000000003</v>
      </c>
    </row>
    <row r="231" spans="1:18" x14ac:dyDescent="0.3">
      <c r="A231" s="149" t="s">
        <v>378</v>
      </c>
      <c r="B231" s="149" t="s">
        <v>416</v>
      </c>
      <c r="C231" s="149">
        <v>112713</v>
      </c>
      <c r="D231" s="152">
        <v>43999</v>
      </c>
      <c r="E231" s="153">
        <v>2081.6140999999998</v>
      </c>
      <c r="F231" s="153">
        <v>3.8212000000000002</v>
      </c>
      <c r="G231" s="153">
        <v>3.9512</v>
      </c>
      <c r="H231" s="153">
        <v>4.0140000000000002</v>
      </c>
      <c r="I231" s="153">
        <v>3.3371</v>
      </c>
      <c r="J231" s="153">
        <v>3.4588000000000001</v>
      </c>
      <c r="K231" s="153">
        <v>5.5640000000000001</v>
      </c>
      <c r="L231" s="153">
        <v>4.9607999999999999</v>
      </c>
      <c r="M231" s="153">
        <v>4.9954000000000001</v>
      </c>
      <c r="N231" s="153">
        <v>5.2499000000000002</v>
      </c>
      <c r="O231" s="153">
        <v>6.1753</v>
      </c>
      <c r="P231" s="153">
        <v>6.4873000000000003</v>
      </c>
      <c r="Q231" s="153">
        <v>7.3742999999999999</v>
      </c>
      <c r="R231" s="153">
        <v>6.1082000000000001</v>
      </c>
    </row>
    <row r="232" spans="1:18" x14ac:dyDescent="0.3">
      <c r="A232" s="149" t="s">
        <v>378</v>
      </c>
      <c r="B232" s="149" t="s">
        <v>229</v>
      </c>
      <c r="C232" s="149">
        <v>111704</v>
      </c>
      <c r="D232" s="152">
        <v>43999</v>
      </c>
      <c r="E232" s="153">
        <v>2293.2946000000002</v>
      </c>
      <c r="F232" s="153">
        <v>3.4874999999999998</v>
      </c>
      <c r="G232" s="153">
        <v>3.2917999999999998</v>
      </c>
      <c r="H232" s="153">
        <v>3.4243999999999999</v>
      </c>
      <c r="I232" s="153">
        <v>3.1415000000000002</v>
      </c>
      <c r="J232" s="153">
        <v>3.2677999999999998</v>
      </c>
      <c r="K232" s="153">
        <v>5.1264000000000003</v>
      </c>
      <c r="L232" s="153">
        <v>5.1632999999999996</v>
      </c>
      <c r="M232" s="153">
        <v>5.3361999999999998</v>
      </c>
      <c r="N232" s="153">
        <v>5.6123000000000003</v>
      </c>
      <c r="O232" s="153">
        <v>6.6805000000000003</v>
      </c>
      <c r="P232" s="153">
        <v>7.0444000000000004</v>
      </c>
      <c r="Q232" s="153">
        <v>7.5730000000000004</v>
      </c>
      <c r="R232" s="153">
        <v>6.5670999999999999</v>
      </c>
    </row>
    <row r="233" spans="1:18" x14ac:dyDescent="0.3">
      <c r="A233" s="149" t="s">
        <v>378</v>
      </c>
      <c r="B233" s="149" t="s">
        <v>120</v>
      </c>
      <c r="C233" s="149">
        <v>119415</v>
      </c>
      <c r="D233" s="152">
        <v>43999</v>
      </c>
      <c r="E233" s="153">
        <v>2309.6662999999999</v>
      </c>
      <c r="F233" s="153">
        <v>3.5891999999999999</v>
      </c>
      <c r="G233" s="153">
        <v>3.3923000000000001</v>
      </c>
      <c r="H233" s="153">
        <v>3.5247000000000002</v>
      </c>
      <c r="I233" s="153">
        <v>3.2416</v>
      </c>
      <c r="J233" s="153">
        <v>3.3681000000000001</v>
      </c>
      <c r="K233" s="153">
        <v>5.2276999999999996</v>
      </c>
      <c r="L233" s="153">
        <v>5.2657999999999996</v>
      </c>
      <c r="M233" s="153">
        <v>5.44</v>
      </c>
      <c r="N233" s="153">
        <v>5.7176999999999998</v>
      </c>
      <c r="O233" s="153">
        <v>6.7865000000000002</v>
      </c>
      <c r="P233" s="153">
        <v>7.1529999999999996</v>
      </c>
      <c r="Q233" s="153">
        <v>7.8235999999999999</v>
      </c>
      <c r="R233" s="153">
        <v>6.6715</v>
      </c>
    </row>
    <row r="234" spans="1:18" x14ac:dyDescent="0.3">
      <c r="A234" s="149" t="s">
        <v>378</v>
      </c>
      <c r="B234" s="149" t="s">
        <v>417</v>
      </c>
      <c r="C234" s="149">
        <v>101408</v>
      </c>
      <c r="D234" s="152">
        <v>43999</v>
      </c>
      <c r="E234" s="153">
        <v>3374.5735</v>
      </c>
      <c r="F234" s="153">
        <v>3.4885999999999999</v>
      </c>
      <c r="G234" s="153">
        <v>3.2923</v>
      </c>
      <c r="H234" s="153">
        <v>3.4245000000000001</v>
      </c>
      <c r="I234" s="153">
        <v>3.1414</v>
      </c>
      <c r="J234" s="153">
        <v>3.2677999999999998</v>
      </c>
      <c r="K234" s="153">
        <v>5.1264000000000003</v>
      </c>
      <c r="L234" s="153">
        <v>5.1632999999999996</v>
      </c>
      <c r="M234" s="153">
        <v>5.3361999999999998</v>
      </c>
      <c r="N234" s="153">
        <v>5.6123000000000003</v>
      </c>
      <c r="O234" s="153">
        <v>6.6805000000000003</v>
      </c>
      <c r="P234" s="153">
        <v>6.7384000000000004</v>
      </c>
      <c r="Q234" s="153">
        <v>6.8589000000000002</v>
      </c>
      <c r="R234" s="153">
        <v>6.5670999999999999</v>
      </c>
    </row>
    <row r="235" spans="1:18" x14ac:dyDescent="0.3">
      <c r="A235" s="149" t="s">
        <v>378</v>
      </c>
      <c r="B235" s="149" t="s">
        <v>230</v>
      </c>
      <c r="C235" s="149">
        <v>130472</v>
      </c>
      <c r="D235" s="152">
        <v>43999</v>
      </c>
      <c r="E235" s="153">
        <v>3063.9101999999998</v>
      </c>
      <c r="F235" s="153">
        <v>3.5969000000000002</v>
      </c>
      <c r="G235" s="153">
        <v>3.8622000000000001</v>
      </c>
      <c r="H235" s="153">
        <v>3.8357000000000001</v>
      </c>
      <c r="I235" s="153">
        <v>3.5188999999999999</v>
      </c>
      <c r="J235" s="153">
        <v>3.6322999999999999</v>
      </c>
      <c r="K235" s="153">
        <v>5.0361000000000002</v>
      </c>
      <c r="L235" s="153">
        <v>5.1637000000000004</v>
      </c>
      <c r="M235" s="153">
        <v>5.3498000000000001</v>
      </c>
      <c r="N235" s="153">
        <v>5.6456999999999997</v>
      </c>
      <c r="O235" s="153">
        <v>6.6505999999999998</v>
      </c>
      <c r="P235" s="153">
        <v>6.9641000000000002</v>
      </c>
      <c r="Q235" s="153">
        <v>7.3437999999999999</v>
      </c>
      <c r="R235" s="153">
        <v>6.5826000000000002</v>
      </c>
    </row>
    <row r="236" spans="1:18" x14ac:dyDescent="0.3">
      <c r="A236" s="149" t="s">
        <v>378</v>
      </c>
      <c r="B236" s="149" t="s">
        <v>121</v>
      </c>
      <c r="C236" s="149">
        <v>130479</v>
      </c>
      <c r="D236" s="152">
        <v>43999</v>
      </c>
      <c r="E236" s="153">
        <v>3086.4146999999998</v>
      </c>
      <c r="F236" s="153">
        <v>3.6972</v>
      </c>
      <c r="G236" s="153">
        <v>3.9618000000000002</v>
      </c>
      <c r="H236" s="153">
        <v>3.9367999999999999</v>
      </c>
      <c r="I236" s="153">
        <v>3.6196000000000002</v>
      </c>
      <c r="J236" s="153">
        <v>3.7330999999999999</v>
      </c>
      <c r="K236" s="153">
        <v>5.1376999999999997</v>
      </c>
      <c r="L236" s="153">
        <v>5.2718999999999996</v>
      </c>
      <c r="M236" s="153">
        <v>5.4667000000000003</v>
      </c>
      <c r="N236" s="153">
        <v>5.7680999999999996</v>
      </c>
      <c r="O236" s="153">
        <v>6.7922000000000002</v>
      </c>
      <c r="P236" s="153">
        <v>7.0730000000000004</v>
      </c>
      <c r="Q236" s="153">
        <v>7.7542999999999997</v>
      </c>
      <c r="R236" s="153">
        <v>6.7152000000000003</v>
      </c>
    </row>
    <row r="237" spans="1:18" x14ac:dyDescent="0.3">
      <c r="A237" s="149" t="s">
        <v>378</v>
      </c>
      <c r="B237" s="149" t="s">
        <v>418</v>
      </c>
      <c r="C237" s="149">
        <v>130459</v>
      </c>
      <c r="D237" s="152">
        <v>43999</v>
      </c>
      <c r="E237" s="153">
        <v>2896.8263999999999</v>
      </c>
      <c r="F237" s="153">
        <v>3.5611000000000002</v>
      </c>
      <c r="G237" s="153">
        <v>3.8260999999999998</v>
      </c>
      <c r="H237" s="153">
        <v>3.8</v>
      </c>
      <c r="I237" s="153">
        <v>3.4832999999999998</v>
      </c>
      <c r="J237" s="153">
        <v>3.5968</v>
      </c>
      <c r="K237" s="153">
        <v>5.0004999999999997</v>
      </c>
      <c r="L237" s="153">
        <v>5.1330999999999998</v>
      </c>
      <c r="M237" s="153">
        <v>5.3259999999999996</v>
      </c>
      <c r="N237" s="153">
        <v>5.6253000000000002</v>
      </c>
      <c r="O237" s="153">
        <v>6.6035000000000004</v>
      </c>
      <c r="P237" s="153">
        <v>6.9124999999999996</v>
      </c>
      <c r="Q237" s="153">
        <v>6.9634999999999998</v>
      </c>
      <c r="R237" s="153">
        <v>6.5411999999999999</v>
      </c>
    </row>
    <row r="238" spans="1:18" x14ac:dyDescent="0.3">
      <c r="A238" s="149" t="s">
        <v>378</v>
      </c>
      <c r="B238" s="149" t="s">
        <v>122</v>
      </c>
      <c r="C238" s="149">
        <v>119369</v>
      </c>
      <c r="D238" s="152">
        <v>43999</v>
      </c>
      <c r="E238" s="153">
        <v>2308.5475000000001</v>
      </c>
      <c r="F238" s="153">
        <v>4.4623999999999997</v>
      </c>
      <c r="G238" s="153">
        <v>4.2276999999999996</v>
      </c>
      <c r="H238" s="153">
        <v>4.4480000000000004</v>
      </c>
      <c r="I238" s="153">
        <v>3.8178000000000001</v>
      </c>
      <c r="J238" s="153">
        <v>4.2096</v>
      </c>
      <c r="K238" s="153">
        <v>5.4093</v>
      </c>
      <c r="L238" s="153">
        <v>5.2003000000000004</v>
      </c>
      <c r="M238" s="153">
        <v>5.2842000000000002</v>
      </c>
      <c r="N238" s="153">
        <v>5.5449999999999999</v>
      </c>
      <c r="O238" s="153">
        <v>6.6997999999999998</v>
      </c>
      <c r="P238" s="153">
        <v>7.0567000000000002</v>
      </c>
      <c r="Q238" s="153">
        <v>7.7519</v>
      </c>
      <c r="R238" s="153">
        <v>6.5350999999999999</v>
      </c>
    </row>
    <row r="239" spans="1:18" x14ac:dyDescent="0.3">
      <c r="A239" s="149" t="s">
        <v>378</v>
      </c>
      <c r="B239" s="149" t="s">
        <v>231</v>
      </c>
      <c r="C239" s="149">
        <v>109254</v>
      </c>
      <c r="D239" s="152">
        <v>43999</v>
      </c>
      <c r="E239" s="153">
        <v>2292.2388000000001</v>
      </c>
      <c r="F239" s="153">
        <v>4.3794000000000004</v>
      </c>
      <c r="G239" s="153">
        <v>4.1447000000000003</v>
      </c>
      <c r="H239" s="153">
        <v>4.3647999999999998</v>
      </c>
      <c r="I239" s="153">
        <v>3.7345999999999999</v>
      </c>
      <c r="J239" s="153">
        <v>4.1261999999999999</v>
      </c>
      <c r="K239" s="153">
        <v>5.3250999999999999</v>
      </c>
      <c r="L239" s="153">
        <v>5.1151999999999997</v>
      </c>
      <c r="M239" s="153">
        <v>5.1980000000000004</v>
      </c>
      <c r="N239" s="153">
        <v>5.4576000000000002</v>
      </c>
      <c r="O239" s="153">
        <v>6.6060999999999996</v>
      </c>
      <c r="P239" s="153">
        <v>6.9565000000000001</v>
      </c>
      <c r="Q239" s="153">
        <v>7.2015000000000002</v>
      </c>
      <c r="R239" s="153">
        <v>6.4443000000000001</v>
      </c>
    </row>
    <row r="240" spans="1:18" x14ac:dyDescent="0.3">
      <c r="A240" s="149" t="s">
        <v>378</v>
      </c>
      <c r="B240" s="149" t="s">
        <v>123</v>
      </c>
      <c r="C240" s="149">
        <v>118305</v>
      </c>
      <c r="D240" s="152">
        <v>43999</v>
      </c>
      <c r="E240" s="153">
        <v>2407.6437999999998</v>
      </c>
      <c r="F240" s="153">
        <v>3.1505000000000001</v>
      </c>
      <c r="G240" s="153">
        <v>3.2652999999999999</v>
      </c>
      <c r="H240" s="153">
        <v>3.3412000000000002</v>
      </c>
      <c r="I240" s="153">
        <v>3.2523</v>
      </c>
      <c r="J240" s="153">
        <v>3.1722999999999999</v>
      </c>
      <c r="K240" s="153">
        <v>3.5537000000000001</v>
      </c>
      <c r="L240" s="153">
        <v>4.3579999999999997</v>
      </c>
      <c r="M240" s="153">
        <v>4.6802999999999999</v>
      </c>
      <c r="N240" s="153">
        <v>5.0321999999999996</v>
      </c>
      <c r="O240" s="153">
        <v>6.4279999999999999</v>
      </c>
      <c r="P240" s="153">
        <v>6.8136999999999999</v>
      </c>
      <c r="Q240" s="153">
        <v>7.5651999999999999</v>
      </c>
      <c r="R240" s="153">
        <v>6.2220000000000004</v>
      </c>
    </row>
    <row r="241" spans="1:18" x14ac:dyDescent="0.3">
      <c r="A241" s="149" t="s">
        <v>378</v>
      </c>
      <c r="B241" s="149" t="s">
        <v>232</v>
      </c>
      <c r="C241" s="149">
        <v>109353</v>
      </c>
      <c r="D241" s="152">
        <v>43999</v>
      </c>
      <c r="E241" s="153">
        <v>2400.6750999999999</v>
      </c>
      <c r="F241" s="153">
        <v>3.1307999999999998</v>
      </c>
      <c r="G241" s="153">
        <v>3.2454000000000001</v>
      </c>
      <c r="H241" s="153">
        <v>3.3212000000000002</v>
      </c>
      <c r="I241" s="153">
        <v>3.2324000000000002</v>
      </c>
      <c r="J241" s="153">
        <v>3.1522999999999999</v>
      </c>
      <c r="K241" s="153">
        <v>3.5390999999999999</v>
      </c>
      <c r="L241" s="153">
        <v>4.3403999999999998</v>
      </c>
      <c r="M241" s="153">
        <v>4.6608000000000001</v>
      </c>
      <c r="N241" s="153">
        <v>5.0107999999999997</v>
      </c>
      <c r="O241" s="153">
        <v>6.3921000000000001</v>
      </c>
      <c r="P241" s="153">
        <v>6.7796000000000003</v>
      </c>
      <c r="Q241" s="153">
        <v>7.5766999999999998</v>
      </c>
      <c r="R241" s="153">
        <v>6.1901999999999999</v>
      </c>
    </row>
    <row r="242" spans="1:18" x14ac:dyDescent="0.3">
      <c r="A242" s="149" t="s">
        <v>378</v>
      </c>
      <c r="B242" s="149" t="s">
        <v>124</v>
      </c>
      <c r="C242" s="149">
        <v>119125</v>
      </c>
      <c r="D242" s="152">
        <v>43999</v>
      </c>
      <c r="E242" s="153">
        <v>2867.9306000000001</v>
      </c>
      <c r="F242" s="153">
        <v>4.0082000000000004</v>
      </c>
      <c r="G242" s="153">
        <v>4.2217000000000002</v>
      </c>
      <c r="H242" s="153">
        <v>4.0850999999999997</v>
      </c>
      <c r="I242" s="153">
        <v>3.6355</v>
      </c>
      <c r="J242" s="153">
        <v>3.6661999999999999</v>
      </c>
      <c r="K242" s="153">
        <v>5.2718999999999996</v>
      </c>
      <c r="L242" s="153">
        <v>5.3093000000000004</v>
      </c>
      <c r="M242" s="153">
        <v>5.3634000000000004</v>
      </c>
      <c r="N242" s="153">
        <v>5.6628999999999996</v>
      </c>
      <c r="O242" s="153">
        <v>6.7309999999999999</v>
      </c>
      <c r="P242" s="153">
        <v>7.0663999999999998</v>
      </c>
      <c r="Q242" s="153">
        <v>7.7413999999999996</v>
      </c>
      <c r="R242" s="153">
        <v>6.6147</v>
      </c>
    </row>
    <row r="243" spans="1:18" x14ac:dyDescent="0.3">
      <c r="A243" s="149" t="s">
        <v>378</v>
      </c>
      <c r="B243" s="149" t="s">
        <v>233</v>
      </c>
      <c r="C243" s="149">
        <v>103347</v>
      </c>
      <c r="D243" s="152">
        <v>43999</v>
      </c>
      <c r="E243" s="153">
        <v>2848.7064</v>
      </c>
      <c r="F243" s="153">
        <v>3.9276</v>
      </c>
      <c r="G243" s="153">
        <v>4.1417000000000002</v>
      </c>
      <c r="H243" s="153">
        <v>4.0049000000000001</v>
      </c>
      <c r="I243" s="153">
        <v>3.5554000000000001</v>
      </c>
      <c r="J243" s="153">
        <v>3.5859999999999999</v>
      </c>
      <c r="K243" s="153">
        <v>5.1886000000000001</v>
      </c>
      <c r="L243" s="153">
        <v>5.2159000000000004</v>
      </c>
      <c r="M243" s="153">
        <v>5.2657999999999996</v>
      </c>
      <c r="N243" s="153">
        <v>5.5621999999999998</v>
      </c>
      <c r="O243" s="153">
        <v>6.6215000000000002</v>
      </c>
      <c r="P243" s="153">
        <v>6.9532999999999996</v>
      </c>
      <c r="Q243" s="153">
        <v>7.4451999999999998</v>
      </c>
      <c r="R243" s="153">
        <v>6.5114000000000001</v>
      </c>
    </row>
    <row r="244" spans="1:18" x14ac:dyDescent="0.3">
      <c r="A244" s="149" t="s">
        <v>378</v>
      </c>
      <c r="B244" s="149" t="s">
        <v>125</v>
      </c>
      <c r="C244" s="149">
        <v>140196</v>
      </c>
      <c r="D244" s="152">
        <v>43999</v>
      </c>
      <c r="E244" s="153">
        <v>2585.5697</v>
      </c>
      <c r="F244" s="153">
        <v>3.7271999999999998</v>
      </c>
      <c r="G244" s="153">
        <v>3.7275</v>
      </c>
      <c r="H244" s="153">
        <v>4.1052</v>
      </c>
      <c r="I244" s="153">
        <v>3.8256999999999999</v>
      </c>
      <c r="J244" s="153">
        <v>4.0274999999999999</v>
      </c>
      <c r="K244" s="153">
        <v>5.6397000000000004</v>
      </c>
      <c r="L244" s="153">
        <v>5.4985999999999997</v>
      </c>
      <c r="M244" s="153">
        <v>5.6242000000000001</v>
      </c>
      <c r="N244" s="153">
        <v>5.9219999999999997</v>
      </c>
      <c r="O244" s="153">
        <v>6.8471000000000002</v>
      </c>
      <c r="P244" s="153">
        <v>6.9283999999999999</v>
      </c>
      <c r="Q244" s="153">
        <v>7.6714000000000002</v>
      </c>
      <c r="R244" s="153">
        <v>6.7686000000000002</v>
      </c>
    </row>
    <row r="245" spans="1:18" x14ac:dyDescent="0.3">
      <c r="A245" s="149" t="s">
        <v>378</v>
      </c>
      <c r="B245" s="149" t="s">
        <v>234</v>
      </c>
      <c r="C245" s="149">
        <v>140182</v>
      </c>
      <c r="D245" s="152">
        <v>43999</v>
      </c>
      <c r="E245" s="153">
        <v>2561.1705999999999</v>
      </c>
      <c r="F245" s="153">
        <v>3.4762</v>
      </c>
      <c r="G245" s="153">
        <v>3.4773999999999998</v>
      </c>
      <c r="H245" s="153">
        <v>3.855</v>
      </c>
      <c r="I245" s="153">
        <v>3.5754000000000001</v>
      </c>
      <c r="J245" s="153">
        <v>3.7766999999999999</v>
      </c>
      <c r="K245" s="153">
        <v>5.3775000000000004</v>
      </c>
      <c r="L245" s="153">
        <v>5.2302</v>
      </c>
      <c r="M245" s="153">
        <v>5.3528000000000002</v>
      </c>
      <c r="N245" s="153">
        <v>5.6475999999999997</v>
      </c>
      <c r="O245" s="153">
        <v>6.6760000000000002</v>
      </c>
      <c r="P245" s="153">
        <v>6.79</v>
      </c>
      <c r="Q245" s="153">
        <v>7.5896999999999997</v>
      </c>
      <c r="R245" s="153">
        <v>6.5755999999999997</v>
      </c>
    </row>
    <row r="246" spans="1:18" x14ac:dyDescent="0.3">
      <c r="A246" s="149" t="s">
        <v>378</v>
      </c>
      <c r="B246" s="149" t="s">
        <v>419</v>
      </c>
      <c r="C246" s="149">
        <v>140176</v>
      </c>
      <c r="D246" s="152">
        <v>43999</v>
      </c>
      <c r="E246" s="153">
        <v>2329.1963000000001</v>
      </c>
      <c r="F246" s="153">
        <v>3.4775999999999998</v>
      </c>
      <c r="G246" s="153">
        <v>3.4782999999999999</v>
      </c>
      <c r="H246" s="153">
        <v>3.8555999999999999</v>
      </c>
      <c r="I246" s="153">
        <v>3.5760000000000001</v>
      </c>
      <c r="J246" s="153">
        <v>3.7772000000000001</v>
      </c>
      <c r="K246" s="153">
        <v>5.3772000000000002</v>
      </c>
      <c r="L246" s="153">
        <v>5.2286999999999999</v>
      </c>
      <c r="M246" s="153">
        <v>5.3517999999999999</v>
      </c>
      <c r="N246" s="153">
        <v>5.6467999999999998</v>
      </c>
      <c r="O246" s="153">
        <v>6.6669</v>
      </c>
      <c r="P246" s="153">
        <v>6.7634999999999996</v>
      </c>
      <c r="Q246" s="153">
        <v>6.8574999999999999</v>
      </c>
      <c r="R246" s="153">
        <v>6.5751999999999997</v>
      </c>
    </row>
    <row r="247" spans="1:18" x14ac:dyDescent="0.3">
      <c r="A247" s="149" t="s">
        <v>378</v>
      </c>
      <c r="B247" s="149" t="s">
        <v>126</v>
      </c>
      <c r="C247" s="149">
        <v>119164</v>
      </c>
      <c r="D247" s="152">
        <v>43999</v>
      </c>
      <c r="E247" s="153">
        <v>2195.8901000000001</v>
      </c>
      <c r="F247" s="153">
        <v>3.0554000000000001</v>
      </c>
      <c r="G247" s="153">
        <v>2.7898000000000001</v>
      </c>
      <c r="H247" s="153">
        <v>3.3662000000000001</v>
      </c>
      <c r="I247" s="153">
        <v>3.2096</v>
      </c>
      <c r="J247" s="153">
        <v>3.0038</v>
      </c>
      <c r="K247" s="153">
        <v>4.1083999999999996</v>
      </c>
      <c r="L247" s="153">
        <v>4.4851000000000001</v>
      </c>
      <c r="M247" s="153">
        <v>4.6436000000000002</v>
      </c>
      <c r="N247" s="153">
        <v>4.9913999999999996</v>
      </c>
      <c r="O247" s="153">
        <v>6.5278999999999998</v>
      </c>
      <c r="P247" s="153">
        <v>7.0125999999999999</v>
      </c>
      <c r="Q247" s="153">
        <v>7.7660999999999998</v>
      </c>
      <c r="R247" s="153">
        <v>6.28</v>
      </c>
    </row>
    <row r="248" spans="1:18" x14ac:dyDescent="0.3">
      <c r="A248" s="149" t="s">
        <v>378</v>
      </c>
      <c r="B248" s="149" t="s">
        <v>235</v>
      </c>
      <c r="C248" s="149">
        <v>112636</v>
      </c>
      <c r="D248" s="152">
        <v>43999</v>
      </c>
      <c r="E248" s="153">
        <v>2181.6109999999999</v>
      </c>
      <c r="F248" s="153">
        <v>3.0068000000000001</v>
      </c>
      <c r="G248" s="153">
        <v>2.7416999999999998</v>
      </c>
      <c r="H248" s="153">
        <v>3.3174000000000001</v>
      </c>
      <c r="I248" s="153">
        <v>3.1613000000000002</v>
      </c>
      <c r="J248" s="153">
        <v>2.9548000000000001</v>
      </c>
      <c r="K248" s="153">
        <v>4.0582000000000003</v>
      </c>
      <c r="L248" s="153">
        <v>4.4339000000000004</v>
      </c>
      <c r="M248" s="153">
        <v>4.5842000000000001</v>
      </c>
      <c r="N248" s="153">
        <v>4.9164000000000003</v>
      </c>
      <c r="O248" s="153">
        <v>6.4241000000000001</v>
      </c>
      <c r="P248" s="153">
        <v>6.9047000000000001</v>
      </c>
      <c r="Q248" s="153">
        <v>7.8426999999999998</v>
      </c>
      <c r="R248" s="153">
        <v>6.1833</v>
      </c>
    </row>
    <row r="249" spans="1:18" x14ac:dyDescent="0.3">
      <c r="A249" s="149" t="s">
        <v>378</v>
      </c>
      <c r="B249" s="149" t="s">
        <v>420</v>
      </c>
      <c r="C249" s="149">
        <v>102441</v>
      </c>
      <c r="D249" s="152">
        <v>43999</v>
      </c>
      <c r="E249" s="153">
        <v>3036.1810999999998</v>
      </c>
      <c r="F249" s="153">
        <v>4.2813999999999997</v>
      </c>
      <c r="G249" s="153">
        <v>4.0774999999999997</v>
      </c>
      <c r="H249" s="153">
        <v>3.9066999999999998</v>
      </c>
      <c r="I249" s="153">
        <v>3.6625000000000001</v>
      </c>
      <c r="J249" s="153">
        <v>3.7399</v>
      </c>
      <c r="K249" s="153">
        <v>5.2972999999999999</v>
      </c>
      <c r="L249" s="153">
        <v>5.1718999999999999</v>
      </c>
      <c r="M249" s="153">
        <v>5.3003999999999998</v>
      </c>
      <c r="N249" s="153">
        <v>5.5551000000000004</v>
      </c>
      <c r="O249" s="153">
        <v>6.3884999999999996</v>
      </c>
      <c r="P249" s="153">
        <v>6.6947000000000001</v>
      </c>
      <c r="Q249" s="153">
        <v>7.1890999999999998</v>
      </c>
      <c r="R249" s="153">
        <v>6.3766999999999996</v>
      </c>
    </row>
    <row r="250" spans="1:18" x14ac:dyDescent="0.3">
      <c r="A250" s="149" t="s">
        <v>378</v>
      </c>
      <c r="B250" s="149" t="s">
        <v>421</v>
      </c>
      <c r="C250" s="149">
        <v>100538</v>
      </c>
      <c r="D250" s="152">
        <v>43999</v>
      </c>
      <c r="E250" s="153">
        <v>4668.5275000000001</v>
      </c>
      <c r="F250" s="153">
        <v>4.0308000000000002</v>
      </c>
      <c r="G250" s="153">
        <v>3.8271999999999999</v>
      </c>
      <c r="H250" s="153">
        <v>3.6564999999999999</v>
      </c>
      <c r="I250" s="153">
        <v>3.4121000000000001</v>
      </c>
      <c r="J250" s="153">
        <v>3.4891000000000001</v>
      </c>
      <c r="K250" s="153">
        <v>5.0441000000000003</v>
      </c>
      <c r="L250" s="153">
        <v>4.9160000000000004</v>
      </c>
      <c r="M250" s="153">
        <v>5.0411999999999999</v>
      </c>
      <c r="N250" s="153">
        <v>5.2920999999999996</v>
      </c>
      <c r="O250" s="153">
        <v>6.1231999999999998</v>
      </c>
      <c r="P250" s="153">
        <v>6.4287999999999998</v>
      </c>
      <c r="Q250" s="153">
        <v>7.2038000000000002</v>
      </c>
      <c r="R250" s="153">
        <v>6.1113999999999997</v>
      </c>
    </row>
    <row r="251" spans="1:18" x14ac:dyDescent="0.3">
      <c r="A251" s="149" t="s">
        <v>378</v>
      </c>
      <c r="B251" s="149" t="s">
        <v>422</v>
      </c>
      <c r="C251" s="149">
        <v>100546</v>
      </c>
      <c r="D251" s="152">
        <v>43999</v>
      </c>
      <c r="E251" s="153">
        <v>3001.8651</v>
      </c>
      <c r="F251" s="153">
        <v>4.7012999999999998</v>
      </c>
      <c r="G251" s="153">
        <v>4.4977</v>
      </c>
      <c r="H251" s="153">
        <v>4.327</v>
      </c>
      <c r="I251" s="153">
        <v>4.0831</v>
      </c>
      <c r="J251" s="153">
        <v>4.1612</v>
      </c>
      <c r="K251" s="153">
        <v>5.7229000000000001</v>
      </c>
      <c r="L251" s="153">
        <v>5.6097000000000001</v>
      </c>
      <c r="M251" s="153">
        <v>5.7427000000000001</v>
      </c>
      <c r="N251" s="153">
        <v>6.0065</v>
      </c>
      <c r="O251" s="153">
        <v>6.8448000000000002</v>
      </c>
      <c r="P251" s="153">
        <v>7.1464999999999996</v>
      </c>
      <c r="Q251" s="153">
        <v>7.71</v>
      </c>
      <c r="R251" s="153">
        <v>6.8361000000000001</v>
      </c>
    </row>
    <row r="252" spans="1:18" x14ac:dyDescent="0.3">
      <c r="A252" s="149" t="s">
        <v>378</v>
      </c>
      <c r="B252" s="149" t="s">
        <v>127</v>
      </c>
      <c r="C252" s="149">
        <v>118577</v>
      </c>
      <c r="D252" s="152">
        <v>43999</v>
      </c>
      <c r="E252" s="153">
        <v>3015.4373000000001</v>
      </c>
      <c r="F252" s="153">
        <v>4.7831000000000001</v>
      </c>
      <c r="G252" s="153">
        <v>4.5811999999999999</v>
      </c>
      <c r="H252" s="153">
        <v>4.4108999999999998</v>
      </c>
      <c r="I252" s="153">
        <v>4.1694000000000004</v>
      </c>
      <c r="J252" s="153">
        <v>4.2461000000000002</v>
      </c>
      <c r="K252" s="153">
        <v>5.8056000000000001</v>
      </c>
      <c r="L252" s="153">
        <v>5.6828000000000003</v>
      </c>
      <c r="M252" s="153">
        <v>5.8163</v>
      </c>
      <c r="N252" s="153">
        <v>6.0789999999999997</v>
      </c>
      <c r="O252" s="153">
        <v>6.9108999999999998</v>
      </c>
      <c r="P252" s="153">
        <v>7.2148000000000003</v>
      </c>
      <c r="Q252" s="153">
        <v>7.8982000000000001</v>
      </c>
      <c r="R252" s="153">
        <v>6.9028</v>
      </c>
    </row>
    <row r="253" spans="1:18" x14ac:dyDescent="0.3">
      <c r="A253" s="149" t="s">
        <v>378</v>
      </c>
      <c r="B253" s="149" t="s">
        <v>236</v>
      </c>
      <c r="C253" s="149">
        <v>100868</v>
      </c>
      <c r="D253" s="152">
        <v>43999</v>
      </c>
      <c r="E253" s="153">
        <v>3921.7919999999999</v>
      </c>
      <c r="F253" s="153">
        <v>3.9457</v>
      </c>
      <c r="G253" s="153">
        <v>4.1356000000000002</v>
      </c>
      <c r="H253" s="153">
        <v>4.1999000000000004</v>
      </c>
      <c r="I253" s="153">
        <v>3.6619000000000002</v>
      </c>
      <c r="J253" s="153">
        <v>3.6655000000000002</v>
      </c>
      <c r="K253" s="153">
        <v>5.1230000000000002</v>
      </c>
      <c r="L253" s="153">
        <v>5.1283000000000003</v>
      </c>
      <c r="M253" s="153">
        <v>5.2172999999999998</v>
      </c>
      <c r="N253" s="153">
        <v>5.5251999999999999</v>
      </c>
      <c r="O253" s="153">
        <v>6.5294999999999996</v>
      </c>
      <c r="P253" s="153">
        <v>6.9046000000000003</v>
      </c>
      <c r="Q253" s="153">
        <v>7.1908000000000003</v>
      </c>
      <c r="R253" s="153">
        <v>6.4513999999999996</v>
      </c>
    </row>
    <row r="254" spans="1:18" x14ac:dyDescent="0.3">
      <c r="A254" s="149" t="s">
        <v>378</v>
      </c>
      <c r="B254" s="149" t="s">
        <v>128</v>
      </c>
      <c r="C254" s="149">
        <v>119091</v>
      </c>
      <c r="D254" s="152">
        <v>43999</v>
      </c>
      <c r="E254" s="153">
        <v>3945.8665999999998</v>
      </c>
      <c r="F254" s="153">
        <v>4.0456000000000003</v>
      </c>
      <c r="G254" s="153">
        <v>4.2355999999999998</v>
      </c>
      <c r="H254" s="153">
        <v>4.3</v>
      </c>
      <c r="I254" s="153">
        <v>3.7621000000000002</v>
      </c>
      <c r="J254" s="153">
        <v>3.7677999999999998</v>
      </c>
      <c r="K254" s="153">
        <v>5.2257999999999996</v>
      </c>
      <c r="L254" s="153">
        <v>5.2314999999999996</v>
      </c>
      <c r="M254" s="153">
        <v>5.3216000000000001</v>
      </c>
      <c r="N254" s="153">
        <v>5.6311</v>
      </c>
      <c r="O254" s="153">
        <v>6.6364000000000001</v>
      </c>
      <c r="P254" s="153">
        <v>7.0046999999999997</v>
      </c>
      <c r="Q254" s="153">
        <v>7.7175000000000002</v>
      </c>
      <c r="R254" s="153">
        <v>6.5580999999999996</v>
      </c>
    </row>
    <row r="255" spans="1:18" x14ac:dyDescent="0.3">
      <c r="A255" s="149" t="s">
        <v>378</v>
      </c>
      <c r="B255" s="149" t="s">
        <v>237</v>
      </c>
      <c r="C255" s="149">
        <v>118902</v>
      </c>
      <c r="D255" s="152">
        <v>43999</v>
      </c>
      <c r="E255" s="153">
        <v>1989.1190999999999</v>
      </c>
      <c r="F255" s="153">
        <v>4.7624000000000004</v>
      </c>
      <c r="G255" s="153">
        <v>4.8383000000000003</v>
      </c>
      <c r="H255" s="153">
        <v>4.6241000000000003</v>
      </c>
      <c r="I255" s="153">
        <v>3.8690000000000002</v>
      </c>
      <c r="J255" s="153">
        <v>3.8801000000000001</v>
      </c>
      <c r="K255" s="153">
        <v>4.7697000000000003</v>
      </c>
      <c r="L255" s="153">
        <v>4.9305000000000003</v>
      </c>
      <c r="M255" s="153">
        <v>5.1638999999999999</v>
      </c>
      <c r="N255" s="153">
        <v>5.5148999999999999</v>
      </c>
      <c r="O255" s="153">
        <v>6.6505000000000001</v>
      </c>
      <c r="P255" s="153">
        <v>6.9714</v>
      </c>
      <c r="Q255" s="153">
        <v>4.3765000000000001</v>
      </c>
      <c r="R255" s="153">
        <v>6.5256999999999996</v>
      </c>
    </row>
    <row r="256" spans="1:18" x14ac:dyDescent="0.3">
      <c r="A256" s="149" t="s">
        <v>378</v>
      </c>
      <c r="B256" s="149" t="s">
        <v>129</v>
      </c>
      <c r="C256" s="149">
        <v>120038</v>
      </c>
      <c r="D256" s="152">
        <v>43999</v>
      </c>
      <c r="E256" s="153">
        <v>1997.6994999999999</v>
      </c>
      <c r="F256" s="153">
        <v>4.8606999999999996</v>
      </c>
      <c r="G256" s="153">
        <v>4.9370000000000003</v>
      </c>
      <c r="H256" s="153">
        <v>4.7225999999999999</v>
      </c>
      <c r="I256" s="153">
        <v>3.9678</v>
      </c>
      <c r="J256" s="153">
        <v>3.9790000000000001</v>
      </c>
      <c r="K256" s="153">
        <v>4.8715000000000002</v>
      </c>
      <c r="L256" s="153">
        <v>5.0353000000000003</v>
      </c>
      <c r="M256" s="153">
        <v>5.2689000000000004</v>
      </c>
      <c r="N256" s="153">
        <v>5.6208999999999998</v>
      </c>
      <c r="O256" s="153">
        <v>6.7283999999999997</v>
      </c>
      <c r="P256" s="153">
        <v>7.0427</v>
      </c>
      <c r="Q256" s="153">
        <v>7.7342000000000004</v>
      </c>
      <c r="R256" s="153">
        <v>6.6105</v>
      </c>
    </row>
    <row r="257" spans="1:18" x14ac:dyDescent="0.3">
      <c r="A257" s="149" t="s">
        <v>378</v>
      </c>
      <c r="B257" s="149" t="s">
        <v>423</v>
      </c>
      <c r="C257" s="149">
        <v>118907</v>
      </c>
      <c r="D257" s="152">
        <v>43999</v>
      </c>
      <c r="E257" s="153">
        <v>2925.3760000000002</v>
      </c>
      <c r="F257" s="153">
        <v>3.9693999999999998</v>
      </c>
      <c r="G257" s="153">
        <v>4.0456000000000003</v>
      </c>
      <c r="H257" s="153">
        <v>3.8306</v>
      </c>
      <c r="I257" s="153">
        <v>3.0752999999999999</v>
      </c>
      <c r="J257" s="153">
        <v>3.0849000000000002</v>
      </c>
      <c r="K257" s="153">
        <v>3.9695999999999998</v>
      </c>
      <c r="L257" s="153">
        <v>4.1238000000000001</v>
      </c>
      <c r="M257" s="153">
        <v>4.3463000000000003</v>
      </c>
      <c r="N257" s="153">
        <v>4.6848000000000001</v>
      </c>
      <c r="O257" s="153">
        <v>5.7613000000000003</v>
      </c>
      <c r="P257" s="153">
        <v>6.0603999999999996</v>
      </c>
      <c r="Q257" s="153">
        <v>6.3080999999999996</v>
      </c>
      <c r="R257" s="153">
        <v>5.6515000000000004</v>
      </c>
    </row>
    <row r="258" spans="1:18" x14ac:dyDescent="0.3">
      <c r="A258" s="149" t="s">
        <v>378</v>
      </c>
      <c r="B258" s="149" t="s">
        <v>238</v>
      </c>
      <c r="C258" s="149">
        <v>103340</v>
      </c>
      <c r="D258" s="152">
        <v>43999</v>
      </c>
      <c r="E258" s="153">
        <v>295.59249999999997</v>
      </c>
      <c r="F258" s="153">
        <v>4.8163999999999998</v>
      </c>
      <c r="G258" s="153">
        <v>5.1143000000000001</v>
      </c>
      <c r="H258" s="153">
        <v>4.9509999999999996</v>
      </c>
      <c r="I258" s="153">
        <v>4.2396000000000003</v>
      </c>
      <c r="J258" s="153">
        <v>4.2792000000000003</v>
      </c>
      <c r="K258" s="153">
        <v>5.5361000000000002</v>
      </c>
      <c r="L258" s="153">
        <v>5.3620000000000001</v>
      </c>
      <c r="M258" s="153">
        <v>5.4156000000000004</v>
      </c>
      <c r="N258" s="153">
        <v>5.6959</v>
      </c>
      <c r="O258" s="153">
        <v>6.6712999999999996</v>
      </c>
      <c r="P258" s="153">
        <v>7.0077999999999996</v>
      </c>
      <c r="Q258" s="153">
        <v>7.7103000000000002</v>
      </c>
      <c r="R258" s="153">
        <v>6.5829000000000004</v>
      </c>
    </row>
    <row r="259" spans="1:18" x14ac:dyDescent="0.3">
      <c r="A259" s="149" t="s">
        <v>378</v>
      </c>
      <c r="B259" s="149" t="s">
        <v>130</v>
      </c>
      <c r="C259" s="149">
        <v>120197</v>
      </c>
      <c r="D259" s="152">
        <v>43999</v>
      </c>
      <c r="E259" s="153">
        <v>296.96370000000002</v>
      </c>
      <c r="F259" s="153">
        <v>4.9417</v>
      </c>
      <c r="G259" s="153">
        <v>5.2340999999999998</v>
      </c>
      <c r="H259" s="153">
        <v>5.0705999999999998</v>
      </c>
      <c r="I259" s="153">
        <v>4.3601000000000001</v>
      </c>
      <c r="J259" s="153">
        <v>4.3994999999999997</v>
      </c>
      <c r="K259" s="153">
        <v>5.6566999999999998</v>
      </c>
      <c r="L259" s="153">
        <v>5.4668999999999999</v>
      </c>
      <c r="M259" s="153">
        <v>5.5107999999999997</v>
      </c>
      <c r="N259" s="153">
        <v>5.7869000000000002</v>
      </c>
      <c r="O259" s="153">
        <v>6.7499000000000002</v>
      </c>
      <c r="P259" s="153">
        <v>7.0773999999999999</v>
      </c>
      <c r="Q259" s="153">
        <v>7.7691999999999997</v>
      </c>
      <c r="R259" s="153">
        <v>6.6661000000000001</v>
      </c>
    </row>
    <row r="260" spans="1:18" x14ac:dyDescent="0.3">
      <c r="A260" s="149" t="s">
        <v>378</v>
      </c>
      <c r="B260" s="149" t="s">
        <v>239</v>
      </c>
      <c r="C260" s="149">
        <v>113096</v>
      </c>
      <c r="D260" s="152">
        <v>43999</v>
      </c>
      <c r="E260" s="153">
        <v>2138.2156</v>
      </c>
      <c r="F260" s="153">
        <v>3.1326999999999998</v>
      </c>
      <c r="G260" s="153">
        <v>3.9268999999999998</v>
      </c>
      <c r="H260" s="153">
        <v>4.0724999999999998</v>
      </c>
      <c r="I260" s="153">
        <v>4.2331000000000003</v>
      </c>
      <c r="J260" s="153">
        <v>4.2435999999999998</v>
      </c>
      <c r="K260" s="153">
        <v>5.7607999999999997</v>
      </c>
      <c r="L260" s="153">
        <v>5.5547000000000004</v>
      </c>
      <c r="M260" s="153">
        <v>5.6315999999999997</v>
      </c>
      <c r="N260" s="153">
        <v>5.8666</v>
      </c>
      <c r="O260" s="153">
        <v>6.7473000000000001</v>
      </c>
      <c r="P260" s="153">
        <v>7.0109000000000004</v>
      </c>
      <c r="Q260" s="153">
        <v>7.9389000000000003</v>
      </c>
      <c r="R260" s="153">
        <v>6.6891999999999996</v>
      </c>
    </row>
    <row r="261" spans="1:18" x14ac:dyDescent="0.3">
      <c r="A261" s="149" t="s">
        <v>378</v>
      </c>
      <c r="B261" s="149" t="s">
        <v>131</v>
      </c>
      <c r="C261" s="149">
        <v>118345</v>
      </c>
      <c r="D261" s="152">
        <v>43999</v>
      </c>
      <c r="E261" s="153">
        <v>2154.1006000000002</v>
      </c>
      <c r="F261" s="153">
        <v>3.1739999999999999</v>
      </c>
      <c r="G261" s="153">
        <v>3.9668999999999999</v>
      </c>
      <c r="H261" s="153">
        <v>4.1127000000000002</v>
      </c>
      <c r="I261" s="153">
        <v>4.2732000000000001</v>
      </c>
      <c r="J261" s="153">
        <v>4.2838000000000003</v>
      </c>
      <c r="K261" s="153">
        <v>5.8014999999999999</v>
      </c>
      <c r="L261" s="153">
        <v>5.5967000000000002</v>
      </c>
      <c r="M261" s="153">
        <v>5.6821000000000002</v>
      </c>
      <c r="N261" s="153">
        <v>5.9351000000000003</v>
      </c>
      <c r="O261" s="153">
        <v>6.8555999999999999</v>
      </c>
      <c r="P261" s="153">
        <v>7.1193</v>
      </c>
      <c r="Q261" s="153">
        <v>7.7629999999999999</v>
      </c>
      <c r="R261" s="153">
        <v>6.7842000000000002</v>
      </c>
    </row>
    <row r="262" spans="1:18" x14ac:dyDescent="0.3">
      <c r="A262" s="149" t="s">
        <v>378</v>
      </c>
      <c r="B262" s="149" t="s">
        <v>132</v>
      </c>
      <c r="C262" s="149">
        <v>118364</v>
      </c>
      <c r="D262" s="152">
        <v>43999</v>
      </c>
      <c r="E262" s="153">
        <v>2425.3128000000002</v>
      </c>
      <c r="F262" s="153">
        <v>4.0080999999999998</v>
      </c>
      <c r="G262" s="153">
        <v>4.1265000000000001</v>
      </c>
      <c r="H262" s="153">
        <v>4.2511000000000001</v>
      </c>
      <c r="I262" s="153">
        <v>3.7364999999999999</v>
      </c>
      <c r="J262" s="153">
        <v>3.7734000000000001</v>
      </c>
      <c r="K262" s="153">
        <v>4.9678000000000004</v>
      </c>
      <c r="L262" s="153">
        <v>5.0564999999999998</v>
      </c>
      <c r="M262" s="153">
        <v>5.1403999999999996</v>
      </c>
      <c r="N262" s="153">
        <v>5.4249000000000001</v>
      </c>
      <c r="O262" s="153">
        <v>6.5753000000000004</v>
      </c>
      <c r="P262" s="153">
        <v>6.9634</v>
      </c>
      <c r="Q262" s="153">
        <v>7.6737000000000002</v>
      </c>
      <c r="R262" s="153">
        <v>6.4058999999999999</v>
      </c>
    </row>
    <row r="263" spans="1:18" x14ac:dyDescent="0.3">
      <c r="A263" s="149" t="s">
        <v>378</v>
      </c>
      <c r="B263" s="149" t="s">
        <v>240</v>
      </c>
      <c r="C263" s="149">
        <v>108690</v>
      </c>
      <c r="D263" s="152">
        <v>43999</v>
      </c>
      <c r="E263" s="153">
        <v>2414.0567999999998</v>
      </c>
      <c r="F263" s="153">
        <v>3.9573</v>
      </c>
      <c r="G263" s="153">
        <v>4.0761000000000003</v>
      </c>
      <c r="H263" s="153">
        <v>4.2011000000000003</v>
      </c>
      <c r="I263" s="153">
        <v>3.6861999999999999</v>
      </c>
      <c r="J263" s="153">
        <v>3.7206999999999999</v>
      </c>
      <c r="K263" s="153">
        <v>4.9146000000000001</v>
      </c>
      <c r="L263" s="153">
        <v>5.0025000000000004</v>
      </c>
      <c r="M263" s="153">
        <v>5.0857999999999999</v>
      </c>
      <c r="N263" s="153">
        <v>5.3693999999999997</v>
      </c>
      <c r="O263" s="153">
        <v>6.5026000000000002</v>
      </c>
      <c r="P263" s="153">
        <v>6.8863000000000003</v>
      </c>
      <c r="Q263" s="153">
        <v>5.5831999999999997</v>
      </c>
      <c r="R263" s="153">
        <v>6.3379000000000003</v>
      </c>
    </row>
    <row r="264" spans="1:18" x14ac:dyDescent="0.3">
      <c r="A264" s="149" t="s">
        <v>378</v>
      </c>
      <c r="B264" s="149" t="s">
        <v>133</v>
      </c>
      <c r="C264" s="149">
        <v>125345</v>
      </c>
      <c r="D264" s="152">
        <v>43999</v>
      </c>
      <c r="E264" s="153">
        <v>1554.9722999999999</v>
      </c>
      <c r="F264" s="153">
        <v>3.1433</v>
      </c>
      <c r="G264" s="153">
        <v>3.5297999999999998</v>
      </c>
      <c r="H264" s="153">
        <v>3.6139999999999999</v>
      </c>
      <c r="I264" s="153">
        <v>3.2865000000000002</v>
      </c>
      <c r="J264" s="153">
        <v>3.1537000000000002</v>
      </c>
      <c r="K264" s="153">
        <v>3.5489999999999999</v>
      </c>
      <c r="L264" s="153">
        <v>4.1562000000000001</v>
      </c>
      <c r="M264" s="153">
        <v>4.4402999999999997</v>
      </c>
      <c r="N264" s="153">
        <v>4.8226000000000004</v>
      </c>
      <c r="O264" s="153">
        <v>6.0407999999999999</v>
      </c>
      <c r="P264" s="153">
        <v>6.4625000000000004</v>
      </c>
      <c r="Q264" s="153">
        <v>6.9166999999999996</v>
      </c>
      <c r="R264" s="153">
        <v>5.8205999999999998</v>
      </c>
    </row>
    <row r="265" spans="1:18" x14ac:dyDescent="0.3">
      <c r="A265" s="149" t="s">
        <v>378</v>
      </c>
      <c r="B265" s="149" t="s">
        <v>241</v>
      </c>
      <c r="C265" s="149">
        <v>125259</v>
      </c>
      <c r="D265" s="152">
        <v>43999</v>
      </c>
      <c r="E265" s="153">
        <v>1549.8452</v>
      </c>
      <c r="F265" s="153">
        <v>3.0948000000000002</v>
      </c>
      <c r="G265" s="153">
        <v>3.4794</v>
      </c>
      <c r="H265" s="153">
        <v>3.5640000000000001</v>
      </c>
      <c r="I265" s="153">
        <v>3.2364999999999999</v>
      </c>
      <c r="J265" s="153">
        <v>3.1036000000000001</v>
      </c>
      <c r="K265" s="153">
        <v>3.4988000000000001</v>
      </c>
      <c r="L265" s="153">
        <v>4.1054000000000004</v>
      </c>
      <c r="M265" s="153">
        <v>4.3887999999999998</v>
      </c>
      <c r="N265" s="153">
        <v>4.7704000000000004</v>
      </c>
      <c r="O265" s="153">
        <v>5.9878</v>
      </c>
      <c r="P265" s="153">
        <v>6.4093</v>
      </c>
      <c r="Q265" s="153">
        <v>6.8632</v>
      </c>
      <c r="R265" s="153">
        <v>5.7676999999999996</v>
      </c>
    </row>
    <row r="266" spans="1:18" x14ac:dyDescent="0.3">
      <c r="A266" s="149" t="s">
        <v>378</v>
      </c>
      <c r="B266" s="149" t="s">
        <v>242</v>
      </c>
      <c r="C266" s="149">
        <v>115991</v>
      </c>
      <c r="D266" s="152">
        <v>43999</v>
      </c>
      <c r="E266" s="153">
        <v>1941.5445</v>
      </c>
      <c r="F266" s="153">
        <v>2.6697000000000002</v>
      </c>
      <c r="G266" s="153">
        <v>2.8155999999999999</v>
      </c>
      <c r="H266" s="153">
        <v>3.2896000000000001</v>
      </c>
      <c r="I266" s="153">
        <v>3.0451999999999999</v>
      </c>
      <c r="J266" s="153">
        <v>2.9984000000000002</v>
      </c>
      <c r="K266" s="153">
        <v>4.3540999999999999</v>
      </c>
      <c r="L266" s="153">
        <v>4.8305999999999996</v>
      </c>
      <c r="M266" s="153">
        <v>5.0587999999999997</v>
      </c>
      <c r="N266" s="153">
        <v>5.3916000000000004</v>
      </c>
      <c r="O266" s="153">
        <v>6.5552999999999999</v>
      </c>
      <c r="P266" s="153">
        <v>7.0044000000000004</v>
      </c>
      <c r="Q266" s="153">
        <v>7.9702000000000002</v>
      </c>
      <c r="R266" s="153">
        <v>6.3907999999999996</v>
      </c>
    </row>
    <row r="267" spans="1:18" x14ac:dyDescent="0.3">
      <c r="A267" s="149" t="s">
        <v>378</v>
      </c>
      <c r="B267" s="149" t="s">
        <v>134</v>
      </c>
      <c r="C267" s="149">
        <v>119135</v>
      </c>
      <c r="D267" s="152">
        <v>43999</v>
      </c>
      <c r="E267" s="153">
        <v>1955.7437</v>
      </c>
      <c r="F267" s="153">
        <v>2.7698</v>
      </c>
      <c r="G267" s="153">
        <v>2.9159000000000002</v>
      </c>
      <c r="H267" s="153">
        <v>3.3898000000000001</v>
      </c>
      <c r="I267" s="153">
        <v>3.1448999999999998</v>
      </c>
      <c r="J267" s="153">
        <v>3.0983999999999998</v>
      </c>
      <c r="K267" s="153">
        <v>4.4550000000000001</v>
      </c>
      <c r="L267" s="153">
        <v>4.9324000000000003</v>
      </c>
      <c r="M267" s="153">
        <v>5.1623000000000001</v>
      </c>
      <c r="N267" s="153">
        <v>5.4968000000000004</v>
      </c>
      <c r="O267" s="153">
        <v>6.6620999999999997</v>
      </c>
      <c r="P267" s="153">
        <v>7.1117999999999997</v>
      </c>
      <c r="Q267" s="153">
        <v>7.7896000000000001</v>
      </c>
      <c r="R267" s="153">
        <v>6.4972000000000003</v>
      </c>
    </row>
    <row r="268" spans="1:18" x14ac:dyDescent="0.3">
      <c r="A268" s="149" t="s">
        <v>378</v>
      </c>
      <c r="B268" s="149" t="s">
        <v>135</v>
      </c>
      <c r="C268" s="149">
        <v>147938</v>
      </c>
      <c r="D268" s="152">
        <v>43999</v>
      </c>
      <c r="E268" s="153">
        <v>1954.5864999999999</v>
      </c>
      <c r="F268" s="153">
        <v>2.8088000000000002</v>
      </c>
      <c r="G268" s="153">
        <v>2.8092000000000001</v>
      </c>
      <c r="H268" s="153">
        <v>3.2111999999999998</v>
      </c>
      <c r="I268" s="153">
        <v>3.0123000000000002</v>
      </c>
      <c r="J268" s="153">
        <v>3.2246000000000001</v>
      </c>
      <c r="K268" s="153">
        <v>4.351</v>
      </c>
      <c r="L268" s="153"/>
      <c r="M268" s="153"/>
      <c r="N268" s="153"/>
      <c r="O268" s="153"/>
      <c r="P268" s="153"/>
      <c r="Q268" s="153">
        <v>4.6738</v>
      </c>
      <c r="R268" s="153"/>
    </row>
    <row r="269" spans="1:18" x14ac:dyDescent="0.3">
      <c r="A269" s="149" t="s">
        <v>378</v>
      </c>
      <c r="B269" s="149" t="s">
        <v>136</v>
      </c>
      <c r="C269" s="149">
        <v>147940</v>
      </c>
      <c r="D269" s="152">
        <v>43999</v>
      </c>
      <c r="E269" s="153">
        <v>1956.4132</v>
      </c>
      <c r="F269" s="153">
        <v>2.7633000000000001</v>
      </c>
      <c r="G269" s="153">
        <v>2.9304000000000001</v>
      </c>
      <c r="H269" s="153">
        <v>3.3921000000000001</v>
      </c>
      <c r="I269" s="153">
        <v>3.1335000000000002</v>
      </c>
      <c r="J269" s="153">
        <v>3.1105</v>
      </c>
      <c r="K269" s="153">
        <v>4.4797000000000002</v>
      </c>
      <c r="L269" s="153"/>
      <c r="M269" s="153"/>
      <c r="N269" s="153"/>
      <c r="O269" s="153"/>
      <c r="P269" s="153"/>
      <c r="Q269" s="153">
        <v>4.8659999999999997</v>
      </c>
      <c r="R269" s="153"/>
    </row>
    <row r="270" spans="1:18" x14ac:dyDescent="0.3">
      <c r="A270" s="149" t="s">
        <v>378</v>
      </c>
      <c r="B270" s="149" t="s">
        <v>137</v>
      </c>
      <c r="C270" s="149">
        <v>147937</v>
      </c>
      <c r="D270" s="152">
        <v>43999</v>
      </c>
      <c r="E270" s="153">
        <v>1956.0989</v>
      </c>
      <c r="F270" s="153">
        <v>2.6890000000000001</v>
      </c>
      <c r="G270" s="153">
        <v>2.8879000000000001</v>
      </c>
      <c r="H270" s="153">
        <v>3.3765999999999998</v>
      </c>
      <c r="I270" s="153">
        <v>3.1438000000000001</v>
      </c>
      <c r="J270" s="153">
        <v>3.0939000000000001</v>
      </c>
      <c r="K270" s="153">
        <v>4.4542999999999999</v>
      </c>
      <c r="L270" s="153"/>
      <c r="M270" s="153"/>
      <c r="N270" s="153"/>
      <c r="O270" s="153"/>
      <c r="P270" s="153"/>
      <c r="Q270" s="153">
        <v>4.8304</v>
      </c>
      <c r="R270" s="153"/>
    </row>
    <row r="271" spans="1:18" x14ac:dyDescent="0.3">
      <c r="A271" s="149" t="s">
        <v>378</v>
      </c>
      <c r="B271" s="149" t="s">
        <v>138</v>
      </c>
      <c r="C271" s="149">
        <v>147939</v>
      </c>
      <c r="D271" s="152">
        <v>43999</v>
      </c>
      <c r="E271" s="153">
        <v>1956.2396000000001</v>
      </c>
      <c r="F271" s="153">
        <v>2.6385000000000001</v>
      </c>
      <c r="G271" s="153">
        <v>2.95</v>
      </c>
      <c r="H271" s="153">
        <v>3.3283999999999998</v>
      </c>
      <c r="I271" s="153">
        <v>3.1082999999999998</v>
      </c>
      <c r="J271" s="153">
        <v>3.1076999999999999</v>
      </c>
      <c r="K271" s="153">
        <v>4.4444999999999997</v>
      </c>
      <c r="L271" s="153"/>
      <c r="M271" s="153"/>
      <c r="N271" s="153"/>
      <c r="O271" s="153"/>
      <c r="P271" s="153"/>
      <c r="Q271" s="153">
        <v>4.8402000000000003</v>
      </c>
      <c r="R271" s="153"/>
    </row>
    <row r="272" spans="1:18" x14ac:dyDescent="0.3">
      <c r="A272" s="149" t="s">
        <v>378</v>
      </c>
      <c r="B272" s="149" t="s">
        <v>243</v>
      </c>
      <c r="C272" s="149">
        <v>104486</v>
      </c>
      <c r="D272" s="152">
        <v>43999</v>
      </c>
      <c r="E272" s="153">
        <v>2741.768</v>
      </c>
      <c r="F272" s="153">
        <v>3.407</v>
      </c>
      <c r="G272" s="153">
        <v>4.2001999999999997</v>
      </c>
      <c r="H272" s="153">
        <v>4.2031000000000001</v>
      </c>
      <c r="I272" s="153">
        <v>3.6762999999999999</v>
      </c>
      <c r="J272" s="153">
        <v>3.7370000000000001</v>
      </c>
      <c r="K272" s="153">
        <v>4.9390000000000001</v>
      </c>
      <c r="L272" s="153">
        <v>5.0255999999999998</v>
      </c>
      <c r="M272" s="153">
        <v>5.1497999999999999</v>
      </c>
      <c r="N272" s="153">
        <v>5.4325999999999999</v>
      </c>
      <c r="O272" s="153">
        <v>6.5911999999999997</v>
      </c>
      <c r="P272" s="153">
        <v>6.9679000000000002</v>
      </c>
      <c r="Q272" s="153">
        <v>7.7030000000000003</v>
      </c>
      <c r="R272" s="153">
        <v>6.4504999999999999</v>
      </c>
    </row>
    <row r="273" spans="1:18" x14ac:dyDescent="0.3">
      <c r="A273" s="149" t="s">
        <v>378</v>
      </c>
      <c r="B273" s="149" t="s">
        <v>139</v>
      </c>
      <c r="C273" s="149">
        <v>120537</v>
      </c>
      <c r="D273" s="152">
        <v>43999</v>
      </c>
      <c r="E273" s="153">
        <v>2755.6862000000001</v>
      </c>
      <c r="F273" s="153">
        <v>3.4771999999999998</v>
      </c>
      <c r="G273" s="153">
        <v>4.2709000000000001</v>
      </c>
      <c r="H273" s="153">
        <v>4.2736000000000001</v>
      </c>
      <c r="I273" s="153">
        <v>3.7467999999999999</v>
      </c>
      <c r="J273" s="153">
        <v>3.8075000000000001</v>
      </c>
      <c r="K273" s="153">
        <v>5.0103</v>
      </c>
      <c r="L273" s="153">
        <v>5.0976999999999997</v>
      </c>
      <c r="M273" s="153">
        <v>5.2225999999999999</v>
      </c>
      <c r="N273" s="153">
        <v>5.5064000000000002</v>
      </c>
      <c r="O273" s="153">
        <v>6.6658999999999997</v>
      </c>
      <c r="P273" s="153">
        <v>7.0427999999999997</v>
      </c>
      <c r="Q273" s="153">
        <v>7.7432999999999996</v>
      </c>
      <c r="R273" s="153">
        <v>6.5251000000000001</v>
      </c>
    </row>
    <row r="274" spans="1:18" x14ac:dyDescent="0.3">
      <c r="A274" s="149" t="s">
        <v>378</v>
      </c>
      <c r="B274" s="149" t="s">
        <v>424</v>
      </c>
      <c r="C274" s="149">
        <v>104488</v>
      </c>
      <c r="D274" s="152">
        <v>43999</v>
      </c>
      <c r="E274" s="153">
        <v>2493.5603000000001</v>
      </c>
      <c r="F274" s="153">
        <v>2.8765000000000001</v>
      </c>
      <c r="G274" s="153">
        <v>3.6703000000000001</v>
      </c>
      <c r="H274" s="153">
        <v>3.6728999999999998</v>
      </c>
      <c r="I274" s="153">
        <v>3.1459000000000001</v>
      </c>
      <c r="J274" s="153">
        <v>3.2056</v>
      </c>
      <c r="K274" s="153">
        <v>4.4034000000000004</v>
      </c>
      <c r="L274" s="153">
        <v>4.4866999999999999</v>
      </c>
      <c r="M274" s="153">
        <v>4.6074000000000002</v>
      </c>
      <c r="N274" s="153">
        <v>4.8808999999999996</v>
      </c>
      <c r="O274" s="153">
        <v>6.0117000000000003</v>
      </c>
      <c r="P274" s="153">
        <v>6.3590999999999998</v>
      </c>
      <c r="Q274" s="153">
        <v>6.9535999999999998</v>
      </c>
      <c r="R274" s="153">
        <v>5.8907999999999996</v>
      </c>
    </row>
    <row r="275" spans="1:18" x14ac:dyDescent="0.3">
      <c r="A275" s="149" t="s">
        <v>378</v>
      </c>
      <c r="B275" s="149" t="s">
        <v>140</v>
      </c>
      <c r="C275" s="149">
        <v>147157</v>
      </c>
      <c r="D275" s="152">
        <v>43999</v>
      </c>
      <c r="E275" s="153">
        <v>1055.3679999999999</v>
      </c>
      <c r="F275" s="153">
        <v>2.7496999999999998</v>
      </c>
      <c r="G275" s="153">
        <v>2.7501000000000002</v>
      </c>
      <c r="H275" s="153">
        <v>2.7909999999999999</v>
      </c>
      <c r="I275" s="153">
        <v>2.8605999999999998</v>
      </c>
      <c r="J275" s="153">
        <v>2.8348</v>
      </c>
      <c r="K275" s="153">
        <v>2.7096</v>
      </c>
      <c r="L275" s="153">
        <v>3.7755000000000001</v>
      </c>
      <c r="M275" s="153">
        <v>4.1761999999999997</v>
      </c>
      <c r="N275" s="153">
        <v>4.5167000000000002</v>
      </c>
      <c r="O275" s="153"/>
      <c r="P275" s="153"/>
      <c r="Q275" s="153">
        <v>4.7866999999999997</v>
      </c>
      <c r="R275" s="153"/>
    </row>
    <row r="276" spans="1:18" x14ac:dyDescent="0.3">
      <c r="A276" s="149" t="s">
        <v>378</v>
      </c>
      <c r="B276" s="149" t="s">
        <v>244</v>
      </c>
      <c r="C276" s="149">
        <v>147153</v>
      </c>
      <c r="D276" s="152">
        <v>43999</v>
      </c>
      <c r="E276" s="153">
        <v>1054.0336</v>
      </c>
      <c r="F276" s="153">
        <v>2.6423999999999999</v>
      </c>
      <c r="G276" s="153">
        <v>2.6404000000000001</v>
      </c>
      <c r="H276" s="153">
        <v>2.6812</v>
      </c>
      <c r="I276" s="153">
        <v>2.7507000000000001</v>
      </c>
      <c r="J276" s="153">
        <v>2.7244999999999999</v>
      </c>
      <c r="K276" s="153">
        <v>2.5990000000000002</v>
      </c>
      <c r="L276" s="153">
        <v>3.6638999999999999</v>
      </c>
      <c r="M276" s="153">
        <v>4.0632999999999999</v>
      </c>
      <c r="N276" s="153">
        <v>4.4021999999999997</v>
      </c>
      <c r="O276" s="153"/>
      <c r="P276" s="153"/>
      <c r="Q276" s="153">
        <v>4.6718000000000002</v>
      </c>
      <c r="R276" s="153"/>
    </row>
    <row r="277" spans="1:18" x14ac:dyDescent="0.3">
      <c r="A277" s="149" t="s">
        <v>378</v>
      </c>
      <c r="B277" s="149" t="s">
        <v>245</v>
      </c>
      <c r="C277" s="149">
        <v>100234</v>
      </c>
      <c r="D277" s="152">
        <v>43999</v>
      </c>
      <c r="E277" s="153">
        <v>54.521999999999998</v>
      </c>
      <c r="F277" s="153">
        <v>3.9502000000000002</v>
      </c>
      <c r="G277" s="153">
        <v>3.6831</v>
      </c>
      <c r="H277" s="153">
        <v>3.9144999999999999</v>
      </c>
      <c r="I277" s="153">
        <v>3.7734999999999999</v>
      </c>
      <c r="J277" s="153">
        <v>3.6371000000000002</v>
      </c>
      <c r="K277" s="153">
        <v>4.5605000000000002</v>
      </c>
      <c r="L277" s="153">
        <v>4.8464999999999998</v>
      </c>
      <c r="M277" s="153">
        <v>5.0502000000000002</v>
      </c>
      <c r="N277" s="153">
        <v>5.4017999999999997</v>
      </c>
      <c r="O277" s="153">
        <v>6.6079999999999997</v>
      </c>
      <c r="P277" s="153">
        <v>7.0065</v>
      </c>
      <c r="Q277" s="153">
        <v>7.8376999999999999</v>
      </c>
      <c r="R277" s="153">
        <v>6.4756</v>
      </c>
    </row>
    <row r="278" spans="1:18" x14ac:dyDescent="0.3">
      <c r="A278" s="149" t="s">
        <v>378</v>
      </c>
      <c r="B278" s="149" t="s">
        <v>141</v>
      </c>
      <c r="C278" s="149">
        <v>120406</v>
      </c>
      <c r="D278" s="152">
        <v>43999</v>
      </c>
      <c r="E278" s="153">
        <v>54.845300000000002</v>
      </c>
      <c r="F278" s="153">
        <v>3.9935</v>
      </c>
      <c r="G278" s="153">
        <v>3.7502</v>
      </c>
      <c r="H278" s="153">
        <v>3.9961000000000002</v>
      </c>
      <c r="I278" s="153">
        <v>3.8513999999999999</v>
      </c>
      <c r="J278" s="153">
        <v>3.7170999999999998</v>
      </c>
      <c r="K278" s="153">
        <v>4.6413000000000002</v>
      </c>
      <c r="L278" s="153">
        <v>4.9283000000000001</v>
      </c>
      <c r="M278" s="153">
        <v>5.1332000000000004</v>
      </c>
      <c r="N278" s="153">
        <v>5.4859</v>
      </c>
      <c r="O278" s="153">
        <v>6.6924999999999999</v>
      </c>
      <c r="P278" s="153">
        <v>7.0900999999999996</v>
      </c>
      <c r="Q278" s="153">
        <v>7.7961999999999998</v>
      </c>
      <c r="R278" s="153">
        <v>6.5606999999999998</v>
      </c>
    </row>
    <row r="279" spans="1:18" x14ac:dyDescent="0.3">
      <c r="A279" s="149" t="s">
        <v>378</v>
      </c>
      <c r="B279" s="149" t="s">
        <v>425</v>
      </c>
      <c r="C279" s="149">
        <v>100247</v>
      </c>
      <c r="D279" s="152">
        <v>43999</v>
      </c>
      <c r="E279" s="153">
        <v>31.351299999999998</v>
      </c>
      <c r="F279" s="153">
        <v>3.8424</v>
      </c>
      <c r="G279" s="153">
        <v>3.649</v>
      </c>
      <c r="H279" s="153">
        <v>3.8946999999999998</v>
      </c>
      <c r="I279" s="153">
        <v>3.7642000000000002</v>
      </c>
      <c r="J279" s="153">
        <v>3.6353</v>
      </c>
      <c r="K279" s="153">
        <v>4.5606999999999998</v>
      </c>
      <c r="L279" s="153">
        <v>4.8463000000000003</v>
      </c>
      <c r="M279" s="153">
        <v>5.0503999999999998</v>
      </c>
      <c r="N279" s="153">
        <v>5.4020999999999999</v>
      </c>
      <c r="O279" s="153">
        <v>6.6079999999999997</v>
      </c>
      <c r="P279" s="153">
        <v>7.0065</v>
      </c>
      <c r="Q279" s="153">
        <v>7.3597999999999999</v>
      </c>
      <c r="R279" s="153">
        <v>6.4756</v>
      </c>
    </row>
    <row r="280" spans="1:18" x14ac:dyDescent="0.3">
      <c r="A280" s="149" t="s">
        <v>378</v>
      </c>
      <c r="B280" s="149" t="s">
        <v>142</v>
      </c>
      <c r="C280" s="149">
        <v>119766</v>
      </c>
      <c r="D280" s="152">
        <v>43999</v>
      </c>
      <c r="E280" s="153">
        <v>4054.8528999999999</v>
      </c>
      <c r="F280" s="153">
        <v>4.0141999999999998</v>
      </c>
      <c r="G280" s="153">
        <v>5.5517000000000003</v>
      </c>
      <c r="H280" s="153">
        <v>5.1756000000000002</v>
      </c>
      <c r="I280" s="153">
        <v>4.1795</v>
      </c>
      <c r="J280" s="153">
        <v>4.0143000000000004</v>
      </c>
      <c r="K280" s="153">
        <v>5.0694999999999997</v>
      </c>
      <c r="L280" s="153">
        <v>5.1348000000000003</v>
      </c>
      <c r="M280" s="153">
        <v>5.2553999999999998</v>
      </c>
      <c r="N280" s="153">
        <v>5.5435999999999996</v>
      </c>
      <c r="O280" s="153">
        <v>6.6349</v>
      </c>
      <c r="P280" s="153">
        <v>6.9954999999999998</v>
      </c>
      <c r="Q280" s="153">
        <v>7.7037000000000004</v>
      </c>
      <c r="R280" s="153">
        <v>6.5010000000000003</v>
      </c>
    </row>
    <row r="281" spans="1:18" x14ac:dyDescent="0.3">
      <c r="A281" s="149" t="s">
        <v>378</v>
      </c>
      <c r="B281" s="149" t="s">
        <v>246</v>
      </c>
      <c r="C281" s="149">
        <v>100835</v>
      </c>
      <c r="D281" s="152">
        <v>43999</v>
      </c>
      <c r="E281" s="153">
        <v>4039.8652000000002</v>
      </c>
      <c r="F281" s="153">
        <v>3.9622999999999999</v>
      </c>
      <c r="G281" s="153">
        <v>5.5</v>
      </c>
      <c r="H281" s="153">
        <v>5.1234999999999999</v>
      </c>
      <c r="I281" s="153">
        <v>4.1272000000000002</v>
      </c>
      <c r="J281" s="153">
        <v>3.9611999999999998</v>
      </c>
      <c r="K281" s="153">
        <v>5.0163000000000002</v>
      </c>
      <c r="L281" s="153">
        <v>5.0815000000000001</v>
      </c>
      <c r="M281" s="153">
        <v>5.2016</v>
      </c>
      <c r="N281" s="153">
        <v>5.4892000000000003</v>
      </c>
      <c r="O281" s="153">
        <v>6.5810000000000004</v>
      </c>
      <c r="P281" s="153">
        <v>6.9421999999999997</v>
      </c>
      <c r="Q281" s="153">
        <v>7.3197000000000001</v>
      </c>
      <c r="R281" s="153">
        <v>6.4467999999999996</v>
      </c>
    </row>
    <row r="282" spans="1:18" x14ac:dyDescent="0.3">
      <c r="A282" s="149" t="s">
        <v>378</v>
      </c>
      <c r="B282" s="149" t="s">
        <v>247</v>
      </c>
      <c r="C282" s="149">
        <v>112457</v>
      </c>
      <c r="D282" s="152">
        <v>43999</v>
      </c>
      <c r="E282" s="153">
        <v>2737.5605999999998</v>
      </c>
      <c r="F282" s="153">
        <v>4.0137</v>
      </c>
      <c r="G282" s="153">
        <v>5.0242000000000004</v>
      </c>
      <c r="H282" s="153">
        <v>4.8353999999999999</v>
      </c>
      <c r="I282" s="153">
        <v>4.0248999999999997</v>
      </c>
      <c r="J282" s="153">
        <v>3.8344</v>
      </c>
      <c r="K282" s="153">
        <v>5.2667000000000002</v>
      </c>
      <c r="L282" s="153">
        <v>5.2625999999999999</v>
      </c>
      <c r="M282" s="153">
        <v>5.3570000000000002</v>
      </c>
      <c r="N282" s="153">
        <v>5.6005000000000003</v>
      </c>
      <c r="O282" s="153">
        <v>6.6609999999999996</v>
      </c>
      <c r="P282" s="153">
        <v>6.9984999999999999</v>
      </c>
      <c r="Q282" s="153">
        <v>7.6191000000000004</v>
      </c>
      <c r="R282" s="153">
        <v>6.5362999999999998</v>
      </c>
    </row>
    <row r="283" spans="1:18" x14ac:dyDescent="0.3">
      <c r="A283" s="149" t="s">
        <v>378</v>
      </c>
      <c r="B283" s="149" t="s">
        <v>143</v>
      </c>
      <c r="C283" s="149">
        <v>119790</v>
      </c>
      <c r="D283" s="152">
        <v>43999</v>
      </c>
      <c r="E283" s="153">
        <v>2748.8701999999998</v>
      </c>
      <c r="F283" s="153">
        <v>4.0636000000000001</v>
      </c>
      <c r="G283" s="153">
        <v>5.0739000000000001</v>
      </c>
      <c r="H283" s="153">
        <v>4.8853</v>
      </c>
      <c r="I283" s="153">
        <v>4.0747999999999998</v>
      </c>
      <c r="J283" s="153">
        <v>3.8849999999999998</v>
      </c>
      <c r="K283" s="153">
        <v>5.3173000000000004</v>
      </c>
      <c r="L283" s="153">
        <v>5.3137999999999996</v>
      </c>
      <c r="M283" s="153">
        <v>5.4089</v>
      </c>
      <c r="N283" s="153">
        <v>5.6532</v>
      </c>
      <c r="O283" s="153">
        <v>6.7187999999999999</v>
      </c>
      <c r="P283" s="153">
        <v>7.0624000000000002</v>
      </c>
      <c r="Q283" s="153">
        <v>7.7396000000000003</v>
      </c>
      <c r="R283" s="153">
        <v>6.5911999999999997</v>
      </c>
    </row>
    <row r="284" spans="1:18" x14ac:dyDescent="0.3">
      <c r="A284" s="149" t="s">
        <v>378</v>
      </c>
      <c r="B284" s="149" t="s">
        <v>248</v>
      </c>
      <c r="C284" s="149">
        <v>101185</v>
      </c>
      <c r="D284" s="152">
        <v>43999</v>
      </c>
      <c r="E284" s="153">
        <v>3611.8453</v>
      </c>
      <c r="F284" s="153">
        <v>4.9726999999999997</v>
      </c>
      <c r="G284" s="153">
        <v>4.7758000000000003</v>
      </c>
      <c r="H284" s="153">
        <v>4.6458000000000004</v>
      </c>
      <c r="I284" s="153">
        <v>4.1886000000000001</v>
      </c>
      <c r="J284" s="153">
        <v>4.1052999999999997</v>
      </c>
      <c r="K284" s="153">
        <v>5.5166000000000004</v>
      </c>
      <c r="L284" s="153">
        <v>5.3921000000000001</v>
      </c>
      <c r="M284" s="153">
        <v>5.4432</v>
      </c>
      <c r="N284" s="153">
        <v>5.6814</v>
      </c>
      <c r="O284" s="153">
        <v>6.6269</v>
      </c>
      <c r="P284" s="153">
        <v>6.9623999999999997</v>
      </c>
      <c r="Q284" s="153">
        <v>7.2793000000000001</v>
      </c>
      <c r="R284" s="153">
        <v>6.5285000000000002</v>
      </c>
    </row>
    <row r="285" spans="1:18" x14ac:dyDescent="0.3">
      <c r="A285" s="149" t="s">
        <v>378</v>
      </c>
      <c r="B285" s="149" t="s">
        <v>144</v>
      </c>
      <c r="C285" s="149">
        <v>120249</v>
      </c>
      <c r="D285" s="152">
        <v>43999</v>
      </c>
      <c r="E285" s="153">
        <v>3641.0437999999999</v>
      </c>
      <c r="F285" s="153">
        <v>5.1123000000000003</v>
      </c>
      <c r="G285" s="153">
        <v>4.9157000000000002</v>
      </c>
      <c r="H285" s="153">
        <v>4.7858000000000001</v>
      </c>
      <c r="I285" s="153">
        <v>4.3288000000000002</v>
      </c>
      <c r="J285" s="153">
        <v>4.2458</v>
      </c>
      <c r="K285" s="153">
        <v>5.6585000000000001</v>
      </c>
      <c r="L285" s="153">
        <v>5.5357000000000003</v>
      </c>
      <c r="M285" s="153">
        <v>5.5812999999999997</v>
      </c>
      <c r="N285" s="153">
        <v>5.8235999999999999</v>
      </c>
      <c r="O285" s="153">
        <v>6.7743000000000002</v>
      </c>
      <c r="P285" s="153">
        <v>7.1062000000000003</v>
      </c>
      <c r="Q285" s="153">
        <v>7.7542999999999997</v>
      </c>
      <c r="R285" s="153">
        <v>6.6746999999999996</v>
      </c>
    </row>
    <row r="286" spans="1:18" x14ac:dyDescent="0.3">
      <c r="A286" s="149" t="s">
        <v>378</v>
      </c>
      <c r="B286" s="149" t="s">
        <v>439</v>
      </c>
      <c r="C286" s="149">
        <v>139538</v>
      </c>
      <c r="D286" s="152">
        <v>43999</v>
      </c>
      <c r="E286" s="153">
        <v>1302.2472</v>
      </c>
      <c r="F286" s="153">
        <v>4.4683000000000002</v>
      </c>
      <c r="G286" s="153">
        <v>4.7218</v>
      </c>
      <c r="H286" s="153">
        <v>4.6112000000000002</v>
      </c>
      <c r="I286" s="153">
        <v>4.2163000000000004</v>
      </c>
      <c r="J286" s="153">
        <v>4.1893000000000002</v>
      </c>
      <c r="K286" s="153">
        <v>5.3710000000000004</v>
      </c>
      <c r="L286" s="153">
        <v>5.3821000000000003</v>
      </c>
      <c r="M286" s="153">
        <v>5.5507</v>
      </c>
      <c r="N286" s="153">
        <v>5.8512000000000004</v>
      </c>
      <c r="O286" s="153">
        <v>6.8411999999999997</v>
      </c>
      <c r="P286" s="153"/>
      <c r="Q286" s="153">
        <v>6.899</v>
      </c>
      <c r="R286" s="153">
        <v>6.7667000000000002</v>
      </c>
    </row>
    <row r="287" spans="1:18" x14ac:dyDescent="0.3">
      <c r="A287" s="149" t="s">
        <v>378</v>
      </c>
      <c r="B287" s="149" t="s">
        <v>440</v>
      </c>
      <c r="C287" s="149">
        <v>139537</v>
      </c>
      <c r="D287" s="152">
        <v>43999</v>
      </c>
      <c r="E287" s="153">
        <v>1295.6314</v>
      </c>
      <c r="F287" s="153">
        <v>4.3586999999999998</v>
      </c>
      <c r="G287" s="153">
        <v>4.6116000000000001</v>
      </c>
      <c r="H287" s="153">
        <v>4.5008999999999997</v>
      </c>
      <c r="I287" s="153">
        <v>4.1059999999999999</v>
      </c>
      <c r="J287" s="153">
        <v>4.0789</v>
      </c>
      <c r="K287" s="153">
        <v>5.26</v>
      </c>
      <c r="L287" s="153">
        <v>5.2701000000000002</v>
      </c>
      <c r="M287" s="153">
        <v>5.4368999999999996</v>
      </c>
      <c r="N287" s="153">
        <v>5.7354000000000003</v>
      </c>
      <c r="O287" s="153">
        <v>6.7069000000000001</v>
      </c>
      <c r="P287" s="153"/>
      <c r="Q287" s="153">
        <v>6.7614000000000001</v>
      </c>
      <c r="R287" s="153">
        <v>6.6436999999999999</v>
      </c>
    </row>
    <row r="288" spans="1:18" x14ac:dyDescent="0.3">
      <c r="A288" s="149" t="s">
        <v>378</v>
      </c>
      <c r="B288" s="149" t="s">
        <v>146</v>
      </c>
      <c r="C288" s="149">
        <v>118859</v>
      </c>
      <c r="D288" s="152">
        <v>43999</v>
      </c>
      <c r="E288" s="153">
        <v>2115.3679000000002</v>
      </c>
      <c r="F288" s="153">
        <v>3.9</v>
      </c>
      <c r="G288" s="153">
        <v>3.9037000000000002</v>
      </c>
      <c r="H288" s="153">
        <v>4.2660999999999998</v>
      </c>
      <c r="I288" s="153">
        <v>3.8410000000000002</v>
      </c>
      <c r="J288" s="153">
        <v>3.8206000000000002</v>
      </c>
      <c r="K288" s="153">
        <v>5.1466000000000003</v>
      </c>
      <c r="L288" s="153">
        <v>5.2599</v>
      </c>
      <c r="M288" s="153">
        <v>5.3724999999999996</v>
      </c>
      <c r="N288" s="153">
        <v>5.6593</v>
      </c>
      <c r="O288" s="153">
        <v>6.7237</v>
      </c>
      <c r="P288" s="153">
        <v>6.9646999999999997</v>
      </c>
      <c r="Q288" s="153">
        <v>7.5084</v>
      </c>
      <c r="R288" s="153">
        <v>6.5971000000000002</v>
      </c>
    </row>
    <row r="289" spans="1:18" x14ac:dyDescent="0.3">
      <c r="A289" s="149" t="s">
        <v>378</v>
      </c>
      <c r="B289" s="149" t="s">
        <v>250</v>
      </c>
      <c r="C289" s="149">
        <v>111646</v>
      </c>
      <c r="D289" s="152">
        <v>43999</v>
      </c>
      <c r="E289" s="153">
        <v>2090.0374000000002</v>
      </c>
      <c r="F289" s="153">
        <v>3.8109999999999999</v>
      </c>
      <c r="G289" s="153">
        <v>3.8216999999999999</v>
      </c>
      <c r="H289" s="153">
        <v>4.2211999999999996</v>
      </c>
      <c r="I289" s="153">
        <v>3.7706</v>
      </c>
      <c r="J289" s="153">
        <v>3.7345000000000002</v>
      </c>
      <c r="K289" s="153">
        <v>5.0385999999999997</v>
      </c>
      <c r="L289" s="153">
        <v>5.1504000000000003</v>
      </c>
      <c r="M289" s="153">
        <v>5.2672999999999996</v>
      </c>
      <c r="N289" s="153">
        <v>5.5548999999999999</v>
      </c>
      <c r="O289" s="153">
        <v>6.6302000000000003</v>
      </c>
      <c r="P289" s="153">
        <v>6.7999000000000001</v>
      </c>
      <c r="Q289" s="153">
        <v>6.6586999999999996</v>
      </c>
      <c r="R289" s="153">
        <v>6.5113000000000003</v>
      </c>
    </row>
    <row r="290" spans="1:18" x14ac:dyDescent="0.3">
      <c r="A290" s="149" t="s">
        <v>378</v>
      </c>
      <c r="B290" s="149" t="s">
        <v>147</v>
      </c>
      <c r="C290" s="149">
        <v>145834</v>
      </c>
      <c r="D290" s="152">
        <v>43999</v>
      </c>
      <c r="E290" s="153">
        <v>10.785399999999999</v>
      </c>
      <c r="F290" s="153">
        <v>3.3845000000000001</v>
      </c>
      <c r="G290" s="153">
        <v>3.4980000000000002</v>
      </c>
      <c r="H290" s="153">
        <v>3.6768999999999998</v>
      </c>
      <c r="I290" s="153">
        <v>3.2917000000000001</v>
      </c>
      <c r="J290" s="153">
        <v>3.0756000000000001</v>
      </c>
      <c r="K290" s="153">
        <v>3.5705</v>
      </c>
      <c r="L290" s="153">
        <v>4.1357999999999997</v>
      </c>
      <c r="M290" s="153">
        <v>4.4191000000000003</v>
      </c>
      <c r="N290" s="153">
        <v>4.7149999999999999</v>
      </c>
      <c r="O290" s="153"/>
      <c r="P290" s="153"/>
      <c r="Q290" s="153">
        <v>5.1843000000000004</v>
      </c>
      <c r="R290" s="153"/>
    </row>
    <row r="291" spans="1:18" x14ac:dyDescent="0.3">
      <c r="A291" s="149" t="s">
        <v>378</v>
      </c>
      <c r="B291" s="149" t="s">
        <v>251</v>
      </c>
      <c r="C291" s="149">
        <v>145946</v>
      </c>
      <c r="D291" s="152">
        <v>43999</v>
      </c>
      <c r="E291" s="153">
        <v>10.761200000000001</v>
      </c>
      <c r="F291" s="153">
        <v>3.0529000000000002</v>
      </c>
      <c r="G291" s="153">
        <v>3.2795999999999998</v>
      </c>
      <c r="H291" s="153">
        <v>3.4910999999999999</v>
      </c>
      <c r="I291" s="153">
        <v>3.1534</v>
      </c>
      <c r="J291" s="153">
        <v>2.9176000000000002</v>
      </c>
      <c r="K291" s="153">
        <v>3.4173</v>
      </c>
      <c r="L291" s="153">
        <v>3.9832000000000001</v>
      </c>
      <c r="M291" s="153">
        <v>4.2629999999999999</v>
      </c>
      <c r="N291" s="153">
        <v>4.5575999999999999</v>
      </c>
      <c r="O291" s="153"/>
      <c r="P291" s="153"/>
      <c r="Q291" s="153">
        <v>5.0265000000000004</v>
      </c>
      <c r="R291" s="153"/>
    </row>
    <row r="292" spans="1:18" x14ac:dyDescent="0.3">
      <c r="A292" s="149" t="s">
        <v>378</v>
      </c>
      <c r="B292" s="149" t="s">
        <v>252</v>
      </c>
      <c r="C292" s="149">
        <v>100851</v>
      </c>
      <c r="D292" s="152">
        <v>43999</v>
      </c>
      <c r="E292" s="153">
        <v>4875.0509000000002</v>
      </c>
      <c r="F292" s="153">
        <v>5.3907999999999996</v>
      </c>
      <c r="G292" s="153">
        <v>5.1624999999999996</v>
      </c>
      <c r="H292" s="153">
        <v>4.9090999999999996</v>
      </c>
      <c r="I292" s="153">
        <v>4.1330999999999998</v>
      </c>
      <c r="J292" s="153">
        <v>4.0888</v>
      </c>
      <c r="K292" s="153">
        <v>5.4297000000000004</v>
      </c>
      <c r="L292" s="153">
        <v>5.3369</v>
      </c>
      <c r="M292" s="153">
        <v>5.4283999999999999</v>
      </c>
      <c r="N292" s="153">
        <v>5.7327000000000004</v>
      </c>
      <c r="O292" s="153">
        <v>6.7312000000000003</v>
      </c>
      <c r="P292" s="153">
        <v>7.0449000000000002</v>
      </c>
      <c r="Q292" s="153">
        <v>7.3010999999999999</v>
      </c>
      <c r="R292" s="153">
        <v>6.6561000000000003</v>
      </c>
    </row>
    <row r="293" spans="1:18" x14ac:dyDescent="0.3">
      <c r="A293" s="149" t="s">
        <v>378</v>
      </c>
      <c r="B293" s="149" t="s">
        <v>148</v>
      </c>
      <c r="C293" s="149">
        <v>118701</v>
      </c>
      <c r="D293" s="152">
        <v>43999</v>
      </c>
      <c r="E293" s="153">
        <v>4904.6899999999996</v>
      </c>
      <c r="F293" s="153">
        <v>5.4809999999999999</v>
      </c>
      <c r="G293" s="153">
        <v>5.2526999999999999</v>
      </c>
      <c r="H293" s="153">
        <v>4.9992000000000001</v>
      </c>
      <c r="I293" s="153">
        <v>4.2233000000000001</v>
      </c>
      <c r="J293" s="153">
        <v>4.1792999999999996</v>
      </c>
      <c r="K293" s="153">
        <v>5.5533999999999999</v>
      </c>
      <c r="L293" s="153">
        <v>5.4410999999999996</v>
      </c>
      <c r="M293" s="153">
        <v>5.5265000000000004</v>
      </c>
      <c r="N293" s="153">
        <v>5.8285999999999998</v>
      </c>
      <c r="O293" s="153">
        <v>6.8205</v>
      </c>
      <c r="P293" s="153">
        <v>7.1346999999999996</v>
      </c>
      <c r="Q293" s="153">
        <v>7.81</v>
      </c>
      <c r="R293" s="153">
        <v>6.7469999999999999</v>
      </c>
    </row>
    <row r="294" spans="1:18" x14ac:dyDescent="0.3">
      <c r="A294" s="149" t="s">
        <v>378</v>
      </c>
      <c r="B294" s="149" t="s">
        <v>426</v>
      </c>
      <c r="C294" s="149">
        <v>100837</v>
      </c>
      <c r="D294" s="152">
        <v>43999</v>
      </c>
      <c r="E294" s="153">
        <v>4450.3982999999998</v>
      </c>
      <c r="F294" s="153">
        <v>4.7115999999999998</v>
      </c>
      <c r="G294" s="153">
        <v>4.4827000000000004</v>
      </c>
      <c r="H294" s="153">
        <v>4.2286000000000001</v>
      </c>
      <c r="I294" s="153">
        <v>3.4521000000000002</v>
      </c>
      <c r="J294" s="153">
        <v>3.4066000000000001</v>
      </c>
      <c r="K294" s="153">
        <v>4.7411000000000003</v>
      </c>
      <c r="L294" s="153">
        <v>4.6406999999999998</v>
      </c>
      <c r="M294" s="153">
        <v>4.7234999999999996</v>
      </c>
      <c r="N294" s="153">
        <v>5.0172999999999996</v>
      </c>
      <c r="O294" s="153">
        <v>5.8895999999999997</v>
      </c>
      <c r="P294" s="153">
        <v>6.1672000000000002</v>
      </c>
      <c r="Q294" s="153">
        <v>6.9352999999999998</v>
      </c>
      <c r="R294" s="153">
        <v>5.8503999999999996</v>
      </c>
    </row>
    <row r="295" spans="1:18" x14ac:dyDescent="0.3">
      <c r="A295" s="149" t="s">
        <v>378</v>
      </c>
      <c r="B295" s="149" t="s">
        <v>149</v>
      </c>
      <c r="C295" s="149">
        <v>143269</v>
      </c>
      <c r="D295" s="152">
        <v>43999</v>
      </c>
      <c r="E295" s="153">
        <v>1125.8625999999999</v>
      </c>
      <c r="F295" s="153">
        <v>4.0724</v>
      </c>
      <c r="G295" s="153">
        <v>3.7736999999999998</v>
      </c>
      <c r="H295" s="153">
        <v>3.8060999999999998</v>
      </c>
      <c r="I295" s="153">
        <v>3.3384</v>
      </c>
      <c r="J295" s="153">
        <v>3.1707999999999998</v>
      </c>
      <c r="K295" s="153">
        <v>3.9626000000000001</v>
      </c>
      <c r="L295" s="153">
        <v>4.4564000000000004</v>
      </c>
      <c r="M295" s="153">
        <v>4.6898999999999997</v>
      </c>
      <c r="N295" s="153">
        <v>5.0681000000000003</v>
      </c>
      <c r="O295" s="153"/>
      <c r="P295" s="153"/>
      <c r="Q295" s="153">
        <v>5.7958999999999996</v>
      </c>
      <c r="R295" s="153">
        <v>5.7691999999999997</v>
      </c>
    </row>
    <row r="296" spans="1:18" x14ac:dyDescent="0.3">
      <c r="A296" s="149" t="s">
        <v>378</v>
      </c>
      <c r="B296" s="149" t="s">
        <v>253</v>
      </c>
      <c r="C296" s="149">
        <v>143260</v>
      </c>
      <c r="D296" s="152">
        <v>43999</v>
      </c>
      <c r="E296" s="153">
        <v>1123.3702000000001</v>
      </c>
      <c r="F296" s="153">
        <v>3.9708999999999999</v>
      </c>
      <c r="G296" s="153">
        <v>3.6737000000000002</v>
      </c>
      <c r="H296" s="153">
        <v>3.7057000000000002</v>
      </c>
      <c r="I296" s="153">
        <v>3.2381000000000002</v>
      </c>
      <c r="J296" s="153">
        <v>3.0703999999999998</v>
      </c>
      <c r="K296" s="153">
        <v>3.8620000000000001</v>
      </c>
      <c r="L296" s="153">
        <v>4.3551000000000002</v>
      </c>
      <c r="M296" s="153">
        <v>4.5871000000000004</v>
      </c>
      <c r="N296" s="153">
        <v>4.9635999999999996</v>
      </c>
      <c r="O296" s="153"/>
      <c r="P296" s="153"/>
      <c r="Q296" s="153">
        <v>5.6845999999999997</v>
      </c>
      <c r="R296" s="153">
        <v>5.6590999999999996</v>
      </c>
    </row>
    <row r="297" spans="1:18" x14ac:dyDescent="0.3">
      <c r="A297" s="149" t="s">
        <v>378</v>
      </c>
      <c r="B297" s="149" t="s">
        <v>254</v>
      </c>
      <c r="C297" s="149">
        <v>138288</v>
      </c>
      <c r="D297" s="152">
        <v>43999</v>
      </c>
      <c r="E297" s="153">
        <v>259.74340000000001</v>
      </c>
      <c r="F297" s="153">
        <v>6.4089999999999998</v>
      </c>
      <c r="G297" s="153">
        <v>4.5922000000000001</v>
      </c>
      <c r="H297" s="153">
        <v>4.7198000000000002</v>
      </c>
      <c r="I297" s="153">
        <v>4.0039999999999996</v>
      </c>
      <c r="J297" s="153">
        <v>4.4920999999999998</v>
      </c>
      <c r="K297" s="153">
        <v>5.2621000000000002</v>
      </c>
      <c r="L297" s="153">
        <v>5.2196999999999996</v>
      </c>
      <c r="M297" s="153">
        <v>5.3555000000000001</v>
      </c>
      <c r="N297" s="153">
        <v>5.6562999999999999</v>
      </c>
      <c r="O297" s="153">
        <v>6.7190000000000003</v>
      </c>
      <c r="P297" s="153">
        <v>7.0595999999999997</v>
      </c>
      <c r="Q297" s="153">
        <v>7.7458</v>
      </c>
      <c r="R297" s="153">
        <v>6.6360000000000001</v>
      </c>
    </row>
    <row r="298" spans="1:18" x14ac:dyDescent="0.3">
      <c r="A298" s="149" t="s">
        <v>378</v>
      </c>
      <c r="B298" s="149" t="s">
        <v>150</v>
      </c>
      <c r="C298" s="149">
        <v>138299</v>
      </c>
      <c r="D298" s="152">
        <v>43999</v>
      </c>
      <c r="E298" s="153">
        <v>261.20429999999999</v>
      </c>
      <c r="F298" s="153">
        <v>6.6387</v>
      </c>
      <c r="G298" s="153">
        <v>4.8089000000000004</v>
      </c>
      <c r="H298" s="153">
        <v>4.9374000000000002</v>
      </c>
      <c r="I298" s="153">
        <v>4.2209000000000003</v>
      </c>
      <c r="J298" s="153">
        <v>4.7084999999999999</v>
      </c>
      <c r="K298" s="153">
        <v>5.4699</v>
      </c>
      <c r="L298" s="153">
        <v>5.4273999999999996</v>
      </c>
      <c r="M298" s="153">
        <v>5.5445000000000002</v>
      </c>
      <c r="N298" s="153">
        <v>5.8079000000000001</v>
      </c>
      <c r="O298" s="153">
        <v>6.8087</v>
      </c>
      <c r="P298" s="153">
        <v>7.1351000000000004</v>
      </c>
      <c r="Q298" s="153">
        <v>7.7834000000000003</v>
      </c>
      <c r="R298" s="153">
        <v>6.7412000000000001</v>
      </c>
    </row>
    <row r="299" spans="1:18" x14ac:dyDescent="0.3">
      <c r="A299" s="149" t="s">
        <v>378</v>
      </c>
      <c r="B299" s="149" t="s">
        <v>255</v>
      </c>
      <c r="C299" s="149">
        <v>100898</v>
      </c>
      <c r="D299" s="152">
        <v>43999</v>
      </c>
      <c r="E299" s="153">
        <v>2822.0380799999998</v>
      </c>
      <c r="F299" s="153">
        <v>3.1913</v>
      </c>
      <c r="G299" s="153">
        <v>3.3119999999999998</v>
      </c>
      <c r="H299" s="153">
        <v>3.4948999999999999</v>
      </c>
      <c r="I299" s="153">
        <v>3.3359999999999999</v>
      </c>
      <c r="J299" s="153">
        <v>3.5076999999999998</v>
      </c>
      <c r="K299" s="153">
        <v>3.9498000000000002</v>
      </c>
      <c r="L299" s="153">
        <v>4.5218999999999996</v>
      </c>
      <c r="M299" s="153">
        <v>4.8273000000000001</v>
      </c>
      <c r="N299" s="153">
        <v>5.0955000000000004</v>
      </c>
      <c r="O299" s="153">
        <v>3.2862</v>
      </c>
      <c r="P299" s="153">
        <v>4.9756</v>
      </c>
      <c r="Q299" s="153">
        <v>6.7828999999999997</v>
      </c>
      <c r="R299" s="153">
        <v>1.5089999999999999</v>
      </c>
    </row>
    <row r="300" spans="1:18" x14ac:dyDescent="0.3">
      <c r="A300" s="149" t="s">
        <v>378</v>
      </c>
      <c r="B300" s="149" t="s">
        <v>151</v>
      </c>
      <c r="C300" s="149">
        <v>119468</v>
      </c>
      <c r="D300" s="152">
        <v>43999</v>
      </c>
      <c r="E300" s="153">
        <v>2837.1083199999998</v>
      </c>
      <c r="F300" s="153">
        <v>3.2917000000000001</v>
      </c>
      <c r="G300" s="153">
        <v>3.4125000000000001</v>
      </c>
      <c r="H300" s="153">
        <v>3.5952999999999999</v>
      </c>
      <c r="I300" s="153">
        <v>3.4365000000000001</v>
      </c>
      <c r="J300" s="153">
        <v>3.6082000000000001</v>
      </c>
      <c r="K300" s="153">
        <v>4.0468999999999999</v>
      </c>
      <c r="L300" s="153">
        <v>4.5994999999999999</v>
      </c>
      <c r="M300" s="153">
        <v>4.8784999999999998</v>
      </c>
      <c r="N300" s="153">
        <v>5.1264000000000003</v>
      </c>
      <c r="O300" s="153">
        <v>3.3462999999999998</v>
      </c>
      <c r="P300" s="153">
        <v>5.0416999999999996</v>
      </c>
      <c r="Q300" s="153">
        <v>6.3887999999999998</v>
      </c>
      <c r="R300" s="153">
        <v>1.5636000000000001</v>
      </c>
    </row>
    <row r="301" spans="1:18" x14ac:dyDescent="0.3">
      <c r="A301" s="149" t="s">
        <v>378</v>
      </c>
      <c r="B301" s="149" t="s">
        <v>256</v>
      </c>
      <c r="C301" s="149">
        <v>103225</v>
      </c>
      <c r="D301" s="152">
        <v>43999</v>
      </c>
      <c r="E301" s="153">
        <v>31.350899999999999</v>
      </c>
      <c r="F301" s="153">
        <v>3.9588000000000001</v>
      </c>
      <c r="G301" s="153">
        <v>4.1539000000000001</v>
      </c>
      <c r="H301" s="153">
        <v>4.4279000000000002</v>
      </c>
      <c r="I301" s="153">
        <v>4.3482000000000003</v>
      </c>
      <c r="J301" s="153">
        <v>4.577</v>
      </c>
      <c r="K301" s="153">
        <v>4.6786000000000003</v>
      </c>
      <c r="L301" s="153">
        <v>5.3273999999999999</v>
      </c>
      <c r="M301" s="153">
        <v>5.7003000000000004</v>
      </c>
      <c r="N301" s="153">
        <v>6.0884999999999998</v>
      </c>
      <c r="O301" s="153">
        <v>6.7468000000000004</v>
      </c>
      <c r="P301" s="153">
        <v>7.2016</v>
      </c>
      <c r="Q301" s="153">
        <v>8.0684000000000005</v>
      </c>
      <c r="R301" s="153">
        <v>6.8193999999999999</v>
      </c>
    </row>
    <row r="302" spans="1:18" x14ac:dyDescent="0.3">
      <c r="A302" s="149" t="s">
        <v>378</v>
      </c>
      <c r="B302" s="149" t="s">
        <v>152</v>
      </c>
      <c r="C302" s="149">
        <v>120837</v>
      </c>
      <c r="D302" s="152">
        <v>43999</v>
      </c>
      <c r="E302" s="153">
        <v>31.722899999999999</v>
      </c>
      <c r="F302" s="153">
        <v>4.2576999999999998</v>
      </c>
      <c r="G302" s="153">
        <v>4.4889999999999999</v>
      </c>
      <c r="H302" s="153">
        <v>4.7710999999999997</v>
      </c>
      <c r="I302" s="153">
        <v>4.6929999999999996</v>
      </c>
      <c r="J302" s="153">
        <v>4.931</v>
      </c>
      <c r="K302" s="153">
        <v>5.0317999999999996</v>
      </c>
      <c r="L302" s="153">
        <v>5.6867999999999999</v>
      </c>
      <c r="M302" s="153">
        <v>6.0644999999999998</v>
      </c>
      <c r="N302" s="153">
        <v>6.4564000000000004</v>
      </c>
      <c r="O302" s="153">
        <v>7.0046999999999997</v>
      </c>
      <c r="P302" s="153">
        <v>7.3570000000000002</v>
      </c>
      <c r="Q302" s="153">
        <v>8.1273</v>
      </c>
      <c r="R302" s="153">
        <v>7.1387</v>
      </c>
    </row>
    <row r="303" spans="1:18" x14ac:dyDescent="0.3">
      <c r="A303" s="149" t="s">
        <v>378</v>
      </c>
      <c r="B303" s="149" t="s">
        <v>153</v>
      </c>
      <c r="C303" s="149">
        <v>103734</v>
      </c>
      <c r="D303" s="152">
        <v>43999</v>
      </c>
      <c r="E303" s="153">
        <v>27.13</v>
      </c>
      <c r="F303" s="153">
        <v>4.4402999999999997</v>
      </c>
      <c r="G303" s="153">
        <v>3.7682000000000002</v>
      </c>
      <c r="H303" s="153">
        <v>3.7698</v>
      </c>
      <c r="I303" s="153">
        <v>3.3485</v>
      </c>
      <c r="J303" s="153">
        <v>3.1636000000000002</v>
      </c>
      <c r="K303" s="153">
        <v>3.7465000000000002</v>
      </c>
      <c r="L303" s="153">
        <v>4.3426</v>
      </c>
      <c r="M303" s="153">
        <v>4.6079999999999997</v>
      </c>
      <c r="N303" s="153">
        <v>4.9531000000000001</v>
      </c>
      <c r="O303" s="153">
        <v>5.9656000000000002</v>
      </c>
      <c r="P303" s="153">
        <v>6.3075000000000001</v>
      </c>
      <c r="Q303" s="153">
        <v>7.2785000000000002</v>
      </c>
      <c r="R303" s="153">
        <v>5.8734000000000002</v>
      </c>
    </row>
    <row r="304" spans="1:18" x14ac:dyDescent="0.3">
      <c r="A304" s="149" t="s">
        <v>378</v>
      </c>
      <c r="B304" s="149" t="s">
        <v>257</v>
      </c>
      <c r="C304" s="149">
        <v>141066</v>
      </c>
      <c r="D304" s="152">
        <v>43999</v>
      </c>
      <c r="E304" s="153">
        <v>27.076599999999999</v>
      </c>
      <c r="F304" s="153">
        <v>4.3141999999999996</v>
      </c>
      <c r="G304" s="153">
        <v>3.6857000000000002</v>
      </c>
      <c r="H304" s="153">
        <v>3.6615000000000002</v>
      </c>
      <c r="I304" s="153">
        <v>3.2488999999999999</v>
      </c>
      <c r="J304" s="153">
        <v>3.0649000000000002</v>
      </c>
      <c r="K304" s="153">
        <v>3.6465000000000001</v>
      </c>
      <c r="L304" s="153">
        <v>4.2514000000000003</v>
      </c>
      <c r="M304" s="153">
        <v>4.5252999999999997</v>
      </c>
      <c r="N304" s="153">
        <v>4.8749000000000002</v>
      </c>
      <c r="O304" s="153">
        <v>5.9005000000000001</v>
      </c>
      <c r="P304" s="153">
        <v>6.2466999999999997</v>
      </c>
      <c r="Q304" s="153">
        <v>7.2222</v>
      </c>
      <c r="R304" s="153">
        <v>5.8030999999999997</v>
      </c>
    </row>
    <row r="305" spans="1:18" x14ac:dyDescent="0.3">
      <c r="A305" s="149" t="s">
        <v>378</v>
      </c>
      <c r="B305" s="149" t="s">
        <v>260</v>
      </c>
      <c r="C305" s="149">
        <v>105280</v>
      </c>
      <c r="D305" s="152">
        <v>43999</v>
      </c>
      <c r="E305" s="153">
        <v>3124.6626000000001</v>
      </c>
      <c r="F305" s="153">
        <v>4.0012999999999996</v>
      </c>
      <c r="G305" s="153">
        <v>4.9653999999999998</v>
      </c>
      <c r="H305" s="153">
        <v>4.8175999999999997</v>
      </c>
      <c r="I305" s="153">
        <v>4.0197000000000003</v>
      </c>
      <c r="J305" s="153">
        <v>3.9607000000000001</v>
      </c>
      <c r="K305" s="153">
        <v>5.2004999999999999</v>
      </c>
      <c r="L305" s="153">
        <v>5.2015000000000002</v>
      </c>
      <c r="M305" s="153">
        <v>5.3018000000000001</v>
      </c>
      <c r="N305" s="153">
        <v>5.5705999999999998</v>
      </c>
      <c r="O305" s="153">
        <v>6.5811999999999999</v>
      </c>
      <c r="P305" s="153">
        <v>6.9241000000000001</v>
      </c>
      <c r="Q305" s="153">
        <v>7.2023999999999999</v>
      </c>
      <c r="R305" s="153">
        <v>6.4806999999999997</v>
      </c>
    </row>
    <row r="306" spans="1:18" x14ac:dyDescent="0.3">
      <c r="A306" s="149" t="s">
        <v>378</v>
      </c>
      <c r="B306" s="149" t="s">
        <v>156</v>
      </c>
      <c r="C306" s="149">
        <v>119800</v>
      </c>
      <c r="D306" s="152">
        <v>43999</v>
      </c>
      <c r="E306" s="153">
        <v>3140.7593999999999</v>
      </c>
      <c r="F306" s="153">
        <v>4.0819000000000001</v>
      </c>
      <c r="G306" s="153">
        <v>5.0488999999999997</v>
      </c>
      <c r="H306" s="153">
        <v>4.8979999999999997</v>
      </c>
      <c r="I306" s="153">
        <v>4.0999999999999996</v>
      </c>
      <c r="J306" s="153">
        <v>4.0411000000000001</v>
      </c>
      <c r="K306" s="153">
        <v>5.2840999999999996</v>
      </c>
      <c r="L306" s="153">
        <v>5.2805</v>
      </c>
      <c r="M306" s="153">
        <v>5.3792999999999997</v>
      </c>
      <c r="N306" s="153">
        <v>5.6482000000000001</v>
      </c>
      <c r="O306" s="153">
        <v>6.6668000000000003</v>
      </c>
      <c r="P306" s="153">
        <v>7.0000999999999998</v>
      </c>
      <c r="Q306" s="153">
        <v>7.6974999999999998</v>
      </c>
      <c r="R306" s="153">
        <v>6.5701000000000001</v>
      </c>
    </row>
    <row r="307" spans="1:18" x14ac:dyDescent="0.3">
      <c r="A307" s="149" t="s">
        <v>378</v>
      </c>
      <c r="B307" s="149" t="s">
        <v>427</v>
      </c>
      <c r="C307" s="149">
        <v>105274</v>
      </c>
      <c r="D307" s="152">
        <v>43999</v>
      </c>
      <c r="E307" s="153">
        <v>3154.1691000000001</v>
      </c>
      <c r="F307" s="153">
        <v>4.0019999999999998</v>
      </c>
      <c r="G307" s="153">
        <v>4.9687000000000001</v>
      </c>
      <c r="H307" s="153">
        <v>4.8181000000000003</v>
      </c>
      <c r="I307" s="153">
        <v>4.0198999999999998</v>
      </c>
      <c r="J307" s="153">
        <v>3.9607999999999999</v>
      </c>
      <c r="K307" s="153">
        <v>5.2037000000000004</v>
      </c>
      <c r="L307" s="153">
        <v>5.2031999999999998</v>
      </c>
      <c r="M307" s="153">
        <v>5.3029000000000002</v>
      </c>
      <c r="N307" s="153">
        <v>5.5715000000000003</v>
      </c>
      <c r="O307" s="153">
        <v>6.5827</v>
      </c>
      <c r="P307" s="153">
        <v>6.9253</v>
      </c>
      <c r="Q307" s="153">
        <v>7.1723999999999997</v>
      </c>
      <c r="R307" s="153">
        <v>6.4817</v>
      </c>
    </row>
    <row r="308" spans="1:18" x14ac:dyDescent="0.3">
      <c r="A308" s="149" t="s">
        <v>378</v>
      </c>
      <c r="B308" s="149" t="s">
        <v>157</v>
      </c>
      <c r="C308" s="149">
        <v>119686</v>
      </c>
      <c r="D308" s="152">
        <v>43999</v>
      </c>
      <c r="E308" s="153">
        <v>42.289099999999998</v>
      </c>
      <c r="F308" s="153">
        <v>3.7117</v>
      </c>
      <c r="G308" s="153">
        <v>4.3459000000000003</v>
      </c>
      <c r="H308" s="153">
        <v>4.3190999999999997</v>
      </c>
      <c r="I308" s="153">
        <v>3.8094000000000001</v>
      </c>
      <c r="J308" s="153">
        <v>3.8883999999999999</v>
      </c>
      <c r="K308" s="153">
        <v>5.0603999999999996</v>
      </c>
      <c r="L308" s="153">
        <v>5.2306999999999997</v>
      </c>
      <c r="M308" s="153">
        <v>5.3590999999999998</v>
      </c>
      <c r="N308" s="153">
        <v>5.6665000000000001</v>
      </c>
      <c r="O308" s="153">
        <v>6.7313000000000001</v>
      </c>
      <c r="P308" s="153">
        <v>7.0629</v>
      </c>
      <c r="Q308" s="153">
        <v>7.7523999999999997</v>
      </c>
      <c r="R308" s="153">
        <v>6.6367000000000003</v>
      </c>
    </row>
    <row r="309" spans="1:18" x14ac:dyDescent="0.3">
      <c r="A309" s="149" t="s">
        <v>378</v>
      </c>
      <c r="B309" s="149" t="s">
        <v>261</v>
      </c>
      <c r="C309" s="149">
        <v>103397</v>
      </c>
      <c r="D309" s="152">
        <v>43999</v>
      </c>
      <c r="E309" s="153">
        <v>42.049300000000002</v>
      </c>
      <c r="F309" s="153">
        <v>3.7328999999999999</v>
      </c>
      <c r="G309" s="153">
        <v>4.2838000000000003</v>
      </c>
      <c r="H309" s="153">
        <v>4.2320000000000002</v>
      </c>
      <c r="I309" s="153">
        <v>3.7191999999999998</v>
      </c>
      <c r="J309" s="153">
        <v>3.7978999999999998</v>
      </c>
      <c r="K309" s="153">
        <v>4.9569999999999999</v>
      </c>
      <c r="L309" s="153">
        <v>5.1455000000000002</v>
      </c>
      <c r="M309" s="153">
        <v>5.2736999999999998</v>
      </c>
      <c r="N309" s="153">
        <v>5.5808</v>
      </c>
      <c r="O309" s="153">
        <v>6.6429</v>
      </c>
      <c r="P309" s="153">
        <v>6.9711999999999996</v>
      </c>
      <c r="Q309" s="153">
        <v>7.6097000000000001</v>
      </c>
      <c r="R309" s="153">
        <v>6.5548999999999999</v>
      </c>
    </row>
    <row r="310" spans="1:18" x14ac:dyDescent="0.3">
      <c r="A310" s="149" t="s">
        <v>378</v>
      </c>
      <c r="B310" s="149" t="s">
        <v>428</v>
      </c>
      <c r="C310" s="149">
        <v>100618</v>
      </c>
      <c r="D310" s="152">
        <v>43999</v>
      </c>
      <c r="E310" s="153">
        <v>39.2973</v>
      </c>
      <c r="F310" s="153">
        <v>3.6227</v>
      </c>
      <c r="G310" s="153">
        <v>4.2431000000000001</v>
      </c>
      <c r="H310" s="153">
        <v>4.2229000000000001</v>
      </c>
      <c r="I310" s="153">
        <v>3.7139000000000002</v>
      </c>
      <c r="J310" s="153">
        <v>3.7964000000000002</v>
      </c>
      <c r="K310" s="153">
        <v>4.9596999999999998</v>
      </c>
      <c r="L310" s="153">
        <v>5.1460999999999997</v>
      </c>
      <c r="M310" s="153">
        <v>5.2740999999999998</v>
      </c>
      <c r="N310" s="153">
        <v>5.5808999999999997</v>
      </c>
      <c r="O310" s="153">
        <v>6.6439000000000004</v>
      </c>
      <c r="P310" s="153">
        <v>6.9720000000000004</v>
      </c>
      <c r="Q310" s="153">
        <v>6.9756</v>
      </c>
      <c r="R310" s="153">
        <v>6.5552000000000001</v>
      </c>
    </row>
    <row r="311" spans="1:18" x14ac:dyDescent="0.3">
      <c r="A311" s="149" t="s">
        <v>378</v>
      </c>
      <c r="B311" s="149" t="s">
        <v>158</v>
      </c>
      <c r="C311" s="149">
        <v>119861</v>
      </c>
      <c r="D311" s="152">
        <v>43999</v>
      </c>
      <c r="E311" s="153">
        <v>3165.7883999999999</v>
      </c>
      <c r="F311" s="153">
        <v>4.4901</v>
      </c>
      <c r="G311" s="153">
        <v>4.7504999999999997</v>
      </c>
      <c r="H311" s="153">
        <v>4.7070999999999996</v>
      </c>
      <c r="I311" s="153">
        <v>3.9609000000000001</v>
      </c>
      <c r="J311" s="153">
        <v>4.0556000000000001</v>
      </c>
      <c r="K311" s="153">
        <v>5.7857000000000003</v>
      </c>
      <c r="L311" s="153">
        <v>5.5701999999999998</v>
      </c>
      <c r="M311" s="153">
        <v>5.5941000000000001</v>
      </c>
      <c r="N311" s="153">
        <v>5.8456000000000001</v>
      </c>
      <c r="O311" s="153">
        <v>6.7915999999999999</v>
      </c>
      <c r="P311" s="153">
        <v>7.1054000000000004</v>
      </c>
      <c r="Q311" s="153">
        <v>7.8125999999999998</v>
      </c>
      <c r="R311" s="153">
        <v>6.7119</v>
      </c>
    </row>
    <row r="312" spans="1:18" x14ac:dyDescent="0.3">
      <c r="A312" s="149" t="s">
        <v>378</v>
      </c>
      <c r="B312" s="149" t="s">
        <v>262</v>
      </c>
      <c r="C312" s="149">
        <v>102672</v>
      </c>
      <c r="D312" s="152">
        <v>43999</v>
      </c>
      <c r="E312" s="153">
        <v>3146.3730999999998</v>
      </c>
      <c r="F312" s="153">
        <v>4.3739999999999997</v>
      </c>
      <c r="G312" s="153">
        <v>4.6365999999999996</v>
      </c>
      <c r="H312" s="153">
        <v>4.5953999999999997</v>
      </c>
      <c r="I312" s="153">
        <v>3.85</v>
      </c>
      <c r="J312" s="153">
        <v>3.9436</v>
      </c>
      <c r="K312" s="153">
        <v>5.6669999999999998</v>
      </c>
      <c r="L312" s="153">
        <v>5.4462000000000002</v>
      </c>
      <c r="M312" s="153">
        <v>5.4642999999999997</v>
      </c>
      <c r="N312" s="153">
        <v>5.7157</v>
      </c>
      <c r="O312" s="153">
        <v>6.7053000000000003</v>
      </c>
      <c r="P312" s="153">
        <v>7.0271999999999997</v>
      </c>
      <c r="Q312" s="153">
        <v>7.5229999999999997</v>
      </c>
      <c r="R312" s="153">
        <v>6.6130000000000004</v>
      </c>
    </row>
    <row r="313" spans="1:18" x14ac:dyDescent="0.3">
      <c r="A313" s="149" t="s">
        <v>378</v>
      </c>
      <c r="B313" s="149" t="s">
        <v>429</v>
      </c>
      <c r="C313" s="149">
        <v>111915</v>
      </c>
      <c r="D313" s="152">
        <v>43999</v>
      </c>
      <c r="E313" s="153">
        <v>1962.6784</v>
      </c>
      <c r="F313" s="153">
        <v>21.914899999999999</v>
      </c>
      <c r="G313" s="153">
        <v>8.9864999999999995</v>
      </c>
      <c r="H313" s="153">
        <v>5.3827999999999996</v>
      </c>
      <c r="I313" s="153">
        <v>4.0713999999999997</v>
      </c>
      <c r="J313" s="153">
        <v>3.2806999999999999</v>
      </c>
      <c r="K313" s="153">
        <v>2.5861000000000001</v>
      </c>
      <c r="L313" s="153">
        <v>3.4882</v>
      </c>
      <c r="M313" s="153">
        <v>3.8277000000000001</v>
      </c>
      <c r="N313" s="153">
        <v>4.149</v>
      </c>
      <c r="O313" s="153">
        <v>5.9230999999999998</v>
      </c>
      <c r="P313" s="153">
        <v>4.9596999999999998</v>
      </c>
      <c r="Q313" s="153">
        <v>6.2149999999999999</v>
      </c>
      <c r="R313" s="153">
        <v>5.0098000000000003</v>
      </c>
    </row>
    <row r="314" spans="1:18" x14ac:dyDescent="0.3">
      <c r="A314" s="149" t="s">
        <v>378</v>
      </c>
      <c r="B314" s="149" t="s">
        <v>159</v>
      </c>
      <c r="C314" s="149">
        <v>118893</v>
      </c>
      <c r="D314" s="152">
        <v>43999</v>
      </c>
      <c r="E314" s="153">
        <v>1971.0223000000001</v>
      </c>
      <c r="F314" s="153">
        <v>2.8761000000000001</v>
      </c>
      <c r="G314" s="153">
        <v>2.6665999999999999</v>
      </c>
      <c r="H314" s="153">
        <v>2.6960999999999999</v>
      </c>
      <c r="I314" s="153">
        <v>2.7473999999999998</v>
      </c>
      <c r="J314" s="153">
        <v>2.7040000000000002</v>
      </c>
      <c r="K314" s="153">
        <v>2.4177</v>
      </c>
      <c r="L314" s="153">
        <v>3.4226999999999999</v>
      </c>
      <c r="M314" s="153">
        <v>3.7970000000000002</v>
      </c>
      <c r="N314" s="153">
        <v>4.1380999999999997</v>
      </c>
      <c r="O314" s="153">
        <v>5.9730999999999996</v>
      </c>
      <c r="P314" s="153">
        <v>5.0225</v>
      </c>
      <c r="Q314" s="153">
        <v>6.4164000000000003</v>
      </c>
      <c r="R314" s="153">
        <v>5.0275999999999996</v>
      </c>
    </row>
    <row r="315" spans="1:18" x14ac:dyDescent="0.3">
      <c r="A315" s="149" t="s">
        <v>378</v>
      </c>
      <c r="B315" s="149" t="s">
        <v>430</v>
      </c>
      <c r="C315" s="149">
        <v>104241</v>
      </c>
      <c r="D315" s="152">
        <v>43999</v>
      </c>
      <c r="E315" s="153">
        <v>2295.1590999999999</v>
      </c>
      <c r="F315" s="153">
        <v>21.916399999999999</v>
      </c>
      <c r="G315" s="153">
        <v>8.9864999999999995</v>
      </c>
      <c r="H315" s="153">
        <v>5.3821000000000003</v>
      </c>
      <c r="I315" s="153">
        <v>4.0707000000000004</v>
      </c>
      <c r="J315" s="153">
        <v>3.28</v>
      </c>
      <c r="K315" s="153">
        <v>2.5857000000000001</v>
      </c>
      <c r="L315" s="153">
        <v>3.4283000000000001</v>
      </c>
      <c r="M315" s="153">
        <v>3.7423000000000002</v>
      </c>
      <c r="N315" s="153">
        <v>4.0500999999999996</v>
      </c>
      <c r="O315" s="153">
        <v>5.7945000000000002</v>
      </c>
      <c r="P315" s="153">
        <v>4.6783000000000001</v>
      </c>
      <c r="Q315" s="153">
        <v>6.2027000000000001</v>
      </c>
      <c r="R315" s="153">
        <v>4.8922999999999996</v>
      </c>
    </row>
    <row r="316" spans="1:18" x14ac:dyDescent="0.3">
      <c r="A316" s="149" t="s">
        <v>378</v>
      </c>
      <c r="B316" s="149" t="s">
        <v>263</v>
      </c>
      <c r="C316" s="149">
        <v>115398</v>
      </c>
      <c r="D316" s="152">
        <v>43999</v>
      </c>
      <c r="E316" s="153">
        <v>1917.8146999999999</v>
      </c>
      <c r="F316" s="153">
        <v>3.7250000000000001</v>
      </c>
      <c r="G316" s="153">
        <v>5.1675000000000004</v>
      </c>
      <c r="H316" s="153">
        <v>4.6441999999999997</v>
      </c>
      <c r="I316" s="153">
        <v>3.9279000000000002</v>
      </c>
      <c r="J316" s="153">
        <v>4.0641999999999996</v>
      </c>
      <c r="K316" s="153">
        <v>5.8494999999999999</v>
      </c>
      <c r="L316" s="153">
        <v>5.4724000000000004</v>
      </c>
      <c r="M316" s="153">
        <v>5.4367000000000001</v>
      </c>
      <c r="N316" s="153">
        <v>5.6670999999999996</v>
      </c>
      <c r="O316" s="153">
        <v>5.3353000000000002</v>
      </c>
      <c r="P316" s="153">
        <v>6.1222000000000003</v>
      </c>
      <c r="Q316" s="153">
        <v>7.4896000000000003</v>
      </c>
      <c r="R316" s="153">
        <v>4.6199000000000003</v>
      </c>
    </row>
    <row r="317" spans="1:18" x14ac:dyDescent="0.3">
      <c r="A317" s="149" t="s">
        <v>378</v>
      </c>
      <c r="B317" s="149" t="s">
        <v>160</v>
      </c>
      <c r="C317" s="149">
        <v>119303</v>
      </c>
      <c r="D317" s="152">
        <v>43999</v>
      </c>
      <c r="E317" s="153">
        <v>1931.8998999999999</v>
      </c>
      <c r="F317" s="153">
        <v>3.8243999999999998</v>
      </c>
      <c r="G317" s="153">
        <v>5.2671999999999999</v>
      </c>
      <c r="H317" s="153">
        <v>4.7441000000000004</v>
      </c>
      <c r="I317" s="153">
        <v>4.0281000000000002</v>
      </c>
      <c r="J317" s="153">
        <v>4.1646000000000001</v>
      </c>
      <c r="K317" s="153">
        <v>5.9508999999999999</v>
      </c>
      <c r="L317" s="153">
        <v>5.5750999999999999</v>
      </c>
      <c r="M317" s="153">
        <v>5.5406000000000004</v>
      </c>
      <c r="N317" s="153">
        <v>5.7725999999999997</v>
      </c>
      <c r="O317" s="153">
        <v>5.4405999999999999</v>
      </c>
      <c r="P317" s="153">
        <v>6.2407000000000004</v>
      </c>
      <c r="Q317" s="153">
        <v>7.1867999999999999</v>
      </c>
      <c r="R317" s="153">
        <v>4.7294</v>
      </c>
    </row>
    <row r="318" spans="1:18" x14ac:dyDescent="0.3">
      <c r="A318" s="149" t="s">
        <v>378</v>
      </c>
      <c r="B318" s="149" t="s">
        <v>161</v>
      </c>
      <c r="C318" s="149">
        <v>120304</v>
      </c>
      <c r="D318" s="152">
        <v>43999</v>
      </c>
      <c r="E318" s="153">
        <v>3285.2991999999999</v>
      </c>
      <c r="F318" s="153">
        <v>4.6567999999999996</v>
      </c>
      <c r="G318" s="153">
        <v>4.7533000000000003</v>
      </c>
      <c r="H318" s="153">
        <v>4.7446999999999999</v>
      </c>
      <c r="I318" s="153">
        <v>4.0179</v>
      </c>
      <c r="J318" s="153">
        <v>3.9792000000000001</v>
      </c>
      <c r="K318" s="153">
        <v>5.3411999999999997</v>
      </c>
      <c r="L318" s="153">
        <v>5.2908999999999997</v>
      </c>
      <c r="M318" s="153">
        <v>5.3926999999999996</v>
      </c>
      <c r="N318" s="153">
        <v>5.6896000000000004</v>
      </c>
      <c r="O318" s="153">
        <v>6.7460000000000004</v>
      </c>
      <c r="P318" s="153">
        <v>7.0647000000000002</v>
      </c>
      <c r="Q318" s="153">
        <v>7.7328000000000001</v>
      </c>
      <c r="R318" s="153">
        <v>6.6467000000000001</v>
      </c>
    </row>
    <row r="319" spans="1:18" x14ac:dyDescent="0.3">
      <c r="A319" s="149" t="s">
        <v>378</v>
      </c>
      <c r="B319" s="149" t="s">
        <v>431</v>
      </c>
      <c r="C319" s="149">
        <v>102009</v>
      </c>
      <c r="D319" s="152">
        <v>43999</v>
      </c>
      <c r="E319" s="153">
        <v>3036.9414999999999</v>
      </c>
      <c r="F319" s="153">
        <v>4.0483000000000002</v>
      </c>
      <c r="G319" s="153">
        <v>4.1445999999999996</v>
      </c>
      <c r="H319" s="153">
        <v>4.1356000000000002</v>
      </c>
      <c r="I319" s="153">
        <v>3.4085000000000001</v>
      </c>
      <c r="J319" s="153">
        <v>3.3689</v>
      </c>
      <c r="K319" s="153">
        <v>4.7248000000000001</v>
      </c>
      <c r="L319" s="153">
        <v>4.6660000000000004</v>
      </c>
      <c r="M319" s="153">
        <v>4.7527999999999997</v>
      </c>
      <c r="N319" s="153">
        <v>5.0396000000000001</v>
      </c>
      <c r="O319" s="153">
        <v>6.0507999999999997</v>
      </c>
      <c r="P319" s="153">
        <v>6.3695000000000004</v>
      </c>
      <c r="Q319" s="153">
        <v>6.7560000000000002</v>
      </c>
      <c r="R319" s="153">
        <v>5.9756999999999998</v>
      </c>
    </row>
    <row r="320" spans="1:18" x14ac:dyDescent="0.3">
      <c r="A320" s="149" t="s">
        <v>378</v>
      </c>
      <c r="B320" s="149" t="s">
        <v>264</v>
      </c>
      <c r="C320" s="149">
        <v>102012</v>
      </c>
      <c r="D320" s="152">
        <v>43999</v>
      </c>
      <c r="E320" s="153">
        <v>3270.3771999999999</v>
      </c>
      <c r="F320" s="153">
        <v>4.5575000000000001</v>
      </c>
      <c r="G320" s="153">
        <v>4.6536</v>
      </c>
      <c r="H320" s="153">
        <v>4.6445999999999996</v>
      </c>
      <c r="I320" s="153">
        <v>3.9177</v>
      </c>
      <c r="J320" s="153">
        <v>3.8788999999999998</v>
      </c>
      <c r="K320" s="153">
        <v>5.2271000000000001</v>
      </c>
      <c r="L320" s="153">
        <v>5.1711999999999998</v>
      </c>
      <c r="M320" s="153">
        <v>5.2910000000000004</v>
      </c>
      <c r="N320" s="153">
        <v>5.5964</v>
      </c>
      <c r="O320" s="153">
        <v>6.6756000000000002</v>
      </c>
      <c r="P320" s="153">
        <v>7.0053000000000001</v>
      </c>
      <c r="Q320" s="153">
        <v>7.2868000000000004</v>
      </c>
      <c r="R320" s="153">
        <v>6.5677000000000003</v>
      </c>
    </row>
    <row r="321" spans="1:18" x14ac:dyDescent="0.3">
      <c r="A321" s="149" t="s">
        <v>378</v>
      </c>
      <c r="B321" s="149" t="s">
        <v>162</v>
      </c>
      <c r="C321" s="149">
        <v>145971</v>
      </c>
      <c r="D321" s="152">
        <v>43999</v>
      </c>
      <c r="E321" s="153">
        <v>1086.3026</v>
      </c>
      <c r="F321" s="153">
        <v>3.8544</v>
      </c>
      <c r="G321" s="153">
        <v>3.3351999999999999</v>
      </c>
      <c r="H321" s="153">
        <v>3.3140999999999998</v>
      </c>
      <c r="I321" s="153">
        <v>3.1516999999999999</v>
      </c>
      <c r="J321" s="153">
        <v>3.1890999999999998</v>
      </c>
      <c r="K321" s="153">
        <v>3.6501999999999999</v>
      </c>
      <c r="L321" s="153">
        <v>4.4702999999999999</v>
      </c>
      <c r="M321" s="153">
        <v>4.8894000000000002</v>
      </c>
      <c r="N321" s="153">
        <v>5.3658999999999999</v>
      </c>
      <c r="O321" s="153"/>
      <c r="P321" s="153"/>
      <c r="Q321" s="153">
        <v>5.9909999999999997</v>
      </c>
      <c r="R321" s="153"/>
    </row>
    <row r="322" spans="1:18" x14ac:dyDescent="0.3">
      <c r="A322" s="149" t="s">
        <v>378</v>
      </c>
      <c r="B322" s="149" t="s">
        <v>265</v>
      </c>
      <c r="C322" s="149">
        <v>145968</v>
      </c>
      <c r="D322" s="152">
        <v>43999</v>
      </c>
      <c r="E322" s="153">
        <v>1085.0880999999999</v>
      </c>
      <c r="F322" s="153">
        <v>3.7778999999999998</v>
      </c>
      <c r="G322" s="153">
        <v>3.2559</v>
      </c>
      <c r="H322" s="153">
        <v>3.2345999999999999</v>
      </c>
      <c r="I322" s="153">
        <v>3.0714000000000001</v>
      </c>
      <c r="J322" s="153">
        <v>3.1088</v>
      </c>
      <c r="K322" s="153">
        <v>3.5695000000000001</v>
      </c>
      <c r="L322" s="153">
        <v>4.3891</v>
      </c>
      <c r="M322" s="153">
        <v>4.8090000000000002</v>
      </c>
      <c r="N322" s="153">
        <v>5.2835999999999999</v>
      </c>
      <c r="O322" s="153"/>
      <c r="P322" s="153"/>
      <c r="Q322" s="153">
        <v>5.9077000000000002</v>
      </c>
      <c r="R322" s="153"/>
    </row>
    <row r="323" spans="1:18" x14ac:dyDescent="0.3">
      <c r="A323" s="156" t="s">
        <v>388</v>
      </c>
      <c r="B323" s="151"/>
      <c r="C323" s="151"/>
      <c r="D323" s="151"/>
      <c r="E323" s="151"/>
      <c r="F323" s="157">
        <v>4.2660868686868678</v>
      </c>
      <c r="G323" s="157">
        <v>4.19489292929293</v>
      </c>
      <c r="H323" s="157">
        <v>4.1666838383838396</v>
      </c>
      <c r="I323" s="151"/>
      <c r="J323" s="151"/>
      <c r="K323" s="151"/>
      <c r="L323" s="151"/>
      <c r="M323" s="151"/>
      <c r="N323" s="151"/>
      <c r="O323" s="151"/>
      <c r="P323" s="151"/>
      <c r="Q323" s="151"/>
      <c r="R323" s="151"/>
    </row>
    <row r="324" spans="1:18" x14ac:dyDescent="0.3">
      <c r="A324" s="149" t="s">
        <v>380</v>
      </c>
      <c r="B324" s="149" t="s">
        <v>379</v>
      </c>
      <c r="C324" s="149">
        <v>147928</v>
      </c>
      <c r="D324" s="152">
        <v>43999</v>
      </c>
      <c r="E324" s="153">
        <v>9.85</v>
      </c>
      <c r="F324" s="153">
        <v>0</v>
      </c>
      <c r="G324" s="153">
        <v>0.20349999999999999</v>
      </c>
      <c r="H324" s="153">
        <v>-1.5</v>
      </c>
      <c r="I324" s="153">
        <v>-0.50509999999999999</v>
      </c>
      <c r="J324" s="153">
        <v>6.3715000000000002</v>
      </c>
      <c r="K324" s="153">
        <v>9.6882000000000001</v>
      </c>
      <c r="L324" s="153"/>
      <c r="M324" s="153"/>
      <c r="N324" s="153"/>
      <c r="O324" s="153"/>
      <c r="P324" s="153"/>
      <c r="Q324" s="153">
        <v>-1.5</v>
      </c>
      <c r="R324" s="153"/>
    </row>
    <row r="325" spans="1:18" x14ac:dyDescent="0.3">
      <c r="A325" s="149" t="s">
        <v>380</v>
      </c>
      <c r="B325" s="149" t="s">
        <v>381</v>
      </c>
      <c r="C325" s="149">
        <v>147929</v>
      </c>
      <c r="D325" s="152">
        <v>43999</v>
      </c>
      <c r="E325" s="153">
        <v>9.7899999999999991</v>
      </c>
      <c r="F325" s="153">
        <v>0</v>
      </c>
      <c r="G325" s="153">
        <v>0.1022</v>
      </c>
      <c r="H325" s="153">
        <v>-1.6080000000000001</v>
      </c>
      <c r="I325" s="153">
        <v>-0.60909999999999997</v>
      </c>
      <c r="J325" s="153">
        <v>6.1821999999999999</v>
      </c>
      <c r="K325" s="153">
        <v>9.1416000000000004</v>
      </c>
      <c r="L325" s="153"/>
      <c r="M325" s="153"/>
      <c r="N325" s="153"/>
      <c r="O325" s="153"/>
      <c r="P325" s="153"/>
      <c r="Q325" s="153">
        <v>-2.1</v>
      </c>
      <c r="R325" s="153"/>
    </row>
    <row r="326" spans="1:18" x14ac:dyDescent="0.3">
      <c r="A326" s="149" t="s">
        <v>380</v>
      </c>
      <c r="B326" s="149" t="s">
        <v>49</v>
      </c>
      <c r="C326" s="149">
        <v>147372</v>
      </c>
      <c r="D326" s="152">
        <v>43999</v>
      </c>
      <c r="E326" s="153">
        <v>9.39</v>
      </c>
      <c r="F326" s="153">
        <v>-0.10639999999999999</v>
      </c>
      <c r="G326" s="153">
        <v>-0.31850000000000001</v>
      </c>
      <c r="H326" s="153">
        <v>-1.0537000000000001</v>
      </c>
      <c r="I326" s="153">
        <v>0.21340000000000001</v>
      </c>
      <c r="J326" s="153">
        <v>8.8064999999999998</v>
      </c>
      <c r="K326" s="153">
        <v>11.3879</v>
      </c>
      <c r="L326" s="153">
        <v>-10.4862</v>
      </c>
      <c r="M326" s="153">
        <v>-3.5933999999999999</v>
      </c>
      <c r="N326" s="153"/>
      <c r="O326" s="153"/>
      <c r="P326" s="153"/>
      <c r="Q326" s="153">
        <v>-6.1</v>
      </c>
      <c r="R326" s="153"/>
    </row>
    <row r="327" spans="1:18" x14ac:dyDescent="0.3">
      <c r="A327" s="149" t="s">
        <v>380</v>
      </c>
      <c r="B327" s="149" t="s">
        <v>51</v>
      </c>
      <c r="C327" s="149">
        <v>147371</v>
      </c>
      <c r="D327" s="152">
        <v>43999</v>
      </c>
      <c r="E327" s="153">
        <v>9.34</v>
      </c>
      <c r="F327" s="153">
        <v>-0.107</v>
      </c>
      <c r="G327" s="153">
        <v>-0.32019999999999998</v>
      </c>
      <c r="H327" s="153">
        <v>-1.1639999999999999</v>
      </c>
      <c r="I327" s="153">
        <v>0.1072</v>
      </c>
      <c r="J327" s="153">
        <v>8.6046999999999993</v>
      </c>
      <c r="K327" s="153">
        <v>11.1905</v>
      </c>
      <c r="L327" s="153">
        <v>-10.7075</v>
      </c>
      <c r="M327" s="153">
        <v>-4.0082000000000004</v>
      </c>
      <c r="N327" s="153"/>
      <c r="O327" s="153"/>
      <c r="P327" s="153"/>
      <c r="Q327" s="153">
        <v>-6.6</v>
      </c>
      <c r="R327" s="153"/>
    </row>
    <row r="328" spans="1:18" x14ac:dyDescent="0.3">
      <c r="A328" s="149" t="s">
        <v>380</v>
      </c>
      <c r="B328" s="149" t="s">
        <v>50</v>
      </c>
      <c r="C328" s="149">
        <v>119709</v>
      </c>
      <c r="D328" s="152">
        <v>43999</v>
      </c>
      <c r="E328" s="153">
        <v>97.220799999999997</v>
      </c>
      <c r="F328" s="153">
        <v>-0.22489999999999999</v>
      </c>
      <c r="G328" s="153">
        <v>-0.83879999999999999</v>
      </c>
      <c r="H328" s="153">
        <v>-2.0929000000000002</v>
      </c>
      <c r="I328" s="153">
        <v>-1.8096000000000001</v>
      </c>
      <c r="J328" s="153">
        <v>7.3087999999999997</v>
      </c>
      <c r="K328" s="153">
        <v>5.7432999999999996</v>
      </c>
      <c r="L328" s="153">
        <v>-18.512499999999999</v>
      </c>
      <c r="M328" s="153">
        <v>-8.1178000000000008</v>
      </c>
      <c r="N328" s="153">
        <v>-12.9832</v>
      </c>
      <c r="O328" s="153">
        <v>1.9681999999999999</v>
      </c>
      <c r="P328" s="153">
        <v>5.8220999999999998</v>
      </c>
      <c r="Q328" s="153">
        <v>9.8483000000000001</v>
      </c>
      <c r="R328" s="153">
        <v>-2.8331</v>
      </c>
    </row>
    <row r="329" spans="1:18" x14ac:dyDescent="0.3">
      <c r="A329" s="149" t="s">
        <v>380</v>
      </c>
      <c r="B329" s="149" t="s">
        <v>52</v>
      </c>
      <c r="C329" s="149">
        <v>104523</v>
      </c>
      <c r="D329" s="152">
        <v>43999</v>
      </c>
      <c r="E329" s="153">
        <v>405.26038831570798</v>
      </c>
      <c r="F329" s="153">
        <v>-0.2273</v>
      </c>
      <c r="G329" s="153">
        <v>-0.85089999999999999</v>
      </c>
      <c r="H329" s="153">
        <v>-2.1095000000000002</v>
      </c>
      <c r="I329" s="153">
        <v>-1.8429</v>
      </c>
      <c r="J329" s="153">
        <v>7.2230999999999996</v>
      </c>
      <c r="K329" s="153">
        <v>5.5175000000000001</v>
      </c>
      <c r="L329" s="153">
        <v>-18.8521</v>
      </c>
      <c r="M329" s="153">
        <v>-8.6781000000000006</v>
      </c>
      <c r="N329" s="153">
        <v>-13.684200000000001</v>
      </c>
      <c r="O329" s="153">
        <v>1.0765</v>
      </c>
      <c r="P329" s="153">
        <v>4.9451000000000001</v>
      </c>
      <c r="Q329" s="153">
        <v>13.3803</v>
      </c>
      <c r="R329" s="153">
        <v>-3.6404000000000001</v>
      </c>
    </row>
    <row r="330" spans="1:18" x14ac:dyDescent="0.3">
      <c r="A330" s="154" t="s">
        <v>27</v>
      </c>
      <c r="B330" s="149"/>
      <c r="C330" s="149"/>
      <c r="D330" s="149"/>
      <c r="E330" s="149"/>
      <c r="F330" s="155">
        <v>-0.11093333333333333</v>
      </c>
      <c r="G330" s="155">
        <v>-0.33711666666666668</v>
      </c>
      <c r="H330" s="155">
        <v>-1.5880166666666666</v>
      </c>
      <c r="I330" s="155">
        <v>-0.74101666666666677</v>
      </c>
      <c r="J330" s="155">
        <v>7.4161333333333337</v>
      </c>
      <c r="K330" s="155">
        <v>8.7781666666666656</v>
      </c>
      <c r="L330" s="155">
        <v>-14.639574999999999</v>
      </c>
      <c r="M330" s="155">
        <v>-6.0993750000000002</v>
      </c>
      <c r="N330" s="155">
        <v>-13.3337</v>
      </c>
      <c r="O330" s="155">
        <v>1.5223499999999999</v>
      </c>
      <c r="P330" s="155">
        <v>5.3835999999999995</v>
      </c>
      <c r="Q330" s="155">
        <v>1.1547666666666672</v>
      </c>
      <c r="R330" s="155">
        <v>-3.2367499999999998</v>
      </c>
    </row>
    <row r="331" spans="1:18" x14ac:dyDescent="0.3">
      <c r="A331" s="154" t="s">
        <v>411</v>
      </c>
      <c r="B331" s="149"/>
      <c r="C331" s="149"/>
      <c r="D331" s="149"/>
      <c r="E331" s="149"/>
      <c r="F331" s="155">
        <v>-0.10669999999999999</v>
      </c>
      <c r="G331" s="155">
        <v>-0.31935000000000002</v>
      </c>
      <c r="H331" s="155">
        <v>-1.554</v>
      </c>
      <c r="I331" s="155">
        <v>-0.55709999999999993</v>
      </c>
      <c r="J331" s="155">
        <v>7.2659500000000001</v>
      </c>
      <c r="K331" s="155">
        <v>9.4148999999999994</v>
      </c>
      <c r="L331" s="155">
        <v>-14.61</v>
      </c>
      <c r="M331" s="155">
        <v>-6.0630000000000006</v>
      </c>
      <c r="N331" s="155">
        <v>-13.3337</v>
      </c>
      <c r="O331" s="155">
        <v>1.5223499999999999</v>
      </c>
      <c r="P331" s="155">
        <v>5.3835999999999995</v>
      </c>
      <c r="Q331" s="155">
        <v>-1.8</v>
      </c>
      <c r="R331" s="155">
        <v>-3.2367499999999998</v>
      </c>
    </row>
    <row r="332" spans="1:18" x14ac:dyDescent="0.3">
      <c r="A332" s="116"/>
      <c r="B332" s="116"/>
      <c r="C332" s="116"/>
      <c r="D332" s="117"/>
      <c r="E332" s="118"/>
      <c r="F332" s="118"/>
      <c r="G332" s="118"/>
      <c r="H332" s="118"/>
      <c r="I332" s="118"/>
      <c r="J332" s="118"/>
      <c r="K332" s="118"/>
      <c r="L332" s="118"/>
      <c r="M332" s="118"/>
      <c r="N332" s="118"/>
      <c r="O332" s="118"/>
      <c r="P332" s="118"/>
      <c r="Q332" s="118"/>
      <c r="R332" s="118"/>
    </row>
    <row r="333" spans="1:18" x14ac:dyDescent="0.3">
      <c r="A333" s="151" t="s">
        <v>389</v>
      </c>
      <c r="B333" s="151"/>
      <c r="C333" s="151"/>
      <c r="D333" s="151"/>
      <c r="E333" s="151"/>
      <c r="F333" s="151"/>
      <c r="G333" s="151"/>
      <c r="H333" s="151"/>
      <c r="I333" s="151"/>
      <c r="J333" s="151"/>
      <c r="K333" s="151"/>
      <c r="L333" s="151"/>
      <c r="M333" s="151"/>
      <c r="N333" s="151"/>
      <c r="O333" s="151"/>
      <c r="P333" s="151"/>
      <c r="Q333" s="151"/>
      <c r="R333" s="151"/>
    </row>
    <row r="334" spans="1:18" x14ac:dyDescent="0.3">
      <c r="A334" s="149" t="s">
        <v>382</v>
      </c>
      <c r="B334" s="149" t="s">
        <v>30</v>
      </c>
      <c r="C334" s="149">
        <v>108167</v>
      </c>
      <c r="D334" s="152">
        <v>43999</v>
      </c>
      <c r="E334" s="153">
        <v>37.703499999999998</v>
      </c>
      <c r="F334" s="153">
        <v>0.33850000000000002</v>
      </c>
      <c r="G334" s="153">
        <v>-0.59740000000000004</v>
      </c>
      <c r="H334" s="153">
        <v>-1.7787999999999999</v>
      </c>
      <c r="I334" s="153">
        <v>0.23849999999999999</v>
      </c>
      <c r="J334" s="153">
        <v>6.5170000000000003</v>
      </c>
      <c r="K334" s="153">
        <v>8.4777000000000005</v>
      </c>
      <c r="L334" s="153">
        <v>-18.031400000000001</v>
      </c>
      <c r="M334" s="153">
        <v>-15.727499999999999</v>
      </c>
      <c r="N334" s="153">
        <v>-24.1296</v>
      </c>
      <c r="O334" s="153">
        <v>-11.2636</v>
      </c>
      <c r="P334" s="153">
        <v>1.0224</v>
      </c>
      <c r="Q334" s="153">
        <v>11.4596</v>
      </c>
      <c r="R334" s="153">
        <v>-20.212700000000002</v>
      </c>
    </row>
    <row r="335" spans="1:18" x14ac:dyDescent="0.3">
      <c r="A335" s="149" t="s">
        <v>382</v>
      </c>
      <c r="B335" s="149" t="s">
        <v>11</v>
      </c>
      <c r="C335" s="149">
        <v>119659</v>
      </c>
      <c r="D335" s="152">
        <v>43999</v>
      </c>
      <c r="E335" s="153">
        <v>40.533900000000003</v>
      </c>
      <c r="F335" s="153">
        <v>0.34189999999999998</v>
      </c>
      <c r="G335" s="153">
        <v>-0.58150000000000002</v>
      </c>
      <c r="H335" s="153">
        <v>-1.7577</v>
      </c>
      <c r="I335" s="153">
        <v>0.28349999999999997</v>
      </c>
      <c r="J335" s="153">
        <v>6.6325000000000003</v>
      </c>
      <c r="K335" s="153">
        <v>8.7674000000000003</v>
      </c>
      <c r="L335" s="153">
        <v>-17.6159</v>
      </c>
      <c r="M335" s="153">
        <v>-15.049799999999999</v>
      </c>
      <c r="N335" s="153">
        <v>-23.2881</v>
      </c>
      <c r="O335" s="153">
        <v>-10.2013</v>
      </c>
      <c r="P335" s="153">
        <v>2.1349999999999998</v>
      </c>
      <c r="Q335" s="153">
        <v>11.132400000000001</v>
      </c>
      <c r="R335" s="153">
        <v>-19.301200000000001</v>
      </c>
    </row>
    <row r="336" spans="1:18" x14ac:dyDescent="0.3">
      <c r="A336" s="149" t="s">
        <v>382</v>
      </c>
      <c r="B336" s="149" t="s">
        <v>31</v>
      </c>
      <c r="C336" s="149">
        <v>101764</v>
      </c>
      <c r="D336" s="152">
        <v>43999</v>
      </c>
      <c r="E336" s="153">
        <v>227.93600000000001</v>
      </c>
      <c r="F336" s="153">
        <v>-0.124</v>
      </c>
      <c r="G336" s="153">
        <v>-0.58099999999999996</v>
      </c>
      <c r="H336" s="153">
        <v>-1.99</v>
      </c>
      <c r="I336" s="153">
        <v>-0.3301</v>
      </c>
      <c r="J336" s="153">
        <v>7.2968000000000002</v>
      </c>
      <c r="K336" s="153">
        <v>10.285</v>
      </c>
      <c r="L336" s="153">
        <v>-19.616599999999998</v>
      </c>
      <c r="M336" s="153">
        <v>-13.358700000000001</v>
      </c>
      <c r="N336" s="153">
        <v>-20.822800000000001</v>
      </c>
      <c r="O336" s="153">
        <v>-3.7490000000000001</v>
      </c>
      <c r="P336" s="153">
        <v>3.3144</v>
      </c>
      <c r="Q336" s="153">
        <v>12.576700000000001</v>
      </c>
      <c r="R336" s="153">
        <v>-11.652699999999999</v>
      </c>
    </row>
    <row r="337" spans="1:18" x14ac:dyDescent="0.3">
      <c r="A337" s="149" t="s">
        <v>382</v>
      </c>
      <c r="B337" s="149" t="s">
        <v>12</v>
      </c>
      <c r="C337" s="149">
        <v>118935</v>
      </c>
      <c r="D337" s="152">
        <v>43999</v>
      </c>
      <c r="E337" s="153">
        <v>243.33099999999999</v>
      </c>
      <c r="F337" s="153">
        <v>-0.1215</v>
      </c>
      <c r="G337" s="153">
        <v>-0.56799999999999995</v>
      </c>
      <c r="H337" s="153">
        <v>-1.9736</v>
      </c>
      <c r="I337" s="153">
        <v>-0.2954</v>
      </c>
      <c r="J337" s="153">
        <v>7.3863000000000003</v>
      </c>
      <c r="K337" s="153">
        <v>10.567299999999999</v>
      </c>
      <c r="L337" s="153">
        <v>-19.246600000000001</v>
      </c>
      <c r="M337" s="153">
        <v>-12.783300000000001</v>
      </c>
      <c r="N337" s="153">
        <v>-20.127199999999998</v>
      </c>
      <c r="O337" s="153">
        <v>-2.6857000000000002</v>
      </c>
      <c r="P337" s="153">
        <v>4.4352</v>
      </c>
      <c r="Q337" s="153">
        <v>10.333</v>
      </c>
      <c r="R337" s="153">
        <v>-10.6778</v>
      </c>
    </row>
    <row r="338" spans="1:18" x14ac:dyDescent="0.3">
      <c r="A338" s="149" t="s">
        <v>382</v>
      </c>
      <c r="B338" s="149" t="s">
        <v>32</v>
      </c>
      <c r="C338" s="149">
        <v>102594</v>
      </c>
      <c r="D338" s="152">
        <v>43999</v>
      </c>
      <c r="E338" s="153">
        <v>130.66</v>
      </c>
      <c r="F338" s="153">
        <v>-0.1452</v>
      </c>
      <c r="G338" s="153">
        <v>-0.99260000000000004</v>
      </c>
      <c r="H338" s="153">
        <v>-2.0832999999999999</v>
      </c>
      <c r="I338" s="153">
        <v>0.41499999999999998</v>
      </c>
      <c r="J338" s="153">
        <v>10.1501</v>
      </c>
      <c r="K338" s="153">
        <v>19.8386</v>
      </c>
      <c r="L338" s="153">
        <v>-7.6151</v>
      </c>
      <c r="M338" s="153">
        <v>-3.8203999999999998</v>
      </c>
      <c r="N338" s="153">
        <v>-8.8905999999999992</v>
      </c>
      <c r="O338" s="153">
        <v>-0.70299999999999996</v>
      </c>
      <c r="P338" s="153">
        <v>3.0604</v>
      </c>
      <c r="Q338" s="153">
        <v>17.607299999999999</v>
      </c>
      <c r="R338" s="153">
        <v>-5.1086999999999998</v>
      </c>
    </row>
    <row r="339" spans="1:18" x14ac:dyDescent="0.3">
      <c r="A339" s="149" t="s">
        <v>382</v>
      </c>
      <c r="B339" s="149" t="s">
        <v>13</v>
      </c>
      <c r="C339" s="149">
        <v>120323</v>
      </c>
      <c r="D339" s="152">
        <v>43999</v>
      </c>
      <c r="E339" s="153">
        <v>139.69</v>
      </c>
      <c r="F339" s="153">
        <v>-0.14299999999999999</v>
      </c>
      <c r="G339" s="153">
        <v>-0.98529999999999995</v>
      </c>
      <c r="H339" s="153">
        <v>-2.0750000000000002</v>
      </c>
      <c r="I339" s="153">
        <v>0.43140000000000001</v>
      </c>
      <c r="J339" s="153">
        <v>10.209099999999999</v>
      </c>
      <c r="K339" s="153">
        <v>20.008600000000001</v>
      </c>
      <c r="L339" s="153">
        <v>-7.3612000000000002</v>
      </c>
      <c r="M339" s="153">
        <v>-3.4356</v>
      </c>
      <c r="N339" s="153">
        <v>-8.3879999999999999</v>
      </c>
      <c r="O339" s="153">
        <v>6.6799999999999998E-2</v>
      </c>
      <c r="P339" s="153">
        <v>4.0472000000000001</v>
      </c>
      <c r="Q339" s="153">
        <v>12.489100000000001</v>
      </c>
      <c r="R339" s="153">
        <v>-4.4805999999999999</v>
      </c>
    </row>
    <row r="340" spans="1:18" x14ac:dyDescent="0.3">
      <c r="A340" s="149" t="s">
        <v>382</v>
      </c>
      <c r="B340" s="149" t="s">
        <v>14</v>
      </c>
      <c r="C340" s="149">
        <v>144455</v>
      </c>
      <c r="D340" s="152">
        <v>43999</v>
      </c>
      <c r="E340" s="153">
        <v>8.98</v>
      </c>
      <c r="F340" s="153">
        <v>-0.11119999999999999</v>
      </c>
      <c r="G340" s="153">
        <v>-0.33300000000000002</v>
      </c>
      <c r="H340" s="153">
        <v>-1.3187</v>
      </c>
      <c r="I340" s="153">
        <v>-0.55369999999999997</v>
      </c>
      <c r="J340" s="153">
        <v>5.8962000000000003</v>
      </c>
      <c r="K340" s="153">
        <v>3.6951999999999998</v>
      </c>
      <c r="L340" s="153">
        <v>-14.9621</v>
      </c>
      <c r="M340" s="153">
        <v>-9.2928999999999995</v>
      </c>
      <c r="N340" s="153">
        <v>-14.557600000000001</v>
      </c>
      <c r="O340" s="153"/>
      <c r="P340" s="153"/>
      <c r="Q340" s="153">
        <v>-5.7173999999999996</v>
      </c>
      <c r="R340" s="153"/>
    </row>
    <row r="341" spans="1:18" x14ac:dyDescent="0.3">
      <c r="A341" s="149" t="s">
        <v>382</v>
      </c>
      <c r="B341" s="149" t="s">
        <v>33</v>
      </c>
      <c r="C341" s="149">
        <v>144453</v>
      </c>
      <c r="D341" s="152">
        <v>43999</v>
      </c>
      <c r="E341" s="153">
        <v>8.75</v>
      </c>
      <c r="F341" s="153">
        <v>-0.1142</v>
      </c>
      <c r="G341" s="153">
        <v>-0.2281</v>
      </c>
      <c r="H341" s="153">
        <v>-1.2415</v>
      </c>
      <c r="I341" s="153">
        <v>-0.56820000000000004</v>
      </c>
      <c r="J341" s="153">
        <v>6.1893000000000002</v>
      </c>
      <c r="K341" s="153">
        <v>3.673</v>
      </c>
      <c r="L341" s="153">
        <v>-15.1309</v>
      </c>
      <c r="M341" s="153">
        <v>-9.6074000000000002</v>
      </c>
      <c r="N341" s="153">
        <v>-15.213200000000001</v>
      </c>
      <c r="O341" s="153"/>
      <c r="P341" s="153"/>
      <c r="Q341" s="153">
        <v>-7.0465999999999998</v>
      </c>
      <c r="R341" s="153"/>
    </row>
    <row r="342" spans="1:18" x14ac:dyDescent="0.3">
      <c r="A342" s="149" t="s">
        <v>382</v>
      </c>
      <c r="B342" s="149" t="s">
        <v>15</v>
      </c>
      <c r="C342" s="149">
        <v>118481</v>
      </c>
      <c r="D342" s="152">
        <v>43999</v>
      </c>
      <c r="E342" s="153">
        <v>38.549999999999997</v>
      </c>
      <c r="F342" s="153">
        <v>0.20799999999999999</v>
      </c>
      <c r="G342" s="153">
        <v>-0.72109999999999996</v>
      </c>
      <c r="H342" s="153">
        <v>-1.9582999999999999</v>
      </c>
      <c r="I342" s="153">
        <v>1.9841</v>
      </c>
      <c r="J342" s="153">
        <v>10.521800000000001</v>
      </c>
      <c r="K342" s="153">
        <v>-0.3619</v>
      </c>
      <c r="L342" s="153">
        <v>-23.069199999999999</v>
      </c>
      <c r="M342" s="153">
        <v>-18.152899999999999</v>
      </c>
      <c r="N342" s="153">
        <v>-27.387499999999999</v>
      </c>
      <c r="O342" s="153">
        <v>-8.67</v>
      </c>
      <c r="P342" s="153">
        <v>1.3314999999999999</v>
      </c>
      <c r="Q342" s="153">
        <v>7.8772000000000002</v>
      </c>
      <c r="R342" s="153">
        <v>-18.165900000000001</v>
      </c>
    </row>
    <row r="343" spans="1:18" x14ac:dyDescent="0.3">
      <c r="A343" s="149" t="s">
        <v>382</v>
      </c>
      <c r="B343" s="149" t="s">
        <v>34</v>
      </c>
      <c r="C343" s="149">
        <v>108909</v>
      </c>
      <c r="D343" s="152">
        <v>43999</v>
      </c>
      <c r="E343" s="153">
        <v>35.92</v>
      </c>
      <c r="F343" s="153">
        <v>0.22320000000000001</v>
      </c>
      <c r="G343" s="153">
        <v>-0.71860000000000002</v>
      </c>
      <c r="H343" s="153">
        <v>-1.9918</v>
      </c>
      <c r="I343" s="153">
        <v>1.9585999999999999</v>
      </c>
      <c r="J343" s="153">
        <v>10.421099999999999</v>
      </c>
      <c r="K343" s="153">
        <v>-0.63619999999999999</v>
      </c>
      <c r="L343" s="153">
        <v>-23.476800000000001</v>
      </c>
      <c r="M343" s="153">
        <v>-18.8065</v>
      </c>
      <c r="N343" s="153">
        <v>-28.16</v>
      </c>
      <c r="O343" s="153">
        <v>-9.6933000000000007</v>
      </c>
      <c r="P343" s="153">
        <v>0.31530000000000002</v>
      </c>
      <c r="Q343" s="153">
        <v>10.9672</v>
      </c>
      <c r="R343" s="153">
        <v>-19.055399999999999</v>
      </c>
    </row>
    <row r="344" spans="1:18" x14ac:dyDescent="0.3">
      <c r="A344" s="149" t="s">
        <v>382</v>
      </c>
      <c r="B344" s="149" t="s">
        <v>16</v>
      </c>
      <c r="C344" s="149">
        <v>135341</v>
      </c>
      <c r="D344" s="152">
        <v>43999</v>
      </c>
      <c r="E344" s="153">
        <v>10.757400000000001</v>
      </c>
      <c r="F344" s="153">
        <v>-0.31040000000000001</v>
      </c>
      <c r="G344" s="153">
        <v>-1.0113000000000001</v>
      </c>
      <c r="H344" s="153">
        <v>-2.1957</v>
      </c>
      <c r="I344" s="153">
        <v>-0.67220000000000002</v>
      </c>
      <c r="J344" s="153">
        <v>5.8506999999999998</v>
      </c>
      <c r="K344" s="153">
        <v>7.9951999999999996</v>
      </c>
      <c r="L344" s="153">
        <v>-16.024100000000001</v>
      </c>
      <c r="M344" s="153">
        <v>-6.7314999999999996</v>
      </c>
      <c r="N344" s="153">
        <v>-13.9511</v>
      </c>
      <c r="O344" s="153">
        <v>-8.2452000000000005</v>
      </c>
      <c r="P344" s="153"/>
      <c r="Q344" s="153">
        <v>1.5387999999999999</v>
      </c>
      <c r="R344" s="153">
        <v>-11.008599999999999</v>
      </c>
    </row>
    <row r="345" spans="1:18" x14ac:dyDescent="0.3">
      <c r="A345" s="149" t="s">
        <v>382</v>
      </c>
      <c r="B345" s="149" t="s">
        <v>35</v>
      </c>
      <c r="C345" s="149">
        <v>135343</v>
      </c>
      <c r="D345" s="152">
        <v>43999</v>
      </c>
      <c r="E345" s="153">
        <v>9.8414999999999999</v>
      </c>
      <c r="F345" s="153">
        <v>-0.315</v>
      </c>
      <c r="G345" s="153">
        <v>-1.0347999999999999</v>
      </c>
      <c r="H345" s="153">
        <v>-2.2292999999999998</v>
      </c>
      <c r="I345" s="153">
        <v>-0.74229999999999996</v>
      </c>
      <c r="J345" s="153">
        <v>5.6771000000000003</v>
      </c>
      <c r="K345" s="153">
        <v>7.5057</v>
      </c>
      <c r="L345" s="153">
        <v>-16.724499999999999</v>
      </c>
      <c r="M345" s="153">
        <v>-7.8226000000000004</v>
      </c>
      <c r="N345" s="153">
        <v>-15.2902</v>
      </c>
      <c r="O345" s="153">
        <v>-9.6774000000000004</v>
      </c>
      <c r="P345" s="153"/>
      <c r="Q345" s="153">
        <v>-0.33360000000000001</v>
      </c>
      <c r="R345" s="153">
        <v>-12.2944</v>
      </c>
    </row>
    <row r="346" spans="1:18" x14ac:dyDescent="0.3">
      <c r="A346" s="149" t="s">
        <v>382</v>
      </c>
      <c r="B346" s="149" t="s">
        <v>36</v>
      </c>
      <c r="C346" s="149">
        <v>100254</v>
      </c>
      <c r="D346" s="152">
        <v>43999</v>
      </c>
      <c r="E346" s="153">
        <v>217.43125474529299</v>
      </c>
      <c r="F346" s="153">
        <v>-8.0799999999999997E-2</v>
      </c>
      <c r="G346" s="153">
        <v>-0.98360000000000003</v>
      </c>
      <c r="H346" s="153">
        <v>-1.9173</v>
      </c>
      <c r="I346" s="153">
        <v>-1.7357</v>
      </c>
      <c r="J346" s="153">
        <v>7.5823999999999998</v>
      </c>
      <c r="K346" s="153">
        <v>0.39400000000000002</v>
      </c>
      <c r="L346" s="153">
        <v>-19.337299999999999</v>
      </c>
      <c r="M346" s="153">
        <v>-8.7609999999999992</v>
      </c>
      <c r="N346" s="153">
        <v>-14.4526</v>
      </c>
      <c r="O346" s="153">
        <v>-2.9773000000000001</v>
      </c>
      <c r="P346" s="153">
        <v>5.1898</v>
      </c>
      <c r="Q346" s="153">
        <v>14.287699999999999</v>
      </c>
      <c r="R346" s="153">
        <v>-7.2481999999999998</v>
      </c>
    </row>
    <row r="347" spans="1:18" x14ac:dyDescent="0.3">
      <c r="A347" s="149" t="s">
        <v>382</v>
      </c>
      <c r="B347" s="149" t="s">
        <v>17</v>
      </c>
      <c r="C347" s="149">
        <v>120486</v>
      </c>
      <c r="D347" s="152">
        <v>43999</v>
      </c>
      <c r="E347" s="153">
        <v>28.974799999999998</v>
      </c>
      <c r="F347" s="153">
        <v>-7.9299999999999995E-2</v>
      </c>
      <c r="G347" s="153">
        <v>-0.97470000000000001</v>
      </c>
      <c r="H347" s="153">
        <v>-1.9054</v>
      </c>
      <c r="I347" s="153">
        <v>-1.7114</v>
      </c>
      <c r="J347" s="153">
        <v>7.6454000000000004</v>
      </c>
      <c r="K347" s="153">
        <v>0.55840000000000001</v>
      </c>
      <c r="L347" s="153">
        <v>-19.0745</v>
      </c>
      <c r="M347" s="153">
        <v>-8.3156999999999996</v>
      </c>
      <c r="N347" s="153">
        <v>-13.894600000000001</v>
      </c>
      <c r="O347" s="153">
        <v>-2.3452999999999999</v>
      </c>
      <c r="P347" s="153">
        <v>6.3624000000000001</v>
      </c>
      <c r="Q347" s="153">
        <v>9.7349999999999994</v>
      </c>
      <c r="R347" s="153">
        <v>-6.6441999999999997</v>
      </c>
    </row>
    <row r="348" spans="1:18" x14ac:dyDescent="0.3">
      <c r="A348" s="149" t="s">
        <v>382</v>
      </c>
      <c r="B348" s="149" t="s">
        <v>18</v>
      </c>
      <c r="C348" s="149">
        <v>119404</v>
      </c>
      <c r="D348" s="152">
        <v>43999</v>
      </c>
      <c r="E348" s="153">
        <v>31.425000000000001</v>
      </c>
      <c r="F348" s="153">
        <v>0.23599999999999999</v>
      </c>
      <c r="G348" s="153">
        <v>-3.1800000000000002E-2</v>
      </c>
      <c r="H348" s="153">
        <v>-0.97060000000000002</v>
      </c>
      <c r="I348" s="153">
        <v>0.80520000000000003</v>
      </c>
      <c r="J348" s="153">
        <v>8.2500999999999998</v>
      </c>
      <c r="K348" s="153">
        <v>7.6345999999999998</v>
      </c>
      <c r="L348" s="153">
        <v>-17.3809</v>
      </c>
      <c r="M348" s="153">
        <v>-9.0027000000000008</v>
      </c>
      <c r="N348" s="153">
        <v>-16.110499999999998</v>
      </c>
      <c r="O348" s="153">
        <v>-4.0377000000000001</v>
      </c>
      <c r="P348" s="153">
        <v>5.8544999999999998</v>
      </c>
      <c r="Q348" s="153">
        <v>13.418699999999999</v>
      </c>
      <c r="R348" s="153">
        <v>-8.7355</v>
      </c>
    </row>
    <row r="349" spans="1:18" x14ac:dyDescent="0.3">
      <c r="A349" s="149" t="s">
        <v>382</v>
      </c>
      <c r="B349" s="149" t="s">
        <v>37</v>
      </c>
      <c r="C349" s="149">
        <v>118102</v>
      </c>
      <c r="D349" s="152">
        <v>43999</v>
      </c>
      <c r="E349" s="153">
        <v>29.561</v>
      </c>
      <c r="F349" s="153">
        <v>0.23400000000000001</v>
      </c>
      <c r="G349" s="153">
        <v>-4.3999999999999997E-2</v>
      </c>
      <c r="H349" s="153">
        <v>-0.98809999999999998</v>
      </c>
      <c r="I349" s="153">
        <v>0.77039999999999997</v>
      </c>
      <c r="J349" s="153">
        <v>8.1553000000000004</v>
      </c>
      <c r="K349" s="153">
        <v>7.3617999999999997</v>
      </c>
      <c r="L349" s="153">
        <v>-17.7925</v>
      </c>
      <c r="M349" s="153">
        <v>-9.6712000000000007</v>
      </c>
      <c r="N349" s="153">
        <v>-16.926100000000002</v>
      </c>
      <c r="O349" s="153">
        <v>-4.9236000000000004</v>
      </c>
      <c r="P349" s="153">
        <v>4.9192</v>
      </c>
      <c r="Q349" s="153">
        <v>10.932700000000001</v>
      </c>
      <c r="R349" s="153">
        <v>-9.6089000000000002</v>
      </c>
    </row>
    <row r="350" spans="1:18" x14ac:dyDescent="0.3">
      <c r="A350" s="149" t="s">
        <v>382</v>
      </c>
      <c r="B350" s="149" t="s">
        <v>38</v>
      </c>
      <c r="C350" s="149">
        <v>103085</v>
      </c>
      <c r="D350" s="152">
        <v>43999</v>
      </c>
      <c r="E350" s="153">
        <v>61.408200000000001</v>
      </c>
      <c r="F350" s="153">
        <v>0.31590000000000001</v>
      </c>
      <c r="G350" s="153">
        <v>-0.40889999999999999</v>
      </c>
      <c r="H350" s="153">
        <v>-1.3431</v>
      </c>
      <c r="I350" s="153">
        <v>-2.3800000000000002E-2</v>
      </c>
      <c r="J350" s="153">
        <v>8.7759999999999998</v>
      </c>
      <c r="K350" s="153">
        <v>6.6708999999999996</v>
      </c>
      <c r="L350" s="153">
        <v>-17.702999999999999</v>
      </c>
      <c r="M350" s="153">
        <v>-9.7418999999999993</v>
      </c>
      <c r="N350" s="153">
        <v>-16.708400000000001</v>
      </c>
      <c r="O350" s="153">
        <v>-2.0905</v>
      </c>
      <c r="P350" s="153">
        <v>3.6286999999999998</v>
      </c>
      <c r="Q350" s="153">
        <v>12.829800000000001</v>
      </c>
      <c r="R350" s="153">
        <v>-7.9455</v>
      </c>
    </row>
    <row r="351" spans="1:18" x14ac:dyDescent="0.3">
      <c r="A351" s="149" t="s">
        <v>382</v>
      </c>
      <c r="B351" s="149" t="s">
        <v>19</v>
      </c>
      <c r="C351" s="149">
        <v>118784</v>
      </c>
      <c r="D351" s="152">
        <v>43999</v>
      </c>
      <c r="E351" s="153">
        <v>64.913200000000003</v>
      </c>
      <c r="F351" s="153">
        <v>0.31769999999999998</v>
      </c>
      <c r="G351" s="153">
        <v>-0.39910000000000001</v>
      </c>
      <c r="H351" s="153">
        <v>-1.3306</v>
      </c>
      <c r="I351" s="153">
        <v>2.0000000000000001E-4</v>
      </c>
      <c r="J351" s="153">
        <v>8.8390000000000004</v>
      </c>
      <c r="K351" s="153">
        <v>6.8513999999999999</v>
      </c>
      <c r="L351" s="153">
        <v>-17.404199999999999</v>
      </c>
      <c r="M351" s="153">
        <v>-9.2787000000000006</v>
      </c>
      <c r="N351" s="153">
        <v>-16.154699999999998</v>
      </c>
      <c r="O351" s="153">
        <v>-1.3946000000000001</v>
      </c>
      <c r="P351" s="153">
        <v>4.4034000000000004</v>
      </c>
      <c r="Q351" s="153">
        <v>8.9117999999999995</v>
      </c>
      <c r="R351" s="153">
        <v>-7.3449999999999998</v>
      </c>
    </row>
    <row r="352" spans="1:18" x14ac:dyDescent="0.3">
      <c r="A352" s="149" t="s">
        <v>382</v>
      </c>
      <c r="B352" s="149" t="s">
        <v>20</v>
      </c>
      <c r="C352" s="149">
        <v>103490</v>
      </c>
      <c r="D352" s="152">
        <v>43999</v>
      </c>
      <c r="E352" s="153">
        <v>43.29</v>
      </c>
      <c r="F352" s="153">
        <v>-0.36820000000000003</v>
      </c>
      <c r="G352" s="153">
        <v>-0.96089999999999998</v>
      </c>
      <c r="H352" s="153">
        <v>-1.5017</v>
      </c>
      <c r="I352" s="153">
        <v>-6.93E-2</v>
      </c>
      <c r="J352" s="153">
        <v>8.3062000000000005</v>
      </c>
      <c r="K352" s="153">
        <v>10.5465</v>
      </c>
      <c r="L352" s="153">
        <v>-18.612500000000001</v>
      </c>
      <c r="M352" s="153">
        <v>-15.2174</v>
      </c>
      <c r="N352" s="153">
        <v>-20.945900000000002</v>
      </c>
      <c r="O352" s="153">
        <v>-4.3621999999999996</v>
      </c>
      <c r="P352" s="153">
        <v>2.7138</v>
      </c>
      <c r="Q352" s="153">
        <v>10.811199999999999</v>
      </c>
      <c r="R352" s="153">
        <v>-9.6539000000000001</v>
      </c>
    </row>
    <row r="353" spans="1:18" x14ac:dyDescent="0.3">
      <c r="A353" s="149" t="s">
        <v>382</v>
      </c>
      <c r="B353" s="149" t="s">
        <v>39</v>
      </c>
      <c r="C353" s="149">
        <v>141068</v>
      </c>
      <c r="D353" s="152">
        <v>43999</v>
      </c>
      <c r="E353" s="153">
        <v>42.87</v>
      </c>
      <c r="F353" s="153">
        <v>-0.37180000000000002</v>
      </c>
      <c r="G353" s="153">
        <v>-0.97019999999999995</v>
      </c>
      <c r="H353" s="153">
        <v>-1.5162</v>
      </c>
      <c r="I353" s="153">
        <v>-9.3200000000000005E-2</v>
      </c>
      <c r="J353" s="153">
        <v>8.2576000000000001</v>
      </c>
      <c r="K353" s="153">
        <v>10.404299999999999</v>
      </c>
      <c r="L353" s="153">
        <v>-18.806799999999999</v>
      </c>
      <c r="M353" s="153">
        <v>-15.543699999999999</v>
      </c>
      <c r="N353" s="153">
        <v>-21.339400000000001</v>
      </c>
      <c r="O353" s="153">
        <v>-4.6654999999999998</v>
      </c>
      <c r="P353" s="153">
        <v>2.4222000000000001</v>
      </c>
      <c r="Q353" s="153">
        <v>10.5215</v>
      </c>
      <c r="R353" s="153">
        <v>-9.9984999999999999</v>
      </c>
    </row>
    <row r="354" spans="1:18" x14ac:dyDescent="0.3">
      <c r="A354" s="149" t="s">
        <v>382</v>
      </c>
      <c r="B354" s="149" t="s">
        <v>40</v>
      </c>
      <c r="C354" s="149">
        <v>101672</v>
      </c>
      <c r="D354" s="152">
        <v>43999</v>
      </c>
      <c r="E354" s="153">
        <v>116.90689999999999</v>
      </c>
      <c r="F354" s="153">
        <v>-0.30709999999999998</v>
      </c>
      <c r="G354" s="153">
        <v>-0.25969999999999999</v>
      </c>
      <c r="H354" s="153">
        <v>-0.77370000000000005</v>
      </c>
      <c r="I354" s="153">
        <v>-0.51329999999999998</v>
      </c>
      <c r="J354" s="153">
        <v>8.7367000000000008</v>
      </c>
      <c r="K354" s="153">
        <v>12.465400000000001</v>
      </c>
      <c r="L354" s="153">
        <v>-15.493</v>
      </c>
      <c r="M354" s="153">
        <v>-6.3910999999999998</v>
      </c>
      <c r="N354" s="153">
        <v>-11.677199999999999</v>
      </c>
      <c r="O354" s="153">
        <v>-2.0706000000000002</v>
      </c>
      <c r="P354" s="153">
        <v>6.5541999999999998</v>
      </c>
      <c r="Q354" s="153">
        <v>16.6357</v>
      </c>
      <c r="R354" s="153">
        <v>-8.1013999999999999</v>
      </c>
    </row>
    <row r="355" spans="1:18" x14ac:dyDescent="0.3">
      <c r="A355" s="149" t="s">
        <v>382</v>
      </c>
      <c r="B355" s="149" t="s">
        <v>21</v>
      </c>
      <c r="C355" s="149">
        <v>119231</v>
      </c>
      <c r="D355" s="152">
        <v>43999</v>
      </c>
      <c r="E355" s="153">
        <v>124.90689999999999</v>
      </c>
      <c r="F355" s="153">
        <v>-0.30359999999999998</v>
      </c>
      <c r="G355" s="153">
        <v>-0.24260000000000001</v>
      </c>
      <c r="H355" s="153">
        <v>-0.75019999999999998</v>
      </c>
      <c r="I355" s="153">
        <v>-0.46739999999999998</v>
      </c>
      <c r="J355" s="153">
        <v>8.8606999999999996</v>
      </c>
      <c r="K355" s="153">
        <v>12.8452</v>
      </c>
      <c r="L355" s="153">
        <v>-14.861000000000001</v>
      </c>
      <c r="M355" s="153">
        <v>-5.3376000000000001</v>
      </c>
      <c r="N355" s="153">
        <v>-10.348599999999999</v>
      </c>
      <c r="O355" s="153">
        <v>-0.81059999999999999</v>
      </c>
      <c r="P355" s="153">
        <v>7.6756000000000002</v>
      </c>
      <c r="Q355" s="153">
        <v>12.8324</v>
      </c>
      <c r="R355" s="153">
        <v>-6.7793999999999999</v>
      </c>
    </row>
    <row r="356" spans="1:18" x14ac:dyDescent="0.3">
      <c r="A356" s="149" t="s">
        <v>382</v>
      </c>
      <c r="B356" s="149" t="s">
        <v>22</v>
      </c>
      <c r="C356" s="149">
        <v>143835</v>
      </c>
      <c r="D356" s="152">
        <v>43999</v>
      </c>
      <c r="E356" s="153">
        <v>9.0058000000000007</v>
      </c>
      <c r="F356" s="153">
        <v>-0.2404</v>
      </c>
      <c r="G356" s="153">
        <v>-0.46970000000000001</v>
      </c>
      <c r="H356" s="153">
        <v>-1.6125</v>
      </c>
      <c r="I356" s="153">
        <v>-0.65200000000000002</v>
      </c>
      <c r="J356" s="153">
        <v>7.2949000000000002</v>
      </c>
      <c r="K356" s="153">
        <v>7.4715999999999996</v>
      </c>
      <c r="L356" s="153">
        <v>-15.901999999999999</v>
      </c>
      <c r="M356" s="153">
        <v>-4.8666</v>
      </c>
      <c r="N356" s="153">
        <v>-9.1452000000000009</v>
      </c>
      <c r="O356" s="153"/>
      <c r="P356" s="153"/>
      <c r="Q356" s="153">
        <v>-5.2770999999999999</v>
      </c>
      <c r="R356" s="153"/>
    </row>
    <row r="357" spans="1:18" x14ac:dyDescent="0.3">
      <c r="A357" s="149" t="s">
        <v>382</v>
      </c>
      <c r="B357" s="149" t="s">
        <v>41</v>
      </c>
      <c r="C357" s="149">
        <v>143837</v>
      </c>
      <c r="D357" s="152">
        <v>43999</v>
      </c>
      <c r="E357" s="153">
        <v>8.7335999999999991</v>
      </c>
      <c r="F357" s="153">
        <v>-0.24329999999999999</v>
      </c>
      <c r="G357" s="153">
        <v>-0.4854</v>
      </c>
      <c r="H357" s="153">
        <v>-1.6331</v>
      </c>
      <c r="I357" s="153">
        <v>-0.69469999999999998</v>
      </c>
      <c r="J357" s="153">
        <v>7.1883999999999997</v>
      </c>
      <c r="K357" s="153">
        <v>7.1371000000000002</v>
      </c>
      <c r="L357" s="153">
        <v>-16.4009</v>
      </c>
      <c r="M357" s="153">
        <v>-5.6989000000000001</v>
      </c>
      <c r="N357" s="153">
        <v>-10.227600000000001</v>
      </c>
      <c r="O357" s="153"/>
      <c r="P357" s="153"/>
      <c r="Q357" s="153">
        <v>-6.7704000000000004</v>
      </c>
      <c r="R357" s="153"/>
    </row>
    <row r="358" spans="1:18" x14ac:dyDescent="0.3">
      <c r="A358" s="149" t="s">
        <v>382</v>
      </c>
      <c r="B358" s="149" t="s">
        <v>23</v>
      </c>
      <c r="C358" s="149">
        <v>144213</v>
      </c>
      <c r="D358" s="152">
        <v>43999</v>
      </c>
      <c r="E358" s="153">
        <v>8.8153000000000006</v>
      </c>
      <c r="F358" s="153">
        <v>-0.1857</v>
      </c>
      <c r="G358" s="153">
        <v>-0.49890000000000001</v>
      </c>
      <c r="H358" s="153">
        <v>-1.7706</v>
      </c>
      <c r="I358" s="153">
        <v>-1.0462</v>
      </c>
      <c r="J358" s="153">
        <v>7.3517999999999999</v>
      </c>
      <c r="K358" s="153">
        <v>7.6218000000000004</v>
      </c>
      <c r="L358" s="153">
        <v>-14.6549</v>
      </c>
      <c r="M358" s="153">
        <v>-4.4370000000000003</v>
      </c>
      <c r="N358" s="153">
        <v>-8.0771999999999995</v>
      </c>
      <c r="O358" s="153"/>
      <c r="P358" s="153"/>
      <c r="Q358" s="153">
        <v>-6.5073999999999996</v>
      </c>
      <c r="R358" s="153"/>
    </row>
    <row r="359" spans="1:18" x14ac:dyDescent="0.3">
      <c r="A359" s="149" t="s">
        <v>382</v>
      </c>
      <c r="B359" s="149" t="s">
        <v>42</v>
      </c>
      <c r="C359" s="149">
        <v>144212</v>
      </c>
      <c r="D359" s="152">
        <v>43999</v>
      </c>
      <c r="E359" s="153">
        <v>8.5379000000000005</v>
      </c>
      <c r="F359" s="153">
        <v>-0.18820000000000001</v>
      </c>
      <c r="G359" s="153">
        <v>-0.51390000000000002</v>
      </c>
      <c r="H359" s="153">
        <v>-1.7909999999999999</v>
      </c>
      <c r="I359" s="153">
        <v>-1.0878000000000001</v>
      </c>
      <c r="J359" s="153">
        <v>7.2451999999999996</v>
      </c>
      <c r="K359" s="153">
        <v>7.2884000000000002</v>
      </c>
      <c r="L359" s="153">
        <v>-15.159700000000001</v>
      </c>
      <c r="M359" s="153">
        <v>-5.2629000000000001</v>
      </c>
      <c r="N359" s="153">
        <v>-9.2109000000000005</v>
      </c>
      <c r="O359" s="153"/>
      <c r="P359" s="153"/>
      <c r="Q359" s="153">
        <v>-8.0891000000000002</v>
      </c>
      <c r="R359" s="153"/>
    </row>
    <row r="360" spans="1:18" x14ac:dyDescent="0.3">
      <c r="A360" s="149" t="s">
        <v>382</v>
      </c>
      <c r="B360" s="149" t="s">
        <v>43</v>
      </c>
      <c r="C360" s="149">
        <v>100496</v>
      </c>
      <c r="D360" s="152">
        <v>43999</v>
      </c>
      <c r="E360" s="153">
        <v>185.678</v>
      </c>
      <c r="F360" s="153">
        <v>-0.3216</v>
      </c>
      <c r="G360" s="153">
        <v>-2.1789999999999998</v>
      </c>
      <c r="H360" s="153">
        <v>-3.7976999999999999</v>
      </c>
      <c r="I360" s="153">
        <v>-1.6272</v>
      </c>
      <c r="J360" s="153">
        <v>8.3015000000000008</v>
      </c>
      <c r="K360" s="153">
        <v>6.9175000000000004</v>
      </c>
      <c r="L360" s="153">
        <v>-22.849900000000002</v>
      </c>
      <c r="M360" s="153">
        <v>-17.439599999999999</v>
      </c>
      <c r="N360" s="153">
        <v>-25.251200000000001</v>
      </c>
      <c r="O360" s="153">
        <v>-8.6854999999999993</v>
      </c>
      <c r="P360" s="153">
        <v>0.74670000000000003</v>
      </c>
      <c r="Q360" s="153">
        <v>13.9908</v>
      </c>
      <c r="R360" s="153">
        <v>-16.0136</v>
      </c>
    </row>
    <row r="361" spans="1:18" x14ac:dyDescent="0.3">
      <c r="A361" s="149" t="s">
        <v>382</v>
      </c>
      <c r="B361" s="149" t="s">
        <v>24</v>
      </c>
      <c r="C361" s="149">
        <v>118494</v>
      </c>
      <c r="D361" s="152">
        <v>43999</v>
      </c>
      <c r="E361" s="153">
        <v>196.0633</v>
      </c>
      <c r="F361" s="153">
        <v>-0.31879999999999997</v>
      </c>
      <c r="G361" s="153">
        <v>-2.1648999999999998</v>
      </c>
      <c r="H361" s="153">
        <v>-3.7783000000000002</v>
      </c>
      <c r="I361" s="153">
        <v>-1.5882000000000001</v>
      </c>
      <c r="J361" s="153">
        <v>8.4027999999999992</v>
      </c>
      <c r="K361" s="153">
        <v>7.2004999999999999</v>
      </c>
      <c r="L361" s="153">
        <v>-22.4529</v>
      </c>
      <c r="M361" s="153">
        <v>-16.823599999999999</v>
      </c>
      <c r="N361" s="153">
        <v>-24.544</v>
      </c>
      <c r="O361" s="153">
        <v>-7.9225000000000003</v>
      </c>
      <c r="P361" s="153">
        <v>1.5399</v>
      </c>
      <c r="Q361" s="153">
        <v>6.1119000000000003</v>
      </c>
      <c r="R361" s="153">
        <v>-15.2906</v>
      </c>
    </row>
    <row r="362" spans="1:18" x14ac:dyDescent="0.3">
      <c r="A362" s="149" t="s">
        <v>382</v>
      </c>
      <c r="B362" s="149" t="s">
        <v>25</v>
      </c>
      <c r="C362" s="149">
        <v>145473</v>
      </c>
      <c r="D362" s="152">
        <v>43999</v>
      </c>
      <c r="E362" s="153">
        <v>9.36</v>
      </c>
      <c r="F362" s="153">
        <v>0</v>
      </c>
      <c r="G362" s="153">
        <v>-0.84750000000000003</v>
      </c>
      <c r="H362" s="153">
        <v>-2.0920999999999998</v>
      </c>
      <c r="I362" s="153">
        <v>-0.31950000000000001</v>
      </c>
      <c r="J362" s="153">
        <v>8.8371999999999993</v>
      </c>
      <c r="K362" s="153">
        <v>14.9877</v>
      </c>
      <c r="L362" s="153">
        <v>-13.573399999999999</v>
      </c>
      <c r="M362" s="153">
        <v>-4.2945000000000002</v>
      </c>
      <c r="N362" s="153">
        <v>-11.4475</v>
      </c>
      <c r="O362" s="153"/>
      <c r="P362" s="153"/>
      <c r="Q362" s="153">
        <v>-4.2192999999999996</v>
      </c>
      <c r="R362" s="153"/>
    </row>
    <row r="363" spans="1:18" x14ac:dyDescent="0.3">
      <c r="A363" s="149" t="s">
        <v>382</v>
      </c>
      <c r="B363" s="149" t="s">
        <v>44</v>
      </c>
      <c r="C363" s="149">
        <v>145471</v>
      </c>
      <c r="D363" s="152">
        <v>43999</v>
      </c>
      <c r="E363" s="153">
        <v>9.24</v>
      </c>
      <c r="F363" s="153">
        <v>0</v>
      </c>
      <c r="G363" s="153">
        <v>-0.75190000000000001</v>
      </c>
      <c r="H363" s="153">
        <v>-2.1185999999999998</v>
      </c>
      <c r="I363" s="153">
        <v>-0.3236</v>
      </c>
      <c r="J363" s="153">
        <v>8.8338999999999999</v>
      </c>
      <c r="K363" s="153">
        <v>14.9254</v>
      </c>
      <c r="L363" s="153">
        <v>-13.805999999999999</v>
      </c>
      <c r="M363" s="153">
        <v>-4.7423000000000002</v>
      </c>
      <c r="N363" s="153">
        <v>-12.0837</v>
      </c>
      <c r="O363" s="153"/>
      <c r="P363" s="153"/>
      <c r="Q363" s="153">
        <v>-5.0214999999999996</v>
      </c>
      <c r="R363" s="153"/>
    </row>
    <row r="364" spans="1:18" x14ac:dyDescent="0.3">
      <c r="A364" s="149" t="s">
        <v>382</v>
      </c>
      <c r="B364" s="149" t="s">
        <v>26</v>
      </c>
      <c r="C364" s="149">
        <v>120751</v>
      </c>
      <c r="D364" s="152">
        <v>43999</v>
      </c>
      <c r="E364" s="153">
        <v>58.027299999999997</v>
      </c>
      <c r="F364" s="153">
        <v>0.54600000000000004</v>
      </c>
      <c r="G364" s="153">
        <v>-0.49709999999999999</v>
      </c>
      <c r="H364" s="153">
        <v>-1.7416</v>
      </c>
      <c r="I364" s="153">
        <v>-0.1002</v>
      </c>
      <c r="J364" s="153">
        <v>8.7647999999999993</v>
      </c>
      <c r="K364" s="153">
        <v>8.9258000000000006</v>
      </c>
      <c r="L364" s="153">
        <v>-13.655099999999999</v>
      </c>
      <c r="M364" s="153">
        <v>-3.6848000000000001</v>
      </c>
      <c r="N364" s="153">
        <v>-8.2371999999999996</v>
      </c>
      <c r="O364" s="153">
        <v>1.6415999999999999</v>
      </c>
      <c r="P364" s="153">
        <v>4.1031000000000004</v>
      </c>
      <c r="Q364" s="153">
        <v>8.1439000000000004</v>
      </c>
      <c r="R364" s="153">
        <v>-3.7042999999999999</v>
      </c>
    </row>
    <row r="365" spans="1:18" x14ac:dyDescent="0.3">
      <c r="A365" s="149" t="s">
        <v>382</v>
      </c>
      <c r="B365" s="149" t="s">
        <v>45</v>
      </c>
      <c r="C365" s="149">
        <v>103098</v>
      </c>
      <c r="D365" s="152">
        <v>43999</v>
      </c>
      <c r="E365" s="153">
        <v>54.955599999999997</v>
      </c>
      <c r="F365" s="153">
        <v>0.54369999999999996</v>
      </c>
      <c r="G365" s="153">
        <v>-0.50529999999999997</v>
      </c>
      <c r="H365" s="153">
        <v>-1.7532000000000001</v>
      </c>
      <c r="I365" s="153">
        <v>-0.1236</v>
      </c>
      <c r="J365" s="153">
        <v>8.7036999999999995</v>
      </c>
      <c r="K365" s="153">
        <v>8.7516999999999996</v>
      </c>
      <c r="L365" s="153">
        <v>-13.933</v>
      </c>
      <c r="M365" s="153">
        <v>-4.1360999999999999</v>
      </c>
      <c r="N365" s="153">
        <v>-8.8102</v>
      </c>
      <c r="O365" s="153">
        <v>0.92169999999999996</v>
      </c>
      <c r="P365" s="153">
        <v>3.3610000000000002</v>
      </c>
      <c r="Q365" s="153">
        <v>12.0977</v>
      </c>
      <c r="R365" s="153">
        <v>-4.3512000000000004</v>
      </c>
    </row>
    <row r="366" spans="1:18" x14ac:dyDescent="0.3">
      <c r="A366" s="154" t="s">
        <v>27</v>
      </c>
      <c r="B366" s="149"/>
      <c r="C366" s="149"/>
      <c r="D366" s="149"/>
      <c r="E366" s="149"/>
      <c r="F366" s="155">
        <v>-3.4012499999999987E-2</v>
      </c>
      <c r="G366" s="155">
        <v>-0.70443124999999995</v>
      </c>
      <c r="H366" s="155">
        <v>-1.8024781249999997</v>
      </c>
      <c r="I366" s="155">
        <v>-0.26412812500000005</v>
      </c>
      <c r="J366" s="155">
        <v>8.0338000000000012</v>
      </c>
      <c r="K366" s="155">
        <v>8.3367375000000017</v>
      </c>
      <c r="L366" s="155">
        <v>-16.803996874999996</v>
      </c>
      <c r="M366" s="155">
        <v>-9.4761375000000019</v>
      </c>
      <c r="N366" s="155">
        <v>-15.806206249999997</v>
      </c>
      <c r="O366" s="155">
        <v>-4.5226791666666672</v>
      </c>
      <c r="P366" s="155">
        <v>3.5970863636363641</v>
      </c>
      <c r="Q366" s="155">
        <v>6.5081156250000012</v>
      </c>
      <c r="R366" s="155">
        <v>-10.557425000000002</v>
      </c>
    </row>
    <row r="367" spans="1:18" x14ac:dyDescent="0.3">
      <c r="A367" s="154" t="s">
        <v>411</v>
      </c>
      <c r="B367" s="149"/>
      <c r="C367" s="149"/>
      <c r="D367" s="149"/>
      <c r="E367" s="149"/>
      <c r="F367" s="155">
        <v>-0.11785</v>
      </c>
      <c r="G367" s="155">
        <v>-0.58125000000000004</v>
      </c>
      <c r="H367" s="155">
        <v>-1.7746999999999999</v>
      </c>
      <c r="I367" s="155">
        <v>-0.32155</v>
      </c>
      <c r="J367" s="155">
        <v>8.2538499999999999</v>
      </c>
      <c r="K367" s="155">
        <v>7.6281999999999996</v>
      </c>
      <c r="L367" s="155">
        <v>-17.052700000000002</v>
      </c>
      <c r="M367" s="155">
        <v>-8.88185</v>
      </c>
      <c r="N367" s="155">
        <v>-14.885400000000001</v>
      </c>
      <c r="O367" s="155">
        <v>-3.8933499999999999</v>
      </c>
      <c r="P367" s="155">
        <v>3.49485</v>
      </c>
      <c r="Q367" s="155">
        <v>10.427250000000001</v>
      </c>
      <c r="R367" s="155">
        <v>-9.6313999999999993</v>
      </c>
    </row>
    <row r="368" spans="1:18" x14ac:dyDescent="0.3">
      <c r="A368" s="116"/>
      <c r="B368" s="116"/>
      <c r="C368" s="116"/>
      <c r="D368" s="117"/>
      <c r="E368" s="118"/>
      <c r="F368" s="118"/>
      <c r="G368" s="118"/>
      <c r="H368" s="118"/>
      <c r="I368" s="118"/>
      <c r="J368" s="118"/>
      <c r="K368" s="118"/>
      <c r="L368" s="118"/>
      <c r="M368" s="118"/>
      <c r="N368" s="118"/>
      <c r="O368" s="118"/>
      <c r="P368" s="118"/>
      <c r="Q368" s="118"/>
      <c r="R368" s="118"/>
    </row>
    <row r="369" spans="1:18" x14ac:dyDescent="0.3">
      <c r="A369" s="119"/>
      <c r="B369" s="116"/>
      <c r="C369" s="116"/>
      <c r="D369" s="116"/>
      <c r="E369" s="116"/>
      <c r="F369" s="120"/>
      <c r="G369" s="120"/>
      <c r="H369" s="120"/>
      <c r="I369" s="120"/>
      <c r="J369" s="120"/>
      <c r="K369" s="120"/>
      <c r="L369" s="120"/>
      <c r="M369" s="120"/>
      <c r="N369" s="120"/>
      <c r="O369" s="120"/>
      <c r="P369" s="120"/>
      <c r="Q369" s="120"/>
      <c r="R369" s="120"/>
    </row>
    <row r="370" spans="1:18" x14ac:dyDescent="0.3">
      <c r="A370" s="119"/>
      <c r="B370" s="116"/>
      <c r="C370" s="116"/>
      <c r="D370" s="116"/>
      <c r="E370" s="116"/>
      <c r="F370" s="120"/>
      <c r="G370" s="120"/>
      <c r="H370" s="120"/>
      <c r="I370" s="120"/>
      <c r="J370" s="120"/>
      <c r="K370" s="120"/>
      <c r="L370" s="120"/>
      <c r="M370" s="120"/>
      <c r="N370" s="120"/>
      <c r="O370" s="120"/>
      <c r="P370" s="120"/>
      <c r="Q370" s="120"/>
      <c r="R370" s="120"/>
    </row>
    <row r="371" spans="1:18" x14ac:dyDescent="0.3">
      <c r="A371" s="115"/>
      <c r="B371" s="115"/>
      <c r="C371" s="115"/>
      <c r="D371" s="115"/>
      <c r="E371" s="115"/>
      <c r="F371" s="115"/>
      <c r="G371" s="115"/>
      <c r="H371" s="115"/>
      <c r="I371" s="115"/>
      <c r="J371" s="115"/>
      <c r="K371" s="115"/>
      <c r="L371" s="115"/>
      <c r="M371" s="115"/>
      <c r="N371" s="115"/>
      <c r="O371" s="115"/>
      <c r="P371" s="115"/>
      <c r="Q371" s="115"/>
      <c r="R371" s="115"/>
    </row>
  </sheetData>
  <mergeCells count="2">
    <mergeCell ref="B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100"/>
    <col min="2" max="2" width="12.109375" style="100" bestFit="1" customWidth="1"/>
    <col min="3" max="27" width="9.109375" style="100"/>
  </cols>
  <sheetData>
    <row r="1" spans="1:27" x14ac:dyDescent="0.3">
      <c r="A1" s="139"/>
      <c r="B1" s="139"/>
      <c r="C1" s="139"/>
      <c r="D1" s="139" t="s">
        <v>115</v>
      </c>
      <c r="E1" s="139"/>
      <c r="F1" s="139" t="s">
        <v>116</v>
      </c>
      <c r="G1" s="139"/>
      <c r="H1" s="139" t="s">
        <v>117</v>
      </c>
      <c r="I1" s="139"/>
      <c r="J1" s="139" t="s">
        <v>47</v>
      </c>
      <c r="K1" s="139"/>
      <c r="L1" s="139" t="s">
        <v>48</v>
      </c>
      <c r="M1" s="139"/>
      <c r="N1" s="139" t="s">
        <v>1</v>
      </c>
      <c r="O1" s="139"/>
      <c r="P1" s="139" t="s">
        <v>2</v>
      </c>
      <c r="Q1" s="139"/>
      <c r="R1" s="139" t="s">
        <v>3</v>
      </c>
      <c r="S1" s="139"/>
      <c r="T1" s="139" t="s">
        <v>4</v>
      </c>
      <c r="U1" s="139"/>
      <c r="V1" s="139" t="s">
        <v>5</v>
      </c>
      <c r="W1" s="139"/>
      <c r="X1" s="139" t="s">
        <v>6</v>
      </c>
      <c r="Y1" s="139"/>
      <c r="Z1" s="101" t="s">
        <v>46</v>
      </c>
      <c r="AA1" s="139" t="s">
        <v>404</v>
      </c>
    </row>
    <row r="2" spans="1:27" x14ac:dyDescent="0.3">
      <c r="A2" s="139"/>
      <c r="B2" s="139"/>
      <c r="C2" s="139"/>
      <c r="D2" s="101" t="s">
        <v>0</v>
      </c>
      <c r="E2" s="101"/>
      <c r="F2" s="101" t="s">
        <v>0</v>
      </c>
      <c r="G2" s="101"/>
      <c r="H2" s="101" t="s">
        <v>0</v>
      </c>
      <c r="I2" s="101"/>
      <c r="J2" s="101" t="s">
        <v>0</v>
      </c>
      <c r="K2" s="101"/>
      <c r="L2" s="101" t="s">
        <v>0</v>
      </c>
      <c r="M2" s="101"/>
      <c r="N2" s="101" t="s">
        <v>0</v>
      </c>
      <c r="O2" s="101"/>
      <c r="P2" s="101" t="s">
        <v>0</v>
      </c>
      <c r="Q2" s="101"/>
      <c r="R2" s="101" t="s">
        <v>0</v>
      </c>
      <c r="S2" s="101"/>
      <c r="T2" s="101" t="s">
        <v>0</v>
      </c>
      <c r="U2" s="101"/>
      <c r="V2" s="101" t="s">
        <v>0</v>
      </c>
      <c r="W2" s="101"/>
      <c r="X2" s="101" t="s">
        <v>0</v>
      </c>
      <c r="Y2" s="101"/>
      <c r="Z2" s="101" t="s">
        <v>0</v>
      </c>
      <c r="AA2" s="139"/>
    </row>
    <row r="3" spans="1:27" x14ac:dyDescent="0.3">
      <c r="A3" s="101" t="s">
        <v>7</v>
      </c>
      <c r="B3" s="101" t="s">
        <v>8</v>
      </c>
      <c r="C3" s="101" t="s">
        <v>9</v>
      </c>
      <c r="D3" s="101"/>
      <c r="E3" s="101" t="s">
        <v>10</v>
      </c>
      <c r="F3" s="101"/>
      <c r="G3" s="101" t="s">
        <v>10</v>
      </c>
      <c r="H3" s="101"/>
      <c r="I3" s="101" t="s">
        <v>10</v>
      </c>
      <c r="J3" s="101"/>
      <c r="K3" s="101" t="s">
        <v>10</v>
      </c>
      <c r="L3" s="101"/>
      <c r="M3" s="101" t="s">
        <v>10</v>
      </c>
      <c r="N3" s="101"/>
      <c r="O3" s="101" t="s">
        <v>10</v>
      </c>
      <c r="P3" s="101"/>
      <c r="Q3" s="101" t="s">
        <v>10</v>
      </c>
      <c r="R3" s="101"/>
      <c r="S3" s="101" t="s">
        <v>10</v>
      </c>
      <c r="T3" s="101"/>
      <c r="U3" s="101" t="s">
        <v>10</v>
      </c>
      <c r="V3" s="101"/>
      <c r="W3" s="101" t="s">
        <v>10</v>
      </c>
      <c r="X3" s="101"/>
      <c r="Y3" s="101" t="s">
        <v>10</v>
      </c>
      <c r="Z3" s="101"/>
      <c r="AA3" s="101" t="s">
        <v>10</v>
      </c>
    </row>
    <row r="4" spans="1:27" x14ac:dyDescent="0.3">
      <c r="A4" s="139"/>
      <c r="B4" s="139"/>
      <c r="C4" s="139"/>
      <c r="D4" s="139" t="s">
        <v>115</v>
      </c>
      <c r="E4" s="139"/>
      <c r="F4" s="139" t="s">
        <v>116</v>
      </c>
      <c r="G4" s="139"/>
      <c r="H4" s="139" t="s">
        <v>117</v>
      </c>
      <c r="I4" s="139"/>
      <c r="J4" s="139" t="s">
        <v>47</v>
      </c>
      <c r="K4" s="139"/>
      <c r="L4" s="139" t="s">
        <v>48</v>
      </c>
      <c r="M4" s="139"/>
      <c r="N4" s="139" t="s">
        <v>1</v>
      </c>
      <c r="O4" s="139"/>
      <c r="P4" s="139" t="s">
        <v>2</v>
      </c>
      <c r="Q4" s="139"/>
      <c r="R4" s="139" t="s">
        <v>3</v>
      </c>
      <c r="S4" s="139"/>
      <c r="T4" s="139" t="s">
        <v>4</v>
      </c>
      <c r="U4" s="139"/>
      <c r="V4" s="139" t="s">
        <v>5</v>
      </c>
      <c r="W4" s="139"/>
      <c r="X4" s="139" t="s">
        <v>6</v>
      </c>
      <c r="Y4" s="139"/>
      <c r="Z4" s="108" t="s">
        <v>46</v>
      </c>
      <c r="AA4" s="139" t="s">
        <v>404</v>
      </c>
    </row>
    <row r="5" spans="1:27" x14ac:dyDescent="0.3">
      <c r="A5" s="139"/>
      <c r="B5" s="139"/>
      <c r="C5" s="139"/>
      <c r="D5" s="108" t="s">
        <v>0</v>
      </c>
      <c r="E5" s="108"/>
      <c r="F5" s="108" t="s">
        <v>0</v>
      </c>
      <c r="G5" s="108"/>
      <c r="H5" s="108" t="s">
        <v>0</v>
      </c>
      <c r="I5" s="108"/>
      <c r="J5" s="108" t="s">
        <v>0</v>
      </c>
      <c r="K5" s="108"/>
      <c r="L5" s="108" t="s">
        <v>0</v>
      </c>
      <c r="M5" s="108"/>
      <c r="N5" s="108" t="s">
        <v>0</v>
      </c>
      <c r="O5" s="108"/>
      <c r="P5" s="108" t="s">
        <v>0</v>
      </c>
      <c r="Q5" s="108"/>
      <c r="R5" s="108" t="s">
        <v>0</v>
      </c>
      <c r="S5" s="108"/>
      <c r="T5" s="108" t="s">
        <v>0</v>
      </c>
      <c r="U5" s="108"/>
      <c r="V5" s="108" t="s">
        <v>0</v>
      </c>
      <c r="W5" s="108"/>
      <c r="X5" s="108" t="s">
        <v>0</v>
      </c>
      <c r="Y5" s="108"/>
      <c r="Z5" s="108" t="s">
        <v>0</v>
      </c>
      <c r="AA5" s="139"/>
    </row>
    <row r="6" spans="1:27" x14ac:dyDescent="0.3">
      <c r="A6" s="108" t="s">
        <v>7</v>
      </c>
      <c r="B6" s="108" t="s">
        <v>8</v>
      </c>
      <c r="C6" s="108" t="s">
        <v>9</v>
      </c>
      <c r="D6" s="108"/>
      <c r="E6" s="108" t="s">
        <v>10</v>
      </c>
      <c r="F6" s="108"/>
      <c r="G6" s="108" t="s">
        <v>10</v>
      </c>
      <c r="H6" s="108"/>
      <c r="I6" s="108" t="s">
        <v>10</v>
      </c>
      <c r="J6" s="108"/>
      <c r="K6" s="108" t="s">
        <v>10</v>
      </c>
      <c r="L6" s="108"/>
      <c r="M6" s="108" t="s">
        <v>10</v>
      </c>
      <c r="N6" s="108"/>
      <c r="O6" s="108" t="s">
        <v>10</v>
      </c>
      <c r="P6" s="108"/>
      <c r="Q6" s="108" t="s">
        <v>10</v>
      </c>
      <c r="R6" s="108"/>
      <c r="S6" s="108" t="s">
        <v>10</v>
      </c>
      <c r="T6" s="108"/>
      <c r="U6" s="108" t="s">
        <v>10</v>
      </c>
      <c r="V6" s="108"/>
      <c r="W6" s="108" t="s">
        <v>10</v>
      </c>
      <c r="X6" s="108"/>
      <c r="Y6" s="108" t="s">
        <v>10</v>
      </c>
      <c r="Z6" s="108"/>
      <c r="AA6" s="108" t="s">
        <v>10</v>
      </c>
    </row>
    <row r="7" spans="1:27" x14ac:dyDescent="0.3">
      <c r="A7" s="102" t="s">
        <v>389</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row>
    <row r="8" spans="1:27" x14ac:dyDescent="0.3">
      <c r="A8" s="103" t="s">
        <v>11</v>
      </c>
      <c r="B8" s="104">
        <v>43986</v>
      </c>
      <c r="C8" s="105">
        <v>40.5229</v>
      </c>
      <c r="D8" s="105"/>
      <c r="E8" s="105"/>
      <c r="F8" s="105"/>
      <c r="G8" s="105"/>
      <c r="H8" s="105"/>
      <c r="I8" s="105"/>
      <c r="J8" s="105"/>
      <c r="K8" s="105"/>
      <c r="L8" s="105"/>
      <c r="M8" s="105"/>
      <c r="N8" s="105">
        <v>-43.880398663804598</v>
      </c>
      <c r="O8" s="106">
        <v>7</v>
      </c>
      <c r="P8" s="105">
        <v>-36.316361410470897</v>
      </c>
      <c r="Q8" s="106">
        <v>12</v>
      </c>
      <c r="R8" s="105">
        <v>-18.276309013011598</v>
      </c>
      <c r="S8" s="106">
        <v>13</v>
      </c>
      <c r="T8" s="105">
        <v>-26.7154956919527</v>
      </c>
      <c r="U8" s="106">
        <v>15</v>
      </c>
      <c r="V8" s="105">
        <v>-8.7668486042190903</v>
      </c>
      <c r="W8" s="106">
        <v>12</v>
      </c>
      <c r="X8" s="105">
        <v>2.1952333325193099</v>
      </c>
      <c r="Y8" s="106">
        <v>9</v>
      </c>
      <c r="Z8" s="105">
        <v>16.1270011598188</v>
      </c>
      <c r="AA8" s="106">
        <v>5</v>
      </c>
    </row>
    <row r="9" spans="1:27" x14ac:dyDescent="0.3">
      <c r="A9" s="103" t="s">
        <v>12</v>
      </c>
      <c r="B9" s="104">
        <v>43986</v>
      </c>
      <c r="C9" s="105">
        <v>244.49799999999999</v>
      </c>
      <c r="D9" s="105"/>
      <c r="E9" s="105"/>
      <c r="F9" s="105"/>
      <c r="G9" s="105"/>
      <c r="H9" s="105"/>
      <c r="I9" s="105"/>
      <c r="J9" s="105"/>
      <c r="K9" s="105"/>
      <c r="L9" s="105"/>
      <c r="M9" s="105"/>
      <c r="N9" s="105">
        <v>-51.715819012804403</v>
      </c>
      <c r="O9" s="106">
        <v>11</v>
      </c>
      <c r="P9" s="105">
        <v>-38.2335264051179</v>
      </c>
      <c r="Q9" s="106">
        <v>14</v>
      </c>
      <c r="R9" s="105">
        <v>-15.9990548047987</v>
      </c>
      <c r="S9" s="106">
        <v>12</v>
      </c>
      <c r="T9" s="105">
        <v>-23.677967019434501</v>
      </c>
      <c r="U9" s="106">
        <v>13</v>
      </c>
      <c r="V9" s="105">
        <v>-2.3953542635175999</v>
      </c>
      <c r="W9" s="106">
        <v>6</v>
      </c>
      <c r="X9" s="105">
        <v>4.8166015135018396</v>
      </c>
      <c r="Y9" s="106">
        <v>5</v>
      </c>
      <c r="Z9" s="105">
        <v>14.719288493958601</v>
      </c>
      <c r="AA9" s="106">
        <v>6</v>
      </c>
    </row>
    <row r="10" spans="1:27" x14ac:dyDescent="0.3">
      <c r="A10" s="103" t="s">
        <v>13</v>
      </c>
      <c r="B10" s="104">
        <v>43986</v>
      </c>
      <c r="C10" s="105">
        <v>140.80000000000001</v>
      </c>
      <c r="D10" s="105"/>
      <c r="E10" s="105"/>
      <c r="F10" s="105"/>
      <c r="G10" s="105"/>
      <c r="H10" s="105"/>
      <c r="I10" s="105"/>
      <c r="J10" s="105"/>
      <c r="K10" s="105"/>
      <c r="L10" s="105"/>
      <c r="M10" s="105"/>
      <c r="N10" s="105">
        <v>-2.2971761541909101</v>
      </c>
      <c r="O10" s="106">
        <v>1</v>
      </c>
      <c r="P10" s="105">
        <v>-13.9643834232049</v>
      </c>
      <c r="Q10" s="106">
        <v>1</v>
      </c>
      <c r="R10" s="105">
        <v>-2.6519936061523901</v>
      </c>
      <c r="S10" s="106">
        <v>1</v>
      </c>
      <c r="T10" s="105">
        <v>-10.050380154490799</v>
      </c>
      <c r="U10" s="106">
        <v>2</v>
      </c>
      <c r="V10" s="105">
        <v>2.1262193722470499E-2</v>
      </c>
      <c r="W10" s="106">
        <v>2</v>
      </c>
      <c r="X10" s="105">
        <v>4.4692895289585497</v>
      </c>
      <c r="Y10" s="106">
        <v>6</v>
      </c>
      <c r="Z10" s="105">
        <v>19.198019351438798</v>
      </c>
      <c r="AA10" s="106">
        <v>4</v>
      </c>
    </row>
    <row r="11" spans="1:27" x14ac:dyDescent="0.3">
      <c r="A11" s="103" t="s">
        <v>14</v>
      </c>
      <c r="B11" s="104">
        <v>43986</v>
      </c>
      <c r="C11" s="105">
        <v>9.02</v>
      </c>
      <c r="D11" s="105"/>
      <c r="E11" s="105"/>
      <c r="F11" s="105"/>
      <c r="G11" s="105"/>
      <c r="H11" s="105"/>
      <c r="I11" s="105"/>
      <c r="J11" s="105"/>
      <c r="K11" s="105"/>
      <c r="L11" s="105"/>
      <c r="M11" s="105"/>
      <c r="N11" s="105">
        <v>-50.647548566142497</v>
      </c>
      <c r="O11" s="106">
        <v>10</v>
      </c>
      <c r="P11" s="105">
        <v>-29.409030338715201</v>
      </c>
      <c r="Q11" s="106">
        <v>7</v>
      </c>
      <c r="R11" s="105">
        <v>-11.348662294014</v>
      </c>
      <c r="S11" s="106">
        <v>10</v>
      </c>
      <c r="T11" s="105">
        <v>-16.8202764976959</v>
      </c>
      <c r="U11" s="106">
        <v>9</v>
      </c>
      <c r="V11" s="105"/>
      <c r="W11" s="106"/>
      <c r="X11" s="105"/>
      <c r="Y11" s="106"/>
      <c r="Z11" s="105">
        <v>-5.4694189602446501</v>
      </c>
      <c r="AA11" s="106">
        <v>15</v>
      </c>
    </row>
    <row r="12" spans="1:27" x14ac:dyDescent="0.3">
      <c r="A12" s="103" t="s">
        <v>15</v>
      </c>
      <c r="B12" s="104">
        <v>43986</v>
      </c>
      <c r="C12" s="105">
        <v>37.869999999999997</v>
      </c>
      <c r="D12" s="105"/>
      <c r="E12" s="105"/>
      <c r="F12" s="105"/>
      <c r="G12" s="105"/>
      <c r="H12" s="105"/>
      <c r="I12" s="105"/>
      <c r="J12" s="105"/>
      <c r="K12" s="105"/>
      <c r="L12" s="105"/>
      <c r="M12" s="105"/>
      <c r="N12" s="105">
        <v>-88.859809337134706</v>
      </c>
      <c r="O12" s="106">
        <v>16</v>
      </c>
      <c r="P12" s="105">
        <v>-49.734899565116201</v>
      </c>
      <c r="Q12" s="106">
        <v>16</v>
      </c>
      <c r="R12" s="105">
        <v>-24.5359727275872</v>
      </c>
      <c r="S12" s="106">
        <v>16</v>
      </c>
      <c r="T12" s="105">
        <v>-31.494562668759698</v>
      </c>
      <c r="U12" s="106">
        <v>16</v>
      </c>
      <c r="V12" s="105">
        <v>-8.0283142970155801</v>
      </c>
      <c r="W12" s="106">
        <v>11</v>
      </c>
      <c r="X12" s="105">
        <v>1.1918216572395099</v>
      </c>
      <c r="Y12" s="106">
        <v>11</v>
      </c>
      <c r="Z12" s="105">
        <v>9.8273842899725103</v>
      </c>
      <c r="AA12" s="106">
        <v>10</v>
      </c>
    </row>
    <row r="13" spans="1:27" x14ac:dyDescent="0.3">
      <c r="A13" s="103" t="s">
        <v>16</v>
      </c>
      <c r="B13" s="104">
        <v>43986</v>
      </c>
      <c r="C13" s="105">
        <v>10.868399999999999</v>
      </c>
      <c r="D13" s="105"/>
      <c r="E13" s="105"/>
      <c r="F13" s="105"/>
      <c r="G13" s="105"/>
      <c r="H13" s="105"/>
      <c r="I13" s="105"/>
      <c r="J13" s="105"/>
      <c r="K13" s="105"/>
      <c r="L13" s="105"/>
      <c r="M13" s="105"/>
      <c r="N13" s="105">
        <v>-43.607025671063603</v>
      </c>
      <c r="O13" s="106">
        <v>6</v>
      </c>
      <c r="P13" s="105">
        <v>-28.746467383048799</v>
      </c>
      <c r="Q13" s="106">
        <v>6</v>
      </c>
      <c r="R13" s="105">
        <v>-7.1001825977868398</v>
      </c>
      <c r="S13" s="106">
        <v>7</v>
      </c>
      <c r="T13" s="105">
        <v>-16.512789744794102</v>
      </c>
      <c r="U13" s="106">
        <v>8</v>
      </c>
      <c r="V13" s="105">
        <v>-7.1868026559006504</v>
      </c>
      <c r="W13" s="106">
        <v>10</v>
      </c>
      <c r="X13" s="105"/>
      <c r="Y13" s="106"/>
      <c r="Z13" s="105">
        <v>1.8300577367205499</v>
      </c>
      <c r="AA13" s="106">
        <v>12</v>
      </c>
    </row>
    <row r="14" spans="1:27" x14ac:dyDescent="0.3">
      <c r="A14" s="103" t="s">
        <v>17</v>
      </c>
      <c r="B14" s="104">
        <v>43986</v>
      </c>
      <c r="C14" s="105">
        <v>29.3887</v>
      </c>
      <c r="D14" s="105"/>
      <c r="E14" s="105"/>
      <c r="F14" s="105"/>
      <c r="G14" s="105"/>
      <c r="H14" s="105"/>
      <c r="I14" s="105"/>
      <c r="J14" s="105"/>
      <c r="K14" s="105"/>
      <c r="L14" s="105"/>
      <c r="M14" s="105"/>
      <c r="N14" s="105">
        <v>-61.290799021118701</v>
      </c>
      <c r="O14" s="106">
        <v>15</v>
      </c>
      <c r="P14" s="105">
        <v>-34.721400945033302</v>
      </c>
      <c r="Q14" s="106">
        <v>11</v>
      </c>
      <c r="R14" s="105">
        <v>-7.9523380749960397</v>
      </c>
      <c r="S14" s="106">
        <v>8</v>
      </c>
      <c r="T14" s="105">
        <v>-16.1294029408973</v>
      </c>
      <c r="U14" s="106">
        <v>7</v>
      </c>
      <c r="V14" s="105">
        <v>-1.93337449330432</v>
      </c>
      <c r="W14" s="106">
        <v>5</v>
      </c>
      <c r="X14" s="105">
        <v>7.3619559911543</v>
      </c>
      <c r="Y14" s="106">
        <v>2</v>
      </c>
      <c r="Z14" s="105">
        <v>13.852466954836199</v>
      </c>
      <c r="AA14" s="106">
        <v>7</v>
      </c>
    </row>
    <row r="15" spans="1:27" x14ac:dyDescent="0.3">
      <c r="A15" s="103" t="s">
        <v>18</v>
      </c>
      <c r="B15" s="104">
        <v>43986</v>
      </c>
      <c r="C15" s="105">
        <v>31.248999999999999</v>
      </c>
      <c r="D15" s="105"/>
      <c r="E15" s="105"/>
      <c r="F15" s="105"/>
      <c r="G15" s="105"/>
      <c r="H15" s="105"/>
      <c r="I15" s="105"/>
      <c r="J15" s="105"/>
      <c r="K15" s="105"/>
      <c r="L15" s="105"/>
      <c r="M15" s="105"/>
      <c r="N15" s="105">
        <v>-57.8281906858277</v>
      </c>
      <c r="O15" s="106">
        <v>14</v>
      </c>
      <c r="P15" s="105">
        <v>-34.662582537182402</v>
      </c>
      <c r="Q15" s="106">
        <v>10</v>
      </c>
      <c r="R15" s="105">
        <v>-13.0196203974914</v>
      </c>
      <c r="S15" s="106">
        <v>11</v>
      </c>
      <c r="T15" s="105">
        <v>-19.528051836207901</v>
      </c>
      <c r="U15" s="106">
        <v>11</v>
      </c>
      <c r="V15" s="105">
        <v>-3.8323512140463101</v>
      </c>
      <c r="W15" s="106">
        <v>7</v>
      </c>
      <c r="X15" s="105">
        <v>6.4807130637851698</v>
      </c>
      <c r="Y15" s="106">
        <v>3</v>
      </c>
      <c r="Z15" s="105">
        <v>20.800208024610601</v>
      </c>
      <c r="AA15" s="106">
        <v>2</v>
      </c>
    </row>
    <row r="16" spans="1:27" x14ac:dyDescent="0.3">
      <c r="A16" s="103" t="s">
        <v>19</v>
      </c>
      <c r="B16" s="104">
        <v>43986</v>
      </c>
      <c r="C16" s="105">
        <v>64.911299999999997</v>
      </c>
      <c r="D16" s="105"/>
      <c r="E16" s="105"/>
      <c r="F16" s="105"/>
      <c r="G16" s="105"/>
      <c r="H16" s="105"/>
      <c r="I16" s="105"/>
      <c r="J16" s="105"/>
      <c r="K16" s="105"/>
      <c r="L16" s="105"/>
      <c r="M16" s="105"/>
      <c r="N16" s="105">
        <v>-53.943200969827103</v>
      </c>
      <c r="O16" s="106">
        <v>12</v>
      </c>
      <c r="P16" s="105">
        <v>-34.000432197521199</v>
      </c>
      <c r="Q16" s="106">
        <v>9</v>
      </c>
      <c r="R16" s="105">
        <v>-11.0068724620038</v>
      </c>
      <c r="S16" s="106">
        <v>9</v>
      </c>
      <c r="T16" s="105">
        <v>-19.1814619055592</v>
      </c>
      <c r="U16" s="106">
        <v>10</v>
      </c>
      <c r="V16" s="105">
        <v>-1.22806569077623</v>
      </c>
      <c r="W16" s="106">
        <v>4</v>
      </c>
      <c r="X16" s="105">
        <v>5.0309065915035402</v>
      </c>
      <c r="Y16" s="106">
        <v>4</v>
      </c>
      <c r="Z16" s="105">
        <v>11.995341485384699</v>
      </c>
      <c r="AA16" s="106">
        <v>8</v>
      </c>
    </row>
    <row r="17" spans="1:29" x14ac:dyDescent="0.3">
      <c r="A17" s="103" t="s">
        <v>20</v>
      </c>
      <c r="B17" s="104">
        <v>43986</v>
      </c>
      <c r="C17" s="105">
        <v>43.36</v>
      </c>
      <c r="D17" s="105"/>
      <c r="E17" s="105"/>
      <c r="F17" s="105"/>
      <c r="G17" s="105"/>
      <c r="H17" s="105"/>
      <c r="I17" s="105"/>
      <c r="J17" s="105"/>
      <c r="K17" s="105"/>
      <c r="L17" s="105"/>
      <c r="M17" s="105"/>
      <c r="N17" s="105">
        <v>-45.306879246791297</v>
      </c>
      <c r="O17" s="106">
        <v>8</v>
      </c>
      <c r="P17" s="105">
        <v>-37.651755637003099</v>
      </c>
      <c r="Q17" s="106">
        <v>13</v>
      </c>
      <c r="R17" s="105">
        <v>-19.799968756315</v>
      </c>
      <c r="S17" s="106">
        <v>15</v>
      </c>
      <c r="T17" s="105">
        <v>-23.543671561208701</v>
      </c>
      <c r="U17" s="106">
        <v>12</v>
      </c>
      <c r="V17" s="105">
        <v>-4.6263298223383797</v>
      </c>
      <c r="W17" s="106">
        <v>8</v>
      </c>
      <c r="X17" s="105">
        <v>2.8962187207727799</v>
      </c>
      <c r="Y17" s="106">
        <v>8</v>
      </c>
      <c r="Z17" s="105">
        <v>23.429670964017699</v>
      </c>
      <c r="AA17" s="106">
        <v>1</v>
      </c>
    </row>
    <row r="18" spans="1:29" x14ac:dyDescent="0.3">
      <c r="A18" s="103" t="s">
        <v>21</v>
      </c>
      <c r="B18" s="104">
        <v>43986</v>
      </c>
      <c r="C18" s="105">
        <v>125.4224</v>
      </c>
      <c r="D18" s="105"/>
      <c r="E18" s="105"/>
      <c r="F18" s="105"/>
      <c r="G18" s="105"/>
      <c r="H18" s="105"/>
      <c r="I18" s="105"/>
      <c r="J18" s="105"/>
      <c r="K18" s="105"/>
      <c r="L18" s="105"/>
      <c r="M18" s="105"/>
      <c r="N18" s="105">
        <v>-30.740441785797501</v>
      </c>
      <c r="O18" s="106">
        <v>3</v>
      </c>
      <c r="P18" s="105">
        <v>-27.904088558589599</v>
      </c>
      <c r="Q18" s="106">
        <v>5</v>
      </c>
      <c r="R18" s="105">
        <v>-7.0231401584677497</v>
      </c>
      <c r="S18" s="106">
        <v>6</v>
      </c>
      <c r="T18" s="105">
        <v>-13.3913094158438</v>
      </c>
      <c r="U18" s="106">
        <v>5</v>
      </c>
      <c r="V18" s="105">
        <v>-0.45790568139402099</v>
      </c>
      <c r="W18" s="106">
        <v>3</v>
      </c>
      <c r="X18" s="105">
        <v>8.6381136399434695</v>
      </c>
      <c r="Y18" s="106">
        <v>1</v>
      </c>
      <c r="Z18" s="105">
        <v>19.8227925572264</v>
      </c>
      <c r="AA18" s="106">
        <v>3</v>
      </c>
    </row>
    <row r="19" spans="1:29" x14ac:dyDescent="0.3">
      <c r="A19" s="103" t="s">
        <v>22</v>
      </c>
      <c r="B19" s="104">
        <v>43986</v>
      </c>
      <c r="C19" s="105">
        <v>9.0927000000000007</v>
      </c>
      <c r="D19" s="105"/>
      <c r="E19" s="105"/>
      <c r="F19" s="105"/>
      <c r="G19" s="105"/>
      <c r="H19" s="105"/>
      <c r="I19" s="105"/>
      <c r="J19" s="105"/>
      <c r="K19" s="105"/>
      <c r="L19" s="105"/>
      <c r="M19" s="105"/>
      <c r="N19" s="105">
        <v>-43.350165661284301</v>
      </c>
      <c r="O19" s="106">
        <v>5</v>
      </c>
      <c r="P19" s="105">
        <v>-29.511432899158098</v>
      </c>
      <c r="Q19" s="106">
        <v>8</v>
      </c>
      <c r="R19" s="105">
        <v>-5.2398001087371302</v>
      </c>
      <c r="S19" s="106">
        <v>5</v>
      </c>
      <c r="T19" s="105">
        <v>-10.6139232053476</v>
      </c>
      <c r="U19" s="106">
        <v>3</v>
      </c>
      <c r="V19" s="105"/>
      <c r="W19" s="106"/>
      <c r="X19" s="105"/>
      <c r="Y19" s="106"/>
      <c r="Z19" s="105">
        <v>-4.7856141618497103</v>
      </c>
      <c r="AA19" s="106">
        <v>14</v>
      </c>
    </row>
    <row r="20" spans="1:29" x14ac:dyDescent="0.3">
      <c r="A20" s="103" t="s">
        <v>23</v>
      </c>
      <c r="B20" s="104">
        <v>43986</v>
      </c>
      <c r="C20" s="105">
        <v>8.9274000000000004</v>
      </c>
      <c r="D20" s="105"/>
      <c r="E20" s="105"/>
      <c r="F20" s="105"/>
      <c r="G20" s="105"/>
      <c r="H20" s="105"/>
      <c r="I20" s="105"/>
      <c r="J20" s="105"/>
      <c r="K20" s="105"/>
      <c r="L20" s="105"/>
      <c r="M20" s="105"/>
      <c r="N20" s="105">
        <v>-39.661913674677898</v>
      </c>
      <c r="O20" s="106">
        <v>4</v>
      </c>
      <c r="P20" s="105">
        <v>-26.836018797267499</v>
      </c>
      <c r="Q20" s="106">
        <v>4</v>
      </c>
      <c r="R20" s="105">
        <v>-4.0397867540597998</v>
      </c>
      <c r="S20" s="106">
        <v>3</v>
      </c>
      <c r="T20" s="105">
        <v>-9.8591275055098198</v>
      </c>
      <c r="U20" s="106">
        <v>1</v>
      </c>
      <c r="V20" s="105"/>
      <c r="W20" s="106"/>
      <c r="X20" s="105"/>
      <c r="Y20" s="106"/>
      <c r="Z20" s="105">
        <v>-5.8345603576751097</v>
      </c>
      <c r="AA20" s="106">
        <v>16</v>
      </c>
    </row>
    <row r="21" spans="1:29" x14ac:dyDescent="0.3">
      <c r="A21" s="103" t="s">
        <v>24</v>
      </c>
      <c r="B21" s="104">
        <v>43986</v>
      </c>
      <c r="C21" s="105">
        <v>199.17670000000001</v>
      </c>
      <c r="D21" s="105"/>
      <c r="E21" s="105"/>
      <c r="F21" s="105"/>
      <c r="G21" s="105"/>
      <c r="H21" s="105"/>
      <c r="I21" s="105"/>
      <c r="J21" s="105"/>
      <c r="K21" s="105"/>
      <c r="L21" s="105"/>
      <c r="M21" s="105"/>
      <c r="N21" s="105">
        <v>-55.535354879451504</v>
      </c>
      <c r="O21" s="106">
        <v>13</v>
      </c>
      <c r="P21" s="105">
        <v>-43.3542782007206</v>
      </c>
      <c r="Q21" s="106">
        <v>15</v>
      </c>
      <c r="R21" s="105">
        <v>-18.648292555455299</v>
      </c>
      <c r="S21" s="106">
        <v>14</v>
      </c>
      <c r="T21" s="105">
        <v>-25.847604291890601</v>
      </c>
      <c r="U21" s="106">
        <v>14</v>
      </c>
      <c r="V21" s="105">
        <v>-6.8249511292589604</v>
      </c>
      <c r="W21" s="106">
        <v>9</v>
      </c>
      <c r="X21" s="105">
        <v>1.85903862522946</v>
      </c>
      <c r="Y21" s="106">
        <v>10</v>
      </c>
      <c r="Z21" s="105">
        <v>7.8315971572963203</v>
      </c>
      <c r="AA21" s="106">
        <v>11</v>
      </c>
    </row>
    <row r="22" spans="1:29" x14ac:dyDescent="0.3">
      <c r="A22" s="103" t="s">
        <v>25</v>
      </c>
      <c r="B22" s="104">
        <v>43986</v>
      </c>
      <c r="C22" s="105">
        <v>9.4</v>
      </c>
      <c r="D22" s="105"/>
      <c r="E22" s="105"/>
      <c r="F22" s="105"/>
      <c r="G22" s="105"/>
      <c r="H22" s="105"/>
      <c r="I22" s="105"/>
      <c r="J22" s="105"/>
      <c r="K22" s="105"/>
      <c r="L22" s="105"/>
      <c r="M22" s="105"/>
      <c r="N22" s="105">
        <v>-25.2901437727351</v>
      </c>
      <c r="O22" s="106">
        <v>2</v>
      </c>
      <c r="P22" s="105">
        <v>-25.694201775576399</v>
      </c>
      <c r="Q22" s="106">
        <v>2</v>
      </c>
      <c r="R22" s="105">
        <v>-4.3855696734853398</v>
      </c>
      <c r="S22" s="106">
        <v>4</v>
      </c>
      <c r="T22" s="105">
        <v>-13.8026976804756</v>
      </c>
      <c r="U22" s="106">
        <v>6</v>
      </c>
      <c r="V22" s="105"/>
      <c r="W22" s="106"/>
      <c r="X22" s="105"/>
      <c r="Y22" s="106"/>
      <c r="Z22" s="105">
        <v>-4.0036563071298001</v>
      </c>
      <c r="AA22" s="106">
        <v>13</v>
      </c>
    </row>
    <row r="23" spans="1:29" x14ac:dyDescent="0.3">
      <c r="A23" s="103" t="s">
        <v>26</v>
      </c>
      <c r="B23" s="104">
        <v>43986</v>
      </c>
      <c r="C23" s="105">
        <v>58.128100000000003</v>
      </c>
      <c r="D23" s="105"/>
      <c r="E23" s="105"/>
      <c r="F23" s="105"/>
      <c r="G23" s="105"/>
      <c r="H23" s="105"/>
      <c r="I23" s="105"/>
      <c r="J23" s="105"/>
      <c r="K23" s="105"/>
      <c r="L23" s="105"/>
      <c r="M23" s="105"/>
      <c r="N23" s="105">
        <v>-47.094937076836203</v>
      </c>
      <c r="O23" s="106">
        <v>9</v>
      </c>
      <c r="P23" s="105">
        <v>-26.190596468795601</v>
      </c>
      <c r="Q23" s="106">
        <v>3</v>
      </c>
      <c r="R23" s="105">
        <v>-3.8833150598107</v>
      </c>
      <c r="S23" s="106">
        <v>2</v>
      </c>
      <c r="T23" s="105">
        <v>-11.315304353473</v>
      </c>
      <c r="U23" s="106">
        <v>4</v>
      </c>
      <c r="V23" s="105">
        <v>1.4104774384547301</v>
      </c>
      <c r="W23" s="106">
        <v>1</v>
      </c>
      <c r="X23" s="105">
        <v>4.21612769124485</v>
      </c>
      <c r="Y23" s="106">
        <v>7</v>
      </c>
      <c r="Z23" s="105">
        <v>10.7285237258248</v>
      </c>
      <c r="AA23" s="106">
        <v>9</v>
      </c>
      <c r="AB23" s="100"/>
      <c r="AC23" s="100"/>
    </row>
    <row r="24" spans="1:29" x14ac:dyDescent="0.3">
      <c r="A24" s="139"/>
      <c r="B24" s="139"/>
      <c r="C24" s="139"/>
      <c r="D24" s="108"/>
      <c r="E24" s="108"/>
      <c r="F24" s="108"/>
      <c r="G24" s="108"/>
      <c r="H24" s="108"/>
      <c r="I24" s="108"/>
      <c r="J24" s="108"/>
      <c r="K24" s="108"/>
      <c r="L24" s="108"/>
      <c r="M24" s="108"/>
      <c r="N24" s="139" t="s">
        <v>1</v>
      </c>
      <c r="O24" s="139"/>
      <c r="P24" s="139" t="s">
        <v>2</v>
      </c>
      <c r="Q24" s="139"/>
      <c r="R24" s="139" t="s">
        <v>3</v>
      </c>
      <c r="S24" s="139"/>
      <c r="T24" s="139" t="s">
        <v>4</v>
      </c>
      <c r="U24" s="139"/>
      <c r="V24" s="139" t="s">
        <v>5</v>
      </c>
      <c r="W24" s="139"/>
      <c r="X24" s="139" t="s">
        <v>6</v>
      </c>
      <c r="Y24" s="139"/>
      <c r="Z24" s="108" t="s">
        <v>46</v>
      </c>
      <c r="AA24" s="139" t="s">
        <v>404</v>
      </c>
      <c r="AB24" s="100"/>
      <c r="AC24" s="100"/>
    </row>
    <row r="25" spans="1:29" x14ac:dyDescent="0.3">
      <c r="A25" s="139"/>
      <c r="B25" s="139"/>
      <c r="C25" s="139"/>
      <c r="D25" s="108"/>
      <c r="E25" s="108"/>
      <c r="F25" s="108"/>
      <c r="G25" s="108"/>
      <c r="H25" s="108"/>
      <c r="I25" s="108"/>
      <c r="J25" s="108"/>
      <c r="K25" s="108"/>
      <c r="L25" s="108"/>
      <c r="M25" s="108"/>
      <c r="N25" s="108" t="s">
        <v>0</v>
      </c>
      <c r="O25" s="108"/>
      <c r="P25" s="108" t="s">
        <v>0</v>
      </c>
      <c r="Q25" s="108"/>
      <c r="R25" s="108" t="s">
        <v>0</v>
      </c>
      <c r="S25" s="108"/>
      <c r="T25" s="108" t="s">
        <v>0</v>
      </c>
      <c r="U25" s="108"/>
      <c r="V25" s="108" t="s">
        <v>0</v>
      </c>
      <c r="W25" s="108"/>
      <c r="X25" s="108" t="s">
        <v>0</v>
      </c>
      <c r="Y25" s="108"/>
      <c r="Z25" s="108" t="s">
        <v>0</v>
      </c>
      <c r="AA25" s="139"/>
      <c r="AB25" s="100"/>
      <c r="AC25" s="100"/>
    </row>
    <row r="26" spans="1:29" x14ac:dyDescent="0.3">
      <c r="A26" s="108" t="s">
        <v>7</v>
      </c>
      <c r="B26" s="108" t="s">
        <v>8</v>
      </c>
      <c r="C26" s="108" t="s">
        <v>9</v>
      </c>
      <c r="D26" s="108"/>
      <c r="E26" s="108"/>
      <c r="F26" s="108"/>
      <c r="G26" s="108"/>
      <c r="H26" s="108"/>
      <c r="I26" s="108"/>
      <c r="J26" s="108"/>
      <c r="K26" s="108"/>
      <c r="L26" s="108"/>
      <c r="M26" s="108"/>
      <c r="N26" s="108"/>
      <c r="O26" s="108" t="s">
        <v>10</v>
      </c>
      <c r="P26" s="108"/>
      <c r="Q26" s="108" t="s">
        <v>10</v>
      </c>
      <c r="R26" s="108"/>
      <c r="S26" s="108" t="s">
        <v>10</v>
      </c>
      <c r="T26" s="108"/>
      <c r="U26" s="108" t="s">
        <v>10</v>
      </c>
      <c r="V26" s="108"/>
      <c r="W26" s="108" t="s">
        <v>10</v>
      </c>
      <c r="X26" s="108"/>
      <c r="Y26" s="108" t="s">
        <v>10</v>
      </c>
      <c r="Z26" s="108"/>
      <c r="AA26" s="108" t="s">
        <v>10</v>
      </c>
      <c r="AB26" s="100"/>
      <c r="AC26" s="100"/>
    </row>
    <row r="27" spans="1:29" x14ac:dyDescent="0.3">
      <c r="A27" s="102" t="s">
        <v>389</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0"/>
      <c r="AC27" s="100"/>
    </row>
    <row r="28" spans="1:29" x14ac:dyDescent="0.3">
      <c r="A28" s="103" t="s">
        <v>30</v>
      </c>
      <c r="B28" s="104">
        <v>43986</v>
      </c>
      <c r="C28" s="105">
        <v>37.709000000000003</v>
      </c>
      <c r="D28" s="105"/>
      <c r="E28" s="105"/>
      <c r="F28" s="105"/>
      <c r="G28" s="105"/>
      <c r="H28" s="105"/>
      <c r="I28" s="105"/>
      <c r="J28" s="105"/>
      <c r="K28" s="105"/>
      <c r="L28" s="105"/>
      <c r="M28" s="105"/>
      <c r="N28" s="105">
        <v>-44.768889722656198</v>
      </c>
      <c r="O28" s="106">
        <v>6</v>
      </c>
      <c r="P28" s="105">
        <v>-37.1391697515608</v>
      </c>
      <c r="Q28" s="106">
        <v>12</v>
      </c>
      <c r="R28" s="105">
        <v>-19.194206118745001</v>
      </c>
      <c r="S28" s="106">
        <v>13</v>
      </c>
      <c r="T28" s="105">
        <v>-27.518137746015299</v>
      </c>
      <c r="U28" s="106">
        <v>15</v>
      </c>
      <c r="V28" s="105">
        <v>-9.6263963701502604</v>
      </c>
      <c r="W28" s="106">
        <v>12</v>
      </c>
      <c r="X28" s="105">
        <v>1.01447340939486</v>
      </c>
      <c r="Y28" s="106">
        <v>10</v>
      </c>
      <c r="Z28" s="105">
        <v>22.717396675651401</v>
      </c>
      <c r="AA28" s="106">
        <v>8</v>
      </c>
      <c r="AB28" s="100"/>
      <c r="AC28" s="100"/>
    </row>
    <row r="29" spans="1:29" x14ac:dyDescent="0.3">
      <c r="A29" s="103" t="s">
        <v>31</v>
      </c>
      <c r="B29" s="104">
        <v>43986</v>
      </c>
      <c r="C29" s="105">
        <v>229.10300000000001</v>
      </c>
      <c r="D29" s="105"/>
      <c r="E29" s="105"/>
      <c r="F29" s="105"/>
      <c r="G29" s="105"/>
      <c r="H29" s="105"/>
      <c r="I29" s="105"/>
      <c r="J29" s="105"/>
      <c r="K29" s="105"/>
      <c r="L29" s="105"/>
      <c r="M29" s="105"/>
      <c r="N29" s="105">
        <v>-52.578780724062597</v>
      </c>
      <c r="O29" s="106">
        <v>11</v>
      </c>
      <c r="P29" s="105">
        <v>-38.9690045672385</v>
      </c>
      <c r="Q29" s="106">
        <v>14</v>
      </c>
      <c r="R29" s="105">
        <v>-16.7799726526254</v>
      </c>
      <c r="S29" s="106">
        <v>12</v>
      </c>
      <c r="T29" s="105">
        <v>-24.341717384578399</v>
      </c>
      <c r="U29" s="106">
        <v>13</v>
      </c>
      <c r="V29" s="105">
        <v>-3.4003211580864701</v>
      </c>
      <c r="W29" s="106">
        <v>6</v>
      </c>
      <c r="X29" s="105">
        <v>3.51282785575152</v>
      </c>
      <c r="Y29" s="106">
        <v>5</v>
      </c>
      <c r="Z29" s="105">
        <v>83.131595634095603</v>
      </c>
      <c r="AA29" s="106">
        <v>2</v>
      </c>
      <c r="AB29" s="100"/>
      <c r="AC29" s="100"/>
    </row>
    <row r="30" spans="1:29" x14ac:dyDescent="0.3">
      <c r="A30" s="103" t="s">
        <v>32</v>
      </c>
      <c r="B30" s="104">
        <v>43986</v>
      </c>
      <c r="C30" s="105">
        <v>131.72999999999999</v>
      </c>
      <c r="D30" s="105"/>
      <c r="E30" s="105"/>
      <c r="F30" s="105"/>
      <c r="G30" s="105"/>
      <c r="H30" s="105"/>
      <c r="I30" s="105"/>
      <c r="J30" s="105"/>
      <c r="K30" s="105"/>
      <c r="L30" s="105"/>
      <c r="M30" s="105"/>
      <c r="N30" s="105">
        <v>-2.84068566410199</v>
      </c>
      <c r="O30" s="106">
        <v>1</v>
      </c>
      <c r="P30" s="105">
        <v>-14.451324103508901</v>
      </c>
      <c r="Q30" s="106">
        <v>1</v>
      </c>
      <c r="R30" s="105">
        <v>-3.16888609049278</v>
      </c>
      <c r="S30" s="106">
        <v>1</v>
      </c>
      <c r="T30" s="105">
        <v>-10.5413842609596</v>
      </c>
      <c r="U30" s="106">
        <v>1</v>
      </c>
      <c r="V30" s="105">
        <v>-0.74743279694157705</v>
      </c>
      <c r="W30" s="106">
        <v>2</v>
      </c>
      <c r="X30" s="105">
        <v>3.32791513761868</v>
      </c>
      <c r="Y30" s="106">
        <v>7</v>
      </c>
      <c r="Z30" s="105">
        <v>76.990902789811102</v>
      </c>
      <c r="AA30" s="106">
        <v>3</v>
      </c>
      <c r="AB30" s="100"/>
      <c r="AC30" s="100"/>
    </row>
    <row r="31" spans="1:29" x14ac:dyDescent="0.3">
      <c r="A31" s="103" t="s">
        <v>33</v>
      </c>
      <c r="B31" s="104">
        <v>43986</v>
      </c>
      <c r="C31" s="105">
        <v>8.7799999999999994</v>
      </c>
      <c r="D31" s="105"/>
      <c r="E31" s="105"/>
      <c r="F31" s="105"/>
      <c r="G31" s="105"/>
      <c r="H31" s="105"/>
      <c r="I31" s="105"/>
      <c r="J31" s="105"/>
      <c r="K31" s="105"/>
      <c r="L31" s="105"/>
      <c r="M31" s="105"/>
      <c r="N31" s="105">
        <v>-50.823582746859003</v>
      </c>
      <c r="O31" s="106">
        <v>10</v>
      </c>
      <c r="P31" s="105">
        <v>-29.927686879427</v>
      </c>
      <c r="Q31" s="106">
        <v>6</v>
      </c>
      <c r="R31" s="105">
        <v>-12.0097575734655</v>
      </c>
      <c r="S31" s="106">
        <v>10</v>
      </c>
      <c r="T31" s="105">
        <v>-17.664817859173102</v>
      </c>
      <c r="U31" s="106">
        <v>8</v>
      </c>
      <c r="V31" s="105"/>
      <c r="W31" s="106"/>
      <c r="X31" s="105"/>
      <c r="Y31" s="106"/>
      <c r="Z31" s="105">
        <v>-6.8088685015290604</v>
      </c>
      <c r="AA31" s="106">
        <v>15</v>
      </c>
      <c r="AB31" s="100"/>
      <c r="AC31" s="100"/>
    </row>
    <row r="32" spans="1:29" x14ac:dyDescent="0.3">
      <c r="A32" s="103" t="s">
        <v>34</v>
      </c>
      <c r="B32" s="104">
        <v>43986</v>
      </c>
      <c r="C32" s="105">
        <v>35.299999999999997</v>
      </c>
      <c r="D32" s="105"/>
      <c r="E32" s="105"/>
      <c r="F32" s="105"/>
      <c r="G32" s="105"/>
      <c r="H32" s="105"/>
      <c r="I32" s="105"/>
      <c r="J32" s="105"/>
      <c r="K32" s="105"/>
      <c r="L32" s="105"/>
      <c r="M32" s="105"/>
      <c r="N32" s="105">
        <v>-89.748965937899101</v>
      </c>
      <c r="O32" s="106">
        <v>16</v>
      </c>
      <c r="P32" s="105">
        <v>-50.538357696966301</v>
      </c>
      <c r="Q32" s="106">
        <v>16</v>
      </c>
      <c r="R32" s="105">
        <v>-25.408554972104799</v>
      </c>
      <c r="S32" s="106">
        <v>16</v>
      </c>
      <c r="T32" s="105">
        <v>-32.209415172685603</v>
      </c>
      <c r="U32" s="106">
        <v>16</v>
      </c>
      <c r="V32" s="105">
        <v>-8.8668488039213695</v>
      </c>
      <c r="W32" s="106">
        <v>11</v>
      </c>
      <c r="X32" s="105">
        <v>0.15214592815268699</v>
      </c>
      <c r="Y32" s="106">
        <v>11</v>
      </c>
      <c r="Z32" s="105">
        <v>20.649597495527701</v>
      </c>
      <c r="AA32" s="106">
        <v>10</v>
      </c>
      <c r="AB32" s="100"/>
      <c r="AC32" s="100"/>
    </row>
    <row r="33" spans="1:29" x14ac:dyDescent="0.3">
      <c r="A33" s="103" t="s">
        <v>35</v>
      </c>
      <c r="B33" s="104">
        <v>43986</v>
      </c>
      <c r="C33" s="105">
        <v>9.9497</v>
      </c>
      <c r="D33" s="105"/>
      <c r="E33" s="105"/>
      <c r="F33" s="105"/>
      <c r="G33" s="105"/>
      <c r="H33" s="105"/>
      <c r="I33" s="105"/>
      <c r="J33" s="105"/>
      <c r="K33" s="105"/>
      <c r="L33" s="105"/>
      <c r="M33" s="105"/>
      <c r="N33" s="105">
        <v>-45.190391392243697</v>
      </c>
      <c r="O33" s="106">
        <v>7</v>
      </c>
      <c r="P33" s="105">
        <v>-30.140358773433899</v>
      </c>
      <c r="Q33" s="106">
        <v>7</v>
      </c>
      <c r="R33" s="105">
        <v>-8.5522692146387005</v>
      </c>
      <c r="S33" s="106">
        <v>7</v>
      </c>
      <c r="T33" s="105">
        <v>-17.793618553019201</v>
      </c>
      <c r="U33" s="106">
        <v>9</v>
      </c>
      <c r="V33" s="105">
        <v>-8.3956574733762395</v>
      </c>
      <c r="W33" s="106">
        <v>10</v>
      </c>
      <c r="X33" s="105"/>
      <c r="Y33" s="106"/>
      <c r="Z33" s="105">
        <v>-0.10600173210161599</v>
      </c>
      <c r="AA33" s="106">
        <v>12</v>
      </c>
      <c r="AB33" s="100"/>
      <c r="AC33" s="100"/>
    </row>
    <row r="34" spans="1:29" x14ac:dyDescent="0.3">
      <c r="A34" s="103" t="s">
        <v>36</v>
      </c>
      <c r="B34" s="104">
        <v>43986</v>
      </c>
      <c r="C34" s="105">
        <v>27.3508</v>
      </c>
      <c r="D34" s="105"/>
      <c r="E34" s="105"/>
      <c r="F34" s="105"/>
      <c r="G34" s="105"/>
      <c r="H34" s="105"/>
      <c r="I34" s="105"/>
      <c r="J34" s="105"/>
      <c r="K34" s="105"/>
      <c r="L34" s="105"/>
      <c r="M34" s="105"/>
      <c r="N34" s="105">
        <v>-61.840033836642803</v>
      </c>
      <c r="O34" s="106">
        <v>15</v>
      </c>
      <c r="P34" s="105">
        <v>-35.256589282080498</v>
      </c>
      <c r="Q34" s="106">
        <v>10</v>
      </c>
      <c r="R34" s="105">
        <v>-8.5607822834096599</v>
      </c>
      <c r="S34" s="106">
        <v>8</v>
      </c>
      <c r="T34" s="105">
        <v>-16.671335655647901</v>
      </c>
      <c r="U34" s="106">
        <v>7</v>
      </c>
      <c r="V34" s="105">
        <v>-2.5390320545749199</v>
      </c>
      <c r="W34" s="106">
        <v>5</v>
      </c>
      <c r="X34" s="105">
        <v>5.8738452658011804</v>
      </c>
      <c r="Y34" s="106">
        <v>2</v>
      </c>
      <c r="Z34" s="105">
        <v>91.472809140329304</v>
      </c>
      <c r="AA34" s="106">
        <v>1</v>
      </c>
      <c r="AB34" s="100"/>
      <c r="AC34" s="100"/>
    </row>
    <row r="35" spans="1:29" x14ac:dyDescent="0.3">
      <c r="A35" s="103" t="s">
        <v>37</v>
      </c>
      <c r="B35" s="104">
        <v>43986</v>
      </c>
      <c r="C35" s="105">
        <v>29.405999999999999</v>
      </c>
      <c r="D35" s="105"/>
      <c r="E35" s="105"/>
      <c r="F35" s="105"/>
      <c r="G35" s="105"/>
      <c r="H35" s="105"/>
      <c r="I35" s="105"/>
      <c r="J35" s="105"/>
      <c r="K35" s="105"/>
      <c r="L35" s="105"/>
      <c r="M35" s="105"/>
      <c r="N35" s="105">
        <v>-58.687179764989899</v>
      </c>
      <c r="O35" s="106">
        <v>14</v>
      </c>
      <c r="P35" s="105">
        <v>-35.481085599811898</v>
      </c>
      <c r="Q35" s="106">
        <v>11</v>
      </c>
      <c r="R35" s="105">
        <v>-13.8969266851452</v>
      </c>
      <c r="S35" s="106">
        <v>11</v>
      </c>
      <c r="T35" s="105">
        <v>-20.307261433048101</v>
      </c>
      <c r="U35" s="106">
        <v>11</v>
      </c>
      <c r="V35" s="105">
        <v>-4.6396761988088704</v>
      </c>
      <c r="W35" s="106">
        <v>7</v>
      </c>
      <c r="X35" s="105">
        <v>5.3321428553742596</v>
      </c>
      <c r="Y35" s="106">
        <v>3</v>
      </c>
      <c r="Z35" s="105">
        <v>18.639973684210499</v>
      </c>
      <c r="AA35" s="106">
        <v>11</v>
      </c>
      <c r="AB35" s="100"/>
      <c r="AC35" s="100"/>
    </row>
    <row r="36" spans="1:29" x14ac:dyDescent="0.3">
      <c r="A36" s="103" t="s">
        <v>38</v>
      </c>
      <c r="B36" s="104">
        <v>43986</v>
      </c>
      <c r="C36" s="105">
        <v>61.42</v>
      </c>
      <c r="D36" s="105"/>
      <c r="E36" s="105"/>
      <c r="F36" s="105"/>
      <c r="G36" s="105"/>
      <c r="H36" s="105"/>
      <c r="I36" s="105"/>
      <c r="J36" s="105"/>
      <c r="K36" s="105"/>
      <c r="L36" s="105"/>
      <c r="M36" s="105"/>
      <c r="N36" s="105">
        <v>-54.567034307231197</v>
      </c>
      <c r="O36" s="106">
        <v>12</v>
      </c>
      <c r="P36" s="105">
        <v>-34.596163154095997</v>
      </c>
      <c r="Q36" s="106">
        <v>9</v>
      </c>
      <c r="R36" s="105">
        <v>-11.629127548455299</v>
      </c>
      <c r="S36" s="106">
        <v>9</v>
      </c>
      <c r="T36" s="105">
        <v>-19.712216056779202</v>
      </c>
      <c r="U36" s="106">
        <v>10</v>
      </c>
      <c r="V36" s="105">
        <v>-1.90469334189984</v>
      </c>
      <c r="W36" s="106">
        <v>4</v>
      </c>
      <c r="X36" s="105">
        <v>4.1152012408379504</v>
      </c>
      <c r="Y36" s="106">
        <v>4</v>
      </c>
      <c r="Z36" s="105">
        <v>34.28</v>
      </c>
      <c r="AA36" s="106">
        <v>6</v>
      </c>
      <c r="AB36" s="100"/>
      <c r="AC36" s="100"/>
    </row>
    <row r="37" spans="1:29" x14ac:dyDescent="0.3">
      <c r="A37" s="103" t="s">
        <v>39</v>
      </c>
      <c r="B37" s="104">
        <v>43986</v>
      </c>
      <c r="C37" s="105">
        <v>42.94</v>
      </c>
      <c r="D37" s="105"/>
      <c r="E37" s="105"/>
      <c r="F37" s="105"/>
      <c r="G37" s="105"/>
      <c r="H37" s="105"/>
      <c r="I37" s="105"/>
      <c r="J37" s="105"/>
      <c r="K37" s="105"/>
      <c r="L37" s="105"/>
      <c r="M37" s="105"/>
      <c r="N37" s="105">
        <v>-45.771304706114201</v>
      </c>
      <c r="O37" s="106">
        <v>8</v>
      </c>
      <c r="P37" s="105">
        <v>-38.102091491963897</v>
      </c>
      <c r="Q37" s="106">
        <v>13</v>
      </c>
      <c r="R37" s="105">
        <v>-20.255330312150502</v>
      </c>
      <c r="S37" s="106">
        <v>15</v>
      </c>
      <c r="T37" s="105">
        <v>-23.934426229508201</v>
      </c>
      <c r="U37" s="106">
        <v>12</v>
      </c>
      <c r="V37" s="105">
        <v>-4.9035136348037298</v>
      </c>
      <c r="W37" s="106">
        <v>8</v>
      </c>
      <c r="X37" s="105">
        <v>2.5734153603184402</v>
      </c>
      <c r="Y37" s="106">
        <v>8</v>
      </c>
      <c r="Z37" s="105">
        <v>22.313269628017999</v>
      </c>
      <c r="AA37" s="106">
        <v>9</v>
      </c>
      <c r="AB37" s="100"/>
      <c r="AC37" s="100"/>
    </row>
    <row r="38" spans="1:29" x14ac:dyDescent="0.3">
      <c r="A38" s="103" t="s">
        <v>40</v>
      </c>
      <c r="B38" s="104">
        <v>43986</v>
      </c>
      <c r="C38" s="105">
        <v>117.4397</v>
      </c>
      <c r="D38" s="105"/>
      <c r="E38" s="105"/>
      <c r="F38" s="105"/>
      <c r="G38" s="105"/>
      <c r="H38" s="105"/>
      <c r="I38" s="105"/>
      <c r="J38" s="105"/>
      <c r="K38" s="105"/>
      <c r="L38" s="105"/>
      <c r="M38" s="105"/>
      <c r="N38" s="105">
        <v>-32.012427708531703</v>
      </c>
      <c r="O38" s="106">
        <v>3</v>
      </c>
      <c r="P38" s="105">
        <v>-29.1905276452907</v>
      </c>
      <c r="Q38" s="106">
        <v>5</v>
      </c>
      <c r="R38" s="105">
        <v>-8.4394637463625095</v>
      </c>
      <c r="S38" s="106">
        <v>6</v>
      </c>
      <c r="T38" s="105">
        <v>-14.6768678166735</v>
      </c>
      <c r="U38" s="106">
        <v>6</v>
      </c>
      <c r="V38" s="105">
        <v>-1.69198958779579</v>
      </c>
      <c r="W38" s="106">
        <v>3</v>
      </c>
      <c r="X38" s="105">
        <v>7.1830031348516501</v>
      </c>
      <c r="Y38" s="106">
        <v>1</v>
      </c>
      <c r="Z38" s="105">
        <v>67.392147276164295</v>
      </c>
      <c r="AA38" s="106">
        <v>4</v>
      </c>
      <c r="AB38" s="100"/>
      <c r="AC38" s="100"/>
    </row>
    <row r="39" spans="1:29" x14ac:dyDescent="0.3">
      <c r="A39" s="103" t="s">
        <v>41</v>
      </c>
      <c r="B39" s="104">
        <v>43986</v>
      </c>
      <c r="C39" s="105">
        <v>8.8213000000000008</v>
      </c>
      <c r="D39" s="105"/>
      <c r="E39" s="105"/>
      <c r="F39" s="105"/>
      <c r="G39" s="105"/>
      <c r="H39" s="105"/>
      <c r="I39" s="105"/>
      <c r="J39" s="105"/>
      <c r="K39" s="105"/>
      <c r="L39" s="105"/>
      <c r="M39" s="105"/>
      <c r="N39" s="105">
        <v>-44.4810086753467</v>
      </c>
      <c r="O39" s="106">
        <v>5</v>
      </c>
      <c r="P39" s="105">
        <v>-30.520319316664398</v>
      </c>
      <c r="Q39" s="106">
        <v>8</v>
      </c>
      <c r="R39" s="105">
        <v>-6.3603270378087604</v>
      </c>
      <c r="S39" s="106">
        <v>5</v>
      </c>
      <c r="T39" s="105">
        <v>-11.687885525239601</v>
      </c>
      <c r="U39" s="106">
        <v>3</v>
      </c>
      <c r="V39" s="105"/>
      <c r="W39" s="106"/>
      <c r="X39" s="105"/>
      <c r="Y39" s="106"/>
      <c r="Z39" s="105">
        <v>-6.2171315028901697</v>
      </c>
      <c r="AA39" s="106">
        <v>14</v>
      </c>
      <c r="AB39" s="100"/>
      <c r="AC39" s="100"/>
    </row>
    <row r="40" spans="1:29" x14ac:dyDescent="0.3">
      <c r="A40" s="103" t="s">
        <v>42</v>
      </c>
      <c r="B40" s="104">
        <v>43986</v>
      </c>
      <c r="C40" s="105">
        <v>8.6499000000000006</v>
      </c>
      <c r="D40" s="105"/>
      <c r="E40" s="105"/>
      <c r="F40" s="105"/>
      <c r="G40" s="105"/>
      <c r="H40" s="105"/>
      <c r="I40" s="105"/>
      <c r="J40" s="105"/>
      <c r="K40" s="105"/>
      <c r="L40" s="105"/>
      <c r="M40" s="105"/>
      <c r="N40" s="105">
        <v>-40.796072512321302</v>
      </c>
      <c r="O40" s="106">
        <v>4</v>
      </c>
      <c r="P40" s="105">
        <v>-27.8599771546513</v>
      </c>
      <c r="Q40" s="106">
        <v>4</v>
      </c>
      <c r="R40" s="105">
        <v>-5.1549000977254096</v>
      </c>
      <c r="S40" s="106">
        <v>4</v>
      </c>
      <c r="T40" s="105">
        <v>-10.9810053605904</v>
      </c>
      <c r="U40" s="106">
        <v>2</v>
      </c>
      <c r="V40" s="105"/>
      <c r="W40" s="106"/>
      <c r="X40" s="105"/>
      <c r="Y40" s="106"/>
      <c r="Z40" s="105">
        <v>-7.3440611028315903</v>
      </c>
      <c r="AA40" s="106">
        <v>16</v>
      </c>
      <c r="AB40" s="100"/>
      <c r="AC40" s="100"/>
    </row>
    <row r="41" spans="1:29" x14ac:dyDescent="0.3">
      <c r="A41" s="103" t="s">
        <v>43</v>
      </c>
      <c r="B41" s="104">
        <v>43986</v>
      </c>
      <c r="C41" s="105">
        <v>188.696</v>
      </c>
      <c r="D41" s="105"/>
      <c r="E41" s="105"/>
      <c r="F41" s="105"/>
      <c r="G41" s="105"/>
      <c r="H41" s="105"/>
      <c r="I41" s="105"/>
      <c r="J41" s="105"/>
      <c r="K41" s="105"/>
      <c r="L41" s="105"/>
      <c r="M41" s="105"/>
      <c r="N41" s="105">
        <v>-56.4310249421574</v>
      </c>
      <c r="O41" s="106">
        <v>13</v>
      </c>
      <c r="P41" s="105">
        <v>-44.151428452313397</v>
      </c>
      <c r="Q41" s="106">
        <v>15</v>
      </c>
      <c r="R41" s="105">
        <v>-19.485447140871099</v>
      </c>
      <c r="S41" s="106">
        <v>14</v>
      </c>
      <c r="T41" s="105">
        <v>-26.533580613415001</v>
      </c>
      <c r="U41" s="106">
        <v>14</v>
      </c>
      <c r="V41" s="105">
        <v>-7.4752952020640704</v>
      </c>
      <c r="W41" s="106">
        <v>9</v>
      </c>
      <c r="X41" s="105">
        <v>1.02076485178286</v>
      </c>
      <c r="Y41" s="106">
        <v>9</v>
      </c>
      <c r="Z41" s="105">
        <v>48.717080234758498</v>
      </c>
      <c r="AA41" s="106">
        <v>5</v>
      </c>
      <c r="AB41" s="100"/>
      <c r="AC41" s="100"/>
    </row>
    <row r="42" spans="1:29" x14ac:dyDescent="0.3">
      <c r="A42" s="103" t="s">
        <v>44</v>
      </c>
      <c r="B42" s="104">
        <v>43986</v>
      </c>
      <c r="C42" s="105">
        <v>9.2799999999999994</v>
      </c>
      <c r="D42" s="105"/>
      <c r="E42" s="105"/>
      <c r="F42" s="105"/>
      <c r="G42" s="105"/>
      <c r="H42" s="105"/>
      <c r="I42" s="105"/>
      <c r="J42" s="105"/>
      <c r="K42" s="105"/>
      <c r="L42" s="105"/>
      <c r="M42" s="105"/>
      <c r="N42" s="105">
        <v>-25.5960729312763</v>
      </c>
      <c r="O42" s="106">
        <v>2</v>
      </c>
      <c r="P42" s="105">
        <v>-26.3077182597494</v>
      </c>
      <c r="Q42" s="106">
        <v>2</v>
      </c>
      <c r="R42" s="105">
        <v>-5.1075980484853201</v>
      </c>
      <c r="S42" s="106">
        <v>3</v>
      </c>
      <c r="T42" s="105">
        <v>-14.430510437913901</v>
      </c>
      <c r="U42" s="106">
        <v>5</v>
      </c>
      <c r="V42" s="105"/>
      <c r="W42" s="106"/>
      <c r="X42" s="105"/>
      <c r="Y42" s="106"/>
      <c r="Z42" s="105">
        <v>-4.80438756855576</v>
      </c>
      <c r="AA42" s="106">
        <v>13</v>
      </c>
      <c r="AB42" s="100"/>
      <c r="AC42" s="100"/>
    </row>
    <row r="43" spans="1:29" x14ac:dyDescent="0.3">
      <c r="A43" s="103" t="s">
        <v>45</v>
      </c>
      <c r="B43" s="104">
        <v>43986</v>
      </c>
      <c r="C43" s="105">
        <v>55.063200000000002</v>
      </c>
      <c r="D43" s="105"/>
      <c r="E43" s="105"/>
      <c r="F43" s="105"/>
      <c r="G43" s="105"/>
      <c r="H43" s="105"/>
      <c r="I43" s="105"/>
      <c r="J43" s="105"/>
      <c r="K43" s="105"/>
      <c r="L43" s="105"/>
      <c r="M43" s="105"/>
      <c r="N43" s="105">
        <v>-47.658246281097497</v>
      </c>
      <c r="O43" s="106">
        <v>9</v>
      </c>
      <c r="P43" s="105">
        <v>-26.745866166415901</v>
      </c>
      <c r="Q43" s="106">
        <v>3</v>
      </c>
      <c r="R43" s="105">
        <v>-4.4877754528817304</v>
      </c>
      <c r="S43" s="106">
        <v>2</v>
      </c>
      <c r="T43" s="105">
        <v>-11.8688997057431</v>
      </c>
      <c r="U43" s="106">
        <v>4</v>
      </c>
      <c r="V43" s="105">
        <v>0.67925327720225204</v>
      </c>
      <c r="W43" s="106">
        <v>1</v>
      </c>
      <c r="X43" s="105">
        <v>3.3643186773064002</v>
      </c>
      <c r="Y43" s="106">
        <v>6</v>
      </c>
      <c r="Z43" s="105">
        <v>30.274375115037699</v>
      </c>
      <c r="AA43" s="106">
        <v>7</v>
      </c>
      <c r="AB43" s="100"/>
      <c r="AC43" s="100"/>
    </row>
    <row r="44" spans="1:29" x14ac:dyDescent="0.3">
      <c r="A44" s="139"/>
      <c r="B44" s="139"/>
      <c r="C44" s="139"/>
      <c r="D44" s="108"/>
      <c r="E44" s="108"/>
      <c r="F44" s="108"/>
      <c r="G44" s="108"/>
      <c r="H44" s="108"/>
      <c r="I44" s="108"/>
      <c r="J44" s="139" t="s">
        <v>47</v>
      </c>
      <c r="K44" s="139"/>
      <c r="L44" s="139" t="s">
        <v>48</v>
      </c>
      <c r="M44" s="139"/>
      <c r="N44" s="139" t="s">
        <v>1</v>
      </c>
      <c r="O44" s="139"/>
      <c r="P44" s="139" t="s">
        <v>2</v>
      </c>
      <c r="Q44" s="139"/>
      <c r="R44" s="139" t="s">
        <v>3</v>
      </c>
      <c r="S44" s="139"/>
      <c r="V44" s="103"/>
      <c r="W44" s="103"/>
      <c r="X44" s="103"/>
      <c r="Y44" s="103"/>
      <c r="Z44" s="108" t="s">
        <v>46</v>
      </c>
      <c r="AA44" s="139" t="s">
        <v>404</v>
      </c>
    </row>
    <row r="45" spans="1:29" x14ac:dyDescent="0.3">
      <c r="A45" s="139"/>
      <c r="B45" s="139"/>
      <c r="C45" s="139"/>
      <c r="D45" s="108"/>
      <c r="E45" s="108"/>
      <c r="F45" s="108"/>
      <c r="G45" s="108"/>
      <c r="H45" s="108"/>
      <c r="I45" s="108"/>
      <c r="J45" s="108" t="s">
        <v>0</v>
      </c>
      <c r="K45" s="108"/>
      <c r="L45" s="108" t="s">
        <v>0</v>
      </c>
      <c r="M45" s="108"/>
      <c r="N45" s="108" t="s">
        <v>0</v>
      </c>
      <c r="O45" s="108"/>
      <c r="P45" s="108" t="s">
        <v>0</v>
      </c>
      <c r="Q45" s="108"/>
      <c r="R45" s="108" t="s">
        <v>0</v>
      </c>
      <c r="S45" s="108"/>
      <c r="V45" s="103"/>
      <c r="W45" s="103"/>
      <c r="X45" s="103"/>
      <c r="Y45" s="103"/>
      <c r="Z45" s="108" t="s">
        <v>0</v>
      </c>
      <c r="AA45" s="139"/>
    </row>
    <row r="46" spans="1:29" x14ac:dyDescent="0.3">
      <c r="A46" s="108" t="s">
        <v>7</v>
      </c>
      <c r="B46" s="108" t="s">
        <v>8</v>
      </c>
      <c r="C46" s="108" t="s">
        <v>9</v>
      </c>
      <c r="D46" s="108"/>
      <c r="E46" s="108"/>
      <c r="F46" s="108"/>
      <c r="G46" s="108"/>
      <c r="H46" s="108"/>
      <c r="I46" s="108"/>
      <c r="J46" s="108"/>
      <c r="K46" s="108" t="s">
        <v>10</v>
      </c>
      <c r="L46" s="108"/>
      <c r="M46" s="108" t="s">
        <v>10</v>
      </c>
      <c r="N46" s="108"/>
      <c r="O46" s="108" t="s">
        <v>10</v>
      </c>
      <c r="P46" s="108"/>
      <c r="Q46" s="108" t="s">
        <v>10</v>
      </c>
      <c r="R46" s="108"/>
      <c r="S46" s="108" t="s">
        <v>10</v>
      </c>
      <c r="V46" s="103"/>
      <c r="W46" s="103"/>
      <c r="X46" s="103"/>
      <c r="Y46" s="103"/>
      <c r="Z46" s="108"/>
      <c r="AA46" s="108" t="s">
        <v>10</v>
      </c>
    </row>
    <row r="47" spans="1:29" x14ac:dyDescent="0.3">
      <c r="A47" s="102" t="s">
        <v>388</v>
      </c>
      <c r="B47" s="102"/>
      <c r="C47" s="102"/>
      <c r="D47" s="102"/>
      <c r="E47" s="102"/>
      <c r="F47" s="102"/>
      <c r="G47" s="102"/>
      <c r="H47" s="102"/>
      <c r="I47" s="102"/>
      <c r="J47" s="102"/>
      <c r="K47" s="102"/>
      <c r="L47" s="102"/>
      <c r="M47" s="102"/>
      <c r="N47" s="102"/>
      <c r="O47" s="102"/>
      <c r="P47" s="102"/>
      <c r="Q47" s="102"/>
      <c r="R47" s="102"/>
      <c r="S47" s="102"/>
      <c r="V47" s="103"/>
      <c r="W47" s="103"/>
      <c r="X47" s="103"/>
      <c r="Y47" s="103"/>
      <c r="Z47" s="102"/>
      <c r="AA47" s="102"/>
    </row>
    <row r="48" spans="1:29" x14ac:dyDescent="0.3">
      <c r="A48" s="103" t="s">
        <v>379</v>
      </c>
      <c r="B48" s="104">
        <v>43986</v>
      </c>
      <c r="C48" s="105">
        <v>9.93</v>
      </c>
      <c r="D48" s="105"/>
      <c r="E48" s="105"/>
      <c r="F48" s="105"/>
      <c r="G48" s="105"/>
      <c r="H48" s="105"/>
      <c r="I48" s="105"/>
      <c r="J48" s="105">
        <v>158.76831501831501</v>
      </c>
      <c r="K48" s="106">
        <v>3</v>
      </c>
      <c r="L48" s="105">
        <v>63.745633860694298</v>
      </c>
      <c r="M48" s="106">
        <v>3</v>
      </c>
      <c r="N48" s="105">
        <v>-3.5635251236657202</v>
      </c>
      <c r="O48" s="106">
        <v>1</v>
      </c>
      <c r="P48" s="105"/>
      <c r="Q48" s="106"/>
      <c r="R48" s="105"/>
      <c r="S48" s="106"/>
      <c r="V48" s="103"/>
      <c r="W48" s="103"/>
      <c r="X48" s="103"/>
      <c r="Y48" s="103"/>
      <c r="Z48" s="105">
        <v>-2.26106194690266</v>
      </c>
      <c r="AA48" s="106">
        <v>2</v>
      </c>
    </row>
    <row r="49" spans="1:27" x14ac:dyDescent="0.3">
      <c r="A49" s="103" t="s">
        <v>49</v>
      </c>
      <c r="B49" s="104">
        <v>43986</v>
      </c>
      <c r="C49" s="105">
        <v>9.3800000000000008</v>
      </c>
      <c r="D49" s="105"/>
      <c r="E49" s="105"/>
      <c r="F49" s="105"/>
      <c r="G49" s="105"/>
      <c r="H49" s="105"/>
      <c r="I49" s="105"/>
      <c r="J49" s="105">
        <v>226.576725707664</v>
      </c>
      <c r="K49" s="106">
        <v>2</v>
      </c>
      <c r="L49" s="105">
        <v>102.32497290023601</v>
      </c>
      <c r="M49" s="106">
        <v>1</v>
      </c>
      <c r="N49" s="105">
        <v>-30.0974512743628</v>
      </c>
      <c r="O49" s="106">
        <v>2</v>
      </c>
      <c r="P49" s="105">
        <v>-21.275045537340599</v>
      </c>
      <c r="Q49" s="106">
        <v>1</v>
      </c>
      <c r="R49" s="105">
        <v>-3.9949727881400001</v>
      </c>
      <c r="S49" s="106">
        <v>1</v>
      </c>
      <c r="V49" s="103"/>
      <c r="W49" s="103"/>
      <c r="X49" s="103"/>
      <c r="Y49" s="103"/>
      <c r="Z49" s="105">
        <v>-6.8993902439024302</v>
      </c>
      <c r="AA49" s="106">
        <v>3</v>
      </c>
    </row>
    <row r="50" spans="1:27" x14ac:dyDescent="0.3">
      <c r="A50" s="103" t="s">
        <v>50</v>
      </c>
      <c r="B50" s="104">
        <v>43986</v>
      </c>
      <c r="C50" s="105">
        <v>98.597800000000007</v>
      </c>
      <c r="D50" s="105"/>
      <c r="E50" s="105"/>
      <c r="F50" s="105"/>
      <c r="G50" s="105"/>
      <c r="H50" s="105"/>
      <c r="I50" s="105"/>
      <c r="J50" s="105">
        <v>246.53933061108501</v>
      </c>
      <c r="K50" s="106">
        <v>1</v>
      </c>
      <c r="L50" s="105">
        <v>93.471882603459306</v>
      </c>
      <c r="M50" s="106">
        <v>2</v>
      </c>
      <c r="N50" s="105">
        <v>-50.107955159263</v>
      </c>
      <c r="O50" s="106">
        <v>3</v>
      </c>
      <c r="P50" s="105">
        <v>-32.930852003214603</v>
      </c>
      <c r="Q50" s="106">
        <v>2</v>
      </c>
      <c r="R50" s="105">
        <v>-8.7042249318840206</v>
      </c>
      <c r="S50" s="106">
        <v>2</v>
      </c>
      <c r="V50" s="103"/>
      <c r="W50" s="103"/>
      <c r="X50" s="103"/>
      <c r="Y50" s="103"/>
      <c r="Z50" s="105">
        <v>14.0604450288268</v>
      </c>
      <c r="AA50" s="106">
        <v>1</v>
      </c>
    </row>
    <row r="51" spans="1:27" x14ac:dyDescent="0.3">
      <c r="A51" s="139"/>
      <c r="B51" s="139"/>
      <c r="C51" s="139"/>
      <c r="D51" s="108"/>
      <c r="E51" s="108"/>
      <c r="F51" s="108"/>
      <c r="G51" s="108"/>
      <c r="H51" s="108"/>
      <c r="I51" s="108"/>
      <c r="J51" s="139" t="s">
        <v>47</v>
      </c>
      <c r="K51" s="139"/>
      <c r="L51" s="139" t="s">
        <v>48</v>
      </c>
      <c r="M51" s="139"/>
      <c r="N51" s="139" t="s">
        <v>1</v>
      </c>
      <c r="O51" s="139"/>
      <c r="P51" s="139" t="s">
        <v>2</v>
      </c>
      <c r="Q51" s="139"/>
      <c r="R51" s="139" t="s">
        <v>3</v>
      </c>
      <c r="S51" s="139"/>
      <c r="Z51" s="108" t="s">
        <v>46</v>
      </c>
      <c r="AA51" s="139" t="s">
        <v>404</v>
      </c>
    </row>
    <row r="52" spans="1:27" x14ac:dyDescent="0.3">
      <c r="A52" s="139"/>
      <c r="B52" s="139"/>
      <c r="C52" s="139"/>
      <c r="D52" s="108"/>
      <c r="E52" s="108"/>
      <c r="F52" s="108"/>
      <c r="G52" s="108"/>
      <c r="H52" s="108"/>
      <c r="I52" s="108"/>
      <c r="J52" s="108" t="s">
        <v>0</v>
      </c>
      <c r="K52" s="108"/>
      <c r="L52" s="108" t="s">
        <v>0</v>
      </c>
      <c r="M52" s="108"/>
      <c r="N52" s="108" t="s">
        <v>0</v>
      </c>
      <c r="O52" s="108"/>
      <c r="P52" s="108" t="s">
        <v>0</v>
      </c>
      <c r="Q52" s="108"/>
      <c r="R52" s="108" t="s">
        <v>0</v>
      </c>
      <c r="S52" s="108"/>
      <c r="Z52" s="108" t="s">
        <v>0</v>
      </c>
      <c r="AA52" s="139"/>
    </row>
    <row r="53" spans="1:27" x14ac:dyDescent="0.3">
      <c r="A53" s="108" t="s">
        <v>7</v>
      </c>
      <c r="B53" s="108" t="s">
        <v>8</v>
      </c>
      <c r="C53" s="108" t="s">
        <v>9</v>
      </c>
      <c r="D53" s="108"/>
      <c r="E53" s="108"/>
      <c r="F53" s="108"/>
      <c r="G53" s="108"/>
      <c r="H53" s="108"/>
      <c r="I53" s="108"/>
      <c r="J53" s="108"/>
      <c r="K53" s="108" t="s">
        <v>10</v>
      </c>
      <c r="L53" s="108"/>
      <c r="M53" s="108" t="s">
        <v>10</v>
      </c>
      <c r="N53" s="108"/>
      <c r="O53" s="108" t="s">
        <v>10</v>
      </c>
      <c r="P53" s="108"/>
      <c r="Q53" s="108" t="s">
        <v>10</v>
      </c>
      <c r="R53" s="108"/>
      <c r="S53" s="108" t="s">
        <v>10</v>
      </c>
      <c r="Z53" s="108"/>
      <c r="AA53" s="108" t="s">
        <v>10</v>
      </c>
    </row>
    <row r="54" spans="1:27" x14ac:dyDescent="0.3">
      <c r="A54" s="102" t="s">
        <v>388</v>
      </c>
      <c r="B54" s="102"/>
      <c r="C54" s="102"/>
      <c r="D54" s="102"/>
      <c r="E54" s="102"/>
      <c r="F54" s="102"/>
      <c r="G54" s="102"/>
      <c r="H54" s="102"/>
      <c r="I54" s="102"/>
      <c r="J54" s="102"/>
      <c r="K54" s="102"/>
      <c r="L54" s="102"/>
      <c r="M54" s="102"/>
      <c r="N54" s="102"/>
      <c r="O54" s="102"/>
      <c r="P54" s="102"/>
      <c r="Q54" s="102"/>
      <c r="R54" s="102"/>
      <c r="S54" s="102"/>
      <c r="Z54" s="102"/>
      <c r="AA54" s="102"/>
    </row>
    <row r="55" spans="1:27" x14ac:dyDescent="0.3">
      <c r="A55" s="103" t="s">
        <v>381</v>
      </c>
      <c r="B55" s="104">
        <v>43986</v>
      </c>
      <c r="C55" s="105">
        <v>9.8800000000000008</v>
      </c>
      <c r="D55" s="105"/>
      <c r="E55" s="105"/>
      <c r="F55" s="105"/>
      <c r="G55" s="105"/>
      <c r="H55" s="105"/>
      <c r="I55" s="105"/>
      <c r="J55" s="105">
        <v>156.652360515022</v>
      </c>
      <c r="K55" s="106">
        <v>3</v>
      </c>
      <c r="L55" s="105">
        <v>61.441478580507798</v>
      </c>
      <c r="M55" s="106">
        <v>3</v>
      </c>
      <c r="N55" s="105">
        <v>-5.5432613034799703</v>
      </c>
      <c r="O55" s="106">
        <v>1</v>
      </c>
      <c r="P55" s="105"/>
      <c r="Q55" s="106"/>
      <c r="R55" s="105"/>
      <c r="S55" s="106"/>
      <c r="Z55" s="105">
        <v>-3.8761061946902302</v>
      </c>
      <c r="AA55" s="106">
        <v>2</v>
      </c>
    </row>
    <row r="56" spans="1:27" x14ac:dyDescent="0.3">
      <c r="A56" s="103" t="s">
        <v>51</v>
      </c>
      <c r="B56" s="104">
        <v>43986</v>
      </c>
      <c r="C56" s="105">
        <v>9.33</v>
      </c>
      <c r="D56" s="105"/>
      <c r="E56" s="105"/>
      <c r="F56" s="105"/>
      <c r="G56" s="105"/>
      <c r="H56" s="105"/>
      <c r="I56" s="105"/>
      <c r="J56" s="105">
        <v>221.30398671096401</v>
      </c>
      <c r="K56" s="106">
        <v>2</v>
      </c>
      <c r="L56" s="105">
        <v>99.943735933983604</v>
      </c>
      <c r="M56" s="106">
        <v>1</v>
      </c>
      <c r="N56" s="105">
        <v>-30.970742395600599</v>
      </c>
      <c r="O56" s="106">
        <v>2</v>
      </c>
      <c r="P56" s="105">
        <v>-21.8866015934593</v>
      </c>
      <c r="Q56" s="106">
        <v>1</v>
      </c>
      <c r="R56" s="105">
        <v>-4.6837611998882798</v>
      </c>
      <c r="S56" s="106">
        <v>1</v>
      </c>
      <c r="Z56" s="105">
        <v>-7.4557926829268197</v>
      </c>
      <c r="AA56" s="106">
        <v>3</v>
      </c>
    </row>
    <row r="57" spans="1:27" x14ac:dyDescent="0.3">
      <c r="A57" s="103" t="s">
        <v>52</v>
      </c>
      <c r="B57" s="104">
        <v>43986</v>
      </c>
      <c r="C57" s="105">
        <v>93.166499999999999</v>
      </c>
      <c r="D57" s="105"/>
      <c r="E57" s="105"/>
      <c r="F57" s="105"/>
      <c r="G57" s="105"/>
      <c r="H57" s="105"/>
      <c r="I57" s="105"/>
      <c r="J57" s="105">
        <v>245.5717027211</v>
      </c>
      <c r="K57" s="106">
        <v>1</v>
      </c>
      <c r="L57" s="105">
        <v>92.514996592486895</v>
      </c>
      <c r="M57" s="106">
        <v>2</v>
      </c>
      <c r="N57" s="105">
        <v>-50.842771751183399</v>
      </c>
      <c r="O57" s="106">
        <v>3</v>
      </c>
      <c r="P57" s="105">
        <v>-33.627308471479701</v>
      </c>
      <c r="Q57" s="106">
        <v>2</v>
      </c>
      <c r="R57" s="105">
        <v>-9.4606605159264792</v>
      </c>
      <c r="S57" s="106">
        <v>2</v>
      </c>
      <c r="Z57" s="105">
        <v>136.235620663476</v>
      </c>
      <c r="AA57" s="106">
        <v>1</v>
      </c>
    </row>
    <row r="58" spans="1:27" x14ac:dyDescent="0.3">
      <c r="A58" s="139"/>
      <c r="B58" s="139"/>
      <c r="C58" s="139"/>
      <c r="D58" s="108"/>
      <c r="E58" s="108"/>
      <c r="F58" s="108"/>
      <c r="G58" s="108"/>
      <c r="H58" s="108"/>
      <c r="I58" s="108"/>
      <c r="J58" s="108"/>
      <c r="K58" s="108"/>
      <c r="L58" s="139" t="s">
        <v>48</v>
      </c>
      <c r="M58" s="139"/>
      <c r="N58" s="139" t="s">
        <v>1</v>
      </c>
      <c r="O58" s="139"/>
      <c r="P58" s="139" t="s">
        <v>2</v>
      </c>
      <c r="Q58" s="139"/>
      <c r="R58" s="139" t="s">
        <v>3</v>
      </c>
      <c r="S58" s="139"/>
      <c r="T58" s="139" t="s">
        <v>4</v>
      </c>
      <c r="U58" s="139"/>
      <c r="V58" s="139" t="s">
        <v>5</v>
      </c>
      <c r="W58" s="139"/>
      <c r="Z58" s="108" t="s">
        <v>46</v>
      </c>
      <c r="AA58" s="139" t="s">
        <v>404</v>
      </c>
    </row>
    <row r="59" spans="1:27" x14ac:dyDescent="0.3">
      <c r="A59" s="139"/>
      <c r="B59" s="139"/>
      <c r="C59" s="139"/>
      <c r="D59" s="108"/>
      <c r="E59" s="108"/>
      <c r="F59" s="108"/>
      <c r="G59" s="108"/>
      <c r="H59" s="108"/>
      <c r="I59" s="108"/>
      <c r="J59" s="108"/>
      <c r="K59" s="108"/>
      <c r="L59" s="108" t="s">
        <v>0</v>
      </c>
      <c r="M59" s="108"/>
      <c r="N59" s="108" t="s">
        <v>0</v>
      </c>
      <c r="O59" s="108"/>
      <c r="P59" s="108" t="s">
        <v>0</v>
      </c>
      <c r="Q59" s="108"/>
      <c r="R59" s="108" t="s">
        <v>0</v>
      </c>
      <c r="S59" s="108"/>
      <c r="T59" s="108" t="s">
        <v>0</v>
      </c>
      <c r="U59" s="108"/>
      <c r="V59" s="108" t="s">
        <v>0</v>
      </c>
      <c r="W59" s="108"/>
      <c r="Z59" s="108" t="s">
        <v>0</v>
      </c>
      <c r="AA59" s="139"/>
    </row>
    <row r="60" spans="1:27" x14ac:dyDescent="0.3">
      <c r="A60" s="108" t="s">
        <v>7</v>
      </c>
      <c r="B60" s="108" t="s">
        <v>8</v>
      </c>
      <c r="C60" s="108" t="s">
        <v>9</v>
      </c>
      <c r="D60" s="108"/>
      <c r="E60" s="108"/>
      <c r="F60" s="108"/>
      <c r="G60" s="108"/>
      <c r="H60" s="108"/>
      <c r="I60" s="108"/>
      <c r="J60" s="108"/>
      <c r="K60" s="108"/>
      <c r="L60" s="108"/>
      <c r="M60" s="108" t="s">
        <v>10</v>
      </c>
      <c r="N60" s="108"/>
      <c r="O60" s="108" t="s">
        <v>10</v>
      </c>
      <c r="P60" s="108"/>
      <c r="Q60" s="108" t="s">
        <v>10</v>
      </c>
      <c r="R60" s="108"/>
      <c r="S60" s="108" t="s">
        <v>10</v>
      </c>
      <c r="T60" s="108"/>
      <c r="U60" s="108" t="s">
        <v>10</v>
      </c>
      <c r="V60" s="108"/>
      <c r="W60" s="108" t="s">
        <v>10</v>
      </c>
      <c r="Z60" s="108"/>
      <c r="AA60" s="108" t="s">
        <v>10</v>
      </c>
    </row>
    <row r="61" spans="1:27" x14ac:dyDescent="0.3">
      <c r="A61" s="102" t="s">
        <v>385</v>
      </c>
      <c r="B61" s="102"/>
      <c r="C61" s="102"/>
      <c r="D61" s="102"/>
      <c r="E61" s="102"/>
      <c r="F61" s="102"/>
      <c r="G61" s="102"/>
      <c r="H61" s="102"/>
      <c r="I61" s="102"/>
      <c r="J61" s="102"/>
      <c r="K61" s="102"/>
      <c r="L61" s="102"/>
      <c r="M61" s="102"/>
      <c r="N61" s="102"/>
      <c r="O61" s="102"/>
      <c r="P61" s="102"/>
      <c r="Q61" s="102"/>
      <c r="R61" s="102"/>
      <c r="S61" s="102"/>
      <c r="T61" s="102"/>
      <c r="U61" s="102"/>
      <c r="V61" s="102"/>
      <c r="W61" s="102"/>
      <c r="Z61" s="102"/>
      <c r="AA61" s="102"/>
    </row>
    <row r="62" spans="1:27" x14ac:dyDescent="0.3">
      <c r="A62" s="103" t="s">
        <v>53</v>
      </c>
      <c r="B62" s="104">
        <v>43986</v>
      </c>
      <c r="C62" s="105">
        <v>33.460299999999997</v>
      </c>
      <c r="D62" s="105"/>
      <c r="E62" s="105"/>
      <c r="F62" s="105"/>
      <c r="G62" s="105"/>
      <c r="H62" s="105"/>
      <c r="I62" s="105"/>
      <c r="J62" s="105"/>
      <c r="K62" s="105"/>
      <c r="L62" s="105">
        <v>29.346582156557002</v>
      </c>
      <c r="M62" s="106">
        <v>1</v>
      </c>
      <c r="N62" s="105">
        <v>2.3772619192342699</v>
      </c>
      <c r="O62" s="106">
        <v>26</v>
      </c>
      <c r="P62" s="105">
        <v>5.7469106206420797</v>
      </c>
      <c r="Q62" s="106">
        <v>24</v>
      </c>
      <c r="R62" s="105">
        <v>-3.2361518436502799</v>
      </c>
      <c r="S62" s="106">
        <v>27</v>
      </c>
      <c r="T62" s="105">
        <v>0.98240230314364196</v>
      </c>
      <c r="U62" s="106">
        <v>27</v>
      </c>
      <c r="V62" s="105">
        <v>3.4873010134872402</v>
      </c>
      <c r="W62" s="106">
        <v>25</v>
      </c>
      <c r="Z62" s="105">
        <v>9.7194172889240296</v>
      </c>
      <c r="AA62" s="106">
        <v>22</v>
      </c>
    </row>
    <row r="63" spans="1:27" x14ac:dyDescent="0.3">
      <c r="A63" s="103" t="s">
        <v>54</v>
      </c>
      <c r="B63" s="104">
        <v>43986</v>
      </c>
      <c r="C63" s="105">
        <v>1.4522999999999999</v>
      </c>
      <c r="D63" s="105"/>
      <c r="E63" s="105"/>
      <c r="F63" s="105"/>
      <c r="G63" s="105"/>
      <c r="H63" s="105"/>
      <c r="I63" s="105"/>
      <c r="J63" s="105"/>
      <c r="K63" s="105"/>
      <c r="L63" s="105">
        <v>0</v>
      </c>
      <c r="M63" s="106">
        <v>29</v>
      </c>
      <c r="N63" s="105">
        <v>-102.51238318950099</v>
      </c>
      <c r="O63" s="106">
        <v>30</v>
      </c>
      <c r="P63" s="105">
        <v>-48.0968827503659</v>
      </c>
      <c r="Q63" s="106">
        <v>29</v>
      </c>
      <c r="R63" s="105"/>
      <c r="S63" s="106"/>
      <c r="T63" s="105"/>
      <c r="U63" s="106"/>
      <c r="V63" s="105"/>
      <c r="W63" s="106"/>
      <c r="Z63" s="105">
        <v>-45.509906035054598</v>
      </c>
      <c r="AA63" s="106">
        <v>30</v>
      </c>
    </row>
    <row r="64" spans="1:27" x14ac:dyDescent="0.3">
      <c r="A64" s="103" t="s">
        <v>55</v>
      </c>
      <c r="B64" s="104">
        <v>43986</v>
      </c>
      <c r="C64" s="105">
        <v>23.505700000000001</v>
      </c>
      <c r="D64" s="105"/>
      <c r="E64" s="105"/>
      <c r="F64" s="105"/>
      <c r="G64" s="105"/>
      <c r="H64" s="105"/>
      <c r="I64" s="105"/>
      <c r="J64" s="105"/>
      <c r="K64" s="105"/>
      <c r="L64" s="105">
        <v>21.000399772149301</v>
      </c>
      <c r="M64" s="106">
        <v>6</v>
      </c>
      <c r="N64" s="105">
        <v>9.3481072380211803</v>
      </c>
      <c r="O64" s="106">
        <v>13</v>
      </c>
      <c r="P64" s="105">
        <v>13.019158991891</v>
      </c>
      <c r="Q64" s="106">
        <v>9</v>
      </c>
      <c r="R64" s="105">
        <v>11.9632162298984</v>
      </c>
      <c r="S64" s="106">
        <v>6</v>
      </c>
      <c r="T64" s="105">
        <v>12.7573974808711</v>
      </c>
      <c r="U64" s="106">
        <v>5</v>
      </c>
      <c r="V64" s="105">
        <v>10.024622076079901</v>
      </c>
      <c r="W64" s="106">
        <v>5</v>
      </c>
      <c r="Z64" s="105">
        <v>13.6920659667151</v>
      </c>
      <c r="AA64" s="106">
        <v>4</v>
      </c>
    </row>
    <row r="65" spans="1:27" x14ac:dyDescent="0.3">
      <c r="A65" s="103" t="s">
        <v>56</v>
      </c>
      <c r="B65" s="104">
        <v>43986</v>
      </c>
      <c r="C65" s="105">
        <v>18.144500000000001</v>
      </c>
      <c r="D65" s="105"/>
      <c r="E65" s="105"/>
      <c r="F65" s="105"/>
      <c r="G65" s="105"/>
      <c r="H65" s="105"/>
      <c r="I65" s="105"/>
      <c r="J65" s="105"/>
      <c r="K65" s="105"/>
      <c r="L65" s="105">
        <v>-11.9282263256019</v>
      </c>
      <c r="M65" s="106">
        <v>30</v>
      </c>
      <c r="N65" s="105">
        <v>3.56299669494621</v>
      </c>
      <c r="O65" s="106">
        <v>25</v>
      </c>
      <c r="P65" s="105">
        <v>7.2924261317971997</v>
      </c>
      <c r="Q65" s="106">
        <v>20</v>
      </c>
      <c r="R65" s="105">
        <v>5.8188304297996103</v>
      </c>
      <c r="S65" s="106">
        <v>24</v>
      </c>
      <c r="T65" s="105">
        <v>8.0439764075231803</v>
      </c>
      <c r="U65" s="106">
        <v>21</v>
      </c>
      <c r="V65" s="105">
        <v>3.60547042970774</v>
      </c>
      <c r="W65" s="106">
        <v>24</v>
      </c>
      <c r="Z65" s="105">
        <v>9.7350246363356092</v>
      </c>
      <c r="AA65" s="106">
        <v>21</v>
      </c>
    </row>
    <row r="66" spans="1:27" x14ac:dyDescent="0.3">
      <c r="A66" s="103" t="s">
        <v>57</v>
      </c>
      <c r="B66" s="104">
        <v>43986</v>
      </c>
      <c r="C66" s="105">
        <v>37.215000000000003</v>
      </c>
      <c r="D66" s="105"/>
      <c r="E66" s="105"/>
      <c r="F66" s="105"/>
      <c r="G66" s="105"/>
      <c r="H66" s="105"/>
      <c r="I66" s="105"/>
      <c r="J66" s="105"/>
      <c r="K66" s="105"/>
      <c r="L66" s="105">
        <v>15.381570987613999</v>
      </c>
      <c r="M66" s="106">
        <v>17</v>
      </c>
      <c r="N66" s="105">
        <v>11.0226619132645</v>
      </c>
      <c r="O66" s="106">
        <v>10</v>
      </c>
      <c r="P66" s="105">
        <v>13.085896497142899</v>
      </c>
      <c r="Q66" s="106">
        <v>8</v>
      </c>
      <c r="R66" s="105">
        <v>10.5381798888207</v>
      </c>
      <c r="S66" s="106">
        <v>8</v>
      </c>
      <c r="T66" s="105">
        <v>11.049002022861499</v>
      </c>
      <c r="U66" s="106">
        <v>14</v>
      </c>
      <c r="V66" s="105">
        <v>8.4718333716065093</v>
      </c>
      <c r="W66" s="106">
        <v>12</v>
      </c>
      <c r="Z66" s="105">
        <v>12.648385507193</v>
      </c>
      <c r="AA66" s="106">
        <v>10</v>
      </c>
    </row>
    <row r="67" spans="1:27" x14ac:dyDescent="0.3">
      <c r="A67" s="103" t="s">
        <v>58</v>
      </c>
      <c r="B67" s="104">
        <v>43986</v>
      </c>
      <c r="C67" s="105">
        <v>24.359200000000001</v>
      </c>
      <c r="D67" s="105"/>
      <c r="E67" s="105"/>
      <c r="F67" s="105"/>
      <c r="G67" s="105"/>
      <c r="H67" s="105"/>
      <c r="I67" s="105"/>
      <c r="J67" s="105"/>
      <c r="K67" s="105"/>
      <c r="L67" s="105">
        <v>18.264723202699798</v>
      </c>
      <c r="M67" s="106">
        <v>9</v>
      </c>
      <c r="N67" s="105">
        <v>13.3554480063955</v>
      </c>
      <c r="O67" s="106">
        <v>7</v>
      </c>
      <c r="P67" s="105">
        <v>13.1326005022242</v>
      </c>
      <c r="Q67" s="106">
        <v>7</v>
      </c>
      <c r="R67" s="105">
        <v>9.9948001104404796</v>
      </c>
      <c r="S67" s="106">
        <v>13</v>
      </c>
      <c r="T67" s="105">
        <v>11.462045079609901</v>
      </c>
      <c r="U67" s="106">
        <v>13</v>
      </c>
      <c r="V67" s="105">
        <v>7.8887720154509804</v>
      </c>
      <c r="W67" s="106">
        <v>17</v>
      </c>
      <c r="Z67" s="105">
        <v>12.6383610472034</v>
      </c>
      <c r="AA67" s="106">
        <v>11</v>
      </c>
    </row>
    <row r="68" spans="1:27" x14ac:dyDescent="0.3">
      <c r="A68" s="103" t="s">
        <v>59</v>
      </c>
      <c r="B68" s="104">
        <v>43986</v>
      </c>
      <c r="C68" s="105">
        <v>2612.8388</v>
      </c>
      <c r="D68" s="105"/>
      <c r="E68" s="105"/>
      <c r="F68" s="105"/>
      <c r="G68" s="105"/>
      <c r="H68" s="105"/>
      <c r="I68" s="105"/>
      <c r="J68" s="105"/>
      <c r="K68" s="105"/>
      <c r="L68" s="105">
        <v>17.889613681828301</v>
      </c>
      <c r="M68" s="106">
        <v>11</v>
      </c>
      <c r="N68" s="105">
        <v>16.1560376435419</v>
      </c>
      <c r="O68" s="106">
        <v>3</v>
      </c>
      <c r="P68" s="105">
        <v>17.1738326909549</v>
      </c>
      <c r="Q68" s="106">
        <v>1</v>
      </c>
      <c r="R68" s="105">
        <v>17.190842730547899</v>
      </c>
      <c r="S68" s="106">
        <v>1</v>
      </c>
      <c r="T68" s="105">
        <v>20.9963329400166</v>
      </c>
      <c r="U68" s="106">
        <v>1</v>
      </c>
      <c r="V68" s="105">
        <v>9.8095824478089604</v>
      </c>
      <c r="W68" s="106">
        <v>7</v>
      </c>
      <c r="Z68" s="105">
        <v>12.9039998251904</v>
      </c>
      <c r="AA68" s="106">
        <v>9</v>
      </c>
    </row>
    <row r="69" spans="1:27" x14ac:dyDescent="0.3">
      <c r="A69" s="103" t="s">
        <v>60</v>
      </c>
      <c r="B69" s="104">
        <v>43986</v>
      </c>
      <c r="C69" s="105">
        <v>23.603200000000001</v>
      </c>
      <c r="D69" s="105"/>
      <c r="E69" s="105"/>
      <c r="F69" s="105"/>
      <c r="G69" s="105"/>
      <c r="H69" s="105"/>
      <c r="I69" s="105"/>
      <c r="J69" s="105"/>
      <c r="K69" s="105"/>
      <c r="L69" s="105">
        <v>8.0358951326693706</v>
      </c>
      <c r="M69" s="106">
        <v>24</v>
      </c>
      <c r="N69" s="105">
        <v>9.8551287833294996</v>
      </c>
      <c r="O69" s="106">
        <v>12</v>
      </c>
      <c r="P69" s="105">
        <v>9.3525368172610506</v>
      </c>
      <c r="Q69" s="106">
        <v>17</v>
      </c>
      <c r="R69" s="105">
        <v>8.2173506576329896</v>
      </c>
      <c r="S69" s="106">
        <v>18</v>
      </c>
      <c r="T69" s="105">
        <v>10.655599329247</v>
      </c>
      <c r="U69" s="106">
        <v>16</v>
      </c>
      <c r="V69" s="105">
        <v>9.4355882332193506</v>
      </c>
      <c r="W69" s="106">
        <v>10</v>
      </c>
      <c r="Z69" s="105">
        <v>11.566106292107699</v>
      </c>
      <c r="AA69" s="106">
        <v>13</v>
      </c>
    </row>
    <row r="70" spans="1:27" x14ac:dyDescent="0.3">
      <c r="A70" s="103" t="s">
        <v>61</v>
      </c>
      <c r="B70" s="104">
        <v>43986</v>
      </c>
      <c r="C70" s="105">
        <v>69.945499999999996</v>
      </c>
      <c r="D70" s="105"/>
      <c r="E70" s="105"/>
      <c r="F70" s="105"/>
      <c r="G70" s="105"/>
      <c r="H70" s="105"/>
      <c r="I70" s="105"/>
      <c r="J70" s="105"/>
      <c r="K70" s="105"/>
      <c r="L70" s="105">
        <v>14.0739832574657</v>
      </c>
      <c r="M70" s="106">
        <v>19</v>
      </c>
      <c r="N70" s="105">
        <v>-12.018147662916499</v>
      </c>
      <c r="O70" s="106">
        <v>29</v>
      </c>
      <c r="P70" s="105">
        <v>-9.3407258241823499</v>
      </c>
      <c r="Q70" s="106">
        <v>28</v>
      </c>
      <c r="R70" s="105">
        <v>-3.7628629775400402</v>
      </c>
      <c r="S70" s="106">
        <v>28</v>
      </c>
      <c r="T70" s="105">
        <v>-1.5584435919024</v>
      </c>
      <c r="U70" s="106">
        <v>28</v>
      </c>
      <c r="V70" s="105">
        <v>5.7637856886958403</v>
      </c>
      <c r="W70" s="106">
        <v>21</v>
      </c>
      <c r="Z70" s="105">
        <v>10.697446945162699</v>
      </c>
      <c r="AA70" s="106">
        <v>18</v>
      </c>
    </row>
    <row r="71" spans="1:27" x14ac:dyDescent="0.3">
      <c r="A71" s="103" t="s">
        <v>62</v>
      </c>
      <c r="B71" s="104">
        <v>43986</v>
      </c>
      <c r="C71" s="105">
        <v>68.483999999999995</v>
      </c>
      <c r="D71" s="105"/>
      <c r="E71" s="105"/>
      <c r="F71" s="105"/>
      <c r="G71" s="105"/>
      <c r="H71" s="105"/>
      <c r="I71" s="105"/>
      <c r="J71" s="105"/>
      <c r="K71" s="105"/>
      <c r="L71" s="105">
        <v>17.188934766914599</v>
      </c>
      <c r="M71" s="106">
        <v>14</v>
      </c>
      <c r="N71" s="105">
        <v>5.9040695850107303</v>
      </c>
      <c r="O71" s="106">
        <v>20</v>
      </c>
      <c r="P71" s="105">
        <v>7.9472760459181604</v>
      </c>
      <c r="Q71" s="106">
        <v>19</v>
      </c>
      <c r="R71" s="105">
        <v>8.7040573986646592</v>
      </c>
      <c r="S71" s="106">
        <v>16</v>
      </c>
      <c r="T71" s="105">
        <v>8.9602869019207194</v>
      </c>
      <c r="U71" s="106">
        <v>18</v>
      </c>
      <c r="V71" s="105">
        <v>4.9650409229634702</v>
      </c>
      <c r="W71" s="106">
        <v>22</v>
      </c>
      <c r="Z71" s="105">
        <v>10.5033152370747</v>
      </c>
      <c r="AA71" s="106">
        <v>19</v>
      </c>
    </row>
    <row r="72" spans="1:27" x14ac:dyDescent="0.3">
      <c r="A72" s="103" t="s">
        <v>63</v>
      </c>
      <c r="B72" s="104">
        <v>43986</v>
      </c>
      <c r="C72" s="105">
        <v>28.927399999999999</v>
      </c>
      <c r="D72" s="105"/>
      <c r="E72" s="105"/>
      <c r="F72" s="105"/>
      <c r="G72" s="105"/>
      <c r="H72" s="105"/>
      <c r="I72" s="105"/>
      <c r="J72" s="105"/>
      <c r="K72" s="105"/>
      <c r="L72" s="105">
        <v>17.598456397274798</v>
      </c>
      <c r="M72" s="106">
        <v>13</v>
      </c>
      <c r="N72" s="105">
        <v>7.8591146777354002</v>
      </c>
      <c r="O72" s="106">
        <v>18</v>
      </c>
      <c r="P72" s="105">
        <v>9.8367315919416001</v>
      </c>
      <c r="Q72" s="106">
        <v>15</v>
      </c>
      <c r="R72" s="105">
        <v>8.25707986857614</v>
      </c>
      <c r="S72" s="106">
        <v>17</v>
      </c>
      <c r="T72" s="105">
        <v>10.929695371048</v>
      </c>
      <c r="U72" s="106">
        <v>15</v>
      </c>
      <c r="V72" s="105">
        <v>8.0171373504197998</v>
      </c>
      <c r="W72" s="106">
        <v>15</v>
      </c>
      <c r="Z72" s="105">
        <v>10.758569631576201</v>
      </c>
      <c r="AA72" s="106">
        <v>17</v>
      </c>
    </row>
    <row r="73" spans="1:27" x14ac:dyDescent="0.3">
      <c r="A73" s="103" t="s">
        <v>64</v>
      </c>
      <c r="B73" s="104">
        <v>43986</v>
      </c>
      <c r="C73" s="105">
        <v>27.4344</v>
      </c>
      <c r="D73" s="105"/>
      <c r="E73" s="105"/>
      <c r="F73" s="105"/>
      <c r="G73" s="105"/>
      <c r="H73" s="105"/>
      <c r="I73" s="105"/>
      <c r="J73" s="105"/>
      <c r="K73" s="105"/>
      <c r="L73" s="105">
        <v>23.051647717709301</v>
      </c>
      <c r="M73" s="106">
        <v>3</v>
      </c>
      <c r="N73" s="105">
        <v>11.204379716674</v>
      </c>
      <c r="O73" s="106">
        <v>9</v>
      </c>
      <c r="P73" s="105">
        <v>13.529182767899099</v>
      </c>
      <c r="Q73" s="106">
        <v>5</v>
      </c>
      <c r="R73" s="105">
        <v>12.118243136158499</v>
      </c>
      <c r="S73" s="106">
        <v>5</v>
      </c>
      <c r="T73" s="105">
        <v>12.504199041258</v>
      </c>
      <c r="U73" s="106">
        <v>6</v>
      </c>
      <c r="V73" s="105">
        <v>9.7131233978903193</v>
      </c>
      <c r="W73" s="106">
        <v>8</v>
      </c>
      <c r="Z73" s="105">
        <v>16.027259196542101</v>
      </c>
      <c r="AA73" s="106">
        <v>1</v>
      </c>
    </row>
    <row r="74" spans="1:27" x14ac:dyDescent="0.3">
      <c r="A74" s="103" t="s">
        <v>65</v>
      </c>
      <c r="B74" s="104">
        <v>43986</v>
      </c>
      <c r="C74" s="105">
        <v>17.311800000000002</v>
      </c>
      <c r="D74" s="105"/>
      <c r="E74" s="105"/>
      <c r="F74" s="105"/>
      <c r="G74" s="105"/>
      <c r="H74" s="105"/>
      <c r="I74" s="105"/>
      <c r="J74" s="105"/>
      <c r="K74" s="105"/>
      <c r="L74" s="105">
        <v>22.364529363324401</v>
      </c>
      <c r="M74" s="106">
        <v>4</v>
      </c>
      <c r="N74" s="105">
        <v>4.9915239172777799</v>
      </c>
      <c r="O74" s="106">
        <v>24</v>
      </c>
      <c r="P74" s="105">
        <v>9.1455974760547605</v>
      </c>
      <c r="Q74" s="106">
        <v>18</v>
      </c>
      <c r="R74" s="105">
        <v>7.99345113554382</v>
      </c>
      <c r="S74" s="106">
        <v>19</v>
      </c>
      <c r="T74" s="105">
        <v>8.5403974141740395</v>
      </c>
      <c r="U74" s="106">
        <v>19</v>
      </c>
      <c r="V74" s="105">
        <v>6.0021091122640504</v>
      </c>
      <c r="W74" s="106">
        <v>20</v>
      </c>
      <c r="Z74" s="105">
        <v>8.0368179703346705</v>
      </c>
      <c r="AA74" s="106">
        <v>29</v>
      </c>
    </row>
    <row r="75" spans="1:27" x14ac:dyDescent="0.3">
      <c r="A75" s="103" t="s">
        <v>66</v>
      </c>
      <c r="B75" s="104">
        <v>43986</v>
      </c>
      <c r="C75" s="105">
        <v>27.851600000000001</v>
      </c>
      <c r="D75" s="105"/>
      <c r="E75" s="105"/>
      <c r="F75" s="105"/>
      <c r="G75" s="105"/>
      <c r="H75" s="105"/>
      <c r="I75" s="105"/>
      <c r="J75" s="105"/>
      <c r="K75" s="105"/>
      <c r="L75" s="105">
        <v>21.313406168798998</v>
      </c>
      <c r="M75" s="106">
        <v>5</v>
      </c>
      <c r="N75" s="105">
        <v>16.976983236694998</v>
      </c>
      <c r="O75" s="106">
        <v>2</v>
      </c>
      <c r="P75" s="105">
        <v>17.139834854539998</v>
      </c>
      <c r="Q75" s="106">
        <v>2</v>
      </c>
      <c r="R75" s="105">
        <v>13.392017879539999</v>
      </c>
      <c r="S75" s="106">
        <v>2</v>
      </c>
      <c r="T75" s="105">
        <v>15.469303641585901</v>
      </c>
      <c r="U75" s="106">
        <v>3</v>
      </c>
      <c r="V75" s="105">
        <v>10.318957640117601</v>
      </c>
      <c r="W75" s="106">
        <v>3</v>
      </c>
      <c r="Z75" s="105">
        <v>13.9986832390579</v>
      </c>
      <c r="AA75" s="106">
        <v>2</v>
      </c>
    </row>
    <row r="76" spans="1:27" x14ac:dyDescent="0.3">
      <c r="A76" s="103" t="s">
        <v>67</v>
      </c>
      <c r="B76" s="104">
        <v>43986</v>
      </c>
      <c r="C76" s="105">
        <v>16.495699999999999</v>
      </c>
      <c r="D76" s="105"/>
      <c r="E76" s="105"/>
      <c r="F76" s="105"/>
      <c r="G76" s="105"/>
      <c r="H76" s="105"/>
      <c r="I76" s="105"/>
      <c r="J76" s="105"/>
      <c r="K76" s="105"/>
      <c r="L76" s="105">
        <v>2.58237373385021</v>
      </c>
      <c r="M76" s="106">
        <v>28</v>
      </c>
      <c r="N76" s="105">
        <v>1.6422421196859001</v>
      </c>
      <c r="O76" s="106">
        <v>27</v>
      </c>
      <c r="P76" s="105">
        <v>5.48636725351097</v>
      </c>
      <c r="Q76" s="106">
        <v>25</v>
      </c>
      <c r="R76" s="105">
        <v>6.5830835565331203</v>
      </c>
      <c r="S76" s="106">
        <v>22</v>
      </c>
      <c r="T76" s="105">
        <v>6.9687078611325797</v>
      </c>
      <c r="U76" s="106">
        <v>22</v>
      </c>
      <c r="V76" s="105">
        <v>7.4048827684024303</v>
      </c>
      <c r="W76" s="106">
        <v>19</v>
      </c>
      <c r="Z76" s="105">
        <v>9.3454099329917195</v>
      </c>
      <c r="AA76" s="106">
        <v>25</v>
      </c>
    </row>
    <row r="77" spans="1:27" x14ac:dyDescent="0.3">
      <c r="A77" s="103" t="s">
        <v>68</v>
      </c>
      <c r="B77" s="104">
        <v>43986</v>
      </c>
      <c r="C77" s="105">
        <v>1144.4413999999999</v>
      </c>
      <c r="D77" s="105"/>
      <c r="E77" s="105"/>
      <c r="F77" s="105"/>
      <c r="G77" s="105"/>
      <c r="H77" s="105"/>
      <c r="I77" s="105"/>
      <c r="J77" s="105"/>
      <c r="K77" s="105"/>
      <c r="L77" s="105">
        <v>5.2605858527049003</v>
      </c>
      <c r="M77" s="106">
        <v>27</v>
      </c>
      <c r="N77" s="105">
        <v>5.4762432658664402</v>
      </c>
      <c r="O77" s="106">
        <v>23</v>
      </c>
      <c r="P77" s="105">
        <v>7.0620213185480596</v>
      </c>
      <c r="Q77" s="106">
        <v>22</v>
      </c>
      <c r="R77" s="105">
        <v>7.2440321077915204</v>
      </c>
      <c r="S77" s="106">
        <v>20</v>
      </c>
      <c r="T77" s="105">
        <v>8.4676878650071608</v>
      </c>
      <c r="U77" s="106">
        <v>20</v>
      </c>
      <c r="V77" s="105"/>
      <c r="W77" s="106"/>
      <c r="Z77" s="105">
        <v>9.6206406934306496</v>
      </c>
      <c r="AA77" s="106">
        <v>23</v>
      </c>
    </row>
    <row r="78" spans="1:27" x14ac:dyDescent="0.3">
      <c r="A78" s="103" t="s">
        <v>69</v>
      </c>
      <c r="B78" s="104">
        <v>43986</v>
      </c>
      <c r="C78" s="105">
        <v>32.177599999999998</v>
      </c>
      <c r="D78" s="105"/>
      <c r="E78" s="105"/>
      <c r="F78" s="105"/>
      <c r="G78" s="105"/>
      <c r="H78" s="105"/>
      <c r="I78" s="105"/>
      <c r="J78" s="105"/>
      <c r="K78" s="105"/>
      <c r="L78" s="105">
        <v>14.3631990703449</v>
      </c>
      <c r="M78" s="106">
        <v>18</v>
      </c>
      <c r="N78" s="105">
        <v>5.7818229026579404</v>
      </c>
      <c r="O78" s="106">
        <v>21</v>
      </c>
      <c r="P78" s="105">
        <v>7.1288440555864501</v>
      </c>
      <c r="Q78" s="106">
        <v>21</v>
      </c>
      <c r="R78" s="105">
        <v>6.6160208585813596</v>
      </c>
      <c r="S78" s="106">
        <v>21</v>
      </c>
      <c r="T78" s="105">
        <v>6.7041959949783001</v>
      </c>
      <c r="U78" s="106">
        <v>23</v>
      </c>
      <c r="V78" s="105">
        <v>8.0493928116686195</v>
      </c>
      <c r="W78" s="106">
        <v>14</v>
      </c>
      <c r="Z78" s="105">
        <v>11.0967455234862</v>
      </c>
      <c r="AA78" s="106">
        <v>15</v>
      </c>
    </row>
    <row r="79" spans="1:27" x14ac:dyDescent="0.3">
      <c r="A79" s="103" t="s">
        <v>70</v>
      </c>
      <c r="B79" s="104">
        <v>43986</v>
      </c>
      <c r="C79" s="105">
        <v>28.802700000000002</v>
      </c>
      <c r="D79" s="105"/>
      <c r="E79" s="105"/>
      <c r="F79" s="105"/>
      <c r="G79" s="105"/>
      <c r="H79" s="105"/>
      <c r="I79" s="105"/>
      <c r="J79" s="105"/>
      <c r="K79" s="105"/>
      <c r="L79" s="105">
        <v>24.328949588458102</v>
      </c>
      <c r="M79" s="106">
        <v>2</v>
      </c>
      <c r="N79" s="105">
        <v>8.9050262748811893</v>
      </c>
      <c r="O79" s="106">
        <v>15</v>
      </c>
      <c r="P79" s="105">
        <v>10.5080294388392</v>
      </c>
      <c r="Q79" s="106">
        <v>14</v>
      </c>
      <c r="R79" s="105">
        <v>10.3456235923158</v>
      </c>
      <c r="S79" s="106">
        <v>9</v>
      </c>
      <c r="T79" s="105">
        <v>11.580256483180399</v>
      </c>
      <c r="U79" s="106">
        <v>11</v>
      </c>
      <c r="V79" s="105">
        <v>10.424449209949699</v>
      </c>
      <c r="W79" s="106">
        <v>2</v>
      </c>
      <c r="Z79" s="105">
        <v>13.856258804210899</v>
      </c>
      <c r="AA79" s="106">
        <v>3</v>
      </c>
    </row>
    <row r="80" spans="1:27" x14ac:dyDescent="0.3">
      <c r="A80" s="103" t="s">
        <v>71</v>
      </c>
      <c r="B80" s="104">
        <v>43986</v>
      </c>
      <c r="C80" s="105">
        <v>23.766400000000001</v>
      </c>
      <c r="D80" s="105"/>
      <c r="E80" s="105"/>
      <c r="F80" s="105"/>
      <c r="G80" s="105"/>
      <c r="H80" s="105"/>
      <c r="I80" s="105"/>
      <c r="J80" s="105"/>
      <c r="K80" s="105"/>
      <c r="L80" s="105">
        <v>17.619052867077301</v>
      </c>
      <c r="M80" s="106">
        <v>12</v>
      </c>
      <c r="N80" s="105">
        <v>11.8486041935613</v>
      </c>
      <c r="O80" s="106">
        <v>8</v>
      </c>
      <c r="P80" s="105">
        <v>12.570838160242999</v>
      </c>
      <c r="Q80" s="106">
        <v>11</v>
      </c>
      <c r="R80" s="105">
        <v>10.620501791449099</v>
      </c>
      <c r="S80" s="106">
        <v>7</v>
      </c>
      <c r="T80" s="105">
        <v>11.931958000828001</v>
      </c>
      <c r="U80" s="106">
        <v>8</v>
      </c>
      <c r="V80" s="105">
        <v>9.5472740516653207</v>
      </c>
      <c r="W80" s="106">
        <v>9</v>
      </c>
      <c r="Z80" s="105">
        <v>13.0526405766671</v>
      </c>
      <c r="AA80" s="106">
        <v>6</v>
      </c>
    </row>
    <row r="81" spans="1:27" x14ac:dyDescent="0.3">
      <c r="A81" s="103" t="s">
        <v>72</v>
      </c>
      <c r="B81" s="104">
        <v>43986</v>
      </c>
      <c r="C81" s="105">
        <v>13.456200000000001</v>
      </c>
      <c r="D81" s="105"/>
      <c r="E81" s="105"/>
      <c r="F81" s="105"/>
      <c r="G81" s="105"/>
      <c r="H81" s="105"/>
      <c r="I81" s="105"/>
      <c r="J81" s="105"/>
      <c r="K81" s="105"/>
      <c r="L81" s="105">
        <v>11.503827104907799</v>
      </c>
      <c r="M81" s="106">
        <v>22</v>
      </c>
      <c r="N81" s="105">
        <v>17.957811885217598</v>
      </c>
      <c r="O81" s="106">
        <v>1</v>
      </c>
      <c r="P81" s="105">
        <v>16.609086774731601</v>
      </c>
      <c r="Q81" s="106">
        <v>3</v>
      </c>
      <c r="R81" s="105">
        <v>13.2518338531137</v>
      </c>
      <c r="S81" s="106">
        <v>3</v>
      </c>
      <c r="T81" s="105">
        <v>15.7648537856088</v>
      </c>
      <c r="U81" s="106">
        <v>2</v>
      </c>
      <c r="V81" s="105">
        <v>10.5760165795103</v>
      </c>
      <c r="W81" s="106">
        <v>1</v>
      </c>
      <c r="Z81" s="105">
        <v>10.800625</v>
      </c>
      <c r="AA81" s="106">
        <v>16</v>
      </c>
    </row>
    <row r="82" spans="1:27" x14ac:dyDescent="0.3">
      <c r="A82" s="103" t="s">
        <v>73</v>
      </c>
      <c r="B82" s="104">
        <v>43986</v>
      </c>
      <c r="C82" s="105">
        <v>29.314</v>
      </c>
      <c r="D82" s="105"/>
      <c r="E82" s="105"/>
      <c r="F82" s="105"/>
      <c r="G82" s="105"/>
      <c r="H82" s="105"/>
      <c r="I82" s="105"/>
      <c r="J82" s="105"/>
      <c r="K82" s="105"/>
      <c r="L82" s="105">
        <v>12.7650259024708</v>
      </c>
      <c r="M82" s="106">
        <v>20</v>
      </c>
      <c r="N82" s="105">
        <v>15.3511136855922</v>
      </c>
      <c r="O82" s="106">
        <v>4</v>
      </c>
      <c r="P82" s="105">
        <v>13.4252959705798</v>
      </c>
      <c r="Q82" s="106">
        <v>6</v>
      </c>
      <c r="R82" s="105">
        <v>10.1766903927229</v>
      </c>
      <c r="S82" s="106">
        <v>11</v>
      </c>
      <c r="T82" s="105">
        <v>11.5518901869585</v>
      </c>
      <c r="U82" s="106">
        <v>12</v>
      </c>
      <c r="V82" s="105">
        <v>8.3593486997542392</v>
      </c>
      <c r="W82" s="106">
        <v>13</v>
      </c>
      <c r="Z82" s="105">
        <v>12.178996588210399</v>
      </c>
      <c r="AA82" s="106">
        <v>12</v>
      </c>
    </row>
    <row r="83" spans="1:27" x14ac:dyDescent="0.3">
      <c r="A83" s="103" t="s">
        <v>74</v>
      </c>
      <c r="B83" s="104">
        <v>43986</v>
      </c>
      <c r="C83" s="105">
        <v>2155.6743000000001</v>
      </c>
      <c r="D83" s="105"/>
      <c r="E83" s="105"/>
      <c r="F83" s="105"/>
      <c r="G83" s="105"/>
      <c r="H83" s="105"/>
      <c r="I83" s="105"/>
      <c r="J83" s="105"/>
      <c r="K83" s="105"/>
      <c r="L83" s="105">
        <v>17.925901062898799</v>
      </c>
      <c r="M83" s="106">
        <v>10</v>
      </c>
      <c r="N83" s="105">
        <v>7.6780522111143501</v>
      </c>
      <c r="O83" s="106">
        <v>19</v>
      </c>
      <c r="P83" s="105">
        <v>11.905114674612699</v>
      </c>
      <c r="Q83" s="106">
        <v>13</v>
      </c>
      <c r="R83" s="105">
        <v>9.9634314198399103</v>
      </c>
      <c r="S83" s="106">
        <v>14</v>
      </c>
      <c r="T83" s="105">
        <v>11.662256000246201</v>
      </c>
      <c r="U83" s="106">
        <v>10</v>
      </c>
      <c r="V83" s="105">
        <v>9.8931136259950208</v>
      </c>
      <c r="W83" s="106">
        <v>6</v>
      </c>
      <c r="Z83" s="105">
        <v>13.0564511075514</v>
      </c>
      <c r="AA83" s="106">
        <v>5</v>
      </c>
    </row>
    <row r="84" spans="1:27" x14ac:dyDescent="0.3">
      <c r="A84" s="103" t="s">
        <v>75</v>
      </c>
      <c r="B84" s="104">
        <v>43986</v>
      </c>
      <c r="C84" s="105">
        <v>31.864599999999999</v>
      </c>
      <c r="D84" s="105"/>
      <c r="E84" s="105"/>
      <c r="F84" s="105"/>
      <c r="G84" s="105"/>
      <c r="H84" s="105"/>
      <c r="I84" s="105"/>
      <c r="J84" s="105"/>
      <c r="K84" s="105"/>
      <c r="L84" s="105">
        <v>12.5968144556337</v>
      </c>
      <c r="M84" s="106">
        <v>21</v>
      </c>
      <c r="N84" s="105">
        <v>-4.9732089912910702</v>
      </c>
      <c r="O84" s="106">
        <v>28</v>
      </c>
      <c r="P84" s="105">
        <v>2.1000037813238799</v>
      </c>
      <c r="Q84" s="106">
        <v>27</v>
      </c>
      <c r="R84" s="105">
        <v>2.7979100798950398</v>
      </c>
      <c r="S84" s="106">
        <v>26</v>
      </c>
      <c r="T84" s="105">
        <v>5.5735694985707802</v>
      </c>
      <c r="U84" s="106">
        <v>25</v>
      </c>
      <c r="V84" s="105">
        <v>2.5194565254910501</v>
      </c>
      <c r="W84" s="106">
        <v>26</v>
      </c>
      <c r="Z84" s="105">
        <v>8.1830620309692907</v>
      </c>
      <c r="AA84" s="106">
        <v>28</v>
      </c>
    </row>
    <row r="85" spans="1:27" x14ac:dyDescent="0.3">
      <c r="A85" s="103" t="s">
        <v>76</v>
      </c>
      <c r="B85" s="104">
        <v>43986</v>
      </c>
      <c r="C85" s="105">
        <v>63.873600000000003</v>
      </c>
      <c r="D85" s="105"/>
      <c r="E85" s="105"/>
      <c r="F85" s="105"/>
      <c r="G85" s="105"/>
      <c r="H85" s="105"/>
      <c r="I85" s="105"/>
      <c r="J85" s="105"/>
      <c r="K85" s="105"/>
      <c r="L85" s="105">
        <v>6.2674229768987697</v>
      </c>
      <c r="M85" s="106">
        <v>25</v>
      </c>
      <c r="N85" s="105">
        <v>5.7614774458503</v>
      </c>
      <c r="O85" s="106">
        <v>22</v>
      </c>
      <c r="P85" s="105">
        <v>6.2712410830414003</v>
      </c>
      <c r="Q85" s="106">
        <v>23</v>
      </c>
      <c r="R85" s="105">
        <v>6.1207258441866399</v>
      </c>
      <c r="S85" s="106">
        <v>23</v>
      </c>
      <c r="T85" s="105">
        <v>6.2192290021486798</v>
      </c>
      <c r="U85" s="106">
        <v>24</v>
      </c>
      <c r="V85" s="105">
        <v>4.4374884387521201</v>
      </c>
      <c r="W85" s="106">
        <v>23</v>
      </c>
      <c r="Z85" s="105">
        <v>9.1912330593407798</v>
      </c>
      <c r="AA85" s="106">
        <v>26</v>
      </c>
    </row>
    <row r="86" spans="1:27" x14ac:dyDescent="0.3">
      <c r="A86" s="103" t="s">
        <v>77</v>
      </c>
      <c r="B86" s="104">
        <v>43986</v>
      </c>
      <c r="C86" s="105">
        <v>15.774800000000001</v>
      </c>
      <c r="D86" s="105"/>
      <c r="E86" s="105"/>
      <c r="F86" s="105"/>
      <c r="G86" s="105"/>
      <c r="H86" s="105"/>
      <c r="I86" s="105"/>
      <c r="J86" s="105"/>
      <c r="K86" s="105"/>
      <c r="L86" s="105">
        <v>5.9111012462595696</v>
      </c>
      <c r="M86" s="106">
        <v>26</v>
      </c>
      <c r="N86" s="105">
        <v>9.0207151823107594</v>
      </c>
      <c r="O86" s="106">
        <v>14</v>
      </c>
      <c r="P86" s="105">
        <v>12.6082595649225</v>
      </c>
      <c r="Q86" s="106">
        <v>10</v>
      </c>
      <c r="R86" s="105">
        <v>10.0702837374058</v>
      </c>
      <c r="S86" s="106">
        <v>12</v>
      </c>
      <c r="T86" s="105">
        <v>11.845560593729401</v>
      </c>
      <c r="U86" s="106">
        <v>9</v>
      </c>
      <c r="V86" s="105">
        <v>8.4779766679784601</v>
      </c>
      <c r="W86" s="106">
        <v>11</v>
      </c>
      <c r="Z86" s="105">
        <v>11.4367986977754</v>
      </c>
      <c r="AA86" s="106">
        <v>14</v>
      </c>
    </row>
    <row r="87" spans="1:27" x14ac:dyDescent="0.3">
      <c r="A87" s="103" t="s">
        <v>78</v>
      </c>
      <c r="B87" s="104">
        <v>43986</v>
      </c>
      <c r="C87" s="105">
        <v>28.229099999999999</v>
      </c>
      <c r="D87" s="105"/>
      <c r="E87" s="105"/>
      <c r="F87" s="105"/>
      <c r="G87" s="105"/>
      <c r="H87" s="105"/>
      <c r="I87" s="105"/>
      <c r="J87" s="105"/>
      <c r="K87" s="105"/>
      <c r="L87" s="105">
        <v>18.647027891054499</v>
      </c>
      <c r="M87" s="106">
        <v>8</v>
      </c>
      <c r="N87" s="105">
        <v>13.6029164029586</v>
      </c>
      <c r="O87" s="106">
        <v>6</v>
      </c>
      <c r="P87" s="105">
        <v>15.2273951452154</v>
      </c>
      <c r="Q87" s="106">
        <v>4</v>
      </c>
      <c r="R87" s="105">
        <v>12.299515801621901</v>
      </c>
      <c r="S87" s="106">
        <v>4</v>
      </c>
      <c r="T87" s="105">
        <v>14.704689117025699</v>
      </c>
      <c r="U87" s="106">
        <v>4</v>
      </c>
      <c r="V87" s="105">
        <v>10.228505733521001</v>
      </c>
      <c r="W87" s="106">
        <v>4</v>
      </c>
      <c r="Z87" s="105">
        <v>12.993274685558401</v>
      </c>
      <c r="AA87" s="106">
        <v>7</v>
      </c>
    </row>
    <row r="88" spans="1:27" x14ac:dyDescent="0.3">
      <c r="A88" s="103" t="s">
        <v>79</v>
      </c>
      <c r="B88" s="104">
        <v>43986</v>
      </c>
      <c r="C88" s="105">
        <v>33.166899999999998</v>
      </c>
      <c r="D88" s="105"/>
      <c r="E88" s="105"/>
      <c r="F88" s="105"/>
      <c r="G88" s="105"/>
      <c r="H88" s="105"/>
      <c r="I88" s="105"/>
      <c r="J88" s="105"/>
      <c r="K88" s="105"/>
      <c r="L88" s="105">
        <v>16.3734429113514</v>
      </c>
      <c r="M88" s="106">
        <v>16</v>
      </c>
      <c r="N88" s="105">
        <v>8.4041184196240994</v>
      </c>
      <c r="O88" s="106">
        <v>17</v>
      </c>
      <c r="P88" s="105">
        <v>9.8224416252442204</v>
      </c>
      <c r="Q88" s="106">
        <v>16</v>
      </c>
      <c r="R88" s="105">
        <v>9.0050422546038895</v>
      </c>
      <c r="S88" s="106">
        <v>15</v>
      </c>
      <c r="T88" s="105">
        <v>9.3275300125217697</v>
      </c>
      <c r="U88" s="106">
        <v>17</v>
      </c>
      <c r="V88" s="105">
        <v>7.5737586912892798</v>
      </c>
      <c r="W88" s="106">
        <v>18</v>
      </c>
      <c r="Z88" s="105">
        <v>12.9907604308922</v>
      </c>
      <c r="AA88" s="106">
        <v>8</v>
      </c>
    </row>
    <row r="89" spans="1:27" x14ac:dyDescent="0.3">
      <c r="A89" s="103" t="s">
        <v>80</v>
      </c>
      <c r="B89" s="104">
        <v>43986</v>
      </c>
      <c r="C89" s="105">
        <v>18.951499999999999</v>
      </c>
      <c r="D89" s="105"/>
      <c r="E89" s="105"/>
      <c r="F89" s="105"/>
      <c r="G89" s="105"/>
      <c r="H89" s="105"/>
      <c r="I89" s="105"/>
      <c r="J89" s="105"/>
      <c r="K89" s="105"/>
      <c r="L89" s="105">
        <v>16.735751590512699</v>
      </c>
      <c r="M89" s="106">
        <v>15</v>
      </c>
      <c r="N89" s="105">
        <v>10.806082337442501</v>
      </c>
      <c r="O89" s="106">
        <v>11</v>
      </c>
      <c r="P89" s="105">
        <v>12.1574581290848</v>
      </c>
      <c r="Q89" s="106">
        <v>12</v>
      </c>
      <c r="R89" s="105">
        <v>10.2268495672208</v>
      </c>
      <c r="S89" s="106">
        <v>10</v>
      </c>
      <c r="T89" s="105">
        <v>12.176074028648401</v>
      </c>
      <c r="U89" s="106">
        <v>7</v>
      </c>
      <c r="V89" s="105">
        <v>7.99073509382597</v>
      </c>
      <c r="W89" s="106">
        <v>16</v>
      </c>
      <c r="Z89" s="105">
        <v>10.0988999684128</v>
      </c>
      <c r="AA89" s="106">
        <v>20</v>
      </c>
    </row>
    <row r="90" spans="1:27" x14ac:dyDescent="0.3">
      <c r="A90" s="103" t="s">
        <v>365</v>
      </c>
      <c r="B90" s="104">
        <v>43986</v>
      </c>
      <c r="C90" s="105">
        <v>0.38340000000000002</v>
      </c>
      <c r="D90" s="105"/>
      <c r="E90" s="105"/>
      <c r="F90" s="105"/>
      <c r="G90" s="105"/>
      <c r="H90" s="105"/>
      <c r="I90" s="105"/>
      <c r="J90" s="105"/>
      <c r="K90" s="105"/>
      <c r="L90" s="105">
        <v>8.9737611801111701</v>
      </c>
      <c r="M90" s="106">
        <v>23</v>
      </c>
      <c r="N90" s="105">
        <v>8.8869565217391209</v>
      </c>
      <c r="O90" s="106">
        <v>16</v>
      </c>
      <c r="P90" s="105"/>
      <c r="Q90" s="106"/>
      <c r="R90" s="105"/>
      <c r="S90" s="106"/>
      <c r="T90" s="105"/>
      <c r="U90" s="106"/>
      <c r="V90" s="105"/>
      <c r="W90" s="106"/>
      <c r="Z90" s="105">
        <v>8.8651954952811796</v>
      </c>
      <c r="AA90" s="106">
        <v>27</v>
      </c>
    </row>
    <row r="91" spans="1:27" x14ac:dyDescent="0.3">
      <c r="A91" s="103" t="s">
        <v>81</v>
      </c>
      <c r="B91" s="104">
        <v>43986</v>
      </c>
      <c r="C91" s="105">
        <v>21.400400000000001</v>
      </c>
      <c r="D91" s="105"/>
      <c r="E91" s="105"/>
      <c r="F91" s="105"/>
      <c r="G91" s="105"/>
      <c r="H91" s="105"/>
      <c r="I91" s="105"/>
      <c r="J91" s="105"/>
      <c r="K91" s="105"/>
      <c r="L91" s="105">
        <v>19.502754125902399</v>
      </c>
      <c r="M91" s="106">
        <v>7</v>
      </c>
      <c r="N91" s="105">
        <v>14.686067004537099</v>
      </c>
      <c r="O91" s="106">
        <v>5</v>
      </c>
      <c r="P91" s="105">
        <v>4.8996096904022801</v>
      </c>
      <c r="Q91" s="106">
        <v>26</v>
      </c>
      <c r="R91" s="105">
        <v>3.6629262216737102</v>
      </c>
      <c r="S91" s="106">
        <v>25</v>
      </c>
      <c r="T91" s="105">
        <v>5.52045852928208</v>
      </c>
      <c r="U91" s="106">
        <v>26</v>
      </c>
      <c r="V91" s="105">
        <v>2.31375610506438</v>
      </c>
      <c r="W91" s="106">
        <v>27</v>
      </c>
      <c r="Z91" s="105">
        <v>9.5341264484294204</v>
      </c>
      <c r="AA91" s="106">
        <v>24</v>
      </c>
    </row>
    <row r="92" spans="1:27" x14ac:dyDescent="0.3">
      <c r="A92" s="139"/>
      <c r="B92" s="139"/>
      <c r="C92" s="139"/>
      <c r="D92" s="108"/>
      <c r="E92" s="108"/>
      <c r="F92" s="108"/>
      <c r="G92" s="108"/>
      <c r="H92" s="108"/>
      <c r="I92" s="108"/>
      <c r="J92" s="108"/>
      <c r="K92" s="108"/>
      <c r="L92" s="139" t="s">
        <v>48</v>
      </c>
      <c r="M92" s="139"/>
      <c r="N92" s="139" t="s">
        <v>1</v>
      </c>
      <c r="O92" s="139"/>
      <c r="P92" s="139" t="s">
        <v>2</v>
      </c>
      <c r="Q92" s="139"/>
      <c r="R92" s="139" t="s">
        <v>3</v>
      </c>
      <c r="S92" s="139"/>
      <c r="T92" s="139" t="s">
        <v>4</v>
      </c>
      <c r="U92" s="139"/>
      <c r="V92" s="139" t="s">
        <v>5</v>
      </c>
      <c r="W92" s="139"/>
      <c r="Z92" s="108" t="s">
        <v>46</v>
      </c>
      <c r="AA92" s="139" t="s">
        <v>404</v>
      </c>
    </row>
    <row r="93" spans="1:27" x14ac:dyDescent="0.3">
      <c r="A93" s="139"/>
      <c r="B93" s="139"/>
      <c r="C93" s="139"/>
      <c r="D93" s="108"/>
      <c r="E93" s="108"/>
      <c r="F93" s="108"/>
      <c r="G93" s="108"/>
      <c r="H93" s="108"/>
      <c r="I93" s="108"/>
      <c r="J93" s="108"/>
      <c r="K93" s="108"/>
      <c r="L93" s="108" t="s">
        <v>0</v>
      </c>
      <c r="M93" s="108"/>
      <c r="N93" s="108" t="s">
        <v>0</v>
      </c>
      <c r="O93" s="108"/>
      <c r="P93" s="108" t="s">
        <v>0</v>
      </c>
      <c r="Q93" s="108"/>
      <c r="R93" s="108" t="s">
        <v>0</v>
      </c>
      <c r="S93" s="108"/>
      <c r="T93" s="108" t="s">
        <v>0</v>
      </c>
      <c r="U93" s="108"/>
      <c r="V93" s="108" t="s">
        <v>0</v>
      </c>
      <c r="W93" s="108"/>
      <c r="Z93" s="108" t="s">
        <v>0</v>
      </c>
      <c r="AA93" s="139"/>
    </row>
    <row r="94" spans="1:27" x14ac:dyDescent="0.3">
      <c r="A94" s="108" t="s">
        <v>7</v>
      </c>
      <c r="B94" s="108" t="s">
        <v>8</v>
      </c>
      <c r="C94" s="108" t="s">
        <v>9</v>
      </c>
      <c r="D94" s="108"/>
      <c r="E94" s="108"/>
      <c r="F94" s="108"/>
      <c r="G94" s="108"/>
      <c r="H94" s="108"/>
      <c r="I94" s="108"/>
      <c r="J94" s="108"/>
      <c r="K94" s="108"/>
      <c r="L94" s="108"/>
      <c r="M94" s="108" t="s">
        <v>10</v>
      </c>
      <c r="N94" s="108"/>
      <c r="O94" s="108" t="s">
        <v>10</v>
      </c>
      <c r="P94" s="108"/>
      <c r="Q94" s="108" t="s">
        <v>10</v>
      </c>
      <c r="R94" s="108"/>
      <c r="S94" s="108" t="s">
        <v>10</v>
      </c>
      <c r="T94" s="108"/>
      <c r="U94" s="108" t="s">
        <v>10</v>
      </c>
      <c r="V94" s="108"/>
      <c r="W94" s="108" t="s">
        <v>10</v>
      </c>
      <c r="Z94" s="108"/>
      <c r="AA94" s="108" t="s">
        <v>10</v>
      </c>
    </row>
    <row r="95" spans="1:27" x14ac:dyDescent="0.3">
      <c r="A95" s="102" t="s">
        <v>385</v>
      </c>
      <c r="B95" s="102"/>
      <c r="C95" s="102"/>
      <c r="D95" s="102"/>
      <c r="E95" s="102"/>
      <c r="F95" s="102"/>
      <c r="G95" s="102"/>
      <c r="H95" s="102"/>
      <c r="I95" s="102"/>
      <c r="J95" s="102"/>
      <c r="K95" s="102"/>
      <c r="L95" s="102"/>
      <c r="M95" s="102"/>
      <c r="N95" s="102"/>
      <c r="O95" s="102"/>
      <c r="P95" s="102"/>
      <c r="Q95" s="102"/>
      <c r="R95" s="102"/>
      <c r="S95" s="102"/>
      <c r="T95" s="102"/>
      <c r="U95" s="102"/>
      <c r="V95" s="102"/>
      <c r="W95" s="102"/>
      <c r="Z95" s="102"/>
      <c r="AA95" s="102"/>
    </row>
    <row r="96" spans="1:27" x14ac:dyDescent="0.3">
      <c r="A96" s="103" t="s">
        <v>82</v>
      </c>
      <c r="B96" s="104">
        <v>43986</v>
      </c>
      <c r="C96" s="105">
        <v>22.2212</v>
      </c>
      <c r="D96" s="105"/>
      <c r="E96" s="105"/>
      <c r="F96" s="105"/>
      <c r="G96" s="105"/>
      <c r="H96" s="105"/>
      <c r="I96" s="105"/>
      <c r="J96" s="105"/>
      <c r="K96" s="105"/>
      <c r="L96" s="105">
        <v>28.780035126803099</v>
      </c>
      <c r="M96" s="106">
        <v>2</v>
      </c>
      <c r="N96" s="105">
        <v>1.8150994575044801</v>
      </c>
      <c r="O96" s="106">
        <v>29</v>
      </c>
      <c r="P96" s="105">
        <v>5.1705780504303904</v>
      </c>
      <c r="Q96" s="106">
        <v>27</v>
      </c>
      <c r="R96" s="105">
        <v>-3.7943665924496801</v>
      </c>
      <c r="S96" s="106">
        <v>30</v>
      </c>
      <c r="T96" s="105">
        <v>0.40329240176251602</v>
      </c>
      <c r="U96" s="106">
        <v>30</v>
      </c>
      <c r="V96" s="105">
        <v>2.8941735060114402</v>
      </c>
      <c r="W96" s="106">
        <v>28</v>
      </c>
      <c r="Z96" s="105">
        <v>10.946596319018401</v>
      </c>
      <c r="AA96" s="106">
        <v>21</v>
      </c>
    </row>
    <row r="97" spans="1:27" x14ac:dyDescent="0.3">
      <c r="A97" s="103" t="s">
        <v>83</v>
      </c>
      <c r="B97" s="104">
        <v>43986</v>
      </c>
      <c r="C97" s="105">
        <v>32.125100000000003</v>
      </c>
      <c r="D97" s="105"/>
      <c r="E97" s="105"/>
      <c r="F97" s="105"/>
      <c r="G97" s="105"/>
      <c r="H97" s="105"/>
      <c r="I97" s="105"/>
      <c r="J97" s="105"/>
      <c r="K97" s="105"/>
      <c r="L97" s="105">
        <v>28.7835731115761</v>
      </c>
      <c r="M97" s="106">
        <v>1</v>
      </c>
      <c r="N97" s="105">
        <v>1.8324932472689699</v>
      </c>
      <c r="O97" s="106">
        <v>28</v>
      </c>
      <c r="P97" s="105">
        <v>5.1799995661490099</v>
      </c>
      <c r="Q97" s="106">
        <v>26</v>
      </c>
      <c r="R97" s="105">
        <v>-3.7882179440091002</v>
      </c>
      <c r="S97" s="106">
        <v>29</v>
      </c>
      <c r="T97" s="105">
        <v>0.40833177524210501</v>
      </c>
      <c r="U97" s="106">
        <v>29</v>
      </c>
      <c r="V97" s="105">
        <v>2.89624605761944</v>
      </c>
      <c r="W97" s="106">
        <v>27</v>
      </c>
      <c r="Z97" s="105">
        <v>14.0961101413859</v>
      </c>
      <c r="AA97" s="106">
        <v>9</v>
      </c>
    </row>
    <row r="98" spans="1:27" x14ac:dyDescent="0.3">
      <c r="A98" s="103" t="s">
        <v>84</v>
      </c>
      <c r="B98" s="104">
        <v>43986</v>
      </c>
      <c r="C98" s="105">
        <v>0.96740000000000004</v>
      </c>
      <c r="D98" s="105"/>
      <c r="E98" s="105"/>
      <c r="F98" s="105"/>
      <c r="G98" s="105"/>
      <c r="H98" s="105"/>
      <c r="I98" s="105"/>
      <c r="J98" s="105"/>
      <c r="K98" s="105"/>
      <c r="L98" s="105">
        <v>0</v>
      </c>
      <c r="M98" s="106">
        <v>32</v>
      </c>
      <c r="N98" s="105">
        <v>-102.500066664</v>
      </c>
      <c r="O98" s="106">
        <v>33</v>
      </c>
      <c r="P98" s="105">
        <v>-48.095404657925499</v>
      </c>
      <c r="Q98" s="106">
        <v>33</v>
      </c>
      <c r="R98" s="105"/>
      <c r="S98" s="106"/>
      <c r="T98" s="105"/>
      <c r="U98" s="106"/>
      <c r="V98" s="105"/>
      <c r="W98" s="106"/>
      <c r="Z98" s="105">
        <v>-45.500635582114597</v>
      </c>
      <c r="AA98" s="106">
        <v>33</v>
      </c>
    </row>
    <row r="99" spans="1:27" x14ac:dyDescent="0.3">
      <c r="A99" s="103" t="s">
        <v>85</v>
      </c>
      <c r="B99" s="104">
        <v>43986</v>
      </c>
      <c r="C99" s="105">
        <v>1.3985000000000001</v>
      </c>
      <c r="D99" s="105"/>
      <c r="E99" s="105"/>
      <c r="F99" s="105"/>
      <c r="G99" s="105"/>
      <c r="H99" s="105"/>
      <c r="I99" s="105"/>
      <c r="J99" s="105"/>
      <c r="K99" s="105"/>
      <c r="L99" s="105">
        <v>0</v>
      </c>
      <c r="M99" s="106">
        <v>32</v>
      </c>
      <c r="N99" s="105">
        <v>-102.50374097037</v>
      </c>
      <c r="O99" s="106">
        <v>34</v>
      </c>
      <c r="P99" s="105">
        <v>-48.088350941368603</v>
      </c>
      <c r="Q99" s="106">
        <v>32</v>
      </c>
      <c r="R99" s="105"/>
      <c r="S99" s="106"/>
      <c r="T99" s="105"/>
      <c r="U99" s="106"/>
      <c r="V99" s="105"/>
      <c r="W99" s="106"/>
      <c r="Z99" s="105">
        <v>-45.504646878059397</v>
      </c>
      <c r="AA99" s="106">
        <v>34</v>
      </c>
    </row>
    <row r="100" spans="1:27" x14ac:dyDescent="0.3">
      <c r="A100" s="103" t="s">
        <v>86</v>
      </c>
      <c r="B100" s="104">
        <v>43986</v>
      </c>
      <c r="C100" s="105">
        <v>21.8018</v>
      </c>
      <c r="D100" s="105"/>
      <c r="E100" s="105"/>
      <c r="F100" s="105"/>
      <c r="G100" s="105"/>
      <c r="H100" s="105"/>
      <c r="I100" s="105"/>
      <c r="J100" s="105"/>
      <c r="K100" s="105"/>
      <c r="L100" s="105">
        <v>20.561813855991399</v>
      </c>
      <c r="M100" s="106">
        <v>6</v>
      </c>
      <c r="N100" s="105">
        <v>8.9048242208527295</v>
      </c>
      <c r="O100" s="106">
        <v>13</v>
      </c>
      <c r="P100" s="105">
        <v>12.565465824767299</v>
      </c>
      <c r="Q100" s="106">
        <v>7</v>
      </c>
      <c r="R100" s="105">
        <v>11.3857779673039</v>
      </c>
      <c r="S100" s="106">
        <v>6</v>
      </c>
      <c r="T100" s="105">
        <v>12.0895238927082</v>
      </c>
      <c r="U100" s="106">
        <v>5</v>
      </c>
      <c r="V100" s="105">
        <v>9.0391311629814304</v>
      </c>
      <c r="W100" s="106">
        <v>5</v>
      </c>
      <c r="Z100" s="105">
        <v>12.9514642212868</v>
      </c>
      <c r="AA100" s="106">
        <v>12</v>
      </c>
    </row>
    <row r="101" spans="1:27" x14ac:dyDescent="0.3">
      <c r="A101" s="103" t="s">
        <v>87</v>
      </c>
      <c r="B101" s="104">
        <v>43986</v>
      </c>
      <c r="C101" s="105">
        <v>17.220400000000001</v>
      </c>
      <c r="D101" s="105"/>
      <c r="E101" s="105"/>
      <c r="F101" s="105"/>
      <c r="G101" s="105"/>
      <c r="H101" s="105"/>
      <c r="I101" s="105"/>
      <c r="J101" s="105"/>
      <c r="K101" s="105"/>
      <c r="L101" s="105">
        <v>-12.2937517181371</v>
      </c>
      <c r="M101" s="106">
        <v>34</v>
      </c>
      <c r="N101" s="105">
        <v>3.2003706797510101</v>
      </c>
      <c r="O101" s="106">
        <v>27</v>
      </c>
      <c r="P101" s="105">
        <v>6.9333357237707904</v>
      </c>
      <c r="Q101" s="106">
        <v>22</v>
      </c>
      <c r="R101" s="105">
        <v>5.4069675969431596</v>
      </c>
      <c r="S101" s="106">
        <v>26</v>
      </c>
      <c r="T101" s="105">
        <v>7.6086723757217998</v>
      </c>
      <c r="U101" s="106">
        <v>23</v>
      </c>
      <c r="V101" s="105">
        <v>3.08730858104179</v>
      </c>
      <c r="W101" s="106">
        <v>26</v>
      </c>
      <c r="Z101" s="105">
        <v>9.1002969613259701</v>
      </c>
      <c r="AA101" s="106">
        <v>27</v>
      </c>
    </row>
    <row r="102" spans="1:27" x14ac:dyDescent="0.3">
      <c r="A102" s="103" t="s">
        <v>88</v>
      </c>
      <c r="B102" s="104">
        <v>43986</v>
      </c>
      <c r="C102" s="105">
        <v>35.263500000000001</v>
      </c>
      <c r="D102" s="105"/>
      <c r="E102" s="105"/>
      <c r="F102" s="105"/>
      <c r="G102" s="105"/>
      <c r="H102" s="105"/>
      <c r="I102" s="105"/>
      <c r="J102" s="105"/>
      <c r="K102" s="105"/>
      <c r="L102" s="105">
        <v>14.363512372991</v>
      </c>
      <c r="M102" s="106">
        <v>20</v>
      </c>
      <c r="N102" s="105">
        <v>10.2664646686954</v>
      </c>
      <c r="O102" s="106">
        <v>11</v>
      </c>
      <c r="P102" s="105">
        <v>12.4242011659585</v>
      </c>
      <c r="Q102" s="106">
        <v>9</v>
      </c>
      <c r="R102" s="105">
        <v>9.7383667078011307</v>
      </c>
      <c r="S102" s="106">
        <v>10</v>
      </c>
      <c r="T102" s="105">
        <v>10.106389160801401</v>
      </c>
      <c r="U102" s="106">
        <v>14</v>
      </c>
      <c r="V102" s="105">
        <v>7.3250977724103903</v>
      </c>
      <c r="W102" s="106">
        <v>15</v>
      </c>
      <c r="Z102" s="105">
        <v>16.084384266527099</v>
      </c>
      <c r="AA102" s="106">
        <v>6</v>
      </c>
    </row>
    <row r="103" spans="1:27" x14ac:dyDescent="0.3">
      <c r="A103" s="103" t="s">
        <v>89</v>
      </c>
      <c r="B103" s="104">
        <v>43986</v>
      </c>
      <c r="C103" s="105">
        <v>23.301200000000001</v>
      </c>
      <c r="D103" s="105"/>
      <c r="E103" s="105"/>
      <c r="F103" s="105"/>
      <c r="G103" s="105"/>
      <c r="H103" s="105"/>
      <c r="I103" s="105"/>
      <c r="J103" s="105"/>
      <c r="K103" s="105"/>
      <c r="L103" s="105">
        <v>17.398315779476999</v>
      </c>
      <c r="M103" s="106">
        <v>10</v>
      </c>
      <c r="N103" s="105">
        <v>12.5756816813707</v>
      </c>
      <c r="O103" s="106">
        <v>7</v>
      </c>
      <c r="P103" s="105">
        <v>12.283766821663001</v>
      </c>
      <c r="Q103" s="106">
        <v>10</v>
      </c>
      <c r="R103" s="105">
        <v>9.1203891060768303</v>
      </c>
      <c r="S103" s="106">
        <v>13</v>
      </c>
      <c r="T103" s="105">
        <v>10.561577607231801</v>
      </c>
      <c r="U103" s="106">
        <v>13</v>
      </c>
      <c r="V103" s="105">
        <v>6.9606031110425501</v>
      </c>
      <c r="W103" s="106">
        <v>17</v>
      </c>
      <c r="Z103" s="105">
        <v>12.064955268389699</v>
      </c>
      <c r="AA103" s="106">
        <v>16</v>
      </c>
    </row>
    <row r="104" spans="1:27" x14ac:dyDescent="0.3">
      <c r="A104" s="103" t="s">
        <v>90</v>
      </c>
      <c r="B104" s="104">
        <v>43986</v>
      </c>
      <c r="C104" s="105">
        <v>2533.5868</v>
      </c>
      <c r="D104" s="105"/>
      <c r="E104" s="105"/>
      <c r="F104" s="105"/>
      <c r="G104" s="105"/>
      <c r="H104" s="105"/>
      <c r="I104" s="105"/>
      <c r="J104" s="105"/>
      <c r="K104" s="105"/>
      <c r="L104" s="105">
        <v>17.270420883433601</v>
      </c>
      <c r="M104" s="106">
        <v>11</v>
      </c>
      <c r="N104" s="105">
        <v>15.498818576774701</v>
      </c>
      <c r="O104" s="106">
        <v>3</v>
      </c>
      <c r="P104" s="105">
        <v>16.458265723078</v>
      </c>
      <c r="Q104" s="106">
        <v>1</v>
      </c>
      <c r="R104" s="105">
        <v>16.464554110789599</v>
      </c>
      <c r="S104" s="106">
        <v>1</v>
      </c>
      <c r="T104" s="105">
        <v>20.229276017553602</v>
      </c>
      <c r="U104" s="106">
        <v>1</v>
      </c>
      <c r="V104" s="105">
        <v>9.1689273645218492</v>
      </c>
      <c r="W104" s="106">
        <v>4</v>
      </c>
      <c r="Z104" s="105">
        <v>11.722705382199001</v>
      </c>
      <c r="AA104" s="106">
        <v>18</v>
      </c>
    </row>
    <row r="105" spans="1:27" x14ac:dyDescent="0.3">
      <c r="A105" s="103" t="s">
        <v>91</v>
      </c>
      <c r="B105" s="104">
        <v>43986</v>
      </c>
      <c r="C105" s="105">
        <v>22.211200000000002</v>
      </c>
      <c r="D105" s="105"/>
      <c r="E105" s="105"/>
      <c r="F105" s="105"/>
      <c r="G105" s="105"/>
      <c r="H105" s="105"/>
      <c r="I105" s="105"/>
      <c r="J105" s="105"/>
      <c r="K105" s="105"/>
      <c r="L105" s="105">
        <v>7.28063085502788</v>
      </c>
      <c r="M105" s="106">
        <v>27</v>
      </c>
      <c r="N105" s="105">
        <v>9.0937465271555897</v>
      </c>
      <c r="O105" s="106">
        <v>12</v>
      </c>
      <c r="P105" s="105">
        <v>8.5754649848395008</v>
      </c>
      <c r="Q105" s="106">
        <v>17</v>
      </c>
      <c r="R105" s="105">
        <v>7.3999102468295499</v>
      </c>
      <c r="S105" s="106">
        <v>20</v>
      </c>
      <c r="T105" s="105">
        <v>9.7698658680022206</v>
      </c>
      <c r="U105" s="106">
        <v>16</v>
      </c>
      <c r="V105" s="105">
        <v>8.5989254565617408</v>
      </c>
      <c r="W105" s="106">
        <v>9</v>
      </c>
      <c r="Z105" s="105">
        <v>10.222678899082601</v>
      </c>
      <c r="AA105" s="106">
        <v>24</v>
      </c>
    </row>
    <row r="106" spans="1:27" x14ac:dyDescent="0.3">
      <c r="A106" s="103" t="s">
        <v>92</v>
      </c>
      <c r="B106" s="104">
        <v>43986</v>
      </c>
      <c r="C106" s="105">
        <v>65.836200000000005</v>
      </c>
      <c r="D106" s="105"/>
      <c r="E106" s="105"/>
      <c r="F106" s="105"/>
      <c r="G106" s="105"/>
      <c r="H106" s="105"/>
      <c r="I106" s="105"/>
      <c r="J106" s="105"/>
      <c r="K106" s="105"/>
      <c r="L106" s="105">
        <v>13.2639357268614</v>
      </c>
      <c r="M106" s="106">
        <v>22</v>
      </c>
      <c r="N106" s="105">
        <v>-12.8198196850988</v>
      </c>
      <c r="O106" s="106">
        <v>32</v>
      </c>
      <c r="P106" s="105">
        <v>-10.1478759642391</v>
      </c>
      <c r="Q106" s="106">
        <v>31</v>
      </c>
      <c r="R106" s="105">
        <v>-4.5940855100414497</v>
      </c>
      <c r="S106" s="106">
        <v>31</v>
      </c>
      <c r="T106" s="105">
        <v>-2.3980266813525901</v>
      </c>
      <c r="U106" s="106">
        <v>31</v>
      </c>
      <c r="V106" s="105">
        <v>4.7213308440940596</v>
      </c>
      <c r="W106" s="106">
        <v>20</v>
      </c>
      <c r="Z106" s="105">
        <v>23.999308761186999</v>
      </c>
      <c r="AA106" s="106">
        <v>2</v>
      </c>
    </row>
    <row r="107" spans="1:27" x14ac:dyDescent="0.3">
      <c r="A107" s="103" t="s">
        <v>93</v>
      </c>
      <c r="B107" s="104">
        <v>43986</v>
      </c>
      <c r="C107" s="105">
        <v>64.8035</v>
      </c>
      <c r="D107" s="105"/>
      <c r="E107" s="105"/>
      <c r="F107" s="105"/>
      <c r="G107" s="105"/>
      <c r="H107" s="105"/>
      <c r="I107" s="105"/>
      <c r="J107" s="105"/>
      <c r="K107" s="105"/>
      <c r="L107" s="105">
        <v>16.556305263885299</v>
      </c>
      <c r="M107" s="106">
        <v>15</v>
      </c>
      <c r="N107" s="105">
        <v>5.0305292439970097</v>
      </c>
      <c r="O107" s="106">
        <v>22</v>
      </c>
      <c r="P107" s="105">
        <v>6.9969561977787604</v>
      </c>
      <c r="Q107" s="106">
        <v>19</v>
      </c>
      <c r="R107" s="105">
        <v>7.8182509059544802</v>
      </c>
      <c r="S107" s="106">
        <v>16</v>
      </c>
      <c r="T107" s="105">
        <v>8.1185864324821608</v>
      </c>
      <c r="U107" s="106">
        <v>18</v>
      </c>
      <c r="V107" s="105">
        <v>4.20983923106464</v>
      </c>
      <c r="W107" s="106">
        <v>23</v>
      </c>
      <c r="Z107" s="105">
        <v>23.706183337283701</v>
      </c>
      <c r="AA107" s="106">
        <v>3</v>
      </c>
    </row>
    <row r="108" spans="1:27" x14ac:dyDescent="0.3">
      <c r="A108" s="103" t="s">
        <v>94</v>
      </c>
      <c r="B108" s="104">
        <v>43986</v>
      </c>
      <c r="C108" s="105">
        <v>64.8035</v>
      </c>
      <c r="D108" s="105"/>
      <c r="E108" s="105"/>
      <c r="F108" s="105"/>
      <c r="G108" s="105"/>
      <c r="H108" s="105"/>
      <c r="I108" s="105"/>
      <c r="J108" s="105"/>
      <c r="K108" s="105"/>
      <c r="L108" s="105">
        <v>16.556305263885299</v>
      </c>
      <c r="M108" s="106">
        <v>15</v>
      </c>
      <c r="N108" s="105">
        <v>5.0305292439970097</v>
      </c>
      <c r="O108" s="106">
        <v>22</v>
      </c>
      <c r="P108" s="105">
        <v>6.9969561977787604</v>
      </c>
      <c r="Q108" s="106">
        <v>19</v>
      </c>
      <c r="R108" s="105">
        <v>7.8182509059544802</v>
      </c>
      <c r="S108" s="106">
        <v>16</v>
      </c>
      <c r="T108" s="105">
        <v>8.1185864324821608</v>
      </c>
      <c r="U108" s="106">
        <v>18</v>
      </c>
      <c r="V108" s="105">
        <v>4.20983923106464</v>
      </c>
      <c r="W108" s="106">
        <v>23</v>
      </c>
      <c r="Z108" s="105">
        <v>23.706183337283701</v>
      </c>
      <c r="AA108" s="106">
        <v>3</v>
      </c>
    </row>
    <row r="109" spans="1:27" x14ac:dyDescent="0.3">
      <c r="A109" s="103" t="s">
        <v>95</v>
      </c>
      <c r="B109" s="104">
        <v>43986</v>
      </c>
      <c r="C109" s="105">
        <v>64.8035</v>
      </c>
      <c r="D109" s="105"/>
      <c r="E109" s="105"/>
      <c r="F109" s="105"/>
      <c r="G109" s="105"/>
      <c r="H109" s="105"/>
      <c r="I109" s="105"/>
      <c r="J109" s="105"/>
      <c r="K109" s="105"/>
      <c r="L109" s="105">
        <v>16.556305263885299</v>
      </c>
      <c r="M109" s="106">
        <v>15</v>
      </c>
      <c r="N109" s="105">
        <v>5.0305292439970097</v>
      </c>
      <c r="O109" s="106">
        <v>22</v>
      </c>
      <c r="P109" s="105">
        <v>6.9969561977787604</v>
      </c>
      <c r="Q109" s="106">
        <v>19</v>
      </c>
      <c r="R109" s="105">
        <v>7.8182509059544802</v>
      </c>
      <c r="S109" s="106">
        <v>16</v>
      </c>
      <c r="T109" s="105">
        <v>8.1185864324821608</v>
      </c>
      <c r="U109" s="106">
        <v>18</v>
      </c>
      <c r="V109" s="105">
        <v>4.20983923106464</v>
      </c>
      <c r="W109" s="106">
        <v>23</v>
      </c>
      <c r="Z109" s="105">
        <v>23.706183337283701</v>
      </c>
      <c r="AA109" s="106">
        <v>3</v>
      </c>
    </row>
    <row r="110" spans="1:27" x14ac:dyDescent="0.3">
      <c r="A110" s="103" t="s">
        <v>96</v>
      </c>
      <c r="B110" s="104">
        <v>43986</v>
      </c>
      <c r="C110" s="105">
        <v>27.333300000000001</v>
      </c>
      <c r="D110" s="105"/>
      <c r="E110" s="105"/>
      <c r="F110" s="105"/>
      <c r="G110" s="105"/>
      <c r="H110" s="105"/>
      <c r="I110" s="105"/>
      <c r="J110" s="105"/>
      <c r="K110" s="105"/>
      <c r="L110" s="105">
        <v>16.812474450968899</v>
      </c>
      <c r="M110" s="106">
        <v>14</v>
      </c>
      <c r="N110" s="105">
        <v>7.0585897310323702</v>
      </c>
      <c r="O110" s="106">
        <v>18</v>
      </c>
      <c r="P110" s="105">
        <v>9.0165992662273702</v>
      </c>
      <c r="Q110" s="106">
        <v>15</v>
      </c>
      <c r="R110" s="105">
        <v>7.4316361287506796</v>
      </c>
      <c r="S110" s="106">
        <v>19</v>
      </c>
      <c r="T110" s="105">
        <v>10.0718982258596</v>
      </c>
      <c r="U110" s="106">
        <v>15</v>
      </c>
      <c r="V110" s="105">
        <v>7.0876449158755896</v>
      </c>
      <c r="W110" s="106">
        <v>16</v>
      </c>
      <c r="Z110" s="105">
        <v>13.676295936013799</v>
      </c>
      <c r="AA110" s="106">
        <v>11</v>
      </c>
    </row>
    <row r="111" spans="1:27" x14ac:dyDescent="0.3">
      <c r="A111" s="103" t="s">
        <v>97</v>
      </c>
      <c r="B111" s="104">
        <v>43986</v>
      </c>
      <c r="C111" s="105">
        <v>26.363499999999998</v>
      </c>
      <c r="D111" s="105"/>
      <c r="E111" s="105"/>
      <c r="F111" s="105"/>
      <c r="G111" s="105"/>
      <c r="H111" s="105"/>
      <c r="I111" s="105"/>
      <c r="J111" s="105"/>
      <c r="K111" s="105"/>
      <c r="L111" s="105">
        <v>22.469904501923899</v>
      </c>
      <c r="M111" s="106">
        <v>4</v>
      </c>
      <c r="N111" s="105">
        <v>10.6072131885921</v>
      </c>
      <c r="O111" s="106">
        <v>9</v>
      </c>
      <c r="P111" s="105">
        <v>12.8629312054991</v>
      </c>
      <c r="Q111" s="106">
        <v>5</v>
      </c>
      <c r="R111" s="105">
        <v>11.422736600704701</v>
      </c>
      <c r="S111" s="106">
        <v>5</v>
      </c>
      <c r="T111" s="105">
        <v>11.7788629672947</v>
      </c>
      <c r="U111" s="106">
        <v>7</v>
      </c>
      <c r="V111" s="105">
        <v>8.8259757315816305</v>
      </c>
      <c r="W111" s="106">
        <v>7</v>
      </c>
      <c r="Z111" s="105">
        <v>15.7673640443506</v>
      </c>
      <c r="AA111" s="106">
        <v>7</v>
      </c>
    </row>
    <row r="112" spans="1:27" x14ac:dyDescent="0.3">
      <c r="A112" s="103" t="s">
        <v>98</v>
      </c>
      <c r="B112" s="104">
        <v>43986</v>
      </c>
      <c r="C112" s="105">
        <v>16.2927</v>
      </c>
      <c r="D112" s="105"/>
      <c r="E112" s="105"/>
      <c r="F112" s="105"/>
      <c r="G112" s="105"/>
      <c r="H112" s="105"/>
      <c r="I112" s="105"/>
      <c r="J112" s="105"/>
      <c r="K112" s="105"/>
      <c r="L112" s="105">
        <v>21.569390041202599</v>
      </c>
      <c r="M112" s="106">
        <v>5</v>
      </c>
      <c r="N112" s="105">
        <v>4.2031673362482804</v>
      </c>
      <c r="O112" s="106">
        <v>26</v>
      </c>
      <c r="P112" s="105">
        <v>8.3330424520069197</v>
      </c>
      <c r="Q112" s="106">
        <v>18</v>
      </c>
      <c r="R112" s="105">
        <v>7.1677271305778403</v>
      </c>
      <c r="S112" s="106">
        <v>21</v>
      </c>
      <c r="T112" s="105">
        <v>7.6914245463537201</v>
      </c>
      <c r="U112" s="106">
        <v>22</v>
      </c>
      <c r="V112" s="105">
        <v>4.6752526222848996</v>
      </c>
      <c r="W112" s="106">
        <v>21</v>
      </c>
      <c r="Z112" s="105">
        <v>7.5903354263053497</v>
      </c>
      <c r="AA112" s="106">
        <v>32</v>
      </c>
    </row>
    <row r="113" spans="1:27" x14ac:dyDescent="0.3">
      <c r="A113" s="103" t="s">
        <v>99</v>
      </c>
      <c r="B113" s="104">
        <v>43986</v>
      </c>
      <c r="C113" s="105">
        <v>26.180199999999999</v>
      </c>
      <c r="D113" s="105"/>
      <c r="E113" s="105"/>
      <c r="F113" s="105"/>
      <c r="G113" s="105"/>
      <c r="H113" s="105"/>
      <c r="I113" s="105"/>
      <c r="J113" s="105"/>
      <c r="K113" s="105"/>
      <c r="L113" s="105">
        <v>20.536224474828899</v>
      </c>
      <c r="M113" s="106">
        <v>7</v>
      </c>
      <c r="N113" s="105">
        <v>16.1577391656934</v>
      </c>
      <c r="O113" s="106">
        <v>2</v>
      </c>
      <c r="P113" s="105">
        <v>16.286698782835799</v>
      </c>
      <c r="Q113" s="106">
        <v>2</v>
      </c>
      <c r="R113" s="105">
        <v>12.542076033041299</v>
      </c>
      <c r="S113" s="106">
        <v>2</v>
      </c>
      <c r="T113" s="105">
        <v>14.591393278726301</v>
      </c>
      <c r="U113" s="106">
        <v>2</v>
      </c>
      <c r="V113" s="105">
        <v>9.3648715092969592</v>
      </c>
      <c r="W113" s="106">
        <v>2</v>
      </c>
      <c r="Z113" s="105">
        <v>14.0513276231263</v>
      </c>
      <c r="AA113" s="106">
        <v>10</v>
      </c>
    </row>
    <row r="114" spans="1:27" x14ac:dyDescent="0.3">
      <c r="A114" s="103" t="s">
        <v>100</v>
      </c>
      <c r="B114" s="104">
        <v>43986</v>
      </c>
      <c r="C114" s="105">
        <v>15.87</v>
      </c>
      <c r="D114" s="105"/>
      <c r="E114" s="105"/>
      <c r="F114" s="105"/>
      <c r="G114" s="105"/>
      <c r="H114" s="105"/>
      <c r="I114" s="105"/>
      <c r="J114" s="105"/>
      <c r="K114" s="105"/>
      <c r="L114" s="105">
        <v>1.9321448640371399</v>
      </c>
      <c r="M114" s="106">
        <v>31</v>
      </c>
      <c r="N114" s="105">
        <v>0.99244931051757002</v>
      </c>
      <c r="O114" s="106">
        <v>30</v>
      </c>
      <c r="P114" s="105">
        <v>4.8204546604663898</v>
      </c>
      <c r="Q114" s="106">
        <v>28</v>
      </c>
      <c r="R114" s="105">
        <v>5.9038637642503602</v>
      </c>
      <c r="S114" s="106">
        <v>25</v>
      </c>
      <c r="T114" s="105">
        <v>6.2767158976122399</v>
      </c>
      <c r="U114" s="106">
        <v>24</v>
      </c>
      <c r="V114" s="105">
        <v>6.6436262169376299</v>
      </c>
      <c r="W114" s="106">
        <v>18</v>
      </c>
      <c r="Z114" s="105">
        <v>8.4452108789909293</v>
      </c>
      <c r="AA114" s="106">
        <v>31</v>
      </c>
    </row>
    <row r="115" spans="1:27" x14ac:dyDescent="0.3">
      <c r="A115" s="103" t="s">
        <v>101</v>
      </c>
      <c r="B115" s="104">
        <v>43986</v>
      </c>
      <c r="C115" s="105">
        <v>1135.6229000000001</v>
      </c>
      <c r="D115" s="105"/>
      <c r="E115" s="105"/>
      <c r="F115" s="105"/>
      <c r="G115" s="105"/>
      <c r="H115" s="105"/>
      <c r="I115" s="105"/>
      <c r="J115" s="105"/>
      <c r="K115" s="105"/>
      <c r="L115" s="105">
        <v>4.7350805273029701</v>
      </c>
      <c r="M115" s="106">
        <v>30</v>
      </c>
      <c r="N115" s="105">
        <v>4.9428954831641603</v>
      </c>
      <c r="O115" s="106">
        <v>25</v>
      </c>
      <c r="P115" s="105">
        <v>6.5218109961662902</v>
      </c>
      <c r="Q115" s="106">
        <v>23</v>
      </c>
      <c r="R115" s="105">
        <v>6.6945039773086501</v>
      </c>
      <c r="S115" s="106">
        <v>22</v>
      </c>
      <c r="T115" s="105">
        <v>7.91185826069903</v>
      </c>
      <c r="U115" s="106">
        <v>21</v>
      </c>
      <c r="V115" s="105"/>
      <c r="W115" s="106"/>
      <c r="Z115" s="105">
        <v>9.0332770985401396</v>
      </c>
      <c r="AA115" s="106">
        <v>29</v>
      </c>
    </row>
    <row r="116" spans="1:27" x14ac:dyDescent="0.3">
      <c r="A116" s="103" t="s">
        <v>102</v>
      </c>
      <c r="B116" s="104">
        <v>43986</v>
      </c>
      <c r="C116" s="105">
        <v>30.932200000000002</v>
      </c>
      <c r="D116" s="105"/>
      <c r="E116" s="105"/>
      <c r="F116" s="105"/>
      <c r="G116" s="105"/>
      <c r="H116" s="105"/>
      <c r="I116" s="105"/>
      <c r="J116" s="105"/>
      <c r="K116" s="105"/>
      <c r="L116" s="105">
        <v>13.6230465865429</v>
      </c>
      <c r="M116" s="106">
        <v>21</v>
      </c>
      <c r="N116" s="105">
        <v>5.0436848060603401</v>
      </c>
      <c r="O116" s="106">
        <v>21</v>
      </c>
      <c r="P116" s="105">
        <v>6.4660686085090102</v>
      </c>
      <c r="Q116" s="106">
        <v>24</v>
      </c>
      <c r="R116" s="105">
        <v>5.9940147578401701</v>
      </c>
      <c r="S116" s="106">
        <v>24</v>
      </c>
      <c r="T116" s="105">
        <v>6.0979150959691504</v>
      </c>
      <c r="U116" s="106">
        <v>26</v>
      </c>
      <c r="V116" s="105">
        <v>7.4046164325318697</v>
      </c>
      <c r="W116" s="106">
        <v>14</v>
      </c>
      <c r="Z116" s="105">
        <v>12.344890935530801</v>
      </c>
      <c r="AA116" s="106">
        <v>14</v>
      </c>
    </row>
    <row r="117" spans="1:27" x14ac:dyDescent="0.3">
      <c r="A117" s="103" t="s">
        <v>103</v>
      </c>
      <c r="B117" s="104">
        <v>43986</v>
      </c>
      <c r="C117" s="105">
        <v>27.5182</v>
      </c>
      <c r="D117" s="105"/>
      <c r="E117" s="105"/>
      <c r="F117" s="105"/>
      <c r="G117" s="105"/>
      <c r="H117" s="105"/>
      <c r="I117" s="105"/>
      <c r="J117" s="105"/>
      <c r="K117" s="105"/>
      <c r="L117" s="105">
        <v>23.674265751693</v>
      </c>
      <c r="M117" s="106">
        <v>3</v>
      </c>
      <c r="N117" s="105">
        <v>8.2444269185238799</v>
      </c>
      <c r="O117" s="106">
        <v>16</v>
      </c>
      <c r="P117" s="105">
        <v>9.8274185839022596</v>
      </c>
      <c r="Q117" s="106">
        <v>14</v>
      </c>
      <c r="R117" s="105">
        <v>9.6444582677708492</v>
      </c>
      <c r="S117" s="106">
        <v>11</v>
      </c>
      <c r="T117" s="105">
        <v>10.850279653362801</v>
      </c>
      <c r="U117" s="106">
        <v>10</v>
      </c>
      <c r="V117" s="105">
        <v>9.6345024162102497</v>
      </c>
      <c r="W117" s="106">
        <v>1</v>
      </c>
      <c r="Z117" s="105">
        <v>14.559756227981399</v>
      </c>
      <c r="AA117" s="106">
        <v>8</v>
      </c>
    </row>
    <row r="118" spans="1:27" x14ac:dyDescent="0.3">
      <c r="A118" s="103" t="s">
        <v>104</v>
      </c>
      <c r="B118" s="104">
        <v>43986</v>
      </c>
      <c r="C118" s="105">
        <v>22.643699999999999</v>
      </c>
      <c r="D118" s="105"/>
      <c r="E118" s="105"/>
      <c r="F118" s="105"/>
      <c r="G118" s="105"/>
      <c r="H118" s="105"/>
      <c r="I118" s="105"/>
      <c r="J118" s="105"/>
      <c r="K118" s="105"/>
      <c r="L118" s="105">
        <v>16.952669780675102</v>
      </c>
      <c r="M118" s="106">
        <v>13</v>
      </c>
      <c r="N118" s="105">
        <v>11.1725024948647</v>
      </c>
      <c r="O118" s="106">
        <v>8</v>
      </c>
      <c r="P118" s="105">
        <v>11.8740351169488</v>
      </c>
      <c r="Q118" s="106">
        <v>11</v>
      </c>
      <c r="R118" s="105">
        <v>9.9161790448270004</v>
      </c>
      <c r="S118" s="106">
        <v>8</v>
      </c>
      <c r="T118" s="105">
        <v>11.1701589950888</v>
      </c>
      <c r="U118" s="106">
        <v>9</v>
      </c>
      <c r="V118" s="105">
        <v>8.5441445987886198</v>
      </c>
      <c r="W118" s="106">
        <v>10</v>
      </c>
      <c r="Z118" s="105">
        <v>9.1803272329421102</v>
      </c>
      <c r="AA118" s="106">
        <v>26</v>
      </c>
    </row>
    <row r="119" spans="1:27" x14ac:dyDescent="0.3">
      <c r="A119" s="103" t="s">
        <v>105</v>
      </c>
      <c r="B119" s="104">
        <v>43986</v>
      </c>
      <c r="C119" s="105">
        <v>12.8995</v>
      </c>
      <c r="D119" s="105"/>
      <c r="E119" s="105"/>
      <c r="F119" s="105"/>
      <c r="G119" s="105"/>
      <c r="H119" s="105"/>
      <c r="I119" s="105"/>
      <c r="J119" s="105"/>
      <c r="K119" s="105"/>
      <c r="L119" s="105">
        <v>10.544741191164</v>
      </c>
      <c r="M119" s="106">
        <v>25</v>
      </c>
      <c r="N119" s="105">
        <v>17.049389377917802</v>
      </c>
      <c r="O119" s="106">
        <v>1</v>
      </c>
      <c r="P119" s="105">
        <v>15.6120325008508</v>
      </c>
      <c r="Q119" s="106">
        <v>3</v>
      </c>
      <c r="R119" s="105">
        <v>12.1659904652513</v>
      </c>
      <c r="S119" s="106">
        <v>3</v>
      </c>
      <c r="T119" s="105">
        <v>14.5317703002851</v>
      </c>
      <c r="U119" s="106">
        <v>3</v>
      </c>
      <c r="V119" s="105">
        <v>8.8613600941197408</v>
      </c>
      <c r="W119" s="106">
        <v>6</v>
      </c>
      <c r="Z119" s="105">
        <v>9.0609374999999996</v>
      </c>
      <c r="AA119" s="106">
        <v>28</v>
      </c>
    </row>
    <row r="120" spans="1:27" x14ac:dyDescent="0.3">
      <c r="A120" s="103" t="s">
        <v>106</v>
      </c>
      <c r="B120" s="104">
        <v>43986</v>
      </c>
      <c r="C120" s="105">
        <v>27.895099999999999</v>
      </c>
      <c r="D120" s="105"/>
      <c r="E120" s="105"/>
      <c r="F120" s="105"/>
      <c r="G120" s="105"/>
      <c r="H120" s="105"/>
      <c r="I120" s="105"/>
      <c r="J120" s="105"/>
      <c r="K120" s="105"/>
      <c r="L120" s="105">
        <v>12.287264683922</v>
      </c>
      <c r="M120" s="106">
        <v>23</v>
      </c>
      <c r="N120" s="105">
        <v>14.774304634947899</v>
      </c>
      <c r="O120" s="106">
        <v>4</v>
      </c>
      <c r="P120" s="105">
        <v>12.7577363179398</v>
      </c>
      <c r="Q120" s="106">
        <v>6</v>
      </c>
      <c r="R120" s="105">
        <v>9.4779980073891199</v>
      </c>
      <c r="S120" s="106">
        <v>12</v>
      </c>
      <c r="T120" s="105">
        <v>10.815202990550301</v>
      </c>
      <c r="U120" s="106">
        <v>12</v>
      </c>
      <c r="V120" s="105">
        <v>7.52123601236433</v>
      </c>
      <c r="W120" s="106">
        <v>13</v>
      </c>
      <c r="Z120" s="105">
        <v>11.499492077464801</v>
      </c>
      <c r="AA120" s="106">
        <v>19</v>
      </c>
    </row>
    <row r="121" spans="1:27" x14ac:dyDescent="0.3">
      <c r="A121" s="103" t="s">
        <v>107</v>
      </c>
      <c r="B121" s="104">
        <v>43986</v>
      </c>
      <c r="C121" s="105">
        <v>2017.8752999999999</v>
      </c>
      <c r="D121" s="105"/>
      <c r="E121" s="105"/>
      <c r="F121" s="105"/>
      <c r="G121" s="105"/>
      <c r="H121" s="105"/>
      <c r="I121" s="105"/>
      <c r="J121" s="105"/>
      <c r="K121" s="105"/>
      <c r="L121" s="105">
        <v>16.961312771325801</v>
      </c>
      <c r="M121" s="106">
        <v>12</v>
      </c>
      <c r="N121" s="105">
        <v>6.7218798700480002</v>
      </c>
      <c r="O121" s="106">
        <v>19</v>
      </c>
      <c r="P121" s="105">
        <v>10.902803598709401</v>
      </c>
      <c r="Q121" s="106">
        <v>13</v>
      </c>
      <c r="R121" s="105">
        <v>8.8975148936684594</v>
      </c>
      <c r="S121" s="106">
        <v>14</v>
      </c>
      <c r="T121" s="105">
        <v>10.815571808261501</v>
      </c>
      <c r="U121" s="106">
        <v>11</v>
      </c>
      <c r="V121" s="105">
        <v>8.7194892830725408</v>
      </c>
      <c r="W121" s="106">
        <v>8</v>
      </c>
      <c r="Z121" s="105">
        <v>12.117563095238101</v>
      </c>
      <c r="AA121" s="106">
        <v>15</v>
      </c>
    </row>
    <row r="122" spans="1:27" x14ac:dyDescent="0.3">
      <c r="A122" s="103" t="s">
        <v>108</v>
      </c>
      <c r="B122" s="104">
        <v>43986</v>
      </c>
      <c r="C122" s="105">
        <v>30.256499999999999</v>
      </c>
      <c r="D122" s="105"/>
      <c r="E122" s="105"/>
      <c r="F122" s="105"/>
      <c r="G122" s="105"/>
      <c r="H122" s="105"/>
      <c r="I122" s="105"/>
      <c r="J122" s="105"/>
      <c r="K122" s="105"/>
      <c r="L122" s="105">
        <v>12.204292637169299</v>
      </c>
      <c r="M122" s="106">
        <v>24</v>
      </c>
      <c r="N122" s="105">
        <v>-5.3770012102731197</v>
      </c>
      <c r="O122" s="106">
        <v>31</v>
      </c>
      <c r="P122" s="105">
        <v>1.77240318721904</v>
      </c>
      <c r="Q122" s="106">
        <v>30</v>
      </c>
      <c r="R122" s="105">
        <v>2.5124884266735599</v>
      </c>
      <c r="S122" s="106">
        <v>28</v>
      </c>
      <c r="T122" s="105">
        <v>5.2103531142972397</v>
      </c>
      <c r="U122" s="106">
        <v>27</v>
      </c>
      <c r="V122" s="105">
        <v>1.8510191895102699</v>
      </c>
      <c r="W122" s="106">
        <v>29</v>
      </c>
      <c r="Z122" s="105">
        <v>11.8203004741399</v>
      </c>
      <c r="AA122" s="106">
        <v>17</v>
      </c>
    </row>
    <row r="123" spans="1:27" x14ac:dyDescent="0.3">
      <c r="A123" s="103" t="s">
        <v>109</v>
      </c>
      <c r="B123" s="104">
        <v>43986</v>
      </c>
      <c r="C123" s="105">
        <v>62.985300000000002</v>
      </c>
      <c r="D123" s="105"/>
      <c r="E123" s="105"/>
      <c r="F123" s="105"/>
      <c r="G123" s="105"/>
      <c r="H123" s="105"/>
      <c r="I123" s="105"/>
      <c r="J123" s="105"/>
      <c r="K123" s="105"/>
      <c r="L123" s="105">
        <v>6.1673622344165704</v>
      </c>
      <c r="M123" s="106">
        <v>28</v>
      </c>
      <c r="N123" s="105">
        <v>5.6604642816460098</v>
      </c>
      <c r="O123" s="106">
        <v>20</v>
      </c>
      <c r="P123" s="105">
        <v>6.1718336076181997</v>
      </c>
      <c r="Q123" s="106">
        <v>25</v>
      </c>
      <c r="R123" s="105">
        <v>6.0074936349968802</v>
      </c>
      <c r="S123" s="106">
        <v>23</v>
      </c>
      <c r="T123" s="105">
        <v>6.1043527723303201</v>
      </c>
      <c r="U123" s="106">
        <v>25</v>
      </c>
      <c r="V123" s="105">
        <v>4.23918895914057</v>
      </c>
      <c r="W123" s="106">
        <v>22</v>
      </c>
      <c r="Z123" s="105">
        <v>24.027375450366499</v>
      </c>
      <c r="AA123" s="106">
        <v>1</v>
      </c>
    </row>
    <row r="124" spans="1:27" x14ac:dyDescent="0.3">
      <c r="A124" s="103" t="s">
        <v>110</v>
      </c>
      <c r="B124" s="104">
        <v>43986</v>
      </c>
      <c r="C124" s="105">
        <v>15.72</v>
      </c>
      <c r="D124" s="105"/>
      <c r="E124" s="105"/>
      <c r="F124" s="105"/>
      <c r="G124" s="105"/>
      <c r="H124" s="105"/>
      <c r="I124" s="105"/>
      <c r="J124" s="105"/>
      <c r="K124" s="105"/>
      <c r="L124" s="105">
        <v>5.7653913203425198</v>
      </c>
      <c r="M124" s="106">
        <v>29</v>
      </c>
      <c r="N124" s="105">
        <v>8.8523171544443198</v>
      </c>
      <c r="O124" s="106">
        <v>15</v>
      </c>
      <c r="P124" s="105">
        <v>12.457169034827499</v>
      </c>
      <c r="Q124" s="106">
        <v>8</v>
      </c>
      <c r="R124" s="105">
        <v>9.9268187031110404</v>
      </c>
      <c r="S124" s="106">
        <v>7</v>
      </c>
      <c r="T124" s="105">
        <v>11.700581341718401</v>
      </c>
      <c r="U124" s="106">
        <v>8</v>
      </c>
      <c r="V124" s="105">
        <v>8.3380071094152601</v>
      </c>
      <c r="W124" s="106">
        <v>11</v>
      </c>
      <c r="Z124" s="105">
        <v>11.270159202725001</v>
      </c>
      <c r="AA124" s="106">
        <v>20</v>
      </c>
    </row>
    <row r="125" spans="1:27" x14ac:dyDescent="0.3">
      <c r="A125" s="103" t="s">
        <v>111</v>
      </c>
      <c r="B125" s="104">
        <v>43986</v>
      </c>
      <c r="C125" s="105">
        <v>26.8506</v>
      </c>
      <c r="D125" s="105"/>
      <c r="E125" s="105"/>
      <c r="F125" s="105"/>
      <c r="G125" s="105"/>
      <c r="H125" s="105"/>
      <c r="I125" s="105"/>
      <c r="J125" s="105"/>
      <c r="K125" s="105"/>
      <c r="L125" s="105">
        <v>18.022497139005399</v>
      </c>
      <c r="M125" s="106">
        <v>9</v>
      </c>
      <c r="N125" s="105">
        <v>12.977897409424701</v>
      </c>
      <c r="O125" s="106">
        <v>6</v>
      </c>
      <c r="P125" s="105">
        <v>14.583702284233899</v>
      </c>
      <c r="Q125" s="106">
        <v>4</v>
      </c>
      <c r="R125" s="105">
        <v>11.6472617693661</v>
      </c>
      <c r="S125" s="106">
        <v>4</v>
      </c>
      <c r="T125" s="105">
        <v>14.020463774050301</v>
      </c>
      <c r="U125" s="106">
        <v>4</v>
      </c>
      <c r="V125" s="105">
        <v>9.2758709048931305</v>
      </c>
      <c r="W125" s="106">
        <v>3</v>
      </c>
      <c r="Z125" s="105">
        <v>10.273039919826299</v>
      </c>
      <c r="AA125" s="106">
        <v>23</v>
      </c>
    </row>
    <row r="126" spans="1:27" x14ac:dyDescent="0.3">
      <c r="A126" s="103" t="s">
        <v>112</v>
      </c>
      <c r="B126" s="104">
        <v>43986</v>
      </c>
      <c r="C126" s="105">
        <v>30.753900000000002</v>
      </c>
      <c r="D126" s="105"/>
      <c r="E126" s="105"/>
      <c r="F126" s="105"/>
      <c r="G126" s="105"/>
      <c r="H126" s="105"/>
      <c r="I126" s="105"/>
      <c r="J126" s="105"/>
      <c r="K126" s="105"/>
      <c r="L126" s="105">
        <v>15.0994449694279</v>
      </c>
      <c r="M126" s="106">
        <v>19</v>
      </c>
      <c r="N126" s="105">
        <v>7.2538747099033696</v>
      </c>
      <c r="O126" s="106">
        <v>17</v>
      </c>
      <c r="P126" s="105">
        <v>8.6859296084080899</v>
      </c>
      <c r="Q126" s="106">
        <v>16</v>
      </c>
      <c r="R126" s="105">
        <v>7.86633838036696</v>
      </c>
      <c r="S126" s="106">
        <v>15</v>
      </c>
      <c r="T126" s="105">
        <v>8.16392208507005</v>
      </c>
      <c r="U126" s="106">
        <v>17</v>
      </c>
      <c r="V126" s="105">
        <v>6.3096219087520797</v>
      </c>
      <c r="W126" s="106">
        <v>19</v>
      </c>
      <c r="Z126" s="105">
        <v>12.3797573132865</v>
      </c>
      <c r="AA126" s="106">
        <v>13</v>
      </c>
    </row>
    <row r="127" spans="1:27" x14ac:dyDescent="0.3">
      <c r="A127" s="103" t="s">
        <v>113</v>
      </c>
      <c r="B127" s="104">
        <v>43986</v>
      </c>
      <c r="C127" s="105">
        <v>18.168600000000001</v>
      </c>
      <c r="D127" s="105"/>
      <c r="E127" s="105"/>
      <c r="F127" s="105"/>
      <c r="G127" s="105"/>
      <c r="H127" s="105"/>
      <c r="I127" s="105"/>
      <c r="J127" s="105"/>
      <c r="K127" s="105"/>
      <c r="L127" s="105">
        <v>16.320742388027799</v>
      </c>
      <c r="M127" s="106">
        <v>18</v>
      </c>
      <c r="N127" s="105">
        <v>10.5035003684599</v>
      </c>
      <c r="O127" s="106">
        <v>10</v>
      </c>
      <c r="P127" s="105">
        <v>11.8561187005617</v>
      </c>
      <c r="Q127" s="106">
        <v>12</v>
      </c>
      <c r="R127" s="105">
        <v>9.8784702150916104</v>
      </c>
      <c r="S127" s="106">
        <v>9</v>
      </c>
      <c r="T127" s="105">
        <v>11.850039219486799</v>
      </c>
      <c r="U127" s="106">
        <v>6</v>
      </c>
      <c r="V127" s="105">
        <v>7.6007033459744697</v>
      </c>
      <c r="W127" s="106">
        <v>12</v>
      </c>
      <c r="Z127" s="105">
        <v>9.82708965062624</v>
      </c>
      <c r="AA127" s="106">
        <v>25</v>
      </c>
    </row>
    <row r="128" spans="1:27" x14ac:dyDescent="0.3">
      <c r="A128" s="103" t="s">
        <v>369</v>
      </c>
      <c r="B128" s="104">
        <v>43986</v>
      </c>
      <c r="C128" s="105">
        <v>0.36630000000000001</v>
      </c>
      <c r="D128" s="105"/>
      <c r="E128" s="105"/>
      <c r="F128" s="105"/>
      <c r="G128" s="105"/>
      <c r="H128" s="105"/>
      <c r="I128" s="105"/>
      <c r="J128" s="105"/>
      <c r="K128" s="105"/>
      <c r="L128" s="105">
        <v>8.7432130309805292</v>
      </c>
      <c r="M128" s="106">
        <v>26</v>
      </c>
      <c r="N128" s="105">
        <v>8.85825577303447</v>
      </c>
      <c r="O128" s="106">
        <v>14</v>
      </c>
      <c r="P128" s="105"/>
      <c r="Q128" s="106"/>
      <c r="R128" s="105"/>
      <c r="S128" s="106"/>
      <c r="T128" s="105"/>
      <c r="U128" s="106"/>
      <c r="V128" s="105"/>
      <c r="W128" s="106"/>
      <c r="Z128" s="105">
        <v>8.8040771864301703</v>
      </c>
      <c r="AA128" s="106">
        <v>30</v>
      </c>
    </row>
    <row r="129" spans="1:27" x14ac:dyDescent="0.3">
      <c r="A129" s="103" t="s">
        <v>114</v>
      </c>
      <c r="B129" s="104">
        <v>43986</v>
      </c>
      <c r="C129" s="105">
        <v>20.412700000000001</v>
      </c>
      <c r="D129" s="105"/>
      <c r="E129" s="105"/>
      <c r="F129" s="105"/>
      <c r="G129" s="105"/>
      <c r="H129" s="105"/>
      <c r="I129" s="105"/>
      <c r="J129" s="105"/>
      <c r="K129" s="105"/>
      <c r="L129" s="105">
        <v>18.900645186980999</v>
      </c>
      <c r="M129" s="106">
        <v>8</v>
      </c>
      <c r="N129" s="105">
        <v>14.0694914215038</v>
      </c>
      <c r="O129" s="106">
        <v>5</v>
      </c>
      <c r="P129" s="105">
        <v>4.2929835295504803</v>
      </c>
      <c r="Q129" s="106">
        <v>29</v>
      </c>
      <c r="R129" s="105">
        <v>3.0520096996839801</v>
      </c>
      <c r="S129" s="106">
        <v>27</v>
      </c>
      <c r="T129" s="105">
        <v>4.8812321609418596</v>
      </c>
      <c r="U129" s="106">
        <v>28</v>
      </c>
      <c r="V129" s="105">
        <v>1.5823391548363801</v>
      </c>
      <c r="W129" s="106">
        <v>30</v>
      </c>
      <c r="Z129" s="105">
        <v>10.458545679691801</v>
      </c>
      <c r="AA129" s="106">
        <v>22</v>
      </c>
    </row>
    <row r="130" spans="1:27" x14ac:dyDescent="0.3">
      <c r="A130" s="139"/>
      <c r="B130" s="139"/>
      <c r="C130" s="139"/>
      <c r="D130" s="139" t="s">
        <v>115</v>
      </c>
      <c r="E130" s="139"/>
      <c r="F130" s="139" t="s">
        <v>116</v>
      </c>
      <c r="G130" s="139"/>
      <c r="H130" s="139" t="s">
        <v>117</v>
      </c>
      <c r="I130" s="139"/>
      <c r="J130" s="139" t="s">
        <v>47</v>
      </c>
      <c r="K130" s="139"/>
      <c r="L130" s="139" t="s">
        <v>48</v>
      </c>
      <c r="M130" s="139"/>
      <c r="N130" s="139" t="s">
        <v>1</v>
      </c>
      <c r="O130" s="139"/>
      <c r="P130" s="139" t="s">
        <v>2</v>
      </c>
      <c r="Q130" s="139"/>
      <c r="R130" s="139" t="s">
        <v>3</v>
      </c>
      <c r="S130" s="139"/>
      <c r="T130" s="139" t="s">
        <v>4</v>
      </c>
      <c r="U130" s="139"/>
      <c r="V130" s="139" t="s">
        <v>5</v>
      </c>
      <c r="W130" s="139"/>
      <c r="Z130" s="108" t="s">
        <v>46</v>
      </c>
      <c r="AA130" s="139" t="s">
        <v>404</v>
      </c>
    </row>
    <row r="131" spans="1:27" x14ac:dyDescent="0.3">
      <c r="A131" s="139"/>
      <c r="B131" s="139"/>
      <c r="C131" s="139"/>
      <c r="D131" s="108" t="s">
        <v>0</v>
      </c>
      <c r="E131" s="108"/>
      <c r="F131" s="108" t="s">
        <v>0</v>
      </c>
      <c r="G131" s="108"/>
      <c r="H131" s="108" t="s">
        <v>0</v>
      </c>
      <c r="I131" s="108"/>
      <c r="J131" s="108" t="s">
        <v>0</v>
      </c>
      <c r="K131" s="108"/>
      <c r="L131" s="108" t="s">
        <v>0</v>
      </c>
      <c r="M131" s="108"/>
      <c r="N131" s="108" t="s">
        <v>0</v>
      </c>
      <c r="O131" s="108"/>
      <c r="P131" s="108" t="s">
        <v>0</v>
      </c>
      <c r="Q131" s="108"/>
      <c r="R131" s="108" t="s">
        <v>0</v>
      </c>
      <c r="S131" s="108"/>
      <c r="T131" s="108" t="s">
        <v>0</v>
      </c>
      <c r="U131" s="108"/>
      <c r="V131" s="108" t="s">
        <v>0</v>
      </c>
      <c r="W131" s="108"/>
      <c r="Z131" s="108" t="s">
        <v>0</v>
      </c>
      <c r="AA131" s="139"/>
    </row>
    <row r="132" spans="1:27" x14ac:dyDescent="0.3">
      <c r="A132" s="108" t="s">
        <v>7</v>
      </c>
      <c r="B132" s="108" t="s">
        <v>8</v>
      </c>
      <c r="C132" s="108" t="s">
        <v>9</v>
      </c>
      <c r="D132" s="108"/>
      <c r="E132" s="108" t="s">
        <v>10</v>
      </c>
      <c r="F132" s="108"/>
      <c r="G132" s="108" t="s">
        <v>10</v>
      </c>
      <c r="H132" s="108"/>
      <c r="I132" s="108" t="s">
        <v>10</v>
      </c>
      <c r="J132" s="108"/>
      <c r="K132" s="108" t="s">
        <v>10</v>
      </c>
      <c r="L132" s="108"/>
      <c r="M132" s="108" t="s">
        <v>10</v>
      </c>
      <c r="N132" s="108"/>
      <c r="O132" s="108" t="s">
        <v>10</v>
      </c>
      <c r="P132" s="108"/>
      <c r="Q132" s="108" t="s">
        <v>10</v>
      </c>
      <c r="R132" s="108"/>
      <c r="S132" s="108" t="s">
        <v>10</v>
      </c>
      <c r="T132" s="108"/>
      <c r="U132" s="108" t="s">
        <v>10</v>
      </c>
      <c r="V132" s="108"/>
      <c r="W132" s="108" t="s">
        <v>10</v>
      </c>
      <c r="Z132" s="108"/>
      <c r="AA132" s="108" t="s">
        <v>10</v>
      </c>
    </row>
    <row r="133" spans="1:27" x14ac:dyDescent="0.3">
      <c r="A133" s="102" t="s">
        <v>387</v>
      </c>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Z133" s="102"/>
      <c r="AA133" s="102"/>
    </row>
    <row r="134" spans="1:27" x14ac:dyDescent="0.3">
      <c r="A134" s="103" t="s">
        <v>118</v>
      </c>
      <c r="B134" s="104">
        <v>43986</v>
      </c>
      <c r="C134" s="105">
        <v>322.5102</v>
      </c>
      <c r="D134" s="105">
        <v>3.13520888730456</v>
      </c>
      <c r="E134" s="106">
        <v>8</v>
      </c>
      <c r="F134" s="105">
        <v>3.5207521690077499</v>
      </c>
      <c r="G134" s="106">
        <v>5</v>
      </c>
      <c r="H134" s="105">
        <v>3.35050631355662</v>
      </c>
      <c r="I134" s="106">
        <v>7</v>
      </c>
      <c r="J134" s="105">
        <v>3.7457983682532001</v>
      </c>
      <c r="K134" s="106">
        <v>7</v>
      </c>
      <c r="L134" s="105">
        <v>5.2549416012218702</v>
      </c>
      <c r="M134" s="106">
        <v>3</v>
      </c>
      <c r="N134" s="105">
        <v>5.6126611661693602</v>
      </c>
      <c r="O134" s="106">
        <v>10</v>
      </c>
      <c r="P134" s="105">
        <v>5.4819301968048402</v>
      </c>
      <c r="Q134" s="106">
        <v>11</v>
      </c>
      <c r="R134" s="105">
        <v>5.5730303513576196</v>
      </c>
      <c r="S134" s="106">
        <v>13</v>
      </c>
      <c r="T134" s="105">
        <v>5.9486675925145098</v>
      </c>
      <c r="U134" s="106">
        <v>6</v>
      </c>
      <c r="V134" s="105">
        <v>7.3223275041176796</v>
      </c>
      <c r="W134" s="106">
        <v>7</v>
      </c>
      <c r="Z134" s="105">
        <v>10.1351022457368</v>
      </c>
      <c r="AA134" s="106">
        <v>4</v>
      </c>
    </row>
    <row r="135" spans="1:27" x14ac:dyDescent="0.3">
      <c r="A135" s="103" t="s">
        <v>119</v>
      </c>
      <c r="B135" s="104">
        <v>43986</v>
      </c>
      <c r="C135" s="105">
        <v>2224.0936000000002</v>
      </c>
      <c r="D135" s="105">
        <v>2.4306575858177299</v>
      </c>
      <c r="E135" s="106">
        <v>31</v>
      </c>
      <c r="F135" s="105">
        <v>2.5606828775503998</v>
      </c>
      <c r="G135" s="106">
        <v>23</v>
      </c>
      <c r="H135" s="105">
        <v>2.8557017383929502</v>
      </c>
      <c r="I135" s="106">
        <v>20</v>
      </c>
      <c r="J135" s="105">
        <v>3.4927519770290099</v>
      </c>
      <c r="K135" s="106">
        <v>13</v>
      </c>
      <c r="L135" s="105">
        <v>4.8036419067925999</v>
      </c>
      <c r="M135" s="106">
        <v>15</v>
      </c>
      <c r="N135" s="105">
        <v>5.6597077280188604</v>
      </c>
      <c r="O135" s="106">
        <v>9</v>
      </c>
      <c r="P135" s="105">
        <v>5.5053287811128602</v>
      </c>
      <c r="Q135" s="106">
        <v>9</v>
      </c>
      <c r="R135" s="105">
        <v>5.5865430978327497</v>
      </c>
      <c r="S135" s="106">
        <v>11</v>
      </c>
      <c r="T135" s="105">
        <v>5.8824925974786</v>
      </c>
      <c r="U135" s="106">
        <v>12</v>
      </c>
      <c r="V135" s="105">
        <v>7.2947001074033002</v>
      </c>
      <c r="W135" s="106">
        <v>12</v>
      </c>
      <c r="Z135" s="105">
        <v>10.0559957160132</v>
      </c>
      <c r="AA135" s="106">
        <v>11</v>
      </c>
    </row>
    <row r="136" spans="1:27" x14ac:dyDescent="0.3">
      <c r="A136" s="103" t="s">
        <v>120</v>
      </c>
      <c r="B136" s="104">
        <v>43986</v>
      </c>
      <c r="C136" s="105">
        <v>2306.9258</v>
      </c>
      <c r="D136" s="105">
        <v>2.02057128450372</v>
      </c>
      <c r="E136" s="106">
        <v>40</v>
      </c>
      <c r="F136" s="105">
        <v>2.0229053101097398</v>
      </c>
      <c r="G136" s="106">
        <v>41</v>
      </c>
      <c r="H136" s="105">
        <v>2.6992603167756699</v>
      </c>
      <c r="I136" s="106">
        <v>30</v>
      </c>
      <c r="J136" s="105">
        <v>3.1071686813312902</v>
      </c>
      <c r="K136" s="106">
        <v>29</v>
      </c>
      <c r="L136" s="105">
        <v>3.8042049552897201</v>
      </c>
      <c r="M136" s="106">
        <v>29</v>
      </c>
      <c r="N136" s="105">
        <v>5.4701701216519103</v>
      </c>
      <c r="O136" s="106">
        <v>17</v>
      </c>
      <c r="P136" s="105">
        <v>5.4092170818046696</v>
      </c>
      <c r="Q136" s="106">
        <v>14</v>
      </c>
      <c r="R136" s="105">
        <v>5.5551777442765804</v>
      </c>
      <c r="S136" s="106">
        <v>15</v>
      </c>
      <c r="T136" s="105">
        <v>5.8494157712203396</v>
      </c>
      <c r="U136" s="106">
        <v>15</v>
      </c>
      <c r="V136" s="105">
        <v>7.3047739933133098</v>
      </c>
      <c r="W136" s="106">
        <v>10</v>
      </c>
      <c r="Z136" s="105">
        <v>10.130992082780301</v>
      </c>
      <c r="AA136" s="106">
        <v>5</v>
      </c>
    </row>
    <row r="137" spans="1:27" x14ac:dyDescent="0.3">
      <c r="A137" s="103" t="s">
        <v>121</v>
      </c>
      <c r="B137" s="104">
        <v>43986</v>
      </c>
      <c r="C137" s="105">
        <v>3082.3481999999999</v>
      </c>
      <c r="D137" s="105">
        <v>2.51770233599991</v>
      </c>
      <c r="E137" s="106">
        <v>26</v>
      </c>
      <c r="F137" s="105">
        <v>2.9374310951413301</v>
      </c>
      <c r="G137" s="106">
        <v>13</v>
      </c>
      <c r="H137" s="105">
        <v>3.2871058043777799</v>
      </c>
      <c r="I137" s="106">
        <v>9</v>
      </c>
      <c r="J137" s="105">
        <v>3.5753142831897402</v>
      </c>
      <c r="K137" s="106">
        <v>10</v>
      </c>
      <c r="L137" s="105">
        <v>4.1613623123777899</v>
      </c>
      <c r="M137" s="106">
        <v>26</v>
      </c>
      <c r="N137" s="105">
        <v>5.3146628936298201</v>
      </c>
      <c r="O137" s="106">
        <v>22</v>
      </c>
      <c r="P137" s="105">
        <v>5.3822194527622296</v>
      </c>
      <c r="Q137" s="106">
        <v>16</v>
      </c>
      <c r="R137" s="105">
        <v>5.5709106880854398</v>
      </c>
      <c r="S137" s="106">
        <v>14</v>
      </c>
      <c r="T137" s="105">
        <v>5.8855173202832498</v>
      </c>
      <c r="U137" s="106">
        <v>11</v>
      </c>
      <c r="V137" s="105">
        <v>7.3057975298554902</v>
      </c>
      <c r="W137" s="106">
        <v>9</v>
      </c>
      <c r="Z137" s="105">
        <v>10.013799646467801</v>
      </c>
      <c r="AA137" s="106">
        <v>15</v>
      </c>
    </row>
    <row r="138" spans="1:27" x14ac:dyDescent="0.3">
      <c r="A138" s="103" t="s">
        <v>122</v>
      </c>
      <c r="B138" s="104">
        <v>43986</v>
      </c>
      <c r="C138" s="105">
        <v>2305.2815000000001</v>
      </c>
      <c r="D138" s="105">
        <v>1.7354020322799499</v>
      </c>
      <c r="E138" s="106">
        <v>42</v>
      </c>
      <c r="F138" s="105">
        <v>2.53225678667757</v>
      </c>
      <c r="G138" s="106">
        <v>24</v>
      </c>
      <c r="H138" s="105">
        <v>2.7865495291725302</v>
      </c>
      <c r="I138" s="106">
        <v>26</v>
      </c>
      <c r="J138" s="105">
        <v>3.3902210769377499</v>
      </c>
      <c r="K138" s="106">
        <v>20</v>
      </c>
      <c r="L138" s="105">
        <v>4.9380087530259402</v>
      </c>
      <c r="M138" s="106">
        <v>10</v>
      </c>
      <c r="N138" s="105">
        <v>5.4764428615882599</v>
      </c>
      <c r="O138" s="106">
        <v>15</v>
      </c>
      <c r="P138" s="105">
        <v>5.2672811664204602</v>
      </c>
      <c r="Q138" s="106">
        <v>23</v>
      </c>
      <c r="R138" s="105">
        <v>5.3616146464053998</v>
      </c>
      <c r="S138" s="106">
        <v>23</v>
      </c>
      <c r="T138" s="105">
        <v>5.64308999367264</v>
      </c>
      <c r="U138" s="106">
        <v>24</v>
      </c>
      <c r="V138" s="105">
        <v>7.1954623628608303</v>
      </c>
      <c r="W138" s="106">
        <v>21</v>
      </c>
      <c r="Z138" s="105">
        <v>10.0086605707691</v>
      </c>
      <c r="AA138" s="106">
        <v>18</v>
      </c>
    </row>
    <row r="139" spans="1:27" x14ac:dyDescent="0.3">
      <c r="A139" s="103" t="s">
        <v>123</v>
      </c>
      <c r="B139" s="104">
        <v>43986</v>
      </c>
      <c r="C139" s="105">
        <v>2404.8303000000001</v>
      </c>
      <c r="D139" s="105">
        <v>2.8263226146446598</v>
      </c>
      <c r="E139" s="106">
        <v>15</v>
      </c>
      <c r="F139" s="105">
        <v>2.6819999703584498</v>
      </c>
      <c r="G139" s="106">
        <v>20</v>
      </c>
      <c r="H139" s="105">
        <v>2.7985503598291701</v>
      </c>
      <c r="I139" s="106">
        <v>25</v>
      </c>
      <c r="J139" s="105">
        <v>2.92739220582131</v>
      </c>
      <c r="K139" s="106">
        <v>31</v>
      </c>
      <c r="L139" s="105">
        <v>3.2330557042417598</v>
      </c>
      <c r="M139" s="106">
        <v>38</v>
      </c>
      <c r="N139" s="105">
        <v>3.8676188584663702</v>
      </c>
      <c r="O139" s="106">
        <v>39</v>
      </c>
      <c r="P139" s="105">
        <v>4.4755895698339403</v>
      </c>
      <c r="Q139" s="106">
        <v>34</v>
      </c>
      <c r="R139" s="105">
        <v>4.78440059370116</v>
      </c>
      <c r="S139" s="106">
        <v>32</v>
      </c>
      <c r="T139" s="105">
        <v>5.1476158134035801</v>
      </c>
      <c r="U139" s="106">
        <v>33</v>
      </c>
      <c r="V139" s="105">
        <v>6.8938577047341099</v>
      </c>
      <c r="W139" s="106">
        <v>30</v>
      </c>
      <c r="Z139" s="105">
        <v>9.71142897829486</v>
      </c>
      <c r="AA139" s="106">
        <v>29</v>
      </c>
    </row>
    <row r="140" spans="1:27" x14ac:dyDescent="0.3">
      <c r="A140" s="103" t="s">
        <v>124</v>
      </c>
      <c r="B140" s="104">
        <v>43986</v>
      </c>
      <c r="C140" s="105">
        <v>2864.163</v>
      </c>
      <c r="D140" s="105">
        <v>2.8803007887379102</v>
      </c>
      <c r="E140" s="106">
        <v>14</v>
      </c>
      <c r="F140" s="105">
        <v>2.8969051144215698</v>
      </c>
      <c r="G140" s="106">
        <v>15</v>
      </c>
      <c r="H140" s="105">
        <v>2.9496467974065301</v>
      </c>
      <c r="I140" s="106">
        <v>17</v>
      </c>
      <c r="J140" s="105">
        <v>3.26711036016754</v>
      </c>
      <c r="K140" s="106">
        <v>23</v>
      </c>
      <c r="L140" s="105">
        <v>4.30798445050808</v>
      </c>
      <c r="M140" s="106">
        <v>25</v>
      </c>
      <c r="N140" s="105">
        <v>5.5403969087166898</v>
      </c>
      <c r="O140" s="106">
        <v>11</v>
      </c>
      <c r="P140" s="105">
        <v>5.3967692493972903</v>
      </c>
      <c r="Q140" s="106">
        <v>15</v>
      </c>
      <c r="R140" s="105">
        <v>5.4578810952738204</v>
      </c>
      <c r="S140" s="106">
        <v>18</v>
      </c>
      <c r="T140" s="105">
        <v>5.7777300621841503</v>
      </c>
      <c r="U140" s="106">
        <v>17</v>
      </c>
      <c r="V140" s="105">
        <v>7.2355578154824798</v>
      </c>
      <c r="W140" s="106">
        <v>16</v>
      </c>
      <c r="Z140" s="105">
        <v>9.9939814487648402</v>
      </c>
      <c r="AA140" s="106">
        <v>20</v>
      </c>
    </row>
    <row r="141" spans="1:27" x14ac:dyDescent="0.3">
      <c r="A141" s="103" t="s">
        <v>125</v>
      </c>
      <c r="B141" s="104">
        <v>43986</v>
      </c>
      <c r="C141" s="105">
        <v>2581.9616000000001</v>
      </c>
      <c r="D141" s="105">
        <v>2.5504097713643401</v>
      </c>
      <c r="E141" s="106">
        <v>24</v>
      </c>
      <c r="F141" s="105">
        <v>2.4951394552740598</v>
      </c>
      <c r="G141" s="106">
        <v>26</v>
      </c>
      <c r="H141" s="105">
        <v>3.11391650094395</v>
      </c>
      <c r="I141" s="106">
        <v>13</v>
      </c>
      <c r="J141" s="105">
        <v>3.7260545493022001</v>
      </c>
      <c r="K141" s="106">
        <v>8</v>
      </c>
      <c r="L141" s="105">
        <v>5.0224757626937304</v>
      </c>
      <c r="M141" s="106">
        <v>8</v>
      </c>
      <c r="N141" s="105">
        <v>5.8675099077574897</v>
      </c>
      <c r="O141" s="106">
        <v>5</v>
      </c>
      <c r="P141" s="105">
        <v>5.6036404122414103</v>
      </c>
      <c r="Q141" s="106">
        <v>6</v>
      </c>
      <c r="R141" s="105">
        <v>5.7229712331696199</v>
      </c>
      <c r="S141" s="106">
        <v>4</v>
      </c>
      <c r="T141" s="105">
        <v>6.0358810400526997</v>
      </c>
      <c r="U141" s="106">
        <v>3</v>
      </c>
      <c r="V141" s="105">
        <v>7.3631888274903199</v>
      </c>
      <c r="W141" s="106">
        <v>4</v>
      </c>
      <c r="Z141" s="105">
        <v>9.8785389023128598</v>
      </c>
      <c r="AA141" s="106">
        <v>28</v>
      </c>
    </row>
    <row r="142" spans="1:27" x14ac:dyDescent="0.3">
      <c r="A142" s="103" t="s">
        <v>126</v>
      </c>
      <c r="B142" s="104">
        <v>43986</v>
      </c>
      <c r="C142" s="105">
        <v>2193.3319000000001</v>
      </c>
      <c r="D142" s="105">
        <v>2.35989575185824</v>
      </c>
      <c r="E142" s="106">
        <v>32</v>
      </c>
      <c r="F142" s="105">
        <v>2.2386731824008601</v>
      </c>
      <c r="G142" s="106">
        <v>35</v>
      </c>
      <c r="H142" s="105">
        <v>2.3715192979259299</v>
      </c>
      <c r="I142" s="106">
        <v>41</v>
      </c>
      <c r="J142" s="105">
        <v>2.6680773020748898</v>
      </c>
      <c r="K142" s="106">
        <v>41</v>
      </c>
      <c r="L142" s="105">
        <v>3.1265468914991201</v>
      </c>
      <c r="M142" s="106">
        <v>40</v>
      </c>
      <c r="N142" s="105">
        <v>4.2662120879021597</v>
      </c>
      <c r="O142" s="106">
        <v>35</v>
      </c>
      <c r="P142" s="105">
        <v>4.5806895455186503</v>
      </c>
      <c r="Q142" s="106">
        <v>32</v>
      </c>
      <c r="R142" s="105">
        <v>4.7391290923466798</v>
      </c>
      <c r="S142" s="106">
        <v>34</v>
      </c>
      <c r="T142" s="105">
        <v>5.0969100961811202</v>
      </c>
      <c r="U142" s="106">
        <v>34</v>
      </c>
      <c r="V142" s="105">
        <v>7.0117923408687597</v>
      </c>
      <c r="W142" s="106">
        <v>29</v>
      </c>
      <c r="Z142" s="105">
        <v>10.0364841178232</v>
      </c>
      <c r="AA142" s="106">
        <v>12</v>
      </c>
    </row>
    <row r="143" spans="1:27" x14ac:dyDescent="0.3">
      <c r="A143" s="103" t="s">
        <v>127</v>
      </c>
      <c r="B143" s="104">
        <v>43986</v>
      </c>
      <c r="C143" s="105">
        <v>3010.9142999999999</v>
      </c>
      <c r="D143" s="105">
        <v>3.5352819202451</v>
      </c>
      <c r="E143" s="106">
        <v>4</v>
      </c>
      <c r="F143" s="105">
        <v>3.8845010208838202</v>
      </c>
      <c r="G143" s="106">
        <v>4</v>
      </c>
      <c r="H143" s="105">
        <v>3.6873454947873601</v>
      </c>
      <c r="I143" s="106">
        <v>4</v>
      </c>
      <c r="J143" s="105">
        <v>4.0324771347103701</v>
      </c>
      <c r="K143" s="106">
        <v>3</v>
      </c>
      <c r="L143" s="105">
        <v>4.9721547569769902</v>
      </c>
      <c r="M143" s="106">
        <v>9</v>
      </c>
      <c r="N143" s="105">
        <v>5.9763148346916699</v>
      </c>
      <c r="O143" s="106">
        <v>1</v>
      </c>
      <c r="P143" s="105">
        <v>5.7750210487335298</v>
      </c>
      <c r="Q143" s="106">
        <v>2</v>
      </c>
      <c r="R143" s="105">
        <v>5.9059348839286399</v>
      </c>
      <c r="S143" s="106">
        <v>2</v>
      </c>
      <c r="T143" s="105">
        <v>6.17713484369522</v>
      </c>
      <c r="U143" s="106">
        <v>2</v>
      </c>
      <c r="V143" s="105">
        <v>7.43495822238852</v>
      </c>
      <c r="W143" s="106">
        <v>2</v>
      </c>
      <c r="Z143" s="105">
        <v>10.245635295304201</v>
      </c>
      <c r="AA143" s="106">
        <v>3</v>
      </c>
    </row>
    <row r="144" spans="1:27" x14ac:dyDescent="0.3">
      <c r="A144" s="103" t="s">
        <v>128</v>
      </c>
      <c r="B144" s="104">
        <v>43986</v>
      </c>
      <c r="C144" s="105">
        <v>3940.4721</v>
      </c>
      <c r="D144" s="105">
        <v>2.6966146986644501</v>
      </c>
      <c r="E144" s="106">
        <v>21</v>
      </c>
      <c r="F144" s="105">
        <v>2.0431101106691201</v>
      </c>
      <c r="G144" s="106">
        <v>40</v>
      </c>
      <c r="H144" s="105">
        <v>2.56985409026835</v>
      </c>
      <c r="I144" s="106">
        <v>34</v>
      </c>
      <c r="J144" s="105">
        <v>3.18308996743328</v>
      </c>
      <c r="K144" s="106">
        <v>28</v>
      </c>
      <c r="L144" s="105">
        <v>4.6765189828407898</v>
      </c>
      <c r="M144" s="106">
        <v>18</v>
      </c>
      <c r="N144" s="105">
        <v>5.4190341631713599</v>
      </c>
      <c r="O144" s="106">
        <v>19</v>
      </c>
      <c r="P144" s="105">
        <v>5.29670130440112</v>
      </c>
      <c r="Q144" s="106">
        <v>22</v>
      </c>
      <c r="R144" s="105">
        <v>5.4144465662466699</v>
      </c>
      <c r="S144" s="106">
        <v>22</v>
      </c>
      <c r="T144" s="105">
        <v>5.7419927463492497</v>
      </c>
      <c r="U144" s="106">
        <v>21</v>
      </c>
      <c r="V144" s="105">
        <v>7.1245679782051896</v>
      </c>
      <c r="W144" s="106">
        <v>26</v>
      </c>
      <c r="Z144" s="105">
        <v>9.9527643010817695</v>
      </c>
      <c r="AA144" s="106">
        <v>24</v>
      </c>
    </row>
    <row r="145" spans="1:27" x14ac:dyDescent="0.3">
      <c r="A145" s="103" t="s">
        <v>129</v>
      </c>
      <c r="B145" s="104">
        <v>43986</v>
      </c>
      <c r="C145" s="105">
        <v>1994.7791999999999</v>
      </c>
      <c r="D145" s="105">
        <v>2.11168418456931</v>
      </c>
      <c r="E145" s="106">
        <v>38</v>
      </c>
      <c r="F145" s="105">
        <v>2.2010092432635</v>
      </c>
      <c r="G145" s="106">
        <v>37</v>
      </c>
      <c r="H145" s="105">
        <v>2.9790086639355202</v>
      </c>
      <c r="I145" s="106">
        <v>15</v>
      </c>
      <c r="J145" s="105">
        <v>3.45238723898848</v>
      </c>
      <c r="K145" s="106">
        <v>15</v>
      </c>
      <c r="L145" s="105">
        <v>4.3782895629033396</v>
      </c>
      <c r="M145" s="106">
        <v>24</v>
      </c>
      <c r="N145" s="105">
        <v>4.8659386643243998</v>
      </c>
      <c r="O145" s="106">
        <v>27</v>
      </c>
      <c r="P145" s="105">
        <v>5.1065703966803397</v>
      </c>
      <c r="Q145" s="106">
        <v>27</v>
      </c>
      <c r="R145" s="105">
        <v>5.3538259887146404</v>
      </c>
      <c r="S145" s="106">
        <v>24</v>
      </c>
      <c r="T145" s="105">
        <v>5.7246478719850096</v>
      </c>
      <c r="U145" s="106">
        <v>23</v>
      </c>
      <c r="V145" s="105">
        <v>7.22680727982946</v>
      </c>
      <c r="W145" s="106">
        <v>18</v>
      </c>
      <c r="Z145" s="105">
        <v>9.9787555406948698</v>
      </c>
      <c r="AA145" s="106">
        <v>22</v>
      </c>
    </row>
    <row r="146" spans="1:27" x14ac:dyDescent="0.3">
      <c r="A146" s="103" t="s">
        <v>130</v>
      </c>
      <c r="B146" s="104">
        <v>43986</v>
      </c>
      <c r="C146" s="105">
        <v>296.49419999999998</v>
      </c>
      <c r="D146" s="105">
        <v>3.23795594733634</v>
      </c>
      <c r="E146" s="106">
        <v>7</v>
      </c>
      <c r="F146" s="105">
        <v>3.0250381918020399</v>
      </c>
      <c r="G146" s="106">
        <v>12</v>
      </c>
      <c r="H146" s="105">
        <v>3.1340324933881898</v>
      </c>
      <c r="I146" s="106">
        <v>12</v>
      </c>
      <c r="J146" s="105">
        <v>3.6631249060936999</v>
      </c>
      <c r="K146" s="106">
        <v>9</v>
      </c>
      <c r="L146" s="105">
        <v>5.1764006563416904</v>
      </c>
      <c r="M146" s="106">
        <v>4</v>
      </c>
      <c r="N146" s="105">
        <v>5.7693559107436201</v>
      </c>
      <c r="O146" s="106">
        <v>7</v>
      </c>
      <c r="P146" s="105">
        <v>5.50538066145225</v>
      </c>
      <c r="Q146" s="106">
        <v>8</v>
      </c>
      <c r="R146" s="105">
        <v>5.5733214489404403</v>
      </c>
      <c r="S146" s="106">
        <v>12</v>
      </c>
      <c r="T146" s="105">
        <v>5.8735969532025001</v>
      </c>
      <c r="U146" s="106">
        <v>13</v>
      </c>
      <c r="V146" s="105">
        <v>7.2453936874345297</v>
      </c>
      <c r="W146" s="106">
        <v>14</v>
      </c>
      <c r="Z146" s="105">
        <v>10.032998433085201</v>
      </c>
      <c r="AA146" s="106">
        <v>13</v>
      </c>
    </row>
    <row r="147" spans="1:27" x14ac:dyDescent="0.3">
      <c r="A147" s="103" t="s">
        <v>131</v>
      </c>
      <c r="B147" s="104">
        <v>43986</v>
      </c>
      <c r="C147" s="105">
        <v>2150.8200000000002</v>
      </c>
      <c r="D147" s="105">
        <v>4.1463083582772304</v>
      </c>
      <c r="E147" s="106">
        <v>2</v>
      </c>
      <c r="F147" s="105">
        <v>3.9117735913507201</v>
      </c>
      <c r="G147" s="106">
        <v>3</v>
      </c>
      <c r="H147" s="105">
        <v>3.8436886457560799</v>
      </c>
      <c r="I147" s="106">
        <v>2</v>
      </c>
      <c r="J147" s="105">
        <v>3.9439086376318002</v>
      </c>
      <c r="K147" s="106">
        <v>4</v>
      </c>
      <c r="L147" s="105">
        <v>5.0786243539647602</v>
      </c>
      <c r="M147" s="106">
        <v>5</v>
      </c>
      <c r="N147" s="105">
        <v>5.9214784410408798</v>
      </c>
      <c r="O147" s="106">
        <v>4</v>
      </c>
      <c r="P147" s="105">
        <v>5.6486890030466501</v>
      </c>
      <c r="Q147" s="106">
        <v>3</v>
      </c>
      <c r="R147" s="105">
        <v>5.7483147045995802</v>
      </c>
      <c r="S147" s="106">
        <v>3</v>
      </c>
      <c r="T147" s="105">
        <v>6.0203050945545602</v>
      </c>
      <c r="U147" s="106">
        <v>4</v>
      </c>
      <c r="V147" s="105">
        <v>7.36952367999793</v>
      </c>
      <c r="W147" s="106">
        <v>3</v>
      </c>
      <c r="Z147" s="105">
        <v>10.024239200034501</v>
      </c>
      <c r="AA147" s="106">
        <v>14</v>
      </c>
    </row>
    <row r="148" spans="1:27" x14ac:dyDescent="0.3">
      <c r="A148" s="103" t="s">
        <v>132</v>
      </c>
      <c r="B148" s="104">
        <v>43986</v>
      </c>
      <c r="C148" s="105">
        <v>2422.0288</v>
      </c>
      <c r="D148" s="105">
        <v>2.8168023684815902</v>
      </c>
      <c r="E148" s="106">
        <v>16</v>
      </c>
      <c r="F148" s="105">
        <v>2.65692064147553</v>
      </c>
      <c r="G148" s="106">
        <v>21</v>
      </c>
      <c r="H148" s="105">
        <v>2.77866764122887</v>
      </c>
      <c r="I148" s="106">
        <v>27</v>
      </c>
      <c r="J148" s="105">
        <v>3.2073947054226402</v>
      </c>
      <c r="K148" s="106">
        <v>27</v>
      </c>
      <c r="L148" s="105">
        <v>4.39873121332898</v>
      </c>
      <c r="M148" s="106">
        <v>23</v>
      </c>
      <c r="N148" s="105">
        <v>5.0740000420339202</v>
      </c>
      <c r="O148" s="106">
        <v>26</v>
      </c>
      <c r="P148" s="105">
        <v>5.1208017592784199</v>
      </c>
      <c r="Q148" s="106">
        <v>26</v>
      </c>
      <c r="R148" s="105">
        <v>5.2222581502723298</v>
      </c>
      <c r="S148" s="106">
        <v>28</v>
      </c>
      <c r="T148" s="105">
        <v>5.5271701211542199</v>
      </c>
      <c r="U148" s="106">
        <v>29</v>
      </c>
      <c r="V148" s="105">
        <v>7.0556042107309702</v>
      </c>
      <c r="W148" s="106">
        <v>28</v>
      </c>
      <c r="Z148" s="105">
        <v>9.8833360787909896</v>
      </c>
      <c r="AA148" s="106">
        <v>27</v>
      </c>
    </row>
    <row r="149" spans="1:27" x14ac:dyDescent="0.3">
      <c r="A149" s="103" t="s">
        <v>133</v>
      </c>
      <c r="B149" s="104">
        <v>43986</v>
      </c>
      <c r="C149" s="105">
        <v>1553.0952</v>
      </c>
      <c r="D149" s="105">
        <v>1.8943157392041801</v>
      </c>
      <c r="E149" s="106">
        <v>41</v>
      </c>
      <c r="F149" s="105">
        <v>2.3662734569765602</v>
      </c>
      <c r="G149" s="106">
        <v>30</v>
      </c>
      <c r="H149" s="105">
        <v>2.5054513918258299</v>
      </c>
      <c r="I149" s="106">
        <v>38</v>
      </c>
      <c r="J149" s="105">
        <v>2.79732138840129</v>
      </c>
      <c r="K149" s="106">
        <v>36</v>
      </c>
      <c r="L149" s="105">
        <v>3.3883225542578401</v>
      </c>
      <c r="M149" s="106">
        <v>35</v>
      </c>
      <c r="N149" s="105">
        <v>3.7158031870275798</v>
      </c>
      <c r="O149" s="106">
        <v>41</v>
      </c>
      <c r="P149" s="105">
        <v>4.2364128771004701</v>
      </c>
      <c r="Q149" s="106">
        <v>36</v>
      </c>
      <c r="R149" s="105">
        <v>4.5306190116152099</v>
      </c>
      <c r="S149" s="106">
        <v>36</v>
      </c>
      <c r="T149" s="105">
        <v>4.9215736604766098</v>
      </c>
      <c r="U149" s="106">
        <v>36</v>
      </c>
      <c r="V149" s="105">
        <v>6.4525554985670697</v>
      </c>
      <c r="W149" s="106">
        <v>31</v>
      </c>
      <c r="Z149" s="105">
        <v>8.4237175681206793</v>
      </c>
      <c r="AA149" s="106">
        <v>32</v>
      </c>
    </row>
    <row r="150" spans="1:27" x14ac:dyDescent="0.3">
      <c r="A150" s="103" t="s">
        <v>134</v>
      </c>
      <c r="B150" s="104">
        <v>43986</v>
      </c>
      <c r="C150" s="105">
        <v>1953.5199</v>
      </c>
      <c r="D150" s="105">
        <v>2.4758273755615101</v>
      </c>
      <c r="E150" s="106">
        <v>30</v>
      </c>
      <c r="F150" s="105">
        <v>2.1777244240643499</v>
      </c>
      <c r="G150" s="106">
        <v>38</v>
      </c>
      <c r="H150" s="105">
        <v>2.4551946420760098</v>
      </c>
      <c r="I150" s="106">
        <v>40</v>
      </c>
      <c r="J150" s="105">
        <v>2.78291272007261</v>
      </c>
      <c r="K150" s="106">
        <v>37</v>
      </c>
      <c r="L150" s="105">
        <v>3.4151671379009798</v>
      </c>
      <c r="M150" s="106">
        <v>33</v>
      </c>
      <c r="N150" s="105">
        <v>4.7878755833959703</v>
      </c>
      <c r="O150" s="106">
        <v>30</v>
      </c>
      <c r="P150" s="105">
        <v>5.0700287641593498</v>
      </c>
      <c r="Q150" s="106">
        <v>28</v>
      </c>
      <c r="R150" s="105">
        <v>5.2837580063207499</v>
      </c>
      <c r="S150" s="106">
        <v>27</v>
      </c>
      <c r="T150" s="105">
        <v>5.62988209810693</v>
      </c>
      <c r="U150" s="106">
        <v>26</v>
      </c>
      <c r="V150" s="105">
        <v>7.1652650209914999</v>
      </c>
      <c r="W150" s="106">
        <v>23</v>
      </c>
      <c r="Z150" s="105">
        <v>10.0766008433463</v>
      </c>
      <c r="AA150" s="106">
        <v>9</v>
      </c>
    </row>
    <row r="151" spans="1:27" x14ac:dyDescent="0.3">
      <c r="A151" s="103" t="s">
        <v>135</v>
      </c>
      <c r="B151" s="104">
        <v>43986</v>
      </c>
      <c r="C151" s="105">
        <v>1952.4811999999999</v>
      </c>
      <c r="D151" s="105">
        <v>2.81181857091206</v>
      </c>
      <c r="E151" s="106">
        <v>17</v>
      </c>
      <c r="F151" s="105">
        <v>2.8116284340761202</v>
      </c>
      <c r="G151" s="106">
        <v>16</v>
      </c>
      <c r="H151" s="105">
        <v>2.6115464684944998</v>
      </c>
      <c r="I151" s="106">
        <v>33</v>
      </c>
      <c r="J151" s="105">
        <v>3.2166891380831801</v>
      </c>
      <c r="K151" s="106">
        <v>25</v>
      </c>
      <c r="L151" s="105">
        <v>3.5472889962262499</v>
      </c>
      <c r="M151" s="106">
        <v>30</v>
      </c>
      <c r="N151" s="105">
        <v>4.5587882513935698</v>
      </c>
      <c r="O151" s="106">
        <v>33</v>
      </c>
      <c r="P151" s="105"/>
      <c r="Q151" s="106"/>
      <c r="R151" s="105"/>
      <c r="S151" s="106"/>
      <c r="T151" s="105"/>
      <c r="U151" s="106"/>
      <c r="V151" s="105"/>
      <c r="W151" s="106"/>
      <c r="Z151" s="105">
        <v>4.8259617573490798</v>
      </c>
      <c r="AA151" s="106">
        <v>43</v>
      </c>
    </row>
    <row r="152" spans="1:27" x14ac:dyDescent="0.3">
      <c r="A152" s="103" t="s">
        <v>136</v>
      </c>
      <c r="B152" s="104">
        <v>43986</v>
      </c>
      <c r="C152" s="105">
        <v>1954.1992</v>
      </c>
      <c r="D152" s="105">
        <v>2.5141952830045602</v>
      </c>
      <c r="E152" s="106">
        <v>27</v>
      </c>
      <c r="F152" s="105">
        <v>2.2629161911489</v>
      </c>
      <c r="G152" s="106">
        <v>33</v>
      </c>
      <c r="H152" s="105">
        <v>2.5149677282260101</v>
      </c>
      <c r="I152" s="106">
        <v>37</v>
      </c>
      <c r="J152" s="105">
        <v>2.8130961390208</v>
      </c>
      <c r="K152" s="106">
        <v>35</v>
      </c>
      <c r="L152" s="105">
        <v>3.4687014613318201</v>
      </c>
      <c r="M152" s="106">
        <v>31</v>
      </c>
      <c r="N152" s="105">
        <v>4.8246650135310896</v>
      </c>
      <c r="O152" s="106">
        <v>29</v>
      </c>
      <c r="P152" s="105"/>
      <c r="Q152" s="106"/>
      <c r="R152" s="105"/>
      <c r="S152" s="106"/>
      <c r="T152" s="105"/>
      <c r="U152" s="106"/>
      <c r="V152" s="105"/>
      <c r="W152" s="106"/>
      <c r="Z152" s="105">
        <v>5.0213431236139003</v>
      </c>
      <c r="AA152" s="106">
        <v>39</v>
      </c>
    </row>
    <row r="153" spans="1:27" x14ac:dyDescent="0.3">
      <c r="A153" s="103" t="s">
        <v>137</v>
      </c>
      <c r="B153" s="104">
        <v>43986</v>
      </c>
      <c r="C153" s="105">
        <v>1953.8797</v>
      </c>
      <c r="D153" s="105">
        <v>2.5538415236847598</v>
      </c>
      <c r="E153" s="106">
        <v>23</v>
      </c>
      <c r="F153" s="105">
        <v>2.2034858440656699</v>
      </c>
      <c r="G153" s="106">
        <v>36</v>
      </c>
      <c r="H153" s="105">
        <v>2.4651600004998002</v>
      </c>
      <c r="I153" s="106">
        <v>39</v>
      </c>
      <c r="J153" s="105">
        <v>2.78079508129386</v>
      </c>
      <c r="K153" s="106">
        <v>38</v>
      </c>
      <c r="L153" s="105">
        <v>3.4166577982470701</v>
      </c>
      <c r="M153" s="106">
        <v>32</v>
      </c>
      <c r="N153" s="105">
        <v>4.7875032295097304</v>
      </c>
      <c r="O153" s="106">
        <v>31</v>
      </c>
      <c r="P153" s="105"/>
      <c r="Q153" s="106"/>
      <c r="R153" s="105"/>
      <c r="S153" s="106"/>
      <c r="T153" s="105"/>
      <c r="U153" s="106"/>
      <c r="V153" s="105"/>
      <c r="W153" s="106"/>
      <c r="Z153" s="105">
        <v>4.9816593311115103</v>
      </c>
      <c r="AA153" s="106">
        <v>41</v>
      </c>
    </row>
    <row r="154" spans="1:27" x14ac:dyDescent="0.3">
      <c r="A154" s="103" t="s">
        <v>138</v>
      </c>
      <c r="B154" s="104">
        <v>43986</v>
      </c>
      <c r="C154" s="105">
        <v>1954.0433</v>
      </c>
      <c r="D154" s="105">
        <v>2.48824139861537</v>
      </c>
      <c r="E154" s="106">
        <v>28</v>
      </c>
      <c r="F154" s="105">
        <v>2.2799143413588401</v>
      </c>
      <c r="G154" s="106">
        <v>32</v>
      </c>
      <c r="H154" s="105">
        <v>2.5544329815551099</v>
      </c>
      <c r="I154" s="106">
        <v>35</v>
      </c>
      <c r="J154" s="105">
        <v>2.8558416376254101</v>
      </c>
      <c r="K154" s="106">
        <v>33</v>
      </c>
      <c r="L154" s="105">
        <v>3.39855309974249</v>
      </c>
      <c r="M154" s="106">
        <v>34</v>
      </c>
      <c r="N154" s="105">
        <v>4.7572569174930504</v>
      </c>
      <c r="O154" s="106">
        <v>32</v>
      </c>
      <c r="P154" s="105"/>
      <c r="Q154" s="106"/>
      <c r="R154" s="105"/>
      <c r="S154" s="106"/>
      <c r="T154" s="105"/>
      <c r="U154" s="106"/>
      <c r="V154" s="105"/>
      <c r="W154" s="106"/>
      <c r="Z154" s="105">
        <v>4.9955700426745899</v>
      </c>
      <c r="AA154" s="106">
        <v>40</v>
      </c>
    </row>
    <row r="155" spans="1:27" x14ac:dyDescent="0.3">
      <c r="A155" s="103" t="s">
        <v>139</v>
      </c>
      <c r="B155" s="104">
        <v>43986</v>
      </c>
      <c r="C155" s="105">
        <v>2751.9182999999998</v>
      </c>
      <c r="D155" s="105">
        <v>2.4764588232309999</v>
      </c>
      <c r="E155" s="106">
        <v>29</v>
      </c>
      <c r="F155" s="105">
        <v>2.0977591680716401</v>
      </c>
      <c r="G155" s="106">
        <v>39</v>
      </c>
      <c r="H155" s="105">
        <v>2.31721102181461</v>
      </c>
      <c r="I155" s="106">
        <v>42</v>
      </c>
      <c r="J155" s="105">
        <v>2.8665430987868699</v>
      </c>
      <c r="K155" s="106">
        <v>32</v>
      </c>
      <c r="L155" s="105">
        <v>4.6392021299046799</v>
      </c>
      <c r="M155" s="106">
        <v>20</v>
      </c>
      <c r="N155" s="105">
        <v>5.1633145507982503</v>
      </c>
      <c r="O155" s="106">
        <v>24</v>
      </c>
      <c r="P155" s="105">
        <v>5.1700063483609702</v>
      </c>
      <c r="Q155" s="106">
        <v>25</v>
      </c>
      <c r="R155" s="105">
        <v>5.3030467318499497</v>
      </c>
      <c r="S155" s="106">
        <v>26</v>
      </c>
      <c r="T155" s="105">
        <v>5.6130087381528</v>
      </c>
      <c r="U155" s="106">
        <v>27</v>
      </c>
      <c r="V155" s="105">
        <v>7.1595173641207301</v>
      </c>
      <c r="W155" s="106">
        <v>24</v>
      </c>
      <c r="Z155" s="105">
        <v>9.9957631013602999</v>
      </c>
      <c r="AA155" s="106">
        <v>19</v>
      </c>
    </row>
    <row r="156" spans="1:27" x14ac:dyDescent="0.3">
      <c r="A156" s="103" t="s">
        <v>140</v>
      </c>
      <c r="B156" s="104">
        <v>43986</v>
      </c>
      <c r="C156" s="105">
        <v>1054.2952</v>
      </c>
      <c r="D156" s="105">
        <v>2.9048730553363802</v>
      </c>
      <c r="E156" s="106">
        <v>11</v>
      </c>
      <c r="F156" s="105">
        <v>2.9307358892539699</v>
      </c>
      <c r="G156" s="106">
        <v>14</v>
      </c>
      <c r="H156" s="105">
        <v>2.94785183062212</v>
      </c>
      <c r="I156" s="106">
        <v>18</v>
      </c>
      <c r="J156" s="105">
        <v>2.8142015484091498</v>
      </c>
      <c r="K156" s="106">
        <v>34</v>
      </c>
      <c r="L156" s="105">
        <v>2.8375327260432202</v>
      </c>
      <c r="M156" s="106">
        <v>42</v>
      </c>
      <c r="N156" s="105">
        <v>3.0515509797896301</v>
      </c>
      <c r="O156" s="106">
        <v>42</v>
      </c>
      <c r="P156" s="105">
        <v>3.8989740598936198</v>
      </c>
      <c r="Q156" s="106">
        <v>38</v>
      </c>
      <c r="R156" s="105">
        <v>4.2839277194950904</v>
      </c>
      <c r="S156" s="106">
        <v>38</v>
      </c>
      <c r="T156" s="105">
        <v>4.62472352453198</v>
      </c>
      <c r="U156" s="106">
        <v>38</v>
      </c>
      <c r="V156" s="105"/>
      <c r="W156" s="106"/>
      <c r="Z156" s="105">
        <v>4.8609815278161799</v>
      </c>
      <c r="AA156" s="106">
        <v>42</v>
      </c>
    </row>
    <row r="157" spans="1:27" x14ac:dyDescent="0.3">
      <c r="A157" s="103" t="s">
        <v>141</v>
      </c>
      <c r="B157" s="104">
        <v>43986</v>
      </c>
      <c r="C157" s="105">
        <v>54.770400000000002</v>
      </c>
      <c r="D157" s="105">
        <v>3.9989482218395498</v>
      </c>
      <c r="E157" s="106">
        <v>3</v>
      </c>
      <c r="F157" s="105">
        <v>3.4663627663693899</v>
      </c>
      <c r="G157" s="106">
        <v>6</v>
      </c>
      <c r="H157" s="105">
        <v>3.3628199402997301</v>
      </c>
      <c r="I157" s="106">
        <v>6</v>
      </c>
      <c r="J157" s="105">
        <v>3.4413511648598001</v>
      </c>
      <c r="K157" s="106">
        <v>18</v>
      </c>
      <c r="L157" s="105">
        <v>4.0878946250784303</v>
      </c>
      <c r="M157" s="106">
        <v>27</v>
      </c>
      <c r="N157" s="105">
        <v>4.8510151527228702</v>
      </c>
      <c r="O157" s="106">
        <v>28</v>
      </c>
      <c r="P157" s="105">
        <v>5.0155604572703298</v>
      </c>
      <c r="Q157" s="106">
        <v>29</v>
      </c>
      <c r="R157" s="105">
        <v>5.2153000702009296</v>
      </c>
      <c r="S157" s="106">
        <v>29</v>
      </c>
      <c r="T157" s="105">
        <v>5.5962927907717104</v>
      </c>
      <c r="U157" s="106">
        <v>28</v>
      </c>
      <c r="V157" s="105">
        <v>7.1907761470969103</v>
      </c>
      <c r="W157" s="106">
        <v>22</v>
      </c>
      <c r="Z157" s="105">
        <v>10.082045654929001</v>
      </c>
      <c r="AA157" s="106">
        <v>8</v>
      </c>
    </row>
    <row r="158" spans="1:27" x14ac:dyDescent="0.3">
      <c r="A158" s="103" t="s">
        <v>142</v>
      </c>
      <c r="B158" s="104">
        <v>43986</v>
      </c>
      <c r="C158" s="105">
        <v>4048.6187</v>
      </c>
      <c r="D158" s="105">
        <v>2.30538862251084</v>
      </c>
      <c r="E158" s="106">
        <v>34</v>
      </c>
      <c r="F158" s="105">
        <v>2.3624988256058299</v>
      </c>
      <c r="G158" s="106">
        <v>31</v>
      </c>
      <c r="H158" s="105">
        <v>2.6834679002742901</v>
      </c>
      <c r="I158" s="106">
        <v>31</v>
      </c>
      <c r="J158" s="105">
        <v>3.2598612222439902</v>
      </c>
      <c r="K158" s="106">
        <v>24</v>
      </c>
      <c r="L158" s="105">
        <v>4.5201987229797798</v>
      </c>
      <c r="M158" s="106">
        <v>21</v>
      </c>
      <c r="N158" s="105">
        <v>5.1535354093059897</v>
      </c>
      <c r="O158" s="106">
        <v>25</v>
      </c>
      <c r="P158" s="105">
        <v>5.1766459993321803</v>
      </c>
      <c r="Q158" s="106">
        <v>24</v>
      </c>
      <c r="R158" s="105">
        <v>5.32245292597936</v>
      </c>
      <c r="S158" s="106">
        <v>25</v>
      </c>
      <c r="T158" s="105">
        <v>5.6336687301111903</v>
      </c>
      <c r="U158" s="106">
        <v>25</v>
      </c>
      <c r="V158" s="105">
        <v>7.1161492508716897</v>
      </c>
      <c r="W158" s="106">
        <v>27</v>
      </c>
      <c r="Z158" s="105">
        <v>9.9276019307382004</v>
      </c>
      <c r="AA158" s="106">
        <v>25</v>
      </c>
    </row>
    <row r="159" spans="1:27" x14ac:dyDescent="0.3">
      <c r="A159" s="103" t="s">
        <v>143</v>
      </c>
      <c r="B159" s="104">
        <v>43986</v>
      </c>
      <c r="C159" s="105">
        <v>2744.7392</v>
      </c>
      <c r="D159" s="105">
        <v>2.1092111486904499</v>
      </c>
      <c r="E159" s="106">
        <v>39</v>
      </c>
      <c r="F159" s="105">
        <v>2.4717447342005698</v>
      </c>
      <c r="G159" s="106">
        <v>27</v>
      </c>
      <c r="H159" s="105">
        <v>2.6334164847722898</v>
      </c>
      <c r="I159" s="106">
        <v>32</v>
      </c>
      <c r="J159" s="105">
        <v>3.21603948558738</v>
      </c>
      <c r="K159" s="106">
        <v>26</v>
      </c>
      <c r="L159" s="105">
        <v>4.48503206872003</v>
      </c>
      <c r="M159" s="106">
        <v>22</v>
      </c>
      <c r="N159" s="105">
        <v>5.4801094170798796</v>
      </c>
      <c r="O159" s="106">
        <v>14</v>
      </c>
      <c r="P159" s="105">
        <v>5.3782831366249004</v>
      </c>
      <c r="Q159" s="106">
        <v>17</v>
      </c>
      <c r="R159" s="105">
        <v>5.4727708931670698</v>
      </c>
      <c r="S159" s="106">
        <v>17</v>
      </c>
      <c r="T159" s="105">
        <v>5.7462271736931596</v>
      </c>
      <c r="U159" s="106">
        <v>20</v>
      </c>
      <c r="V159" s="105">
        <v>7.2138604470624497</v>
      </c>
      <c r="W159" s="106">
        <v>20</v>
      </c>
      <c r="Z159" s="105">
        <v>9.9866985534211192</v>
      </c>
      <c r="AA159" s="106">
        <v>21</v>
      </c>
    </row>
    <row r="160" spans="1:27" x14ac:dyDescent="0.3">
      <c r="A160" s="103" t="s">
        <v>144</v>
      </c>
      <c r="B160" s="104">
        <v>43986</v>
      </c>
      <c r="C160" s="105">
        <v>3635.3402000000001</v>
      </c>
      <c r="D160" s="105">
        <v>3.3316841853779899</v>
      </c>
      <c r="E160" s="106">
        <v>5</v>
      </c>
      <c r="F160" s="105">
        <v>3.3661135649768101</v>
      </c>
      <c r="G160" s="106">
        <v>8</v>
      </c>
      <c r="H160" s="105">
        <v>3.2322620684983101</v>
      </c>
      <c r="I160" s="106">
        <v>10</v>
      </c>
      <c r="J160" s="105">
        <v>3.8034372384615902</v>
      </c>
      <c r="K160" s="106">
        <v>6</v>
      </c>
      <c r="L160" s="105">
        <v>4.8145751706013602</v>
      </c>
      <c r="M160" s="106">
        <v>13</v>
      </c>
      <c r="N160" s="105">
        <v>5.7942777171675299</v>
      </c>
      <c r="O160" s="106">
        <v>6</v>
      </c>
      <c r="P160" s="105">
        <v>5.5840356789866403</v>
      </c>
      <c r="Q160" s="106">
        <v>7</v>
      </c>
      <c r="R160" s="105">
        <v>5.6476023061413896</v>
      </c>
      <c r="S160" s="106">
        <v>6</v>
      </c>
      <c r="T160" s="105">
        <v>5.9083843918878403</v>
      </c>
      <c r="U160" s="106">
        <v>10</v>
      </c>
      <c r="V160" s="105">
        <v>7.2753568414884899</v>
      </c>
      <c r="W160" s="106">
        <v>13</v>
      </c>
      <c r="Z160" s="105">
        <v>10.009041887379301</v>
      </c>
      <c r="AA160" s="106">
        <v>16</v>
      </c>
    </row>
    <row r="161" spans="1:27" x14ac:dyDescent="0.3">
      <c r="A161" s="103" t="s">
        <v>145</v>
      </c>
      <c r="B161" s="104">
        <v>43986</v>
      </c>
      <c r="C161" s="105">
        <v>1300.2630999999999</v>
      </c>
      <c r="D161" s="105">
        <v>3.3267453481679001</v>
      </c>
      <c r="E161" s="106">
        <v>6</v>
      </c>
      <c r="F161" s="105">
        <v>3.43876307409163</v>
      </c>
      <c r="G161" s="106">
        <v>7</v>
      </c>
      <c r="H161" s="105">
        <v>3.43617784449164</v>
      </c>
      <c r="I161" s="106">
        <v>5</v>
      </c>
      <c r="J161" s="105">
        <v>3.8822102717770699</v>
      </c>
      <c r="K161" s="106">
        <v>5</v>
      </c>
      <c r="L161" s="105">
        <v>4.8504168866043704</v>
      </c>
      <c r="M161" s="106">
        <v>12</v>
      </c>
      <c r="N161" s="105">
        <v>5.4838188778405597</v>
      </c>
      <c r="O161" s="106">
        <v>13</v>
      </c>
      <c r="P161" s="105">
        <v>5.4538464109141396</v>
      </c>
      <c r="Q161" s="106">
        <v>13</v>
      </c>
      <c r="R161" s="105">
        <v>5.6268074195589204</v>
      </c>
      <c r="S161" s="106">
        <v>7</v>
      </c>
      <c r="T161" s="105">
        <v>5.9479241811753596</v>
      </c>
      <c r="U161" s="106">
        <v>7</v>
      </c>
      <c r="V161" s="105">
        <v>7.3536398954389099</v>
      </c>
      <c r="W161" s="106">
        <v>5</v>
      </c>
      <c r="Z161" s="105">
        <v>7.6534166980687504</v>
      </c>
      <c r="AA161" s="106">
        <v>35</v>
      </c>
    </row>
    <row r="162" spans="1:27" x14ac:dyDescent="0.3">
      <c r="A162" s="103" t="s">
        <v>146</v>
      </c>
      <c r="B162" s="104">
        <v>43986</v>
      </c>
      <c r="C162" s="105">
        <v>2112.4254999999998</v>
      </c>
      <c r="D162" s="105">
        <v>2.9289773588049299</v>
      </c>
      <c r="E162" s="106">
        <v>10</v>
      </c>
      <c r="F162" s="105">
        <v>3.1184553900571399</v>
      </c>
      <c r="G162" s="106">
        <v>10</v>
      </c>
      <c r="H162" s="105">
        <v>3.2084089432139802</v>
      </c>
      <c r="I162" s="106">
        <v>11</v>
      </c>
      <c r="J162" s="105">
        <v>3.3904144930712001</v>
      </c>
      <c r="K162" s="106">
        <v>19</v>
      </c>
      <c r="L162" s="105">
        <v>4.7002172193195104</v>
      </c>
      <c r="M162" s="106">
        <v>17</v>
      </c>
      <c r="N162" s="105">
        <v>5.3264095276412498</v>
      </c>
      <c r="O162" s="106">
        <v>20</v>
      </c>
      <c r="P162" s="105">
        <v>5.3381307234992397</v>
      </c>
      <c r="Q162" s="106">
        <v>19</v>
      </c>
      <c r="R162" s="105">
        <v>5.4564911730311403</v>
      </c>
      <c r="S162" s="106">
        <v>19</v>
      </c>
      <c r="T162" s="105">
        <v>5.7644432548060598</v>
      </c>
      <c r="U162" s="106">
        <v>19</v>
      </c>
      <c r="V162" s="105">
        <v>7.2261891858013403</v>
      </c>
      <c r="W162" s="106">
        <v>19</v>
      </c>
      <c r="Z162" s="105">
        <v>9.6152416854761604</v>
      </c>
      <c r="AA162" s="106">
        <v>30</v>
      </c>
    </row>
    <row r="163" spans="1:27" x14ac:dyDescent="0.3">
      <c r="A163" s="103" t="s">
        <v>147</v>
      </c>
      <c r="B163" s="104">
        <v>43986</v>
      </c>
      <c r="C163" s="105">
        <v>10.772600000000001</v>
      </c>
      <c r="D163" s="105">
        <v>2.7107818563247799</v>
      </c>
      <c r="E163" s="106">
        <v>20</v>
      </c>
      <c r="F163" s="105">
        <v>2.37222041687864</v>
      </c>
      <c r="G163" s="106">
        <v>29</v>
      </c>
      <c r="H163" s="105">
        <v>2.7119903408564401</v>
      </c>
      <c r="I163" s="106">
        <v>29</v>
      </c>
      <c r="J163" s="105">
        <v>2.7619065319321998</v>
      </c>
      <c r="K163" s="106">
        <v>40</v>
      </c>
      <c r="L163" s="105">
        <v>3.1232445354104699</v>
      </c>
      <c r="M163" s="106">
        <v>41</v>
      </c>
      <c r="N163" s="105">
        <v>3.7661460096749102</v>
      </c>
      <c r="O163" s="106">
        <v>40</v>
      </c>
      <c r="P163" s="105">
        <v>4.2180280991226198</v>
      </c>
      <c r="Q163" s="106">
        <v>37</v>
      </c>
      <c r="R163" s="105">
        <v>4.49846841200897</v>
      </c>
      <c r="S163" s="106">
        <v>37</v>
      </c>
      <c r="T163" s="105">
        <v>4.79297057210169</v>
      </c>
      <c r="U163" s="106">
        <v>37</v>
      </c>
      <c r="V163" s="105"/>
      <c r="W163" s="106"/>
      <c r="Z163" s="105">
        <v>5.2907879924953196</v>
      </c>
      <c r="AA163" s="106">
        <v>38</v>
      </c>
    </row>
    <row r="164" spans="1:27" x14ac:dyDescent="0.3">
      <c r="A164" s="103" t="s">
        <v>148</v>
      </c>
      <c r="B164" s="104">
        <v>43986</v>
      </c>
      <c r="C164" s="105">
        <v>4897.1274000000003</v>
      </c>
      <c r="D164" s="105">
        <v>2.7557111923299802</v>
      </c>
      <c r="E164" s="106">
        <v>19</v>
      </c>
      <c r="F164" s="105">
        <v>2.7568730343735202</v>
      </c>
      <c r="G164" s="106">
        <v>17</v>
      </c>
      <c r="H164" s="105">
        <v>2.8007685410329501</v>
      </c>
      <c r="I164" s="106">
        <v>24</v>
      </c>
      <c r="J164" s="105">
        <v>3.49454872727273</v>
      </c>
      <c r="K164" s="106">
        <v>11</v>
      </c>
      <c r="L164" s="105">
        <v>5.0703026078232201</v>
      </c>
      <c r="M164" s="106">
        <v>6</v>
      </c>
      <c r="N164" s="105">
        <v>5.6739757946103504</v>
      </c>
      <c r="O164" s="106">
        <v>8</v>
      </c>
      <c r="P164" s="105">
        <v>5.4812072719834699</v>
      </c>
      <c r="Q164" s="106">
        <v>12</v>
      </c>
      <c r="R164" s="105">
        <v>5.5948487992127403</v>
      </c>
      <c r="S164" s="106">
        <v>10</v>
      </c>
      <c r="T164" s="105">
        <v>5.9349216237647502</v>
      </c>
      <c r="U164" s="106">
        <v>8</v>
      </c>
      <c r="V164" s="105">
        <v>7.3281237497090901</v>
      </c>
      <c r="W164" s="106">
        <v>6</v>
      </c>
      <c r="Z164" s="105">
        <v>10.1004031450785</v>
      </c>
      <c r="AA164" s="106">
        <v>7</v>
      </c>
    </row>
    <row r="165" spans="1:27" x14ac:dyDescent="0.3">
      <c r="A165" s="103" t="s">
        <v>149</v>
      </c>
      <c r="B165" s="104">
        <v>43986</v>
      </c>
      <c r="C165" s="105">
        <v>1124.4756</v>
      </c>
      <c r="D165" s="105">
        <v>1.71394603524744</v>
      </c>
      <c r="E165" s="106">
        <v>43</v>
      </c>
      <c r="F165" s="105">
        <v>0.77150481667028403</v>
      </c>
      <c r="G165" s="106">
        <v>43</v>
      </c>
      <c r="H165" s="105">
        <v>2.2870842103266602</v>
      </c>
      <c r="I165" s="106">
        <v>43</v>
      </c>
      <c r="J165" s="105">
        <v>2.5884361665364199</v>
      </c>
      <c r="K165" s="106">
        <v>43</v>
      </c>
      <c r="L165" s="105">
        <v>3.3246356101983299</v>
      </c>
      <c r="M165" s="106">
        <v>37</v>
      </c>
      <c r="N165" s="105">
        <v>4.1915187179784104</v>
      </c>
      <c r="O165" s="106">
        <v>36</v>
      </c>
      <c r="P165" s="105">
        <v>4.5317279192747097</v>
      </c>
      <c r="Q165" s="106">
        <v>33</v>
      </c>
      <c r="R165" s="105">
        <v>4.7821641203025198</v>
      </c>
      <c r="S165" s="106">
        <v>33</v>
      </c>
      <c r="T165" s="105">
        <v>5.1624627978367696</v>
      </c>
      <c r="U165" s="106">
        <v>32</v>
      </c>
      <c r="V165" s="105"/>
      <c r="W165" s="106"/>
      <c r="Z165" s="105">
        <v>6.0176945695364203</v>
      </c>
      <c r="AA165" s="106">
        <v>37</v>
      </c>
    </row>
    <row r="166" spans="1:27" x14ac:dyDescent="0.3">
      <c r="A166" s="103" t="s">
        <v>150</v>
      </c>
      <c r="B166" s="104">
        <v>43986</v>
      </c>
      <c r="C166" s="105">
        <v>260.80380000000002</v>
      </c>
      <c r="D166" s="105">
        <v>3.0372099925550802</v>
      </c>
      <c r="E166" s="106">
        <v>9</v>
      </c>
      <c r="F166" s="105">
        <v>4.2700325224398501</v>
      </c>
      <c r="G166" s="106">
        <v>2</v>
      </c>
      <c r="H166" s="105">
        <v>3.8294965462672299</v>
      </c>
      <c r="I166" s="106">
        <v>3</v>
      </c>
      <c r="J166" s="105">
        <v>4.32768836100876</v>
      </c>
      <c r="K166" s="106">
        <v>2</v>
      </c>
      <c r="L166" s="105">
        <v>5.4657749230491497</v>
      </c>
      <c r="M166" s="106">
        <v>2</v>
      </c>
      <c r="N166" s="105">
        <v>5.50376867776904</v>
      </c>
      <c r="O166" s="106">
        <v>12</v>
      </c>
      <c r="P166" s="105">
        <v>5.4851742344106196</v>
      </c>
      <c r="Q166" s="106">
        <v>10</v>
      </c>
      <c r="R166" s="105">
        <v>5.6191602154017897</v>
      </c>
      <c r="S166" s="106">
        <v>8</v>
      </c>
      <c r="T166" s="105">
        <v>5.9225552586329497</v>
      </c>
      <c r="U166" s="106">
        <v>9</v>
      </c>
      <c r="V166" s="105">
        <v>7.3155471769501599</v>
      </c>
      <c r="W166" s="106">
        <v>8</v>
      </c>
      <c r="Z166" s="105">
        <v>10.0572360929091</v>
      </c>
      <c r="AA166" s="106">
        <v>10</v>
      </c>
    </row>
    <row r="167" spans="1:27" x14ac:dyDescent="0.3">
      <c r="A167" s="103" t="s">
        <v>151</v>
      </c>
      <c r="B167" s="104">
        <v>43986</v>
      </c>
      <c r="C167" s="105">
        <v>1770.9987000000001</v>
      </c>
      <c r="D167" s="105">
        <v>2.88972834363121</v>
      </c>
      <c r="E167" s="106">
        <v>13</v>
      </c>
      <c r="F167" s="105">
        <v>3.2641001454368799</v>
      </c>
      <c r="G167" s="106">
        <v>9</v>
      </c>
      <c r="H167" s="105">
        <v>3.30408314688253</v>
      </c>
      <c r="I167" s="106">
        <v>8</v>
      </c>
      <c r="J167" s="105">
        <v>3.4474263001369101</v>
      </c>
      <c r="K167" s="106">
        <v>17</v>
      </c>
      <c r="L167" s="105">
        <v>3.94225528209203</v>
      </c>
      <c r="M167" s="106">
        <v>28</v>
      </c>
      <c r="N167" s="105">
        <v>4.2764001506782403</v>
      </c>
      <c r="O167" s="106">
        <v>34</v>
      </c>
      <c r="P167" s="105">
        <v>4.7067692186901304</v>
      </c>
      <c r="Q167" s="106">
        <v>30</v>
      </c>
      <c r="R167" s="105">
        <v>4.9628245363565604</v>
      </c>
      <c r="S167" s="106">
        <v>31</v>
      </c>
      <c r="T167" s="105">
        <v>5.2180302564150098</v>
      </c>
      <c r="U167" s="106">
        <v>31</v>
      </c>
      <c r="V167" s="105">
        <v>3.4971453753857702</v>
      </c>
      <c r="W167" s="106">
        <v>35</v>
      </c>
      <c r="Z167" s="105">
        <v>7.8839210662002301</v>
      </c>
      <c r="AA167" s="106">
        <v>34</v>
      </c>
    </row>
    <row r="168" spans="1:27" x14ac:dyDescent="0.3">
      <c r="A168" s="103" t="s">
        <v>152</v>
      </c>
      <c r="B168" s="104">
        <v>43986</v>
      </c>
      <c r="C168" s="105">
        <v>31.669899999999998</v>
      </c>
      <c r="D168" s="105">
        <v>4.6106379417584202</v>
      </c>
      <c r="E168" s="106">
        <v>1</v>
      </c>
      <c r="F168" s="105">
        <v>4.8040373919930897</v>
      </c>
      <c r="G168" s="106">
        <v>1</v>
      </c>
      <c r="H168" s="105">
        <v>4.6966045388998596</v>
      </c>
      <c r="I168" s="106">
        <v>1</v>
      </c>
      <c r="J168" s="105">
        <v>4.8743512615036204</v>
      </c>
      <c r="K168" s="106">
        <v>1</v>
      </c>
      <c r="L168" s="105">
        <v>5.6595205422250503</v>
      </c>
      <c r="M168" s="106">
        <v>1</v>
      </c>
      <c r="N168" s="105">
        <v>5.25886630680992</v>
      </c>
      <c r="O168" s="106">
        <v>23</v>
      </c>
      <c r="P168" s="105">
        <v>5.8112082436660701</v>
      </c>
      <c r="Q168" s="106">
        <v>1</v>
      </c>
      <c r="R168" s="105">
        <v>6.1661804634368904</v>
      </c>
      <c r="S168" s="106">
        <v>1</v>
      </c>
      <c r="T168" s="105">
        <v>6.5565651794574098</v>
      </c>
      <c r="U168" s="106">
        <v>1</v>
      </c>
      <c r="V168" s="105">
        <v>7.5338778101420996</v>
      </c>
      <c r="W168" s="106">
        <v>1</v>
      </c>
      <c r="Z168" s="105">
        <v>10.6137162355627</v>
      </c>
      <c r="AA168" s="106">
        <v>2</v>
      </c>
    </row>
    <row r="169" spans="1:27" x14ac:dyDescent="0.3">
      <c r="A169" s="103" t="s">
        <v>153</v>
      </c>
      <c r="B169" s="104">
        <v>43986</v>
      </c>
      <c r="C169" s="105">
        <v>27.096800000000002</v>
      </c>
      <c r="D169" s="105">
        <v>2.1553633115881699</v>
      </c>
      <c r="E169" s="106">
        <v>37</v>
      </c>
      <c r="F169" s="105">
        <v>1.7513813582173601</v>
      </c>
      <c r="G169" s="106">
        <v>42</v>
      </c>
      <c r="H169" s="105">
        <v>2.5413376149622402</v>
      </c>
      <c r="I169" s="106">
        <v>36</v>
      </c>
      <c r="J169" s="105">
        <v>2.7643240567310099</v>
      </c>
      <c r="K169" s="106">
        <v>39</v>
      </c>
      <c r="L169" s="105">
        <v>3.22427847070117</v>
      </c>
      <c r="M169" s="106">
        <v>39</v>
      </c>
      <c r="N169" s="105">
        <v>3.9452105851658801</v>
      </c>
      <c r="O169" s="106">
        <v>37</v>
      </c>
      <c r="P169" s="105">
        <v>4.41491302385118</v>
      </c>
      <c r="Q169" s="106">
        <v>35</v>
      </c>
      <c r="R169" s="105">
        <v>4.6960321867187202</v>
      </c>
      <c r="S169" s="106">
        <v>35</v>
      </c>
      <c r="T169" s="105">
        <v>5.0572987551137398</v>
      </c>
      <c r="U169" s="106">
        <v>35</v>
      </c>
      <c r="V169" s="105">
        <v>6.3659165505439601</v>
      </c>
      <c r="W169" s="106">
        <v>33</v>
      </c>
      <c r="Z169" s="105">
        <v>12.065607115235901</v>
      </c>
      <c r="AA169" s="106">
        <v>1</v>
      </c>
    </row>
    <row r="170" spans="1:27" x14ac:dyDescent="0.3">
      <c r="A170" s="103" t="s">
        <v>156</v>
      </c>
      <c r="B170" s="104">
        <v>43986</v>
      </c>
      <c r="C170" s="105">
        <v>3136.0239000000001</v>
      </c>
      <c r="D170" s="105">
        <v>2.2802111595465702</v>
      </c>
      <c r="E170" s="106">
        <v>35</v>
      </c>
      <c r="F170" s="105">
        <v>2.42332231527983</v>
      </c>
      <c r="G170" s="106">
        <v>28</v>
      </c>
      <c r="H170" s="105">
        <v>2.83395906630501</v>
      </c>
      <c r="I170" s="106">
        <v>22</v>
      </c>
      <c r="J170" s="105">
        <v>3.4583542787191099</v>
      </c>
      <c r="K170" s="106">
        <v>14</v>
      </c>
      <c r="L170" s="105">
        <v>4.7967222400180001</v>
      </c>
      <c r="M170" s="106">
        <v>16</v>
      </c>
      <c r="N170" s="105">
        <v>5.4718618547329196</v>
      </c>
      <c r="O170" s="106">
        <v>16</v>
      </c>
      <c r="P170" s="105">
        <v>5.3368722253024998</v>
      </c>
      <c r="Q170" s="106">
        <v>20</v>
      </c>
      <c r="R170" s="105">
        <v>5.4477301379166798</v>
      </c>
      <c r="S170" s="106">
        <v>20</v>
      </c>
      <c r="T170" s="105">
        <v>5.73925559705597</v>
      </c>
      <c r="U170" s="106">
        <v>22</v>
      </c>
      <c r="V170" s="105">
        <v>7.1526721548458498</v>
      </c>
      <c r="W170" s="106">
        <v>25</v>
      </c>
      <c r="Z170" s="105">
        <v>9.9182566031105495</v>
      </c>
      <c r="AA170" s="106">
        <v>26</v>
      </c>
    </row>
    <row r="171" spans="1:27" x14ac:dyDescent="0.3">
      <c r="A171" s="103" t="s">
        <v>157</v>
      </c>
      <c r="B171" s="104">
        <v>43986</v>
      </c>
      <c r="C171" s="105">
        <v>42.23</v>
      </c>
      <c r="D171" s="105">
        <v>2.2473559821288802</v>
      </c>
      <c r="E171" s="106">
        <v>36</v>
      </c>
      <c r="F171" s="105">
        <v>2.24763276191005</v>
      </c>
      <c r="G171" s="106">
        <v>34</v>
      </c>
      <c r="H171" s="105">
        <v>2.76727414020234</v>
      </c>
      <c r="I171" s="106">
        <v>28</v>
      </c>
      <c r="J171" s="105">
        <v>3.4927993035571898</v>
      </c>
      <c r="K171" s="106">
        <v>12</v>
      </c>
      <c r="L171" s="105">
        <v>4.6437192515168801</v>
      </c>
      <c r="M171" s="106">
        <v>19</v>
      </c>
      <c r="N171" s="105">
        <v>5.3259580991206503</v>
      </c>
      <c r="O171" s="106">
        <v>21</v>
      </c>
      <c r="P171" s="105">
        <v>5.3233259900908996</v>
      </c>
      <c r="Q171" s="106">
        <v>21</v>
      </c>
      <c r="R171" s="105">
        <v>5.4451450811696498</v>
      </c>
      <c r="S171" s="106">
        <v>21</v>
      </c>
      <c r="T171" s="105">
        <v>5.7728770586530196</v>
      </c>
      <c r="U171" s="106">
        <v>18</v>
      </c>
      <c r="V171" s="105">
        <v>7.2318525914221103</v>
      </c>
      <c r="W171" s="106">
        <v>17</v>
      </c>
      <c r="Z171" s="105">
        <v>10.008776398336099</v>
      </c>
      <c r="AA171" s="106">
        <v>17</v>
      </c>
    </row>
    <row r="172" spans="1:27" x14ac:dyDescent="0.3">
      <c r="A172" s="103" t="s">
        <v>158</v>
      </c>
      <c r="B172" s="104">
        <v>43986</v>
      </c>
      <c r="C172" s="105">
        <v>3161.1884</v>
      </c>
      <c r="D172" s="105">
        <v>2.3359640841160698</v>
      </c>
      <c r="E172" s="106">
        <v>33</v>
      </c>
      <c r="F172" s="105">
        <v>2.5068312226583802</v>
      </c>
      <c r="G172" s="106">
        <v>25</v>
      </c>
      <c r="H172" s="105">
        <v>2.9121154470155601</v>
      </c>
      <c r="I172" s="106">
        <v>19</v>
      </c>
      <c r="J172" s="105">
        <v>3.3899394069133399</v>
      </c>
      <c r="K172" s="106">
        <v>21</v>
      </c>
      <c r="L172" s="105">
        <v>4.9099460072407304</v>
      </c>
      <c r="M172" s="106">
        <v>11</v>
      </c>
      <c r="N172" s="105">
        <v>5.9682233561799798</v>
      </c>
      <c r="O172" s="106">
        <v>2</v>
      </c>
      <c r="P172" s="105">
        <v>5.6415170168957101</v>
      </c>
      <c r="Q172" s="106">
        <v>4</v>
      </c>
      <c r="R172" s="105">
        <v>5.6699516771163099</v>
      </c>
      <c r="S172" s="106">
        <v>5</v>
      </c>
      <c r="T172" s="105">
        <v>5.9503897341696899</v>
      </c>
      <c r="U172" s="106">
        <v>5</v>
      </c>
      <c r="V172" s="105">
        <v>7.2990753911030604</v>
      </c>
      <c r="W172" s="106">
        <v>11</v>
      </c>
      <c r="Z172" s="105">
        <v>10.1065942061343</v>
      </c>
      <c r="AA172" s="106">
        <v>6</v>
      </c>
    </row>
    <row r="173" spans="1:27" x14ac:dyDescent="0.3">
      <c r="A173" s="103" t="s">
        <v>159</v>
      </c>
      <c r="B173" s="104">
        <v>43986</v>
      </c>
      <c r="C173" s="105">
        <v>1969.0921000000001</v>
      </c>
      <c r="D173" s="105">
        <v>2.6824231058665302</v>
      </c>
      <c r="E173" s="106">
        <v>22</v>
      </c>
      <c r="F173" s="105">
        <v>2.7433968818472501</v>
      </c>
      <c r="G173" s="106">
        <v>18</v>
      </c>
      <c r="H173" s="105">
        <v>2.8028948161282798</v>
      </c>
      <c r="I173" s="106">
        <v>23</v>
      </c>
      <c r="J173" s="105">
        <v>2.6461147665040698</v>
      </c>
      <c r="K173" s="106">
        <v>42</v>
      </c>
      <c r="L173" s="105">
        <v>2.6539920691274101</v>
      </c>
      <c r="M173" s="106">
        <v>43</v>
      </c>
      <c r="N173" s="105">
        <v>2.66754261926144</v>
      </c>
      <c r="O173" s="106">
        <v>43</v>
      </c>
      <c r="P173" s="105">
        <v>3.5362803554004798</v>
      </c>
      <c r="Q173" s="106">
        <v>39</v>
      </c>
      <c r="R173" s="105">
        <v>3.8931207107480299</v>
      </c>
      <c r="S173" s="106">
        <v>39</v>
      </c>
      <c r="T173" s="105">
        <v>4.2285672445790103</v>
      </c>
      <c r="U173" s="106">
        <v>39</v>
      </c>
      <c r="V173" s="105">
        <v>6.3781121407552899</v>
      </c>
      <c r="W173" s="106">
        <v>32</v>
      </c>
      <c r="Z173" s="105">
        <v>7.9316544473757897</v>
      </c>
      <c r="AA173" s="106">
        <v>33</v>
      </c>
    </row>
    <row r="174" spans="1:27" x14ac:dyDescent="0.3">
      <c r="A174" s="103" t="s">
        <v>160</v>
      </c>
      <c r="B174" s="104">
        <v>43986</v>
      </c>
      <c r="C174" s="105">
        <v>1929.067</v>
      </c>
      <c r="D174" s="105">
        <v>2.78728554641217</v>
      </c>
      <c r="E174" s="106">
        <v>18</v>
      </c>
      <c r="F174" s="105">
        <v>3.06913988466277</v>
      </c>
      <c r="G174" s="106">
        <v>11</v>
      </c>
      <c r="H174" s="105">
        <v>2.9552520487429801</v>
      </c>
      <c r="I174" s="106">
        <v>16</v>
      </c>
      <c r="J174" s="105">
        <v>3.4521179004347302</v>
      </c>
      <c r="K174" s="106">
        <v>16</v>
      </c>
      <c r="L174" s="105">
        <v>5.0294316048368097</v>
      </c>
      <c r="M174" s="106">
        <v>7</v>
      </c>
      <c r="N174" s="105">
        <v>5.9660506189439797</v>
      </c>
      <c r="O174" s="106">
        <v>3</v>
      </c>
      <c r="P174" s="105">
        <v>5.6401138160592801</v>
      </c>
      <c r="Q174" s="106">
        <v>5</v>
      </c>
      <c r="R174" s="105">
        <v>5.6135249127333502</v>
      </c>
      <c r="S174" s="106">
        <v>9</v>
      </c>
      <c r="T174" s="105">
        <v>5.8651050530314803</v>
      </c>
      <c r="U174" s="106">
        <v>14</v>
      </c>
      <c r="V174" s="105">
        <v>5.7746070531227698</v>
      </c>
      <c r="W174" s="106">
        <v>34</v>
      </c>
      <c r="Z174" s="105">
        <v>9.10410126784463</v>
      </c>
      <c r="AA174" s="106">
        <v>31</v>
      </c>
    </row>
    <row r="175" spans="1:27" x14ac:dyDescent="0.3">
      <c r="A175" s="103" t="s">
        <v>161</v>
      </c>
      <c r="B175" s="104">
        <v>43986</v>
      </c>
      <c r="C175" s="105">
        <v>3280.4715999999999</v>
      </c>
      <c r="D175" s="105">
        <v>2.5325555050169601</v>
      </c>
      <c r="E175" s="106">
        <v>25</v>
      </c>
      <c r="F175" s="105">
        <v>2.6308613087321402</v>
      </c>
      <c r="G175" s="106">
        <v>22</v>
      </c>
      <c r="H175" s="105">
        <v>2.8513598655285701</v>
      </c>
      <c r="I175" s="106">
        <v>21</v>
      </c>
      <c r="J175" s="105">
        <v>3.36372713354233</v>
      </c>
      <c r="K175" s="106">
        <v>22</v>
      </c>
      <c r="L175" s="105">
        <v>4.8138444360600801</v>
      </c>
      <c r="M175" s="106">
        <v>14</v>
      </c>
      <c r="N175" s="105">
        <v>5.4503925875590804</v>
      </c>
      <c r="O175" s="106">
        <v>18</v>
      </c>
      <c r="P175" s="105">
        <v>5.3489533411534103</v>
      </c>
      <c r="Q175" s="106">
        <v>18</v>
      </c>
      <c r="R175" s="105">
        <v>5.4758169916262602</v>
      </c>
      <c r="S175" s="106">
        <v>16</v>
      </c>
      <c r="T175" s="105">
        <v>5.7939297982007902</v>
      </c>
      <c r="U175" s="106">
        <v>16</v>
      </c>
      <c r="V175" s="105">
        <v>7.2452575027619801</v>
      </c>
      <c r="W175" s="106">
        <v>15</v>
      </c>
      <c r="Z175" s="105">
        <v>9.9764516752413304</v>
      </c>
      <c r="AA175" s="106">
        <v>23</v>
      </c>
    </row>
    <row r="176" spans="1:27" x14ac:dyDescent="0.3">
      <c r="A176" s="103" t="s">
        <v>162</v>
      </c>
      <c r="B176" s="104">
        <v>43986</v>
      </c>
      <c r="C176" s="105">
        <v>1085.0769</v>
      </c>
      <c r="D176" s="105">
        <v>2.88974747256343</v>
      </c>
      <c r="E176" s="106">
        <v>12</v>
      </c>
      <c r="F176" s="105">
        <v>2.7297891028127799</v>
      </c>
      <c r="G176" s="106">
        <v>19</v>
      </c>
      <c r="H176" s="105">
        <v>2.9844516937217498</v>
      </c>
      <c r="I176" s="106">
        <v>14</v>
      </c>
      <c r="J176" s="105">
        <v>3.0523889576644101</v>
      </c>
      <c r="K176" s="106">
        <v>30</v>
      </c>
      <c r="L176" s="105">
        <v>3.3664701813133999</v>
      </c>
      <c r="M176" s="106">
        <v>36</v>
      </c>
      <c r="N176" s="105">
        <v>3.8981273239841698</v>
      </c>
      <c r="O176" s="106">
        <v>38</v>
      </c>
      <c r="P176" s="105">
        <v>4.6029630553943699</v>
      </c>
      <c r="Q176" s="106">
        <v>31</v>
      </c>
      <c r="R176" s="105">
        <v>5.0318611140671496</v>
      </c>
      <c r="S176" s="106">
        <v>30</v>
      </c>
      <c r="T176" s="105">
        <v>5.5024281895104403</v>
      </c>
      <c r="U176" s="106">
        <v>30</v>
      </c>
      <c r="V176" s="105"/>
      <c r="W176" s="106"/>
      <c r="Z176" s="105">
        <v>6.1326276082775504</v>
      </c>
      <c r="AA176" s="106">
        <v>36</v>
      </c>
    </row>
    <row r="177" spans="1:27" x14ac:dyDescent="0.3">
      <c r="A177" s="139"/>
      <c r="B177" s="139"/>
      <c r="C177" s="139"/>
      <c r="D177" s="139" t="s">
        <v>115</v>
      </c>
      <c r="E177" s="139"/>
      <c r="F177" s="139" t="s">
        <v>116</v>
      </c>
      <c r="G177" s="139"/>
      <c r="H177" s="139" t="s">
        <v>117</v>
      </c>
      <c r="I177" s="139"/>
      <c r="J177" s="139" t="s">
        <v>47</v>
      </c>
      <c r="K177" s="139"/>
      <c r="L177" s="139" t="s">
        <v>48</v>
      </c>
      <c r="M177" s="139"/>
      <c r="N177" s="139" t="s">
        <v>1</v>
      </c>
      <c r="O177" s="139"/>
      <c r="P177" s="139" t="s">
        <v>2</v>
      </c>
      <c r="Q177" s="139"/>
      <c r="R177" s="139" t="s">
        <v>3</v>
      </c>
      <c r="S177" s="139"/>
      <c r="T177" s="139" t="s">
        <v>4</v>
      </c>
      <c r="U177" s="139"/>
      <c r="V177" s="139" t="s">
        <v>5</v>
      </c>
      <c r="W177" s="139"/>
      <c r="Z177" s="108" t="s">
        <v>46</v>
      </c>
      <c r="AA177" s="139" t="s">
        <v>404</v>
      </c>
    </row>
    <row r="178" spans="1:27" x14ac:dyDescent="0.3">
      <c r="A178" s="139"/>
      <c r="B178" s="139"/>
      <c r="C178" s="139"/>
      <c r="D178" s="108" t="s">
        <v>0</v>
      </c>
      <c r="E178" s="108"/>
      <c r="F178" s="108" t="s">
        <v>0</v>
      </c>
      <c r="G178" s="108"/>
      <c r="H178" s="108" t="s">
        <v>0</v>
      </c>
      <c r="I178" s="108"/>
      <c r="J178" s="108" t="s">
        <v>0</v>
      </c>
      <c r="K178" s="108"/>
      <c r="L178" s="108" t="s">
        <v>0</v>
      </c>
      <c r="M178" s="108"/>
      <c r="N178" s="108" t="s">
        <v>0</v>
      </c>
      <c r="O178" s="108"/>
      <c r="P178" s="108" t="s">
        <v>0</v>
      </c>
      <c r="Q178" s="108"/>
      <c r="R178" s="108" t="s">
        <v>0</v>
      </c>
      <c r="S178" s="108"/>
      <c r="T178" s="108" t="s">
        <v>0</v>
      </c>
      <c r="U178" s="108"/>
      <c r="V178" s="108" t="s">
        <v>0</v>
      </c>
      <c r="W178" s="108"/>
      <c r="Z178" s="108" t="s">
        <v>0</v>
      </c>
      <c r="AA178" s="139"/>
    </row>
    <row r="179" spans="1:27" x14ac:dyDescent="0.3">
      <c r="A179" s="108" t="s">
        <v>7</v>
      </c>
      <c r="B179" s="108" t="s">
        <v>8</v>
      </c>
      <c r="C179" s="108" t="s">
        <v>9</v>
      </c>
      <c r="D179" s="108"/>
      <c r="E179" s="108" t="s">
        <v>10</v>
      </c>
      <c r="F179" s="108"/>
      <c r="G179" s="108" t="s">
        <v>10</v>
      </c>
      <c r="H179" s="108"/>
      <c r="I179" s="108" t="s">
        <v>10</v>
      </c>
      <c r="J179" s="108"/>
      <c r="K179" s="108" t="s">
        <v>10</v>
      </c>
      <c r="L179" s="108"/>
      <c r="M179" s="108" t="s">
        <v>10</v>
      </c>
      <c r="N179" s="108"/>
      <c r="O179" s="108" t="s">
        <v>10</v>
      </c>
      <c r="P179" s="108"/>
      <c r="Q179" s="108" t="s">
        <v>10</v>
      </c>
      <c r="R179" s="108"/>
      <c r="S179" s="108" t="s">
        <v>10</v>
      </c>
      <c r="T179" s="108"/>
      <c r="U179" s="108" t="s">
        <v>10</v>
      </c>
      <c r="V179" s="108"/>
      <c r="W179" s="108" t="s">
        <v>10</v>
      </c>
      <c r="Z179" s="108"/>
      <c r="AA179" s="108" t="s">
        <v>10</v>
      </c>
    </row>
    <row r="180" spans="1:27" x14ac:dyDescent="0.3">
      <c r="A180" s="102" t="s">
        <v>387</v>
      </c>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Z180" s="102"/>
      <c r="AA180" s="102"/>
    </row>
    <row r="181" spans="1:27" x14ac:dyDescent="0.3">
      <c r="A181" s="103" t="s">
        <v>227</v>
      </c>
      <c r="B181" s="104">
        <v>43986</v>
      </c>
      <c r="C181" s="105">
        <v>320.62860000000001</v>
      </c>
      <c r="D181" s="105">
        <v>3.0397511680377902</v>
      </c>
      <c r="E181" s="106">
        <v>7</v>
      </c>
      <c r="F181" s="105">
        <v>3.43131229496792</v>
      </c>
      <c r="G181" s="106">
        <v>4</v>
      </c>
      <c r="H181" s="105">
        <v>3.2610826922932601</v>
      </c>
      <c r="I181" s="106">
        <v>6</v>
      </c>
      <c r="J181" s="105">
        <v>3.6560953379204699</v>
      </c>
      <c r="K181" s="106">
        <v>6</v>
      </c>
      <c r="L181" s="105">
        <v>5.1647686705115303</v>
      </c>
      <c r="M181" s="106">
        <v>3</v>
      </c>
      <c r="N181" s="105">
        <v>5.5218759885140001</v>
      </c>
      <c r="O181" s="106">
        <v>9</v>
      </c>
      <c r="P181" s="105">
        <v>5.3867031659689601</v>
      </c>
      <c r="Q181" s="106">
        <v>8</v>
      </c>
      <c r="R181" s="105">
        <v>5.4774733215862703</v>
      </c>
      <c r="S181" s="106">
        <v>10</v>
      </c>
      <c r="T181" s="105">
        <v>5.8520208789761003</v>
      </c>
      <c r="U181" s="106">
        <v>3</v>
      </c>
      <c r="V181" s="105">
        <v>7.2137501658272898</v>
      </c>
      <c r="W181" s="106">
        <v>6</v>
      </c>
      <c r="Z181" s="105">
        <v>13.623586658602701</v>
      </c>
      <c r="AA181" s="106">
        <v>5</v>
      </c>
    </row>
    <row r="182" spans="1:27" x14ac:dyDescent="0.3">
      <c r="A182" s="103" t="s">
        <v>228</v>
      </c>
      <c r="B182" s="104">
        <v>43986</v>
      </c>
      <c r="C182" s="105">
        <v>2213.6468</v>
      </c>
      <c r="D182" s="105">
        <v>2.35967529667847</v>
      </c>
      <c r="E182" s="106">
        <v>24</v>
      </c>
      <c r="F182" s="105">
        <v>2.4897426896631001</v>
      </c>
      <c r="G182" s="106">
        <v>20</v>
      </c>
      <c r="H182" s="105">
        <v>2.7842953579552399</v>
      </c>
      <c r="I182" s="106">
        <v>19</v>
      </c>
      <c r="J182" s="105">
        <v>3.4312001443400599</v>
      </c>
      <c r="K182" s="106">
        <v>10</v>
      </c>
      <c r="L182" s="105">
        <v>4.7473113502508699</v>
      </c>
      <c r="M182" s="106">
        <v>11</v>
      </c>
      <c r="N182" s="105">
        <v>5.6045382651820299</v>
      </c>
      <c r="O182" s="106">
        <v>6</v>
      </c>
      <c r="P182" s="105">
        <v>5.4496851447807497</v>
      </c>
      <c r="Q182" s="106">
        <v>5</v>
      </c>
      <c r="R182" s="105">
        <v>5.5301253808544697</v>
      </c>
      <c r="S182" s="106">
        <v>4</v>
      </c>
      <c r="T182" s="105">
        <v>5.8252762951447501</v>
      </c>
      <c r="U182" s="106">
        <v>6</v>
      </c>
      <c r="V182" s="105">
        <v>7.2271856180110996</v>
      </c>
      <c r="W182" s="106">
        <v>3</v>
      </c>
      <c r="Z182" s="105">
        <v>11.3847618093035</v>
      </c>
      <c r="AA182" s="106">
        <v>25</v>
      </c>
    </row>
    <row r="183" spans="1:27" x14ac:dyDescent="0.3">
      <c r="A183" s="103" t="s">
        <v>229</v>
      </c>
      <c r="B183" s="104">
        <v>43986</v>
      </c>
      <c r="C183" s="105">
        <v>2290.6550999999999</v>
      </c>
      <c r="D183" s="105">
        <v>1.9201849210230799</v>
      </c>
      <c r="E183" s="106">
        <v>34</v>
      </c>
      <c r="F183" s="105">
        <v>1.92251222099538</v>
      </c>
      <c r="G183" s="106">
        <v>35</v>
      </c>
      <c r="H183" s="105">
        <v>2.5990420312112898</v>
      </c>
      <c r="I183" s="106">
        <v>28</v>
      </c>
      <c r="J183" s="105">
        <v>3.0069670335877001</v>
      </c>
      <c r="K183" s="106">
        <v>27</v>
      </c>
      <c r="L183" s="105">
        <v>3.7039022998283002</v>
      </c>
      <c r="M183" s="106">
        <v>28</v>
      </c>
      <c r="N183" s="105">
        <v>5.3688888899234701</v>
      </c>
      <c r="O183" s="106">
        <v>15</v>
      </c>
      <c r="P183" s="105">
        <v>5.30670835746636</v>
      </c>
      <c r="Q183" s="106">
        <v>13</v>
      </c>
      <c r="R183" s="105">
        <v>5.4512607475439498</v>
      </c>
      <c r="S183" s="106">
        <v>12</v>
      </c>
      <c r="T183" s="105">
        <v>5.7438386546871696</v>
      </c>
      <c r="U183" s="106">
        <v>14</v>
      </c>
      <c r="V183" s="105">
        <v>7.1838647220760796</v>
      </c>
      <c r="W183" s="106">
        <v>9</v>
      </c>
      <c r="Z183" s="105">
        <v>11.387215651438201</v>
      </c>
      <c r="AA183" s="106">
        <v>24</v>
      </c>
    </row>
    <row r="184" spans="1:27" x14ac:dyDescent="0.3">
      <c r="A184" s="103" t="s">
        <v>230</v>
      </c>
      <c r="B184" s="104">
        <v>43986</v>
      </c>
      <c r="C184" s="105">
        <v>3059.9830999999999</v>
      </c>
      <c r="D184" s="105">
        <v>2.41800032446959</v>
      </c>
      <c r="E184" s="106">
        <v>21</v>
      </c>
      <c r="F184" s="105">
        <v>2.8375781809689302</v>
      </c>
      <c r="G184" s="106">
        <v>12</v>
      </c>
      <c r="H184" s="105">
        <v>3.18693856035779</v>
      </c>
      <c r="I184" s="106">
        <v>8</v>
      </c>
      <c r="J184" s="105">
        <v>3.4750416842177301</v>
      </c>
      <c r="K184" s="106">
        <v>9</v>
      </c>
      <c r="L184" s="105">
        <v>4.0607618661056497</v>
      </c>
      <c r="M184" s="106">
        <v>25</v>
      </c>
      <c r="N184" s="105">
        <v>5.2127935449087497</v>
      </c>
      <c r="O184" s="106">
        <v>20</v>
      </c>
      <c r="P184" s="105">
        <v>5.2720478291690203</v>
      </c>
      <c r="Q184" s="106">
        <v>16</v>
      </c>
      <c r="R184" s="105">
        <v>5.4526231421968996</v>
      </c>
      <c r="S184" s="106">
        <v>11</v>
      </c>
      <c r="T184" s="105">
        <v>5.7619246208698298</v>
      </c>
      <c r="U184" s="106">
        <v>12</v>
      </c>
      <c r="V184" s="105">
        <v>7.1436489673301802</v>
      </c>
      <c r="W184" s="106">
        <v>14</v>
      </c>
      <c r="Z184" s="105">
        <v>13.0673241484185</v>
      </c>
      <c r="AA184" s="106">
        <v>12</v>
      </c>
    </row>
    <row r="185" spans="1:27" x14ac:dyDescent="0.3">
      <c r="A185" s="103" t="s">
        <v>231</v>
      </c>
      <c r="B185" s="104">
        <v>43986</v>
      </c>
      <c r="C185" s="105">
        <v>2289.0637000000002</v>
      </c>
      <c r="D185" s="105">
        <v>1.65361124703101</v>
      </c>
      <c r="E185" s="106">
        <v>36</v>
      </c>
      <c r="F185" s="105">
        <v>2.44970414046242</v>
      </c>
      <c r="G185" s="106">
        <v>21</v>
      </c>
      <c r="H185" s="105">
        <v>2.7034601783913099</v>
      </c>
      <c r="I185" s="106">
        <v>25</v>
      </c>
      <c r="J185" s="105">
        <v>3.30704806516004</v>
      </c>
      <c r="K185" s="106">
        <v>18</v>
      </c>
      <c r="L185" s="105">
        <v>4.8546258571813299</v>
      </c>
      <c r="M185" s="106">
        <v>8</v>
      </c>
      <c r="N185" s="105">
        <v>5.3922935476693397</v>
      </c>
      <c r="O185" s="106">
        <v>12</v>
      </c>
      <c r="P185" s="105">
        <v>5.1821636488727201</v>
      </c>
      <c r="Q185" s="106">
        <v>22</v>
      </c>
      <c r="R185" s="105">
        <v>5.2753121343959002</v>
      </c>
      <c r="S185" s="106">
        <v>22</v>
      </c>
      <c r="T185" s="105">
        <v>5.5555315926737299</v>
      </c>
      <c r="U185" s="106">
        <v>24</v>
      </c>
      <c r="V185" s="105">
        <v>7.0886010999485896</v>
      </c>
      <c r="W185" s="106">
        <v>21</v>
      </c>
      <c r="Z185" s="105">
        <v>10.838706530753299</v>
      </c>
      <c r="AA185" s="106">
        <v>27</v>
      </c>
    </row>
    <row r="186" spans="1:27" x14ac:dyDescent="0.3">
      <c r="A186" s="103" t="s">
        <v>232</v>
      </c>
      <c r="B186" s="104">
        <v>43986</v>
      </c>
      <c r="C186" s="105">
        <v>2397.8868000000002</v>
      </c>
      <c r="D186" s="105">
        <v>2.8071040009016701</v>
      </c>
      <c r="E186" s="106">
        <v>10</v>
      </c>
      <c r="F186" s="105">
        <v>2.6623567074411199</v>
      </c>
      <c r="G186" s="106">
        <v>16</v>
      </c>
      <c r="H186" s="105">
        <v>2.7785768728700999</v>
      </c>
      <c r="I186" s="106">
        <v>20</v>
      </c>
      <c r="J186" s="105">
        <v>2.9072192853857302</v>
      </c>
      <c r="K186" s="106">
        <v>29</v>
      </c>
      <c r="L186" s="105">
        <v>3.21296830522137</v>
      </c>
      <c r="M186" s="106">
        <v>33</v>
      </c>
      <c r="N186" s="105">
        <v>3.8532525023469999</v>
      </c>
      <c r="O186" s="106">
        <v>32</v>
      </c>
      <c r="P186" s="105">
        <v>4.4579471027916204</v>
      </c>
      <c r="Q186" s="106">
        <v>32</v>
      </c>
      <c r="R186" s="105">
        <v>4.7646785789447899</v>
      </c>
      <c r="S186" s="106">
        <v>31</v>
      </c>
      <c r="T186" s="105">
        <v>5.1259072371918899</v>
      </c>
      <c r="U186" s="106">
        <v>31</v>
      </c>
      <c r="V186" s="105">
        <v>6.8529816554147196</v>
      </c>
      <c r="W186" s="106">
        <v>29</v>
      </c>
      <c r="Z186" s="105">
        <v>11.663701681655301</v>
      </c>
      <c r="AA186" s="106">
        <v>18</v>
      </c>
    </row>
    <row r="187" spans="1:27" x14ac:dyDescent="0.3">
      <c r="A187" s="103" t="s">
        <v>233</v>
      </c>
      <c r="B187" s="104">
        <v>43986</v>
      </c>
      <c r="C187" s="105">
        <v>2845.0452</v>
      </c>
      <c r="D187" s="105">
        <v>2.8008558271155302</v>
      </c>
      <c r="E187" s="106">
        <v>12</v>
      </c>
      <c r="F187" s="105">
        <v>2.8171158824435998</v>
      </c>
      <c r="G187" s="106">
        <v>14</v>
      </c>
      <c r="H187" s="105">
        <v>2.8698484142270901</v>
      </c>
      <c r="I187" s="106">
        <v>14</v>
      </c>
      <c r="J187" s="105">
        <v>3.1871209796612101</v>
      </c>
      <c r="K187" s="106">
        <v>23</v>
      </c>
      <c r="L187" s="105">
        <v>4.2277373717364002</v>
      </c>
      <c r="M187" s="106">
        <v>24</v>
      </c>
      <c r="N187" s="105">
        <v>5.4541776678575298</v>
      </c>
      <c r="O187" s="106">
        <v>10</v>
      </c>
      <c r="P187" s="105">
        <v>5.3019460312517603</v>
      </c>
      <c r="Q187" s="106">
        <v>14</v>
      </c>
      <c r="R187" s="105">
        <v>5.3592337906954199</v>
      </c>
      <c r="S187" s="106">
        <v>19</v>
      </c>
      <c r="T187" s="105">
        <v>5.67617160562917</v>
      </c>
      <c r="U187" s="106">
        <v>18</v>
      </c>
      <c r="V187" s="105">
        <v>7.1096549734207901</v>
      </c>
      <c r="W187" s="106">
        <v>18</v>
      </c>
      <c r="Z187" s="105">
        <v>12.6872927279578</v>
      </c>
      <c r="AA187" s="106">
        <v>14</v>
      </c>
    </row>
    <row r="188" spans="1:27" x14ac:dyDescent="0.3">
      <c r="A188" s="103" t="s">
        <v>234</v>
      </c>
      <c r="B188" s="104">
        <v>43986</v>
      </c>
      <c r="C188" s="105">
        <v>2557.8243000000002</v>
      </c>
      <c r="D188" s="105">
        <v>2.3004593529114499</v>
      </c>
      <c r="E188" s="106">
        <v>26</v>
      </c>
      <c r="F188" s="105">
        <v>2.24507580574392</v>
      </c>
      <c r="G188" s="106">
        <v>27</v>
      </c>
      <c r="H188" s="105">
        <v>2.8639182914571299</v>
      </c>
      <c r="I188" s="106">
        <v>15</v>
      </c>
      <c r="J188" s="105">
        <v>3.4756884572514801</v>
      </c>
      <c r="K188" s="106">
        <v>8</v>
      </c>
      <c r="L188" s="105">
        <v>4.7713777792250802</v>
      </c>
      <c r="M188" s="106">
        <v>10</v>
      </c>
      <c r="N188" s="105">
        <v>5.60184248563022</v>
      </c>
      <c r="O188" s="106">
        <v>7</v>
      </c>
      <c r="P188" s="105">
        <v>5.3344288210601203</v>
      </c>
      <c r="Q188" s="106">
        <v>11</v>
      </c>
      <c r="R188" s="105">
        <v>5.4509373140927098</v>
      </c>
      <c r="S188" s="106">
        <v>13</v>
      </c>
      <c r="T188" s="105">
        <v>5.7667514900482297</v>
      </c>
      <c r="U188" s="106">
        <v>10</v>
      </c>
      <c r="V188" s="105">
        <v>7.1696476718692104</v>
      </c>
      <c r="W188" s="106">
        <v>10</v>
      </c>
      <c r="Z188" s="105">
        <v>11.6059291853855</v>
      </c>
      <c r="AA188" s="106">
        <v>19</v>
      </c>
    </row>
    <row r="189" spans="1:27" x14ac:dyDescent="0.3">
      <c r="A189" s="103" t="s">
        <v>235</v>
      </c>
      <c r="B189" s="104">
        <v>43986</v>
      </c>
      <c r="C189" s="105">
        <v>2179.1068</v>
      </c>
      <c r="D189" s="105">
        <v>2.3099687196082002</v>
      </c>
      <c r="E189" s="106">
        <v>25</v>
      </c>
      <c r="F189" s="105">
        <v>2.19017519167837</v>
      </c>
      <c r="G189" s="106">
        <v>28</v>
      </c>
      <c r="H189" s="105">
        <v>2.3223421061807499</v>
      </c>
      <c r="I189" s="106">
        <v>35</v>
      </c>
      <c r="J189" s="105">
        <v>2.6183760172092398</v>
      </c>
      <c r="K189" s="106">
        <v>35</v>
      </c>
      <c r="L189" s="105">
        <v>3.0772668001209</v>
      </c>
      <c r="M189" s="106">
        <v>35</v>
      </c>
      <c r="N189" s="105">
        <v>4.2154657075736202</v>
      </c>
      <c r="O189" s="106">
        <v>29</v>
      </c>
      <c r="P189" s="105">
        <v>4.5292828479173401</v>
      </c>
      <c r="Q189" s="106">
        <v>30</v>
      </c>
      <c r="R189" s="105">
        <v>4.6763191348657003</v>
      </c>
      <c r="S189" s="106">
        <v>33</v>
      </c>
      <c r="T189" s="105">
        <v>5.0193781245447502</v>
      </c>
      <c r="U189" s="106">
        <v>33</v>
      </c>
      <c r="V189" s="105">
        <v>6.8930094298829001</v>
      </c>
      <c r="W189" s="106">
        <v>28</v>
      </c>
      <c r="Z189" s="105">
        <v>11.4522081426291</v>
      </c>
      <c r="AA189" s="106">
        <v>21</v>
      </c>
    </row>
    <row r="190" spans="1:27" x14ac:dyDescent="0.3">
      <c r="A190" s="103" t="s">
        <v>236</v>
      </c>
      <c r="B190" s="104">
        <v>43986</v>
      </c>
      <c r="C190" s="105">
        <v>3916.5700999999999</v>
      </c>
      <c r="D190" s="105">
        <v>2.5984277522944601</v>
      </c>
      <c r="E190" s="106">
        <v>19</v>
      </c>
      <c r="F190" s="105">
        <v>1.94340083360719</v>
      </c>
      <c r="G190" s="106">
        <v>34</v>
      </c>
      <c r="H190" s="105">
        <v>2.4613441463165202</v>
      </c>
      <c r="I190" s="106">
        <v>31</v>
      </c>
      <c r="J190" s="105">
        <v>3.0785599348536001</v>
      </c>
      <c r="K190" s="106">
        <v>26</v>
      </c>
      <c r="L190" s="105">
        <v>4.5737622024673801</v>
      </c>
      <c r="M190" s="106">
        <v>17</v>
      </c>
      <c r="N190" s="105">
        <v>5.3161504783317897</v>
      </c>
      <c r="O190" s="106">
        <v>17</v>
      </c>
      <c r="P190" s="105">
        <v>5.1934524637714103</v>
      </c>
      <c r="Q190" s="106">
        <v>21</v>
      </c>
      <c r="R190" s="105">
        <v>5.3100348463501499</v>
      </c>
      <c r="S190" s="106">
        <v>21</v>
      </c>
      <c r="T190" s="105">
        <v>5.6360219173179598</v>
      </c>
      <c r="U190" s="106">
        <v>21</v>
      </c>
      <c r="V190" s="105">
        <v>7.0030493931905404</v>
      </c>
      <c r="W190" s="106">
        <v>26</v>
      </c>
      <c r="Z190" s="105">
        <v>14.847253647140899</v>
      </c>
      <c r="AA190" s="106">
        <v>2</v>
      </c>
    </row>
    <row r="191" spans="1:27" x14ac:dyDescent="0.3">
      <c r="A191" s="103" t="s">
        <v>237</v>
      </c>
      <c r="B191" s="104">
        <v>43986</v>
      </c>
      <c r="C191" s="105">
        <v>1986.2810999999999</v>
      </c>
      <c r="D191" s="105">
        <v>2.0122883642101899</v>
      </c>
      <c r="E191" s="106">
        <v>33</v>
      </c>
      <c r="F191" s="105">
        <v>2.10197062210848</v>
      </c>
      <c r="G191" s="106">
        <v>31</v>
      </c>
      <c r="H191" s="105">
        <v>2.8803296188763601</v>
      </c>
      <c r="I191" s="106">
        <v>13</v>
      </c>
      <c r="J191" s="105">
        <v>3.3537373989774499</v>
      </c>
      <c r="K191" s="106">
        <v>15</v>
      </c>
      <c r="L191" s="105">
        <v>4.2789152390770004</v>
      </c>
      <c r="M191" s="106">
        <v>23</v>
      </c>
      <c r="N191" s="105">
        <v>4.7628251245381996</v>
      </c>
      <c r="O191" s="106">
        <v>27</v>
      </c>
      <c r="P191" s="105">
        <v>5.0017026812548302</v>
      </c>
      <c r="Q191" s="106">
        <v>26</v>
      </c>
      <c r="R191" s="105">
        <v>5.2487478197803501</v>
      </c>
      <c r="S191" s="106">
        <v>24</v>
      </c>
      <c r="T191" s="105">
        <v>5.6195532705628803</v>
      </c>
      <c r="U191" s="106">
        <v>22</v>
      </c>
      <c r="V191" s="105">
        <v>7.1384910101316299</v>
      </c>
      <c r="W191" s="106">
        <v>15</v>
      </c>
      <c r="Z191" s="105">
        <v>6.15687705661023</v>
      </c>
      <c r="AA191" s="106">
        <v>33</v>
      </c>
    </row>
    <row r="192" spans="1:27" x14ac:dyDescent="0.3">
      <c r="A192" s="103" t="s">
        <v>238</v>
      </c>
      <c r="B192" s="104">
        <v>43986</v>
      </c>
      <c r="C192" s="105">
        <v>295.13780000000003</v>
      </c>
      <c r="D192" s="105">
        <v>3.1167764439787899</v>
      </c>
      <c r="E192" s="106">
        <v>6</v>
      </c>
      <c r="F192" s="105">
        <v>2.9028395998124901</v>
      </c>
      <c r="G192" s="106">
        <v>11</v>
      </c>
      <c r="H192" s="105">
        <v>3.01401448325253</v>
      </c>
      <c r="I192" s="106">
        <v>11</v>
      </c>
      <c r="J192" s="105">
        <v>3.54268263394487</v>
      </c>
      <c r="K192" s="106">
        <v>7</v>
      </c>
      <c r="L192" s="105">
        <v>5.0554238588232003</v>
      </c>
      <c r="M192" s="106">
        <v>4</v>
      </c>
      <c r="N192" s="105">
        <v>5.6511482642330302</v>
      </c>
      <c r="O192" s="106">
        <v>5</v>
      </c>
      <c r="P192" s="105">
        <v>5.4040497124104396</v>
      </c>
      <c r="Q192" s="106">
        <v>7</v>
      </c>
      <c r="R192" s="105">
        <v>5.4805306621088903</v>
      </c>
      <c r="S192" s="106">
        <v>9</v>
      </c>
      <c r="T192" s="105">
        <v>5.7844264915102501</v>
      </c>
      <c r="U192" s="106">
        <v>8</v>
      </c>
      <c r="V192" s="105">
        <v>7.1570412610404501</v>
      </c>
      <c r="W192" s="106">
        <v>12</v>
      </c>
      <c r="Z192" s="105">
        <v>13.405853002070399</v>
      </c>
      <c r="AA192" s="106">
        <v>8</v>
      </c>
    </row>
    <row r="193" spans="1:27" x14ac:dyDescent="0.3">
      <c r="A193" s="103" t="s">
        <v>239</v>
      </c>
      <c r="B193" s="104">
        <v>43986</v>
      </c>
      <c r="C193" s="105">
        <v>2134.9895999999999</v>
      </c>
      <c r="D193" s="105">
        <v>4.1052357665385397</v>
      </c>
      <c r="E193" s="106">
        <v>2</v>
      </c>
      <c r="F193" s="105">
        <v>3.8717892205378401</v>
      </c>
      <c r="G193" s="106">
        <v>3</v>
      </c>
      <c r="H193" s="105">
        <v>3.8034800751554898</v>
      </c>
      <c r="I193" s="106">
        <v>2</v>
      </c>
      <c r="J193" s="105">
        <v>3.9038701913689602</v>
      </c>
      <c r="K193" s="106">
        <v>3</v>
      </c>
      <c r="L193" s="105">
        <v>5.0384578988278701</v>
      </c>
      <c r="M193" s="106">
        <v>5</v>
      </c>
      <c r="N193" s="105">
        <v>5.8807684357612899</v>
      </c>
      <c r="O193" s="106">
        <v>1</v>
      </c>
      <c r="P193" s="105">
        <v>5.6066715666318698</v>
      </c>
      <c r="Q193" s="106">
        <v>1</v>
      </c>
      <c r="R193" s="105">
        <v>5.6941654074127097</v>
      </c>
      <c r="S193" s="106">
        <v>2</v>
      </c>
      <c r="T193" s="105">
        <v>5.9490849810156003</v>
      </c>
      <c r="U193" s="106">
        <v>2</v>
      </c>
      <c r="V193" s="105">
        <v>7.2445269939493899</v>
      </c>
      <c r="W193" s="106">
        <v>1</v>
      </c>
      <c r="Z193" s="105">
        <v>11.4502820342731</v>
      </c>
      <c r="AA193" s="106">
        <v>22</v>
      </c>
    </row>
    <row r="194" spans="1:27" x14ac:dyDescent="0.3">
      <c r="A194" s="103" t="s">
        <v>240</v>
      </c>
      <c r="B194" s="104">
        <v>43986</v>
      </c>
      <c r="C194" s="105">
        <v>2410.8310000000001</v>
      </c>
      <c r="D194" s="105">
        <v>2.7647748215830998</v>
      </c>
      <c r="E194" s="106">
        <v>15</v>
      </c>
      <c r="F194" s="105">
        <v>2.6046388127706601</v>
      </c>
      <c r="G194" s="106">
        <v>18</v>
      </c>
      <c r="H194" s="105">
        <v>2.72597690480745</v>
      </c>
      <c r="I194" s="106">
        <v>23</v>
      </c>
      <c r="J194" s="105">
        <v>3.1524963596607201</v>
      </c>
      <c r="K194" s="106">
        <v>25</v>
      </c>
      <c r="L194" s="105">
        <v>4.34489342776829</v>
      </c>
      <c r="M194" s="106">
        <v>22</v>
      </c>
      <c r="N194" s="105">
        <v>5.0203625983400197</v>
      </c>
      <c r="O194" s="106">
        <v>24</v>
      </c>
      <c r="P194" s="105">
        <v>5.0666714218282003</v>
      </c>
      <c r="Q194" s="106">
        <v>25</v>
      </c>
      <c r="R194" s="105">
        <v>5.16747184336299</v>
      </c>
      <c r="S194" s="106">
        <v>27</v>
      </c>
      <c r="T194" s="105">
        <v>5.4715609784566697</v>
      </c>
      <c r="U194" s="106">
        <v>28</v>
      </c>
      <c r="V194" s="105">
        <v>6.9725319139142101</v>
      </c>
      <c r="W194" s="106">
        <v>27</v>
      </c>
      <c r="Z194" s="105">
        <v>8.7157429479994608</v>
      </c>
      <c r="AA194" s="106">
        <v>30</v>
      </c>
    </row>
    <row r="195" spans="1:27" x14ac:dyDescent="0.3">
      <c r="A195" s="103" t="s">
        <v>241</v>
      </c>
      <c r="B195" s="104">
        <v>43986</v>
      </c>
      <c r="C195" s="105">
        <v>1548.0018</v>
      </c>
      <c r="D195" s="105">
        <v>1.8439540556124401</v>
      </c>
      <c r="E195" s="106">
        <v>35</v>
      </c>
      <c r="F195" s="105">
        <v>2.3166635771505502</v>
      </c>
      <c r="G195" s="106">
        <v>25</v>
      </c>
      <c r="H195" s="105">
        <v>2.4557073990361</v>
      </c>
      <c r="I195" s="106">
        <v>32</v>
      </c>
      <c r="J195" s="105">
        <v>2.7472939638881901</v>
      </c>
      <c r="K195" s="106">
        <v>31</v>
      </c>
      <c r="L195" s="105">
        <v>3.3389946153389798</v>
      </c>
      <c r="M195" s="106">
        <v>29</v>
      </c>
      <c r="N195" s="105">
        <v>3.6656393265347398</v>
      </c>
      <c r="O195" s="106">
        <v>35</v>
      </c>
      <c r="P195" s="105">
        <v>4.1855549224172597</v>
      </c>
      <c r="Q195" s="106">
        <v>35</v>
      </c>
      <c r="R195" s="105">
        <v>4.4790897245071104</v>
      </c>
      <c r="S195" s="106">
        <v>35</v>
      </c>
      <c r="T195" s="105">
        <v>4.8692856030548404</v>
      </c>
      <c r="U195" s="106">
        <v>35</v>
      </c>
      <c r="V195" s="105">
        <v>6.3929968487270799</v>
      </c>
      <c r="W195" s="106">
        <v>30</v>
      </c>
      <c r="Z195" s="105">
        <v>8.3461447754211804</v>
      </c>
      <c r="AA195" s="106">
        <v>31</v>
      </c>
    </row>
    <row r="196" spans="1:27" x14ac:dyDescent="0.3">
      <c r="A196" s="103" t="s">
        <v>242</v>
      </c>
      <c r="B196" s="104">
        <v>43986</v>
      </c>
      <c r="C196" s="105">
        <v>1939.4056</v>
      </c>
      <c r="D196" s="105">
        <v>2.3752637190948001</v>
      </c>
      <c r="E196" s="106">
        <v>23</v>
      </c>
      <c r="F196" s="105">
        <v>2.0781048937581499</v>
      </c>
      <c r="G196" s="106">
        <v>32</v>
      </c>
      <c r="H196" s="105">
        <v>2.35520140076687</v>
      </c>
      <c r="I196" s="106">
        <v>34</v>
      </c>
      <c r="J196" s="105">
        <v>2.68275410702535</v>
      </c>
      <c r="K196" s="106">
        <v>33</v>
      </c>
      <c r="L196" s="105">
        <v>3.3149839697336998</v>
      </c>
      <c r="M196" s="106">
        <v>30</v>
      </c>
      <c r="N196" s="105">
        <v>4.6870730952077704</v>
      </c>
      <c r="O196" s="106">
        <v>28</v>
      </c>
      <c r="P196" s="105">
        <v>4.9681583988049498</v>
      </c>
      <c r="Q196" s="106">
        <v>27</v>
      </c>
      <c r="R196" s="105">
        <v>5.1800634531347196</v>
      </c>
      <c r="S196" s="106">
        <v>26</v>
      </c>
      <c r="T196" s="105">
        <v>5.5245555626410798</v>
      </c>
      <c r="U196" s="106">
        <v>26</v>
      </c>
      <c r="V196" s="105">
        <v>7.0437854135428797</v>
      </c>
      <c r="W196" s="106">
        <v>25</v>
      </c>
      <c r="Z196" s="105">
        <v>10.9024815262321</v>
      </c>
      <c r="AA196" s="106">
        <v>26</v>
      </c>
    </row>
    <row r="197" spans="1:27" x14ac:dyDescent="0.3">
      <c r="A197" s="103" t="s">
        <v>243</v>
      </c>
      <c r="B197" s="104">
        <v>43986</v>
      </c>
      <c r="C197" s="105">
        <v>2738.0877999999998</v>
      </c>
      <c r="D197" s="105">
        <v>2.40630864309699</v>
      </c>
      <c r="E197" s="106">
        <v>22</v>
      </c>
      <c r="F197" s="105">
        <v>2.02790258659698</v>
      </c>
      <c r="G197" s="106">
        <v>33</v>
      </c>
      <c r="H197" s="105">
        <v>2.2471523799315598</v>
      </c>
      <c r="I197" s="106">
        <v>36</v>
      </c>
      <c r="J197" s="105">
        <v>2.7963963712313702</v>
      </c>
      <c r="K197" s="106">
        <v>30</v>
      </c>
      <c r="L197" s="105">
        <v>4.5687252415826398</v>
      </c>
      <c r="M197" s="106">
        <v>18</v>
      </c>
      <c r="N197" s="105">
        <v>5.0920117771391897</v>
      </c>
      <c r="O197" s="106">
        <v>23</v>
      </c>
      <c r="P197" s="105">
        <v>5.09825672463798</v>
      </c>
      <c r="Q197" s="106">
        <v>24</v>
      </c>
      <c r="R197" s="105">
        <v>5.2303049230809</v>
      </c>
      <c r="S197" s="106">
        <v>25</v>
      </c>
      <c r="T197" s="105">
        <v>5.5391474819050197</v>
      </c>
      <c r="U197" s="106">
        <v>25</v>
      </c>
      <c r="V197" s="105">
        <v>7.0744859727526697</v>
      </c>
      <c r="W197" s="106">
        <v>22</v>
      </c>
      <c r="Z197" s="105">
        <v>12.8213833265966</v>
      </c>
      <c r="AA197" s="106">
        <v>13</v>
      </c>
    </row>
    <row r="198" spans="1:27" x14ac:dyDescent="0.3">
      <c r="A198" s="103" t="s">
        <v>244</v>
      </c>
      <c r="B198" s="104">
        <v>43986</v>
      </c>
      <c r="C198" s="105">
        <v>1053.0034000000001</v>
      </c>
      <c r="D198" s="105">
        <v>2.7974988097426698</v>
      </c>
      <c r="E198" s="106">
        <v>13</v>
      </c>
      <c r="F198" s="105">
        <v>2.8210468749450399</v>
      </c>
      <c r="G198" s="106">
        <v>13</v>
      </c>
      <c r="H198" s="105">
        <v>2.8379475636142</v>
      </c>
      <c r="I198" s="106">
        <v>17</v>
      </c>
      <c r="J198" s="105">
        <v>2.7042687602650402</v>
      </c>
      <c r="K198" s="106">
        <v>32</v>
      </c>
      <c r="L198" s="105">
        <v>2.7273292333999302</v>
      </c>
      <c r="M198" s="106">
        <v>37</v>
      </c>
      <c r="N198" s="105">
        <v>2.9412280127585402</v>
      </c>
      <c r="O198" s="106">
        <v>37</v>
      </c>
      <c r="P198" s="105">
        <v>3.7873324330998499</v>
      </c>
      <c r="Q198" s="106">
        <v>37</v>
      </c>
      <c r="R198" s="105">
        <v>4.1708846284427299</v>
      </c>
      <c r="S198" s="106">
        <v>37</v>
      </c>
      <c r="T198" s="105">
        <v>4.5100133502339697</v>
      </c>
      <c r="U198" s="106">
        <v>37</v>
      </c>
      <c r="V198" s="105"/>
      <c r="W198" s="106"/>
      <c r="Z198" s="105">
        <v>4.7454254965982496</v>
      </c>
      <c r="AA198" s="106">
        <v>37</v>
      </c>
    </row>
    <row r="199" spans="1:27" x14ac:dyDescent="0.3">
      <c r="A199" s="103" t="s">
        <v>245</v>
      </c>
      <c r="B199" s="104">
        <v>43986</v>
      </c>
      <c r="C199" s="105">
        <v>54.449100000000001</v>
      </c>
      <c r="D199" s="105">
        <v>3.9554985746659299</v>
      </c>
      <c r="E199" s="106">
        <v>3</v>
      </c>
      <c r="F199" s="105">
        <v>3.3973926787045698</v>
      </c>
      <c r="G199" s="106">
        <v>5</v>
      </c>
      <c r="H199" s="105">
        <v>3.2772011237471701</v>
      </c>
      <c r="I199" s="106">
        <v>5</v>
      </c>
      <c r="J199" s="105">
        <v>3.3608693481991598</v>
      </c>
      <c r="K199" s="106">
        <v>14</v>
      </c>
      <c r="L199" s="105">
        <v>4.0075879368187302</v>
      </c>
      <c r="M199" s="106">
        <v>26</v>
      </c>
      <c r="N199" s="105">
        <v>4.7702611320403898</v>
      </c>
      <c r="O199" s="106">
        <v>26</v>
      </c>
      <c r="P199" s="105">
        <v>4.9339085124011204</v>
      </c>
      <c r="Q199" s="106">
        <v>28</v>
      </c>
      <c r="R199" s="105">
        <v>5.1324091247203496</v>
      </c>
      <c r="S199" s="106">
        <v>28</v>
      </c>
      <c r="T199" s="105">
        <v>5.51213616920543</v>
      </c>
      <c r="U199" s="106">
        <v>27</v>
      </c>
      <c r="V199" s="105">
        <v>7.0945692079651002</v>
      </c>
      <c r="W199" s="106">
        <v>20</v>
      </c>
      <c r="Z199" s="105">
        <v>19.807009522646801</v>
      </c>
      <c r="AA199" s="106">
        <v>1</v>
      </c>
    </row>
    <row r="200" spans="1:27" x14ac:dyDescent="0.3">
      <c r="A200" s="103" t="s">
        <v>246</v>
      </c>
      <c r="B200" s="104">
        <v>43986</v>
      </c>
      <c r="C200" s="105">
        <v>4033.7289999999998</v>
      </c>
      <c r="D200" s="105">
        <v>2.2532651705171598</v>
      </c>
      <c r="E200" s="106">
        <v>27</v>
      </c>
      <c r="F200" s="105">
        <v>2.3102698614583299</v>
      </c>
      <c r="G200" s="106">
        <v>26</v>
      </c>
      <c r="H200" s="105">
        <v>2.6310081040039002</v>
      </c>
      <c r="I200" s="106">
        <v>27</v>
      </c>
      <c r="J200" s="105">
        <v>3.20743912355409</v>
      </c>
      <c r="K200" s="106">
        <v>22</v>
      </c>
      <c r="L200" s="105">
        <v>4.4672984319027496</v>
      </c>
      <c r="M200" s="106">
        <v>20</v>
      </c>
      <c r="N200" s="105">
        <v>5.1003672166894098</v>
      </c>
      <c r="O200" s="106">
        <v>22</v>
      </c>
      <c r="P200" s="105">
        <v>5.1233161178699902</v>
      </c>
      <c r="Q200" s="106">
        <v>23</v>
      </c>
      <c r="R200" s="105">
        <v>5.26867312875439</v>
      </c>
      <c r="S200" s="106">
        <v>23</v>
      </c>
      <c r="T200" s="105">
        <v>5.5793354462393703</v>
      </c>
      <c r="U200" s="106">
        <v>23</v>
      </c>
      <c r="V200" s="105">
        <v>7.0547966656907102</v>
      </c>
      <c r="W200" s="106">
        <v>24</v>
      </c>
      <c r="Z200" s="105">
        <v>13.4533399932542</v>
      </c>
      <c r="AA200" s="106">
        <v>7</v>
      </c>
    </row>
    <row r="201" spans="1:27" x14ac:dyDescent="0.3">
      <c r="A201" s="103" t="s">
        <v>247</v>
      </c>
      <c r="B201" s="104">
        <v>43986</v>
      </c>
      <c r="C201" s="105">
        <v>2733.4951000000001</v>
      </c>
      <c r="D201" s="105">
        <v>2.0591284460671502</v>
      </c>
      <c r="E201" s="106">
        <v>31</v>
      </c>
      <c r="F201" s="105">
        <v>2.4218020829814502</v>
      </c>
      <c r="G201" s="106">
        <v>22</v>
      </c>
      <c r="H201" s="105">
        <v>2.58334245969901</v>
      </c>
      <c r="I201" s="106">
        <v>29</v>
      </c>
      <c r="J201" s="105">
        <v>3.1659899268064602</v>
      </c>
      <c r="K201" s="106">
        <v>24</v>
      </c>
      <c r="L201" s="105">
        <v>4.4348038070606002</v>
      </c>
      <c r="M201" s="106">
        <v>21</v>
      </c>
      <c r="N201" s="105">
        <v>5.4294697424704204</v>
      </c>
      <c r="O201" s="106">
        <v>11</v>
      </c>
      <c r="P201" s="105">
        <v>5.3270316330216403</v>
      </c>
      <c r="Q201" s="106">
        <v>12</v>
      </c>
      <c r="R201" s="105">
        <v>5.4208430851569398</v>
      </c>
      <c r="S201" s="106">
        <v>15</v>
      </c>
      <c r="T201" s="105">
        <v>5.6934873131015102</v>
      </c>
      <c r="U201" s="106">
        <v>16</v>
      </c>
      <c r="V201" s="105">
        <v>7.1478027048327801</v>
      </c>
      <c r="W201" s="106">
        <v>13</v>
      </c>
      <c r="Z201" s="105">
        <v>12.672255387542601</v>
      </c>
      <c r="AA201" s="106">
        <v>15</v>
      </c>
    </row>
    <row r="202" spans="1:27" x14ac:dyDescent="0.3">
      <c r="A202" s="103" t="s">
        <v>248</v>
      </c>
      <c r="B202" s="104">
        <v>43986</v>
      </c>
      <c r="C202" s="105">
        <v>3606.3672999999999</v>
      </c>
      <c r="D202" s="105">
        <v>3.1924387998950601</v>
      </c>
      <c r="E202" s="106">
        <v>5</v>
      </c>
      <c r="F202" s="105">
        <v>3.2260766846007698</v>
      </c>
      <c r="G202" s="106">
        <v>7</v>
      </c>
      <c r="H202" s="105">
        <v>3.0920592906512101</v>
      </c>
      <c r="I202" s="106">
        <v>10</v>
      </c>
      <c r="J202" s="105">
        <v>3.6631538933496302</v>
      </c>
      <c r="K202" s="106">
        <v>5</v>
      </c>
      <c r="L202" s="105">
        <v>4.6739720033797898</v>
      </c>
      <c r="M202" s="106">
        <v>15</v>
      </c>
      <c r="N202" s="105">
        <v>5.6523437807078301</v>
      </c>
      <c r="O202" s="106">
        <v>4</v>
      </c>
      <c r="P202" s="105">
        <v>5.4403681041771597</v>
      </c>
      <c r="Q202" s="106">
        <v>6</v>
      </c>
      <c r="R202" s="105">
        <v>5.5094329154189898</v>
      </c>
      <c r="S202" s="106">
        <v>7</v>
      </c>
      <c r="T202" s="105">
        <v>5.7661238234324399</v>
      </c>
      <c r="U202" s="106">
        <v>11</v>
      </c>
      <c r="V202" s="105">
        <v>7.1073942476971901</v>
      </c>
      <c r="W202" s="106">
        <v>19</v>
      </c>
      <c r="Z202" s="105">
        <v>14.288435934214499</v>
      </c>
      <c r="AA202" s="106">
        <v>4</v>
      </c>
    </row>
    <row r="203" spans="1:27" x14ac:dyDescent="0.3">
      <c r="A203" s="103" t="s">
        <v>249</v>
      </c>
      <c r="B203" s="104">
        <v>43986</v>
      </c>
      <c r="C203" s="105">
        <v>1293.7081000000001</v>
      </c>
      <c r="D203" s="105">
        <v>3.2166194944757098</v>
      </c>
      <c r="E203" s="106">
        <v>4</v>
      </c>
      <c r="F203" s="105">
        <v>3.32916020478768</v>
      </c>
      <c r="G203" s="106">
        <v>6</v>
      </c>
      <c r="H203" s="105">
        <v>3.3260705710749701</v>
      </c>
      <c r="I203" s="106">
        <v>4</v>
      </c>
      <c r="J203" s="105">
        <v>3.7721501783783302</v>
      </c>
      <c r="K203" s="106">
        <v>4</v>
      </c>
      <c r="L203" s="105">
        <v>4.73993838782095</v>
      </c>
      <c r="M203" s="106">
        <v>12</v>
      </c>
      <c r="N203" s="105">
        <v>5.3738959719381203</v>
      </c>
      <c r="O203" s="106">
        <v>14</v>
      </c>
      <c r="P203" s="105">
        <v>5.3418220507230902</v>
      </c>
      <c r="Q203" s="106">
        <v>10</v>
      </c>
      <c r="R203" s="105">
        <v>5.5129421858774297</v>
      </c>
      <c r="S203" s="106">
        <v>5</v>
      </c>
      <c r="T203" s="105">
        <v>5.8320714448954201</v>
      </c>
      <c r="U203" s="106">
        <v>5</v>
      </c>
      <c r="V203" s="105">
        <v>7.1999706133353198</v>
      </c>
      <c r="W203" s="106">
        <v>8</v>
      </c>
      <c r="Z203" s="105">
        <v>7.4862473280948398</v>
      </c>
      <c r="AA203" s="106">
        <v>32</v>
      </c>
    </row>
    <row r="204" spans="1:27" x14ac:dyDescent="0.3">
      <c r="A204" s="103" t="s">
        <v>250</v>
      </c>
      <c r="B204" s="104">
        <v>43986</v>
      </c>
      <c r="C204" s="105">
        <v>2087.1810999999998</v>
      </c>
      <c r="D204" s="105">
        <v>2.8349765862241099</v>
      </c>
      <c r="E204" s="106">
        <v>8</v>
      </c>
      <c r="F204" s="105">
        <v>3.02495840686072</v>
      </c>
      <c r="G204" s="106">
        <v>9</v>
      </c>
      <c r="H204" s="105">
        <v>3.1126692682305999</v>
      </c>
      <c r="I204" s="106">
        <v>9</v>
      </c>
      <c r="J204" s="105">
        <v>3.2927155829044699</v>
      </c>
      <c r="K204" s="106">
        <v>19</v>
      </c>
      <c r="L204" s="105">
        <v>4.6002453800373804</v>
      </c>
      <c r="M204" s="106">
        <v>16</v>
      </c>
      <c r="N204" s="105">
        <v>5.2103890818026803</v>
      </c>
      <c r="O204" s="106">
        <v>21</v>
      </c>
      <c r="P204" s="105">
        <v>5.2268303730785801</v>
      </c>
      <c r="Q204" s="106">
        <v>20</v>
      </c>
      <c r="R204" s="105">
        <v>5.3500777251902703</v>
      </c>
      <c r="S204" s="106">
        <v>20</v>
      </c>
      <c r="T204" s="105">
        <v>5.6590190050787204</v>
      </c>
      <c r="U204" s="106">
        <v>20</v>
      </c>
      <c r="V204" s="105">
        <v>7.1188981457827198</v>
      </c>
      <c r="W204" s="106">
        <v>17</v>
      </c>
      <c r="Z204" s="105">
        <v>9.5366763157894692</v>
      </c>
      <c r="AA204" s="106">
        <v>29</v>
      </c>
    </row>
    <row r="205" spans="1:27" x14ac:dyDescent="0.3">
      <c r="A205" s="103" t="s">
        <v>251</v>
      </c>
      <c r="B205" s="104">
        <v>43986</v>
      </c>
      <c r="C205" s="105">
        <v>10.749000000000001</v>
      </c>
      <c r="D205" s="105">
        <v>2.7167339647566902</v>
      </c>
      <c r="E205" s="106">
        <v>16</v>
      </c>
      <c r="F205" s="105">
        <v>2.1509678579963301</v>
      </c>
      <c r="G205" s="106">
        <v>30</v>
      </c>
      <c r="H205" s="105">
        <v>2.5237146739776999</v>
      </c>
      <c r="I205" s="106">
        <v>30</v>
      </c>
      <c r="J205" s="105">
        <v>2.59784403224252</v>
      </c>
      <c r="K205" s="106">
        <v>36</v>
      </c>
      <c r="L205" s="105">
        <v>2.9649620015526401</v>
      </c>
      <c r="M205" s="106">
        <v>36</v>
      </c>
      <c r="N205" s="105">
        <v>3.6128140867606802</v>
      </c>
      <c r="O205" s="106">
        <v>36</v>
      </c>
      <c r="P205" s="105">
        <v>4.0650710152196599</v>
      </c>
      <c r="Q205" s="106">
        <v>36</v>
      </c>
      <c r="R205" s="105">
        <v>4.3419812893490803</v>
      </c>
      <c r="S205" s="106">
        <v>36</v>
      </c>
      <c r="T205" s="105">
        <v>4.63506784157582</v>
      </c>
      <c r="U205" s="106">
        <v>36</v>
      </c>
      <c r="V205" s="105"/>
      <c r="W205" s="106"/>
      <c r="Z205" s="105">
        <v>5.1291744840525304</v>
      </c>
      <c r="AA205" s="106">
        <v>36</v>
      </c>
    </row>
    <row r="206" spans="1:27" x14ac:dyDescent="0.3">
      <c r="A206" s="103" t="s">
        <v>252</v>
      </c>
      <c r="B206" s="104">
        <v>43986</v>
      </c>
      <c r="C206" s="105">
        <v>4867.6900999999998</v>
      </c>
      <c r="D206" s="105">
        <v>2.6643842128982702</v>
      </c>
      <c r="E206" s="106">
        <v>18</v>
      </c>
      <c r="F206" s="105">
        <v>2.6660235377003301</v>
      </c>
      <c r="G206" s="106">
        <v>15</v>
      </c>
      <c r="H206" s="105">
        <v>2.7102669163889201</v>
      </c>
      <c r="I206" s="106">
        <v>24</v>
      </c>
      <c r="J206" s="105">
        <v>3.40427794476755</v>
      </c>
      <c r="K206" s="106">
        <v>12</v>
      </c>
      <c r="L206" s="105">
        <v>4.97982551446787</v>
      </c>
      <c r="M206" s="106">
        <v>6</v>
      </c>
      <c r="N206" s="105">
        <v>5.5506298138667098</v>
      </c>
      <c r="O206" s="106">
        <v>8</v>
      </c>
      <c r="P206" s="105">
        <v>5.3777186180201202</v>
      </c>
      <c r="Q206" s="106">
        <v>9</v>
      </c>
      <c r="R206" s="105">
        <v>5.4971310488775096</v>
      </c>
      <c r="S206" s="106">
        <v>8</v>
      </c>
      <c r="T206" s="105">
        <v>5.8393839394739198</v>
      </c>
      <c r="U206" s="106">
        <v>4</v>
      </c>
      <c r="V206" s="105">
        <v>7.2263541725096703</v>
      </c>
      <c r="W206" s="106">
        <v>4</v>
      </c>
      <c r="Z206" s="105">
        <v>13.343793043367601</v>
      </c>
      <c r="AA206" s="106">
        <v>9</v>
      </c>
    </row>
    <row r="207" spans="1:27" x14ac:dyDescent="0.3">
      <c r="A207" s="103" t="s">
        <v>253</v>
      </c>
      <c r="B207" s="104">
        <v>43986</v>
      </c>
      <c r="C207" s="105">
        <v>1122.0263</v>
      </c>
      <c r="D207" s="105">
        <v>1.61358074548557</v>
      </c>
      <c r="E207" s="106">
        <v>37</v>
      </c>
      <c r="F207" s="105">
        <v>0.67124827371115903</v>
      </c>
      <c r="G207" s="106">
        <v>37</v>
      </c>
      <c r="H207" s="105">
        <v>2.1869618803655202</v>
      </c>
      <c r="I207" s="106">
        <v>37</v>
      </c>
      <c r="J207" s="105">
        <v>2.4883948589410698</v>
      </c>
      <c r="K207" s="106">
        <v>37</v>
      </c>
      <c r="L207" s="105">
        <v>3.2244921573894398</v>
      </c>
      <c r="M207" s="106">
        <v>32</v>
      </c>
      <c r="N207" s="105">
        <v>4.0913039496770303</v>
      </c>
      <c r="O207" s="106">
        <v>31</v>
      </c>
      <c r="P207" s="105">
        <v>4.4304109605847204</v>
      </c>
      <c r="Q207" s="106">
        <v>33</v>
      </c>
      <c r="R207" s="105">
        <v>4.6792725992473496</v>
      </c>
      <c r="S207" s="106">
        <v>32</v>
      </c>
      <c r="T207" s="105">
        <v>5.0576147943828502</v>
      </c>
      <c r="U207" s="106">
        <v>32</v>
      </c>
      <c r="V207" s="105"/>
      <c r="W207" s="106"/>
      <c r="Z207" s="105">
        <v>5.8992847019867503</v>
      </c>
      <c r="AA207" s="106">
        <v>35</v>
      </c>
    </row>
    <row r="208" spans="1:27" x14ac:dyDescent="0.3">
      <c r="A208" s="103" t="s">
        <v>254</v>
      </c>
      <c r="B208" s="104">
        <v>43986</v>
      </c>
      <c r="C208" s="105">
        <v>259.36509999999998</v>
      </c>
      <c r="D208" s="105">
        <v>2.8147823112884001</v>
      </c>
      <c r="E208" s="106">
        <v>9</v>
      </c>
      <c r="F208" s="105">
        <v>4.04963048785008</v>
      </c>
      <c r="G208" s="106">
        <v>2</v>
      </c>
      <c r="H208" s="105">
        <v>3.6131871354134901</v>
      </c>
      <c r="I208" s="106">
        <v>3</v>
      </c>
      <c r="J208" s="105">
        <v>4.1107104681993798</v>
      </c>
      <c r="K208" s="106">
        <v>2</v>
      </c>
      <c r="L208" s="105">
        <v>5.2561816950796798</v>
      </c>
      <c r="M208" s="106">
        <v>2</v>
      </c>
      <c r="N208" s="105">
        <v>5.29833919420473</v>
      </c>
      <c r="O208" s="106">
        <v>18</v>
      </c>
      <c r="P208" s="105">
        <v>5.2786009079136802</v>
      </c>
      <c r="Q208" s="106">
        <v>15</v>
      </c>
      <c r="R208" s="105">
        <v>5.4397817300335598</v>
      </c>
      <c r="S208" s="106">
        <v>14</v>
      </c>
      <c r="T208" s="105">
        <v>5.77696468752033</v>
      </c>
      <c r="U208" s="106">
        <v>9</v>
      </c>
      <c r="V208" s="105">
        <v>7.2154795063580703</v>
      </c>
      <c r="W208" s="106">
        <v>5</v>
      </c>
      <c r="Z208" s="105">
        <v>12.490500644191499</v>
      </c>
      <c r="AA208" s="106">
        <v>16</v>
      </c>
    </row>
    <row r="209" spans="1:27" x14ac:dyDescent="0.3">
      <c r="A209" s="103" t="s">
        <v>255</v>
      </c>
      <c r="B209" s="104">
        <v>43986</v>
      </c>
      <c r="C209" s="105">
        <v>1761.6543999999999</v>
      </c>
      <c r="D209" s="105">
        <v>2.7890120792222199</v>
      </c>
      <c r="E209" s="106">
        <v>14</v>
      </c>
      <c r="F209" s="105">
        <v>3.1639477194765901</v>
      </c>
      <c r="G209" s="106">
        <v>8</v>
      </c>
      <c r="H209" s="105">
        <v>3.20426208763626</v>
      </c>
      <c r="I209" s="106">
        <v>7</v>
      </c>
      <c r="J209" s="105">
        <v>3.34703192205613</v>
      </c>
      <c r="K209" s="106">
        <v>17</v>
      </c>
      <c r="L209" s="105">
        <v>3.84199828011953</v>
      </c>
      <c r="M209" s="106">
        <v>27</v>
      </c>
      <c r="N209" s="105">
        <v>4.1809235705581402</v>
      </c>
      <c r="O209" s="106">
        <v>30</v>
      </c>
      <c r="P209" s="105">
        <v>4.6335114175894203</v>
      </c>
      <c r="Q209" s="106">
        <v>29</v>
      </c>
      <c r="R209" s="105">
        <v>4.9466218249940503</v>
      </c>
      <c r="S209" s="106">
        <v>30</v>
      </c>
      <c r="T209" s="105">
        <v>5.1882436501481299</v>
      </c>
      <c r="U209" s="106">
        <v>30</v>
      </c>
      <c r="V209" s="105">
        <v>3.4333114373149298</v>
      </c>
      <c r="W209" s="106">
        <v>33</v>
      </c>
      <c r="Z209" s="105">
        <v>11.5304180927566</v>
      </c>
      <c r="AA209" s="106">
        <v>20</v>
      </c>
    </row>
    <row r="210" spans="1:27" x14ac:dyDescent="0.3">
      <c r="A210" s="103" t="s">
        <v>256</v>
      </c>
      <c r="B210" s="104">
        <v>43986</v>
      </c>
      <c r="C210" s="105">
        <v>31.302399999999999</v>
      </c>
      <c r="D210" s="105">
        <v>4.3148756977143803</v>
      </c>
      <c r="E210" s="106">
        <v>1</v>
      </c>
      <c r="F210" s="105">
        <v>4.4714810589221798</v>
      </c>
      <c r="G210" s="106">
        <v>1</v>
      </c>
      <c r="H210" s="105">
        <v>4.3346238240795296</v>
      </c>
      <c r="I210" s="106">
        <v>1</v>
      </c>
      <c r="J210" s="105">
        <v>4.5304468797416302</v>
      </c>
      <c r="K210" s="106">
        <v>1</v>
      </c>
      <c r="L210" s="105">
        <v>5.3086435472430802</v>
      </c>
      <c r="M210" s="106">
        <v>1</v>
      </c>
      <c r="N210" s="105">
        <v>4.9053324395851696</v>
      </c>
      <c r="O210" s="106">
        <v>25</v>
      </c>
      <c r="P210" s="105">
        <v>5.4514965090709202</v>
      </c>
      <c r="Q210" s="106">
        <v>4</v>
      </c>
      <c r="R210" s="105">
        <v>5.8016981339604499</v>
      </c>
      <c r="S210" s="106">
        <v>1</v>
      </c>
      <c r="T210" s="105">
        <v>6.1918747076903697</v>
      </c>
      <c r="U210" s="106">
        <v>1</v>
      </c>
      <c r="V210" s="105">
        <v>7.2443157379335501</v>
      </c>
      <c r="W210" s="106">
        <v>2</v>
      </c>
      <c r="Z210" s="105">
        <v>14.500887728459499</v>
      </c>
      <c r="AA210" s="106">
        <v>3</v>
      </c>
    </row>
    <row r="211" spans="1:27" x14ac:dyDescent="0.3">
      <c r="A211" s="103" t="s">
        <v>257</v>
      </c>
      <c r="B211" s="104">
        <v>43986</v>
      </c>
      <c r="C211" s="105">
        <v>27.0444</v>
      </c>
      <c r="D211" s="105">
        <v>2.02456097533865</v>
      </c>
      <c r="E211" s="106">
        <v>32</v>
      </c>
      <c r="F211" s="105">
        <v>1.61977456288194</v>
      </c>
      <c r="G211" s="106">
        <v>36</v>
      </c>
      <c r="H211" s="105">
        <v>2.4304707788597</v>
      </c>
      <c r="I211" s="106">
        <v>33</v>
      </c>
      <c r="J211" s="105">
        <v>2.6634221246460301</v>
      </c>
      <c r="K211" s="106">
        <v>34</v>
      </c>
      <c r="L211" s="105">
        <v>3.12111355734719</v>
      </c>
      <c r="M211" s="106">
        <v>34</v>
      </c>
      <c r="N211" s="105">
        <v>3.8452211052861802</v>
      </c>
      <c r="O211" s="106">
        <v>33</v>
      </c>
      <c r="P211" s="105">
        <v>4.32584006048309</v>
      </c>
      <c r="Q211" s="106">
        <v>34</v>
      </c>
      <c r="R211" s="105">
        <v>4.6152270322418998</v>
      </c>
      <c r="S211" s="106">
        <v>34</v>
      </c>
      <c r="T211" s="105">
        <v>4.9801247728896296</v>
      </c>
      <c r="U211" s="106">
        <v>34</v>
      </c>
      <c r="V211" s="105">
        <v>6.2933821363313402</v>
      </c>
      <c r="W211" s="106">
        <v>31</v>
      </c>
      <c r="Z211" s="105">
        <v>11.9240404166546</v>
      </c>
      <c r="AA211" s="106">
        <v>17</v>
      </c>
    </row>
    <row r="212" spans="1:27" x14ac:dyDescent="0.3">
      <c r="A212" s="103" t="s">
        <v>260</v>
      </c>
      <c r="B212" s="104">
        <v>43986</v>
      </c>
      <c r="C212" s="105">
        <v>3120.0405000000001</v>
      </c>
      <c r="D212" s="105">
        <v>2.20063295301631</v>
      </c>
      <c r="E212" s="106">
        <v>29</v>
      </c>
      <c r="F212" s="105">
        <v>2.3432840626255902</v>
      </c>
      <c r="G212" s="106">
        <v>24</v>
      </c>
      <c r="H212" s="105">
        <v>2.7537919340449299</v>
      </c>
      <c r="I212" s="106">
        <v>21</v>
      </c>
      <c r="J212" s="105">
        <v>3.3781544131102699</v>
      </c>
      <c r="K212" s="106">
        <v>13</v>
      </c>
      <c r="L212" s="105">
        <v>4.7163191169579397</v>
      </c>
      <c r="M212" s="106">
        <v>13</v>
      </c>
      <c r="N212" s="105">
        <v>5.3883611094102299</v>
      </c>
      <c r="O212" s="106">
        <v>13</v>
      </c>
      <c r="P212" s="105">
        <v>5.25864694024839</v>
      </c>
      <c r="Q212" s="106">
        <v>17</v>
      </c>
      <c r="R212" s="105">
        <v>5.3706530218622301</v>
      </c>
      <c r="S212" s="106">
        <v>17</v>
      </c>
      <c r="T212" s="105">
        <v>5.6617672302186399</v>
      </c>
      <c r="U212" s="106">
        <v>19</v>
      </c>
      <c r="V212" s="105">
        <v>7.0555555702509398</v>
      </c>
      <c r="W212" s="106">
        <v>23</v>
      </c>
      <c r="Z212" s="105">
        <v>11.4358064681667</v>
      </c>
      <c r="AA212" s="106">
        <v>23</v>
      </c>
    </row>
    <row r="213" spans="1:27" x14ac:dyDescent="0.3">
      <c r="A213" s="103" t="s">
        <v>261</v>
      </c>
      <c r="B213" s="104">
        <v>43986</v>
      </c>
      <c r="C213" s="105">
        <v>41.991900000000001</v>
      </c>
      <c r="D213" s="105">
        <v>2.1731675137027802</v>
      </c>
      <c r="E213" s="106">
        <v>30</v>
      </c>
      <c r="F213" s="105">
        <v>2.1734263202527799</v>
      </c>
      <c r="G213" s="106">
        <v>29</v>
      </c>
      <c r="H213" s="105">
        <v>2.6835302923387299</v>
      </c>
      <c r="I213" s="106">
        <v>26</v>
      </c>
      <c r="J213" s="105">
        <v>3.4068027729965999</v>
      </c>
      <c r="K213" s="106">
        <v>11</v>
      </c>
      <c r="L213" s="105">
        <v>4.5542910873487097</v>
      </c>
      <c r="M213" s="106">
        <v>19</v>
      </c>
      <c r="N213" s="105">
        <v>5.2275318399074502</v>
      </c>
      <c r="O213" s="106">
        <v>19</v>
      </c>
      <c r="P213" s="105">
        <v>5.2386950289960703</v>
      </c>
      <c r="Q213" s="106">
        <v>18</v>
      </c>
      <c r="R213" s="105">
        <v>5.3604768958912699</v>
      </c>
      <c r="S213" s="106">
        <v>18</v>
      </c>
      <c r="T213" s="105">
        <v>5.6871755540134998</v>
      </c>
      <c r="U213" s="106">
        <v>17</v>
      </c>
      <c r="V213" s="105">
        <v>7.13115402375798</v>
      </c>
      <c r="W213" s="106">
        <v>16</v>
      </c>
      <c r="Z213" s="105">
        <v>13.1021525785742</v>
      </c>
      <c r="AA213" s="106">
        <v>11</v>
      </c>
    </row>
    <row r="214" spans="1:27" x14ac:dyDescent="0.3">
      <c r="A214" s="103" t="s">
        <v>262</v>
      </c>
      <c r="B214" s="104">
        <v>43986</v>
      </c>
      <c r="C214" s="105">
        <v>3141.9254000000001</v>
      </c>
      <c r="D214" s="105">
        <v>2.22713019884679</v>
      </c>
      <c r="E214" s="106">
        <v>28</v>
      </c>
      <c r="F214" s="105">
        <v>2.3970758663629201</v>
      </c>
      <c r="G214" s="106">
        <v>23</v>
      </c>
      <c r="H214" s="105">
        <v>2.8013865790291099</v>
      </c>
      <c r="I214" s="106">
        <v>18</v>
      </c>
      <c r="J214" s="105">
        <v>3.2778922703444402</v>
      </c>
      <c r="K214" s="106">
        <v>20</v>
      </c>
      <c r="L214" s="105">
        <v>4.7981787749922598</v>
      </c>
      <c r="M214" s="106">
        <v>9</v>
      </c>
      <c r="N214" s="105">
        <v>5.8471861482748198</v>
      </c>
      <c r="O214" s="106">
        <v>3</v>
      </c>
      <c r="P214" s="105">
        <v>5.5169022809034596</v>
      </c>
      <c r="Q214" s="106">
        <v>3</v>
      </c>
      <c r="R214" s="105">
        <v>5.5397307731744601</v>
      </c>
      <c r="S214" s="106">
        <v>3</v>
      </c>
      <c r="T214" s="105">
        <v>5.8211108876577704</v>
      </c>
      <c r="U214" s="106">
        <v>7</v>
      </c>
      <c r="V214" s="105">
        <v>7.2014996588701203</v>
      </c>
      <c r="W214" s="106">
        <v>7</v>
      </c>
      <c r="Z214" s="105">
        <v>13.584757098175499</v>
      </c>
      <c r="AA214" s="106">
        <v>6</v>
      </c>
    </row>
    <row r="215" spans="1:27" x14ac:dyDescent="0.3">
      <c r="A215" s="103" t="s">
        <v>263</v>
      </c>
      <c r="B215" s="104">
        <v>43986</v>
      </c>
      <c r="C215" s="105">
        <v>1915.0707</v>
      </c>
      <c r="D215" s="105">
        <v>2.6875660239656902</v>
      </c>
      <c r="E215" s="106">
        <v>17</v>
      </c>
      <c r="F215" s="105">
        <v>2.96953579698785</v>
      </c>
      <c r="G215" s="106">
        <v>10</v>
      </c>
      <c r="H215" s="105">
        <v>2.8552917071839201</v>
      </c>
      <c r="I215" s="106">
        <v>16</v>
      </c>
      <c r="J215" s="105">
        <v>3.3520789061404699</v>
      </c>
      <c r="K215" s="106">
        <v>16</v>
      </c>
      <c r="L215" s="105">
        <v>4.9290687332175303</v>
      </c>
      <c r="M215" s="106">
        <v>7</v>
      </c>
      <c r="N215" s="105">
        <v>5.8646803313414404</v>
      </c>
      <c r="O215" s="106">
        <v>2</v>
      </c>
      <c r="P215" s="105">
        <v>5.5374976342549802</v>
      </c>
      <c r="Q215" s="106">
        <v>2</v>
      </c>
      <c r="R215" s="105">
        <v>5.5095955347718801</v>
      </c>
      <c r="S215" s="106">
        <v>6</v>
      </c>
      <c r="T215" s="105">
        <v>5.7595326057782898</v>
      </c>
      <c r="U215" s="106">
        <v>13</v>
      </c>
      <c r="V215" s="105">
        <v>5.6567374462681999</v>
      </c>
      <c r="W215" s="106">
        <v>32</v>
      </c>
      <c r="Z215" s="105">
        <v>10.188434787871801</v>
      </c>
      <c r="AA215" s="106">
        <v>28</v>
      </c>
    </row>
    <row r="216" spans="1:27" x14ac:dyDescent="0.3">
      <c r="A216" s="103" t="s">
        <v>264</v>
      </c>
      <c r="B216" s="104">
        <v>43986</v>
      </c>
      <c r="C216" s="105">
        <v>3265.6878000000002</v>
      </c>
      <c r="D216" s="105">
        <v>2.4322377830922099</v>
      </c>
      <c r="E216" s="106">
        <v>20</v>
      </c>
      <c r="F216" s="105">
        <v>2.5309581114128701</v>
      </c>
      <c r="G216" s="106">
        <v>19</v>
      </c>
      <c r="H216" s="105">
        <v>2.7512676166517598</v>
      </c>
      <c r="I216" s="106">
        <v>22</v>
      </c>
      <c r="J216" s="105">
        <v>3.2635597680108202</v>
      </c>
      <c r="K216" s="106">
        <v>21</v>
      </c>
      <c r="L216" s="105">
        <v>4.7134540902363202</v>
      </c>
      <c r="M216" s="106">
        <v>14</v>
      </c>
      <c r="N216" s="105">
        <v>5.3305301246857102</v>
      </c>
      <c r="O216" s="106">
        <v>16</v>
      </c>
      <c r="P216" s="105">
        <v>5.2322080104703996</v>
      </c>
      <c r="Q216" s="106">
        <v>19</v>
      </c>
      <c r="R216" s="105">
        <v>5.3760324905644001</v>
      </c>
      <c r="S216" s="106">
        <v>16</v>
      </c>
      <c r="T216" s="105">
        <v>5.7020562546827698</v>
      </c>
      <c r="U216" s="106">
        <v>15</v>
      </c>
      <c r="V216" s="105">
        <v>7.1657360692351499</v>
      </c>
      <c r="W216" s="106">
        <v>11</v>
      </c>
      <c r="Z216" s="105">
        <v>13.301125491530801</v>
      </c>
      <c r="AA216" s="106">
        <v>10</v>
      </c>
    </row>
    <row r="217" spans="1:27" x14ac:dyDescent="0.3">
      <c r="A217" s="103" t="s">
        <v>265</v>
      </c>
      <c r="B217" s="104">
        <v>43986</v>
      </c>
      <c r="C217" s="105">
        <v>1083.8946000000001</v>
      </c>
      <c r="D217" s="105">
        <v>2.8053315185055898</v>
      </c>
      <c r="E217" s="106">
        <v>11</v>
      </c>
      <c r="F217" s="105">
        <v>2.6474200181839298</v>
      </c>
      <c r="G217" s="106">
        <v>17</v>
      </c>
      <c r="H217" s="105">
        <v>2.9039082760367401</v>
      </c>
      <c r="I217" s="106">
        <v>12</v>
      </c>
      <c r="J217" s="105">
        <v>2.9720637369631802</v>
      </c>
      <c r="K217" s="106">
        <v>28</v>
      </c>
      <c r="L217" s="105">
        <v>3.2860352655958298</v>
      </c>
      <c r="M217" s="106">
        <v>31</v>
      </c>
      <c r="N217" s="105">
        <v>3.8181551631876198</v>
      </c>
      <c r="O217" s="106">
        <v>34</v>
      </c>
      <c r="P217" s="105">
        <v>4.5216708949445499</v>
      </c>
      <c r="Q217" s="106">
        <v>31</v>
      </c>
      <c r="R217" s="105">
        <v>4.9513707792138399</v>
      </c>
      <c r="S217" s="106">
        <v>29</v>
      </c>
      <c r="T217" s="105">
        <v>5.4200198343798904</v>
      </c>
      <c r="U217" s="106">
        <v>29</v>
      </c>
      <c r="V217" s="105"/>
      <c r="W217" s="106"/>
      <c r="Z217" s="105">
        <v>6.0473810914339499</v>
      </c>
      <c r="AA217" s="106">
        <v>34</v>
      </c>
    </row>
    <row r="218" spans="1:27" x14ac:dyDescent="0.3">
      <c r="A218" s="139"/>
      <c r="B218" s="139"/>
      <c r="C218" s="139"/>
      <c r="D218" s="108"/>
      <c r="E218" s="108"/>
      <c r="F218" s="108"/>
      <c r="G218" s="108"/>
      <c r="H218" s="108"/>
      <c r="I218" s="108"/>
      <c r="J218" s="108"/>
      <c r="K218" s="108"/>
      <c r="L218" s="108"/>
      <c r="M218" s="108"/>
      <c r="N218" s="108"/>
      <c r="O218" s="108"/>
      <c r="P218" s="108"/>
      <c r="Q218" s="108"/>
      <c r="R218" s="108"/>
      <c r="S218" s="108"/>
      <c r="T218" s="139" t="s">
        <v>4</v>
      </c>
      <c r="U218" s="139"/>
      <c r="V218" s="139" t="s">
        <v>5</v>
      </c>
      <c r="W218" s="139"/>
      <c r="X218" s="139" t="s">
        <v>6</v>
      </c>
      <c r="Y218" s="139"/>
      <c r="Z218" s="108" t="s">
        <v>46</v>
      </c>
      <c r="AA218" s="139" t="s">
        <v>404</v>
      </c>
    </row>
    <row r="219" spans="1:27" x14ac:dyDescent="0.3">
      <c r="A219" s="139"/>
      <c r="B219" s="139"/>
      <c r="C219" s="139"/>
      <c r="D219" s="108"/>
      <c r="E219" s="108"/>
      <c r="F219" s="108"/>
      <c r="G219" s="108"/>
      <c r="H219" s="108"/>
      <c r="I219" s="108"/>
      <c r="J219" s="108"/>
      <c r="K219" s="108"/>
      <c r="L219" s="108"/>
      <c r="M219" s="108"/>
      <c r="N219" s="108"/>
      <c r="O219" s="108"/>
      <c r="P219" s="108"/>
      <c r="Q219" s="108"/>
      <c r="R219" s="108"/>
      <c r="S219" s="108"/>
      <c r="T219" s="108" t="s">
        <v>0</v>
      </c>
      <c r="U219" s="108"/>
      <c r="V219" s="108" t="s">
        <v>0</v>
      </c>
      <c r="W219" s="108"/>
      <c r="X219" s="108" t="s">
        <v>0</v>
      </c>
      <c r="Y219" s="108"/>
      <c r="Z219" s="108" t="s">
        <v>0</v>
      </c>
      <c r="AA219" s="139"/>
    </row>
    <row r="220" spans="1:27" x14ac:dyDescent="0.3">
      <c r="A220" s="108" t="s">
        <v>7</v>
      </c>
      <c r="B220" s="108" t="s">
        <v>8</v>
      </c>
      <c r="C220" s="108" t="s">
        <v>9</v>
      </c>
      <c r="D220" s="108"/>
      <c r="E220" s="108"/>
      <c r="F220" s="108"/>
      <c r="G220" s="108"/>
      <c r="H220" s="108"/>
      <c r="I220" s="108"/>
      <c r="J220" s="108"/>
      <c r="K220" s="108"/>
      <c r="L220" s="108"/>
      <c r="M220" s="108"/>
      <c r="N220" s="108"/>
      <c r="O220" s="108"/>
      <c r="P220" s="108"/>
      <c r="Q220" s="108"/>
      <c r="R220" s="108"/>
      <c r="S220" s="108"/>
      <c r="T220" s="108"/>
      <c r="U220" s="108" t="s">
        <v>10</v>
      </c>
      <c r="V220" s="108"/>
      <c r="W220" s="108" t="s">
        <v>10</v>
      </c>
      <c r="X220" s="108"/>
      <c r="Y220" s="108" t="s">
        <v>10</v>
      </c>
      <c r="Z220" s="108"/>
      <c r="AA220" s="108" t="s">
        <v>10</v>
      </c>
    </row>
    <row r="221" spans="1:27" x14ac:dyDescent="0.3">
      <c r="A221" s="102" t="s">
        <v>386</v>
      </c>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row>
    <row r="222" spans="1:27" x14ac:dyDescent="0.3">
      <c r="A222" s="103" t="s">
        <v>163</v>
      </c>
      <c r="B222" s="104">
        <v>43986</v>
      </c>
      <c r="C222" s="105">
        <v>37.31</v>
      </c>
      <c r="D222" s="105"/>
      <c r="E222" s="105"/>
      <c r="F222" s="105"/>
      <c r="G222" s="105"/>
      <c r="H222" s="105"/>
      <c r="I222" s="105"/>
      <c r="J222" s="105"/>
      <c r="K222" s="105"/>
      <c r="L222" s="105"/>
      <c r="M222" s="105"/>
      <c r="N222" s="105"/>
      <c r="O222" s="105"/>
      <c r="P222" s="105"/>
      <c r="Q222" s="105"/>
      <c r="R222" s="105"/>
      <c r="S222" s="105"/>
      <c r="T222" s="105">
        <v>-11.409519584839501</v>
      </c>
      <c r="U222" s="106">
        <v>17</v>
      </c>
      <c r="V222" s="105">
        <v>1.73429719420122</v>
      </c>
      <c r="W222" s="106">
        <v>10</v>
      </c>
      <c r="X222" s="105">
        <v>7.6082425108689202</v>
      </c>
      <c r="Y222" s="106">
        <v>13</v>
      </c>
      <c r="Z222" s="105">
        <v>18.986553013514701</v>
      </c>
      <c r="AA222" s="106">
        <v>7</v>
      </c>
    </row>
    <row r="223" spans="1:27" x14ac:dyDescent="0.3">
      <c r="A223" s="103" t="s">
        <v>164</v>
      </c>
      <c r="B223" s="104">
        <v>43986</v>
      </c>
      <c r="C223" s="105">
        <v>30.4</v>
      </c>
      <c r="D223" s="105"/>
      <c r="E223" s="105"/>
      <c r="F223" s="105"/>
      <c r="G223" s="105"/>
      <c r="H223" s="105"/>
      <c r="I223" s="105"/>
      <c r="J223" s="105"/>
      <c r="K223" s="105"/>
      <c r="L223" s="105"/>
      <c r="M223" s="105"/>
      <c r="N223" s="105"/>
      <c r="O223" s="105"/>
      <c r="P223" s="105"/>
      <c r="Q223" s="105"/>
      <c r="R223" s="105"/>
      <c r="S223" s="105"/>
      <c r="T223" s="105">
        <v>-9.8455429568463106</v>
      </c>
      <c r="U223" s="106">
        <v>13</v>
      </c>
      <c r="V223" s="105">
        <v>2.74651139860612</v>
      </c>
      <c r="W223" s="106">
        <v>9</v>
      </c>
      <c r="X223" s="105">
        <v>8.5620455078583095</v>
      </c>
      <c r="Y223" s="106">
        <v>9</v>
      </c>
      <c r="Z223" s="105">
        <v>20.729772297459501</v>
      </c>
      <c r="AA223" s="106">
        <v>6</v>
      </c>
    </row>
    <row r="224" spans="1:27" x14ac:dyDescent="0.3">
      <c r="A224" s="103" t="s">
        <v>165</v>
      </c>
      <c r="B224" s="104">
        <v>43986</v>
      </c>
      <c r="C224" s="105">
        <v>46.279800000000002</v>
      </c>
      <c r="D224" s="105"/>
      <c r="E224" s="105"/>
      <c r="F224" s="105"/>
      <c r="G224" s="105"/>
      <c r="H224" s="105"/>
      <c r="I224" s="105"/>
      <c r="J224" s="105"/>
      <c r="K224" s="105"/>
      <c r="L224" s="105"/>
      <c r="M224" s="105"/>
      <c r="N224" s="105"/>
      <c r="O224" s="105"/>
      <c r="P224" s="105"/>
      <c r="Q224" s="105"/>
      <c r="R224" s="105"/>
      <c r="S224" s="105"/>
      <c r="T224" s="105">
        <v>-7.4957005201090299</v>
      </c>
      <c r="U224" s="106">
        <v>8</v>
      </c>
      <c r="V224" s="105">
        <v>6.7826412357018198</v>
      </c>
      <c r="W224" s="106">
        <v>3</v>
      </c>
      <c r="X224" s="105">
        <v>10.0262020616528</v>
      </c>
      <c r="Y224" s="106">
        <v>3</v>
      </c>
      <c r="Z224" s="105">
        <v>28.3130664487751</v>
      </c>
      <c r="AA224" s="106">
        <v>2</v>
      </c>
    </row>
    <row r="225" spans="1:27" x14ac:dyDescent="0.3">
      <c r="A225" s="103" t="s">
        <v>166</v>
      </c>
      <c r="B225" s="104">
        <v>43986</v>
      </c>
      <c r="C225" s="105">
        <v>40.799999999999997</v>
      </c>
      <c r="D225" s="105"/>
      <c r="E225" s="105"/>
      <c r="F225" s="105"/>
      <c r="G225" s="105"/>
      <c r="H225" s="105"/>
      <c r="I225" s="105"/>
      <c r="J225" s="105"/>
      <c r="K225" s="105"/>
      <c r="L225" s="105"/>
      <c r="M225" s="105"/>
      <c r="N225" s="105"/>
      <c r="O225" s="105"/>
      <c r="P225" s="105"/>
      <c r="Q225" s="105"/>
      <c r="R225" s="105"/>
      <c r="S225" s="105"/>
      <c r="T225" s="105">
        <v>-15.8502049602752</v>
      </c>
      <c r="U225" s="106">
        <v>37</v>
      </c>
      <c r="V225" s="105">
        <v>-3.8153948420390802</v>
      </c>
      <c r="W225" s="106">
        <v>40</v>
      </c>
      <c r="X225" s="105">
        <v>2.26825659742389</v>
      </c>
      <c r="Y225" s="106">
        <v>35</v>
      </c>
      <c r="Z225" s="105">
        <v>0.31274073831740001</v>
      </c>
      <c r="AA225" s="106">
        <v>48</v>
      </c>
    </row>
    <row r="226" spans="1:27" x14ac:dyDescent="0.3">
      <c r="A226" s="103" t="s">
        <v>167</v>
      </c>
      <c r="B226" s="104">
        <v>43986</v>
      </c>
      <c r="C226" s="105">
        <v>38.462000000000003</v>
      </c>
      <c r="D226" s="105"/>
      <c r="E226" s="105"/>
      <c r="F226" s="105"/>
      <c r="G226" s="105"/>
      <c r="H226" s="105"/>
      <c r="I226" s="105"/>
      <c r="J226" s="105"/>
      <c r="K226" s="105"/>
      <c r="L226" s="105"/>
      <c r="M226" s="105"/>
      <c r="N226" s="105"/>
      <c r="O226" s="105"/>
      <c r="P226" s="105"/>
      <c r="Q226" s="105"/>
      <c r="R226" s="105"/>
      <c r="S226" s="105"/>
      <c r="T226" s="105">
        <v>-7.0458873265397699</v>
      </c>
      <c r="U226" s="106">
        <v>7</v>
      </c>
      <c r="V226" s="105">
        <v>3.0012924513683599</v>
      </c>
      <c r="W226" s="106">
        <v>8</v>
      </c>
      <c r="X226" s="105">
        <v>6.2086477286248902</v>
      </c>
      <c r="Y226" s="106">
        <v>19</v>
      </c>
      <c r="Z226" s="105">
        <v>16.946503131071701</v>
      </c>
      <c r="AA226" s="106">
        <v>12</v>
      </c>
    </row>
    <row r="227" spans="1:27" x14ac:dyDescent="0.3">
      <c r="A227" s="103" t="s">
        <v>168</v>
      </c>
      <c r="B227" s="104">
        <v>43986</v>
      </c>
      <c r="C227" s="105">
        <v>8.6</v>
      </c>
      <c r="D227" s="105"/>
      <c r="E227" s="105"/>
      <c r="F227" s="105"/>
      <c r="G227" s="105"/>
      <c r="H227" s="105"/>
      <c r="I227" s="105"/>
      <c r="J227" s="105"/>
      <c r="K227" s="105"/>
      <c r="L227" s="105"/>
      <c r="M227" s="105"/>
      <c r="N227" s="105"/>
      <c r="O227" s="105"/>
      <c r="P227" s="105"/>
      <c r="Q227" s="105"/>
      <c r="R227" s="105"/>
      <c r="S227" s="105"/>
      <c r="T227" s="105">
        <v>-2.5976396908205399</v>
      </c>
      <c r="U227" s="106">
        <v>3</v>
      </c>
      <c r="V227" s="105"/>
      <c r="W227" s="106"/>
      <c r="X227" s="105"/>
      <c r="Y227" s="106"/>
      <c r="Z227" s="105">
        <v>-6.1124401913875603</v>
      </c>
      <c r="AA227" s="106">
        <v>54</v>
      </c>
    </row>
    <row r="228" spans="1:27" x14ac:dyDescent="0.3">
      <c r="A228" s="103" t="s">
        <v>169</v>
      </c>
      <c r="B228" s="104">
        <v>43986</v>
      </c>
      <c r="C228" s="105">
        <v>10.4</v>
      </c>
      <c r="D228" s="105"/>
      <c r="E228" s="105"/>
      <c r="F228" s="105"/>
      <c r="G228" s="105"/>
      <c r="H228" s="105"/>
      <c r="I228" s="105"/>
      <c r="J228" s="105"/>
      <c r="K228" s="105"/>
      <c r="L228" s="105"/>
      <c r="M228" s="105"/>
      <c r="N228" s="105"/>
      <c r="O228" s="105"/>
      <c r="P228" s="105"/>
      <c r="Q228" s="105"/>
      <c r="R228" s="105"/>
      <c r="S228" s="105"/>
      <c r="T228" s="105">
        <v>-5.4396423248882302</v>
      </c>
      <c r="U228" s="106">
        <v>5</v>
      </c>
      <c r="V228" s="105"/>
      <c r="W228" s="106"/>
      <c r="X228" s="105"/>
      <c r="Y228" s="106"/>
      <c r="Z228" s="105">
        <v>2.4579124579124598</v>
      </c>
      <c r="AA228" s="106">
        <v>44</v>
      </c>
    </row>
    <row r="229" spans="1:27" x14ac:dyDescent="0.3">
      <c r="A229" s="103" t="s">
        <v>170</v>
      </c>
      <c r="B229" s="104">
        <v>43986</v>
      </c>
      <c r="C229" s="105">
        <v>55.73</v>
      </c>
      <c r="D229" s="105"/>
      <c r="E229" s="105"/>
      <c r="F229" s="105"/>
      <c r="G229" s="105"/>
      <c r="H229" s="105"/>
      <c r="I229" s="105"/>
      <c r="J229" s="105"/>
      <c r="K229" s="105"/>
      <c r="L229" s="105"/>
      <c r="M229" s="105"/>
      <c r="N229" s="105"/>
      <c r="O229" s="105"/>
      <c r="P229" s="105"/>
      <c r="Q229" s="105"/>
      <c r="R229" s="105"/>
      <c r="S229" s="105"/>
      <c r="T229" s="105">
        <v>-2.1706372158292599</v>
      </c>
      <c r="U229" s="106">
        <v>2</v>
      </c>
      <c r="V229" s="105">
        <v>5.1772990974125097</v>
      </c>
      <c r="W229" s="106">
        <v>4</v>
      </c>
      <c r="X229" s="105">
        <v>9.2521342374231601</v>
      </c>
      <c r="Y229" s="106">
        <v>6</v>
      </c>
      <c r="Z229" s="105">
        <v>18.629153665057501</v>
      </c>
      <c r="AA229" s="106">
        <v>9</v>
      </c>
    </row>
    <row r="230" spans="1:27" x14ac:dyDescent="0.3">
      <c r="A230" s="103" t="s">
        <v>171</v>
      </c>
      <c r="B230" s="104">
        <v>43986</v>
      </c>
      <c r="C230" s="105">
        <v>64.66</v>
      </c>
      <c r="D230" s="105"/>
      <c r="E230" s="105"/>
      <c r="F230" s="105"/>
      <c r="G230" s="105"/>
      <c r="H230" s="105"/>
      <c r="I230" s="105"/>
      <c r="J230" s="105"/>
      <c r="K230" s="105"/>
      <c r="L230" s="105"/>
      <c r="M230" s="105"/>
      <c r="N230" s="105"/>
      <c r="O230" s="105"/>
      <c r="P230" s="105"/>
      <c r="Q230" s="105"/>
      <c r="R230" s="105"/>
      <c r="S230" s="105"/>
      <c r="T230" s="105">
        <v>-8.6228859685286707</v>
      </c>
      <c r="U230" s="106">
        <v>9</v>
      </c>
      <c r="V230" s="105">
        <v>5.0859233101813999</v>
      </c>
      <c r="W230" s="106">
        <v>5</v>
      </c>
      <c r="X230" s="105">
        <v>8.4627644869980703</v>
      </c>
      <c r="Y230" s="106">
        <v>10</v>
      </c>
      <c r="Z230" s="105">
        <v>15.6813176784633</v>
      </c>
      <c r="AA230" s="106">
        <v>15</v>
      </c>
    </row>
    <row r="231" spans="1:27" x14ac:dyDescent="0.3">
      <c r="A231" s="103" t="s">
        <v>172</v>
      </c>
      <c r="B231" s="104">
        <v>43986</v>
      </c>
      <c r="C231" s="105">
        <v>45.472000000000001</v>
      </c>
      <c r="D231" s="105"/>
      <c r="E231" s="105"/>
      <c r="F231" s="105"/>
      <c r="G231" s="105"/>
      <c r="H231" s="105"/>
      <c r="I231" s="105"/>
      <c r="J231" s="105"/>
      <c r="K231" s="105"/>
      <c r="L231" s="105"/>
      <c r="M231" s="105"/>
      <c r="N231" s="105"/>
      <c r="O231" s="105"/>
      <c r="P231" s="105"/>
      <c r="Q231" s="105"/>
      <c r="R231" s="105"/>
      <c r="S231" s="105"/>
      <c r="T231" s="105">
        <v>-12.6267460645326</v>
      </c>
      <c r="U231" s="106">
        <v>18</v>
      </c>
      <c r="V231" s="105">
        <v>1.1723301835506399</v>
      </c>
      <c r="W231" s="106">
        <v>16</v>
      </c>
      <c r="X231" s="105">
        <v>8.9237913857673306</v>
      </c>
      <c r="Y231" s="106">
        <v>8</v>
      </c>
      <c r="Z231" s="105">
        <v>18.870621775303199</v>
      </c>
      <c r="AA231" s="106">
        <v>8</v>
      </c>
    </row>
    <row r="232" spans="1:27" x14ac:dyDescent="0.3">
      <c r="A232" s="103" t="s">
        <v>173</v>
      </c>
      <c r="B232" s="104">
        <v>43986</v>
      </c>
      <c r="C232" s="105">
        <v>43.32</v>
      </c>
      <c r="D232" s="105"/>
      <c r="E232" s="105"/>
      <c r="F232" s="105"/>
      <c r="G232" s="105"/>
      <c r="H232" s="105"/>
      <c r="I232" s="105"/>
      <c r="J232" s="105"/>
      <c r="K232" s="105"/>
      <c r="L232" s="105"/>
      <c r="M232" s="105"/>
      <c r="N232" s="105"/>
      <c r="O232" s="105"/>
      <c r="P232" s="105"/>
      <c r="Q232" s="105"/>
      <c r="R232" s="105"/>
      <c r="S232" s="105"/>
      <c r="T232" s="105">
        <v>-15.4473390771146</v>
      </c>
      <c r="U232" s="106">
        <v>32</v>
      </c>
      <c r="V232" s="105">
        <v>-1.01906230372275</v>
      </c>
      <c r="W232" s="106">
        <v>26</v>
      </c>
      <c r="X232" s="105">
        <v>3.9360015777582098</v>
      </c>
      <c r="Y232" s="106">
        <v>26</v>
      </c>
      <c r="Z232" s="105">
        <v>13.3895178968972</v>
      </c>
      <c r="AA232" s="106">
        <v>22</v>
      </c>
    </row>
    <row r="233" spans="1:27" x14ac:dyDescent="0.3">
      <c r="A233" s="103" t="s">
        <v>174</v>
      </c>
      <c r="B233" s="104">
        <v>43986</v>
      </c>
      <c r="C233" s="105">
        <v>13.1511</v>
      </c>
      <c r="D233" s="105"/>
      <c r="E233" s="105"/>
      <c r="F233" s="105"/>
      <c r="G233" s="105"/>
      <c r="H233" s="105"/>
      <c r="I233" s="105"/>
      <c r="J233" s="105"/>
      <c r="K233" s="105"/>
      <c r="L233" s="105"/>
      <c r="M233" s="105"/>
      <c r="N233" s="105"/>
      <c r="O233" s="105"/>
      <c r="P233" s="105"/>
      <c r="Q233" s="105"/>
      <c r="R233" s="105"/>
      <c r="S233" s="105"/>
      <c r="T233" s="105">
        <v>-16.116649584611899</v>
      </c>
      <c r="U233" s="106">
        <v>39</v>
      </c>
      <c r="V233" s="105">
        <v>-0.83632353037478002</v>
      </c>
      <c r="W233" s="106">
        <v>25</v>
      </c>
      <c r="X233" s="105"/>
      <c r="Y233" s="106"/>
      <c r="Z233" s="105">
        <v>7.1084765142150799</v>
      </c>
      <c r="AA233" s="106">
        <v>38</v>
      </c>
    </row>
    <row r="234" spans="1:27" x14ac:dyDescent="0.3">
      <c r="A234" s="103" t="s">
        <v>175</v>
      </c>
      <c r="B234" s="104">
        <v>43986</v>
      </c>
      <c r="C234" s="105">
        <v>483.13170000000002</v>
      </c>
      <c r="D234" s="105"/>
      <c r="E234" s="105"/>
      <c r="F234" s="105"/>
      <c r="G234" s="105"/>
      <c r="H234" s="105"/>
      <c r="I234" s="105"/>
      <c r="J234" s="105"/>
      <c r="K234" s="105"/>
      <c r="L234" s="105"/>
      <c r="M234" s="105"/>
      <c r="N234" s="105"/>
      <c r="O234" s="105"/>
      <c r="P234" s="105"/>
      <c r="Q234" s="105"/>
      <c r="R234" s="105"/>
      <c r="S234" s="105"/>
      <c r="T234" s="105">
        <v>-21.3609249384251</v>
      </c>
      <c r="U234" s="106">
        <v>49</v>
      </c>
      <c r="V234" s="105">
        <v>-2.9222526440719498</v>
      </c>
      <c r="W234" s="106">
        <v>36</v>
      </c>
      <c r="X234" s="105">
        <v>2.8732230266733598</v>
      </c>
      <c r="Y234" s="106">
        <v>32</v>
      </c>
      <c r="Z234" s="105">
        <v>13.3450356931329</v>
      </c>
      <c r="AA234" s="106">
        <v>23</v>
      </c>
    </row>
    <row r="235" spans="1:27" x14ac:dyDescent="0.3">
      <c r="A235" s="103" t="s">
        <v>176</v>
      </c>
      <c r="B235" s="104">
        <v>43986</v>
      </c>
      <c r="C235" s="105">
        <v>311.23700000000002</v>
      </c>
      <c r="D235" s="105"/>
      <c r="E235" s="105"/>
      <c r="F235" s="105"/>
      <c r="G235" s="105"/>
      <c r="H235" s="105"/>
      <c r="I235" s="105"/>
      <c r="J235" s="105"/>
      <c r="K235" s="105"/>
      <c r="L235" s="105"/>
      <c r="M235" s="105"/>
      <c r="N235" s="105"/>
      <c r="O235" s="105"/>
      <c r="P235" s="105"/>
      <c r="Q235" s="105"/>
      <c r="R235" s="105"/>
      <c r="S235" s="105"/>
      <c r="T235" s="105">
        <v>-19.532009592240001</v>
      </c>
      <c r="U235" s="106">
        <v>47</v>
      </c>
      <c r="V235" s="105">
        <v>-0.65665995693330703</v>
      </c>
      <c r="W235" s="106">
        <v>23</v>
      </c>
      <c r="X235" s="105">
        <v>6.7342953164673496</v>
      </c>
      <c r="Y235" s="106">
        <v>16</v>
      </c>
      <c r="Z235" s="105">
        <v>15.0776154946936</v>
      </c>
      <c r="AA235" s="106">
        <v>19</v>
      </c>
    </row>
    <row r="236" spans="1:27" x14ac:dyDescent="0.3">
      <c r="A236" s="103" t="s">
        <v>177</v>
      </c>
      <c r="B236" s="104">
        <v>43986</v>
      </c>
      <c r="C236" s="105">
        <v>431.5</v>
      </c>
      <c r="D236" s="105"/>
      <c r="E236" s="105"/>
      <c r="F236" s="105"/>
      <c r="G236" s="105"/>
      <c r="H236" s="105"/>
      <c r="I236" s="105"/>
      <c r="J236" s="105"/>
      <c r="K236" s="105"/>
      <c r="L236" s="105"/>
      <c r="M236" s="105"/>
      <c r="N236" s="105"/>
      <c r="O236" s="105"/>
      <c r="P236" s="105"/>
      <c r="Q236" s="105"/>
      <c r="R236" s="105"/>
      <c r="S236" s="105"/>
      <c r="T236" s="105">
        <v>-22.8281192042821</v>
      </c>
      <c r="U236" s="106">
        <v>53</v>
      </c>
      <c r="V236" s="105">
        <v>-4.9030451535046202</v>
      </c>
      <c r="W236" s="106">
        <v>43</v>
      </c>
      <c r="X236" s="105">
        <v>2.24118784047482</v>
      </c>
      <c r="Y236" s="106">
        <v>36</v>
      </c>
      <c r="Z236" s="105">
        <v>10.344191373102101</v>
      </c>
      <c r="AA236" s="106">
        <v>31</v>
      </c>
    </row>
    <row r="237" spans="1:27" x14ac:dyDescent="0.3">
      <c r="A237" s="103" t="s">
        <v>178</v>
      </c>
      <c r="B237" s="104">
        <v>43986</v>
      </c>
      <c r="C237" s="105">
        <v>33.003</v>
      </c>
      <c r="D237" s="105"/>
      <c r="E237" s="105"/>
      <c r="F237" s="105"/>
      <c r="G237" s="105"/>
      <c r="H237" s="105"/>
      <c r="I237" s="105"/>
      <c r="J237" s="105"/>
      <c r="K237" s="105"/>
      <c r="L237" s="105"/>
      <c r="M237" s="105"/>
      <c r="N237" s="105"/>
      <c r="O237" s="105"/>
      <c r="P237" s="105"/>
      <c r="Q237" s="105"/>
      <c r="R237" s="105"/>
      <c r="S237" s="105"/>
      <c r="T237" s="105">
        <v>-16.659093679015701</v>
      </c>
      <c r="U237" s="106">
        <v>42</v>
      </c>
      <c r="V237" s="105">
        <v>-3.12224848588383</v>
      </c>
      <c r="W237" s="106">
        <v>37</v>
      </c>
      <c r="X237" s="105">
        <v>5.05777432789972</v>
      </c>
      <c r="Y237" s="106">
        <v>23</v>
      </c>
      <c r="Z237" s="105">
        <v>12.7363256107084</v>
      </c>
      <c r="AA237" s="106">
        <v>25</v>
      </c>
    </row>
    <row r="238" spans="1:27" x14ac:dyDescent="0.3">
      <c r="A238" s="103" t="s">
        <v>179</v>
      </c>
      <c r="B238" s="104">
        <v>43986</v>
      </c>
      <c r="C238" s="105">
        <v>349.34</v>
      </c>
      <c r="D238" s="105"/>
      <c r="E238" s="105"/>
      <c r="F238" s="105"/>
      <c r="G238" s="105"/>
      <c r="H238" s="105"/>
      <c r="I238" s="105"/>
      <c r="J238" s="105"/>
      <c r="K238" s="105"/>
      <c r="L238" s="105"/>
      <c r="M238" s="105"/>
      <c r="N238" s="105"/>
      <c r="O238" s="105"/>
      <c r="P238" s="105"/>
      <c r="Q238" s="105"/>
      <c r="R238" s="105"/>
      <c r="S238" s="105"/>
      <c r="T238" s="105">
        <v>-15.8249578974534</v>
      </c>
      <c r="U238" s="106">
        <v>36</v>
      </c>
      <c r="V238" s="105">
        <v>0.86002495734577</v>
      </c>
      <c r="W238" s="106">
        <v>18</v>
      </c>
      <c r="X238" s="105">
        <v>6.2346698325328704</v>
      </c>
      <c r="Y238" s="106">
        <v>18</v>
      </c>
      <c r="Z238" s="105">
        <v>16.108149051258899</v>
      </c>
      <c r="AA238" s="106">
        <v>13</v>
      </c>
    </row>
    <row r="239" spans="1:27" x14ac:dyDescent="0.3">
      <c r="A239" s="103" t="s">
        <v>180</v>
      </c>
      <c r="B239" s="104">
        <v>43986</v>
      </c>
      <c r="C239" s="105">
        <v>9.1</v>
      </c>
      <c r="D239" s="105"/>
      <c r="E239" s="105"/>
      <c r="F239" s="105"/>
      <c r="G239" s="105"/>
      <c r="H239" s="105"/>
      <c r="I239" s="105"/>
      <c r="J239" s="105"/>
      <c r="K239" s="105"/>
      <c r="L239" s="105"/>
      <c r="M239" s="105"/>
      <c r="N239" s="105"/>
      <c r="O239" s="105"/>
      <c r="P239" s="105"/>
      <c r="Q239" s="105"/>
      <c r="R239" s="105"/>
      <c r="S239" s="105"/>
      <c r="T239" s="105">
        <v>-19.344697904717599</v>
      </c>
      <c r="U239" s="106">
        <v>46</v>
      </c>
      <c r="V239" s="105"/>
      <c r="W239" s="106"/>
      <c r="X239" s="105"/>
      <c r="Y239" s="106"/>
      <c r="Z239" s="105">
        <v>-4.0858208955223896</v>
      </c>
      <c r="AA239" s="106">
        <v>51</v>
      </c>
    </row>
    <row r="240" spans="1:27" x14ac:dyDescent="0.3">
      <c r="A240" s="103" t="s">
        <v>181</v>
      </c>
      <c r="B240" s="104">
        <v>43986</v>
      </c>
      <c r="C240" s="105">
        <v>25.62</v>
      </c>
      <c r="D240" s="105"/>
      <c r="E240" s="105"/>
      <c r="F240" s="105"/>
      <c r="G240" s="105"/>
      <c r="H240" s="105"/>
      <c r="I240" s="105"/>
      <c r="J240" s="105"/>
      <c r="K240" s="105"/>
      <c r="L240" s="105"/>
      <c r="M240" s="105"/>
      <c r="N240" s="105"/>
      <c r="O240" s="105"/>
      <c r="P240" s="105"/>
      <c r="Q240" s="105"/>
      <c r="R240" s="105"/>
      <c r="S240" s="105"/>
      <c r="T240" s="105">
        <v>-8.8984787646737704</v>
      </c>
      <c r="U240" s="106">
        <v>10</v>
      </c>
      <c r="V240" s="105">
        <v>1.21027640723646</v>
      </c>
      <c r="W240" s="106">
        <v>15</v>
      </c>
      <c r="X240" s="105">
        <v>5.6138478379857704</v>
      </c>
      <c r="Y240" s="106">
        <v>22</v>
      </c>
      <c r="Z240" s="105">
        <v>23.185441236274901</v>
      </c>
      <c r="AA240" s="106">
        <v>4</v>
      </c>
    </row>
    <row r="241" spans="1:27" x14ac:dyDescent="0.3">
      <c r="A241" s="103" t="s">
        <v>182</v>
      </c>
      <c r="B241" s="104">
        <v>43986</v>
      </c>
      <c r="C241" s="105">
        <v>48.02</v>
      </c>
      <c r="D241" s="105"/>
      <c r="E241" s="105"/>
      <c r="F241" s="105"/>
      <c r="G241" s="105"/>
      <c r="H241" s="105"/>
      <c r="I241" s="105"/>
      <c r="J241" s="105"/>
      <c r="K241" s="105"/>
      <c r="L241" s="105"/>
      <c r="M241" s="105"/>
      <c r="N241" s="105"/>
      <c r="O241" s="105"/>
      <c r="P241" s="105"/>
      <c r="Q241" s="105"/>
      <c r="R241" s="105"/>
      <c r="S241" s="105"/>
      <c r="T241" s="105">
        <v>-22.511687574782002</v>
      </c>
      <c r="U241" s="106">
        <v>50</v>
      </c>
      <c r="V241" s="105">
        <v>-2.6099939797366298</v>
      </c>
      <c r="W241" s="106">
        <v>35</v>
      </c>
      <c r="X241" s="105">
        <v>4.0167679065456197</v>
      </c>
      <c r="Y241" s="106">
        <v>25</v>
      </c>
      <c r="Z241" s="105">
        <v>15.5135545050306</v>
      </c>
      <c r="AA241" s="106">
        <v>16</v>
      </c>
    </row>
    <row r="242" spans="1:27" x14ac:dyDescent="0.3">
      <c r="A242" s="103" t="s">
        <v>183</v>
      </c>
      <c r="B242" s="104">
        <v>43986</v>
      </c>
      <c r="C242" s="105">
        <v>8.51</v>
      </c>
      <c r="D242" s="105"/>
      <c r="E242" s="105"/>
      <c r="F242" s="105"/>
      <c r="G242" s="105"/>
      <c r="H242" s="105"/>
      <c r="I242" s="105"/>
      <c r="J242" s="105"/>
      <c r="K242" s="105"/>
      <c r="L242" s="105"/>
      <c r="M242" s="105"/>
      <c r="N242" s="105"/>
      <c r="O242" s="105"/>
      <c r="P242" s="105"/>
      <c r="Q242" s="105"/>
      <c r="R242" s="105"/>
      <c r="S242" s="105"/>
      <c r="T242" s="105">
        <v>-15.616284044690699</v>
      </c>
      <c r="U242" s="106">
        <v>33</v>
      </c>
      <c r="V242" s="105"/>
      <c r="W242" s="106"/>
      <c r="X242" s="105"/>
      <c r="Y242" s="106"/>
      <c r="Z242" s="105">
        <v>-6.1175478065241897</v>
      </c>
      <c r="AA242" s="106">
        <v>55</v>
      </c>
    </row>
    <row r="243" spans="1:27" x14ac:dyDescent="0.3">
      <c r="A243" s="103" t="s">
        <v>184</v>
      </c>
      <c r="B243" s="104">
        <v>43986</v>
      </c>
      <c r="C243" s="105">
        <v>51.81</v>
      </c>
      <c r="D243" s="105"/>
      <c r="E243" s="105"/>
      <c r="F243" s="105"/>
      <c r="G243" s="105"/>
      <c r="H243" s="105"/>
      <c r="I243" s="105"/>
      <c r="J243" s="105"/>
      <c r="K243" s="105"/>
      <c r="L243" s="105"/>
      <c r="M243" s="105"/>
      <c r="N243" s="105"/>
      <c r="O243" s="105"/>
      <c r="P243" s="105"/>
      <c r="Q243" s="105"/>
      <c r="R243" s="105"/>
      <c r="S243" s="105"/>
      <c r="T243" s="105">
        <v>-9.6335891682269299</v>
      </c>
      <c r="U243" s="106">
        <v>12</v>
      </c>
      <c r="V243" s="105">
        <v>4.16611278068173</v>
      </c>
      <c r="W243" s="106">
        <v>7</v>
      </c>
      <c r="X243" s="105">
        <v>8.9505042522524807</v>
      </c>
      <c r="Y243" s="106">
        <v>7</v>
      </c>
      <c r="Z243" s="105">
        <v>21.873342758703402</v>
      </c>
      <c r="AA243" s="106">
        <v>5</v>
      </c>
    </row>
    <row r="244" spans="1:27" x14ac:dyDescent="0.3">
      <c r="A244" s="103" t="s">
        <v>185</v>
      </c>
      <c r="B244" s="104">
        <v>43986</v>
      </c>
      <c r="C244" s="105">
        <v>8.7570999999999994</v>
      </c>
      <c r="D244" s="105"/>
      <c r="E244" s="105"/>
      <c r="F244" s="105"/>
      <c r="G244" s="105"/>
      <c r="H244" s="105"/>
      <c r="I244" s="105"/>
      <c r="J244" s="105"/>
      <c r="K244" s="105"/>
      <c r="L244" s="105"/>
      <c r="M244" s="105"/>
      <c r="N244" s="105"/>
      <c r="O244" s="105"/>
      <c r="P244" s="105"/>
      <c r="Q244" s="105"/>
      <c r="R244" s="105"/>
      <c r="S244" s="105"/>
      <c r="T244" s="105"/>
      <c r="U244" s="106"/>
      <c r="V244" s="105"/>
      <c r="W244" s="106"/>
      <c r="X244" s="105"/>
      <c r="Y244" s="106"/>
      <c r="Z244" s="105">
        <v>-19.724282608695699</v>
      </c>
      <c r="AA244" s="106">
        <v>64</v>
      </c>
    </row>
    <row r="245" spans="1:27" x14ac:dyDescent="0.3">
      <c r="A245" s="103" t="s">
        <v>186</v>
      </c>
      <c r="B245" s="104">
        <v>43986</v>
      </c>
      <c r="C245" s="105">
        <v>16.303699999999999</v>
      </c>
      <c r="D245" s="105"/>
      <c r="E245" s="105"/>
      <c r="F245" s="105"/>
      <c r="G245" s="105"/>
      <c r="H245" s="105"/>
      <c r="I245" s="105"/>
      <c r="J245" s="105"/>
      <c r="K245" s="105"/>
      <c r="L245" s="105"/>
      <c r="M245" s="105"/>
      <c r="N245" s="105"/>
      <c r="O245" s="105"/>
      <c r="P245" s="105"/>
      <c r="Q245" s="105"/>
      <c r="R245" s="105"/>
      <c r="S245" s="105"/>
      <c r="T245" s="105">
        <v>-14.2575413736927</v>
      </c>
      <c r="U245" s="106">
        <v>27</v>
      </c>
      <c r="V245" s="105">
        <v>0.65916017644128999</v>
      </c>
      <c r="W245" s="106">
        <v>21</v>
      </c>
      <c r="X245" s="105">
        <v>7.8338590632535903</v>
      </c>
      <c r="Y245" s="106">
        <v>12</v>
      </c>
      <c r="Z245" s="105">
        <v>17.252589452916499</v>
      </c>
      <c r="AA245" s="106">
        <v>10</v>
      </c>
    </row>
    <row r="246" spans="1:27" x14ac:dyDescent="0.3">
      <c r="A246" s="103" t="s">
        <v>187</v>
      </c>
      <c r="B246" s="104">
        <v>43986</v>
      </c>
      <c r="C246" s="105">
        <v>43.222000000000001</v>
      </c>
      <c r="D246" s="105"/>
      <c r="E246" s="105"/>
      <c r="F246" s="105"/>
      <c r="G246" s="105"/>
      <c r="H246" s="105"/>
      <c r="I246" s="105"/>
      <c r="J246" s="105"/>
      <c r="K246" s="105"/>
      <c r="L246" s="105"/>
      <c r="M246" s="105"/>
      <c r="N246" s="105"/>
      <c r="O246" s="105"/>
      <c r="P246" s="105"/>
      <c r="Q246" s="105"/>
      <c r="R246" s="105"/>
      <c r="S246" s="105"/>
      <c r="T246" s="105">
        <v>-13.382537852429801</v>
      </c>
      <c r="U246" s="106">
        <v>21</v>
      </c>
      <c r="V246" s="105">
        <v>1.09719077456425</v>
      </c>
      <c r="W246" s="106">
        <v>17</v>
      </c>
      <c r="X246" s="105">
        <v>7.8433232549620904</v>
      </c>
      <c r="Y246" s="106">
        <v>11</v>
      </c>
      <c r="Z246" s="105">
        <v>15.1716348711238</v>
      </c>
      <c r="AA246" s="106">
        <v>18</v>
      </c>
    </row>
    <row r="247" spans="1:27" x14ac:dyDescent="0.3">
      <c r="A247" s="103" t="s">
        <v>188</v>
      </c>
      <c r="B247" s="104">
        <v>43986</v>
      </c>
      <c r="C247" s="105">
        <v>48.207999999999998</v>
      </c>
      <c r="D247" s="105"/>
      <c r="E247" s="105"/>
      <c r="F247" s="105"/>
      <c r="G247" s="105"/>
      <c r="H247" s="105"/>
      <c r="I247" s="105"/>
      <c r="J247" s="105"/>
      <c r="K247" s="105"/>
      <c r="L247" s="105"/>
      <c r="M247" s="105"/>
      <c r="N247" s="105"/>
      <c r="O247" s="105"/>
      <c r="P247" s="105"/>
      <c r="Q247" s="105"/>
      <c r="R247" s="105"/>
      <c r="S247" s="105"/>
      <c r="T247" s="105">
        <v>-16.0561862262063</v>
      </c>
      <c r="U247" s="106">
        <v>38</v>
      </c>
      <c r="V247" s="105">
        <v>-2.1804117552854798</v>
      </c>
      <c r="W247" s="106">
        <v>32</v>
      </c>
      <c r="X247" s="105">
        <v>5.9585146904075899</v>
      </c>
      <c r="Y247" s="106">
        <v>21</v>
      </c>
      <c r="Z247" s="105">
        <v>13.9759393047381</v>
      </c>
      <c r="AA247" s="106">
        <v>21</v>
      </c>
    </row>
    <row r="248" spans="1:27" x14ac:dyDescent="0.3">
      <c r="A248" s="103" t="s">
        <v>189</v>
      </c>
      <c r="B248" s="104">
        <v>43986</v>
      </c>
      <c r="C248" s="105">
        <v>62.117800000000003</v>
      </c>
      <c r="D248" s="105"/>
      <c r="E248" s="105"/>
      <c r="F248" s="105"/>
      <c r="G248" s="105"/>
      <c r="H248" s="105"/>
      <c r="I248" s="105"/>
      <c r="J248" s="105"/>
      <c r="K248" s="105"/>
      <c r="L248" s="105"/>
      <c r="M248" s="105"/>
      <c r="N248" s="105"/>
      <c r="O248" s="105"/>
      <c r="P248" s="105"/>
      <c r="Q248" s="105"/>
      <c r="R248" s="105"/>
      <c r="S248" s="105"/>
      <c r="T248" s="105">
        <v>-14.2542697957638</v>
      </c>
      <c r="U248" s="106">
        <v>26</v>
      </c>
      <c r="V248" s="105">
        <v>1.28163085631482</v>
      </c>
      <c r="W248" s="106">
        <v>13</v>
      </c>
      <c r="X248" s="105">
        <v>4.7611145644876904</v>
      </c>
      <c r="Y248" s="106">
        <v>24</v>
      </c>
      <c r="Z248" s="105">
        <v>14.415040934169101</v>
      </c>
      <c r="AA248" s="106">
        <v>20</v>
      </c>
    </row>
    <row r="249" spans="1:27" x14ac:dyDescent="0.3">
      <c r="A249" s="103" t="s">
        <v>190</v>
      </c>
      <c r="B249" s="104">
        <v>43986</v>
      </c>
      <c r="C249" s="105">
        <v>10.6768</v>
      </c>
      <c r="D249" s="105"/>
      <c r="E249" s="105"/>
      <c r="F249" s="105"/>
      <c r="G249" s="105"/>
      <c r="H249" s="105"/>
      <c r="I249" s="105"/>
      <c r="J249" s="105"/>
      <c r="K249" s="105"/>
      <c r="L249" s="105"/>
      <c r="M249" s="105"/>
      <c r="N249" s="105"/>
      <c r="O249" s="105"/>
      <c r="P249" s="105"/>
      <c r="Q249" s="105"/>
      <c r="R249" s="105"/>
      <c r="S249" s="105"/>
      <c r="T249" s="105">
        <v>-14.6981199853796</v>
      </c>
      <c r="U249" s="106">
        <v>28</v>
      </c>
      <c r="V249" s="105">
        <v>-2.5256717068096899</v>
      </c>
      <c r="W249" s="106">
        <v>34</v>
      </c>
      <c r="X249" s="105"/>
      <c r="Y249" s="106"/>
      <c r="Z249" s="105">
        <v>1.8643924528301901</v>
      </c>
      <c r="AA249" s="106">
        <v>45</v>
      </c>
    </row>
    <row r="250" spans="1:27" x14ac:dyDescent="0.3">
      <c r="A250" s="103" t="s">
        <v>191</v>
      </c>
      <c r="B250" s="104">
        <v>43986</v>
      </c>
      <c r="C250" s="105">
        <v>16.969000000000001</v>
      </c>
      <c r="D250" s="105"/>
      <c r="E250" s="105"/>
      <c r="F250" s="105"/>
      <c r="G250" s="105"/>
      <c r="H250" s="105"/>
      <c r="I250" s="105"/>
      <c r="J250" s="105"/>
      <c r="K250" s="105"/>
      <c r="L250" s="105"/>
      <c r="M250" s="105"/>
      <c r="N250" s="105"/>
      <c r="O250" s="105"/>
      <c r="P250" s="105"/>
      <c r="Q250" s="105"/>
      <c r="R250" s="105"/>
      <c r="S250" s="105"/>
      <c r="T250" s="105">
        <v>-11.1914792521832</v>
      </c>
      <c r="U250" s="106">
        <v>16</v>
      </c>
      <c r="V250" s="105">
        <v>4.7690544926084701</v>
      </c>
      <c r="W250" s="106">
        <v>6</v>
      </c>
      <c r="X250" s="105"/>
      <c r="Y250" s="106"/>
      <c r="Z250" s="105">
        <v>15.701759259259299</v>
      </c>
      <c r="AA250" s="106">
        <v>14</v>
      </c>
    </row>
    <row r="251" spans="1:27" x14ac:dyDescent="0.3">
      <c r="A251" s="103" t="s">
        <v>192</v>
      </c>
      <c r="B251" s="104">
        <v>43986</v>
      </c>
      <c r="C251" s="105">
        <v>16.0259</v>
      </c>
      <c r="D251" s="105"/>
      <c r="E251" s="105"/>
      <c r="F251" s="105"/>
      <c r="G251" s="105"/>
      <c r="H251" s="105"/>
      <c r="I251" s="105"/>
      <c r="J251" s="105"/>
      <c r="K251" s="105"/>
      <c r="L251" s="105"/>
      <c r="M251" s="105"/>
      <c r="N251" s="105"/>
      <c r="O251" s="105"/>
      <c r="P251" s="105"/>
      <c r="Q251" s="105"/>
      <c r="R251" s="105"/>
      <c r="S251" s="105"/>
      <c r="T251" s="105">
        <v>-13.4237433945455</v>
      </c>
      <c r="U251" s="106">
        <v>22</v>
      </c>
      <c r="V251" s="105">
        <v>-1.04609068208247</v>
      </c>
      <c r="W251" s="106">
        <v>27</v>
      </c>
      <c r="X251" s="105">
        <v>9.8932464591199096</v>
      </c>
      <c r="Y251" s="106">
        <v>4</v>
      </c>
      <c r="Z251" s="105">
        <v>11.215979092299801</v>
      </c>
      <c r="AA251" s="106">
        <v>29</v>
      </c>
    </row>
    <row r="252" spans="1:27" x14ac:dyDescent="0.3">
      <c r="A252" s="103" t="s">
        <v>193</v>
      </c>
      <c r="B252" s="104">
        <v>43986</v>
      </c>
      <c r="C252" s="105">
        <v>42.478700000000003</v>
      </c>
      <c r="D252" s="105"/>
      <c r="E252" s="105"/>
      <c r="F252" s="105"/>
      <c r="G252" s="105"/>
      <c r="H252" s="105"/>
      <c r="I252" s="105"/>
      <c r="J252" s="105"/>
      <c r="K252" s="105"/>
      <c r="L252" s="105"/>
      <c r="M252" s="105"/>
      <c r="N252" s="105"/>
      <c r="O252" s="105"/>
      <c r="P252" s="105"/>
      <c r="Q252" s="105"/>
      <c r="R252" s="105"/>
      <c r="S252" s="105"/>
      <c r="T252" s="105">
        <v>-29.360452055245901</v>
      </c>
      <c r="U252" s="106">
        <v>57</v>
      </c>
      <c r="V252" s="105">
        <v>-9.4274371660422798</v>
      </c>
      <c r="W252" s="106">
        <v>47</v>
      </c>
      <c r="X252" s="105">
        <v>-1.5535963175482099</v>
      </c>
      <c r="Y252" s="106">
        <v>37</v>
      </c>
      <c r="Z252" s="105">
        <v>9.6011196739486895</v>
      </c>
      <c r="AA252" s="106">
        <v>33</v>
      </c>
    </row>
    <row r="253" spans="1:27" x14ac:dyDescent="0.3">
      <c r="A253" s="103" t="s">
        <v>194</v>
      </c>
      <c r="B253" s="104">
        <v>43986</v>
      </c>
      <c r="C253" s="105">
        <v>10.037100000000001</v>
      </c>
      <c r="D253" s="105"/>
      <c r="E253" s="105"/>
      <c r="F253" s="105"/>
      <c r="G253" s="105"/>
      <c r="H253" s="105"/>
      <c r="I253" s="105"/>
      <c r="J253" s="105"/>
      <c r="K253" s="105"/>
      <c r="L253" s="105"/>
      <c r="M253" s="105"/>
      <c r="N253" s="105"/>
      <c r="O253" s="105"/>
      <c r="P253" s="105"/>
      <c r="Q253" s="105"/>
      <c r="R253" s="105"/>
      <c r="S253" s="105"/>
      <c r="T253" s="105"/>
      <c r="U253" s="106"/>
      <c r="V253" s="105"/>
      <c r="W253" s="106"/>
      <c r="X253" s="105"/>
      <c r="Y253" s="106"/>
      <c r="Z253" s="105">
        <v>0.42852848101266999</v>
      </c>
      <c r="AA253" s="106">
        <v>47</v>
      </c>
    </row>
    <row r="254" spans="1:27" x14ac:dyDescent="0.3">
      <c r="A254" s="103" t="s">
        <v>195</v>
      </c>
      <c r="B254" s="104">
        <v>43986</v>
      </c>
      <c r="C254" s="105">
        <v>13.33</v>
      </c>
      <c r="D254" s="105"/>
      <c r="E254" s="105"/>
      <c r="F254" s="105"/>
      <c r="G254" s="105"/>
      <c r="H254" s="105"/>
      <c r="I254" s="105"/>
      <c r="J254" s="105"/>
      <c r="K254" s="105"/>
      <c r="L254" s="105"/>
      <c r="M254" s="105"/>
      <c r="N254" s="105"/>
      <c r="O254" s="105"/>
      <c r="P254" s="105"/>
      <c r="Q254" s="105"/>
      <c r="R254" s="105"/>
      <c r="S254" s="105"/>
      <c r="T254" s="105">
        <v>-14.1825080349671</v>
      </c>
      <c r="U254" s="106">
        <v>25</v>
      </c>
      <c r="V254" s="105">
        <v>0.45502711462943402</v>
      </c>
      <c r="W254" s="106">
        <v>22</v>
      </c>
      <c r="X254" s="105"/>
      <c r="Y254" s="106"/>
      <c r="Z254" s="105">
        <v>7.4248625534514296</v>
      </c>
      <c r="AA254" s="106">
        <v>36</v>
      </c>
    </row>
    <row r="255" spans="1:27" x14ac:dyDescent="0.3">
      <c r="A255" s="103" t="s">
        <v>196</v>
      </c>
      <c r="B255" s="104">
        <v>43986</v>
      </c>
      <c r="C255" s="105">
        <v>171.42</v>
      </c>
      <c r="D255" s="105"/>
      <c r="E255" s="105"/>
      <c r="F255" s="105"/>
      <c r="G255" s="105"/>
      <c r="H255" s="105"/>
      <c r="I255" s="105"/>
      <c r="J255" s="105"/>
      <c r="K255" s="105"/>
      <c r="L255" s="105"/>
      <c r="M255" s="105"/>
      <c r="N255" s="105"/>
      <c r="O255" s="105"/>
      <c r="P255" s="105"/>
      <c r="Q255" s="105"/>
      <c r="R255" s="105"/>
      <c r="S255" s="105"/>
      <c r="T255" s="105">
        <v>-17.439584936182001</v>
      </c>
      <c r="U255" s="106">
        <v>45</v>
      </c>
      <c r="V255" s="105">
        <v>-3.2933020212959798</v>
      </c>
      <c r="W255" s="106">
        <v>39</v>
      </c>
      <c r="X255" s="105">
        <v>2.6791677960304701</v>
      </c>
      <c r="Y255" s="106">
        <v>34</v>
      </c>
      <c r="Z255" s="105">
        <v>9.1965368821400197</v>
      </c>
      <c r="AA255" s="106">
        <v>34</v>
      </c>
    </row>
    <row r="256" spans="1:27" x14ac:dyDescent="0.3">
      <c r="A256" s="103" t="s">
        <v>197</v>
      </c>
      <c r="B256" s="104">
        <v>43986</v>
      </c>
      <c r="C256" s="105">
        <v>184.18</v>
      </c>
      <c r="D256" s="105"/>
      <c r="E256" s="105"/>
      <c r="F256" s="105"/>
      <c r="G256" s="105"/>
      <c r="H256" s="105"/>
      <c r="I256" s="105"/>
      <c r="J256" s="105"/>
      <c r="K256" s="105"/>
      <c r="L256" s="105"/>
      <c r="M256" s="105"/>
      <c r="N256" s="105"/>
      <c r="O256" s="105"/>
      <c r="P256" s="105"/>
      <c r="Q256" s="105"/>
      <c r="R256" s="105"/>
      <c r="S256" s="105"/>
      <c r="T256" s="105">
        <v>-16.600067069479199</v>
      </c>
      <c r="U256" s="106">
        <v>41</v>
      </c>
      <c r="V256" s="105">
        <v>-1.57494098093094</v>
      </c>
      <c r="W256" s="106">
        <v>29</v>
      </c>
      <c r="X256" s="105">
        <v>6.7960158928099998</v>
      </c>
      <c r="Y256" s="106">
        <v>15</v>
      </c>
      <c r="Z256" s="105">
        <v>15.474810571712901</v>
      </c>
      <c r="AA256" s="106">
        <v>17</v>
      </c>
    </row>
    <row r="257" spans="1:27" x14ac:dyDescent="0.3">
      <c r="A257" s="103" t="s">
        <v>198</v>
      </c>
      <c r="B257" s="104">
        <v>43986</v>
      </c>
      <c r="C257" s="105">
        <v>88.589200000000005</v>
      </c>
      <c r="D257" s="105"/>
      <c r="E257" s="105"/>
      <c r="F257" s="105"/>
      <c r="G257" s="105"/>
      <c r="H257" s="105"/>
      <c r="I257" s="105"/>
      <c r="J257" s="105"/>
      <c r="K257" s="105"/>
      <c r="L257" s="105"/>
      <c r="M257" s="105"/>
      <c r="N257" s="105"/>
      <c r="O257" s="105"/>
      <c r="P257" s="105"/>
      <c r="Q257" s="105"/>
      <c r="R257" s="105"/>
      <c r="S257" s="105"/>
      <c r="T257" s="105">
        <v>-9.4518931023568999</v>
      </c>
      <c r="U257" s="106">
        <v>11</v>
      </c>
      <c r="V257" s="105">
        <v>1.2717589463103101</v>
      </c>
      <c r="W257" s="106">
        <v>14</v>
      </c>
      <c r="X257" s="105">
        <v>10.432637215877801</v>
      </c>
      <c r="Y257" s="106">
        <v>2</v>
      </c>
      <c r="Z257" s="105">
        <v>17.038348466918801</v>
      </c>
      <c r="AA257" s="106">
        <v>11</v>
      </c>
    </row>
    <row r="258" spans="1:27" x14ac:dyDescent="0.3">
      <c r="A258" s="103" t="s">
        <v>199</v>
      </c>
      <c r="B258" s="104">
        <v>43986</v>
      </c>
      <c r="C258" s="105">
        <v>43.32</v>
      </c>
      <c r="D258" s="105"/>
      <c r="E258" s="105"/>
      <c r="F258" s="105"/>
      <c r="G258" s="105"/>
      <c r="H258" s="105"/>
      <c r="I258" s="105"/>
      <c r="J258" s="105"/>
      <c r="K258" s="105"/>
      <c r="L258" s="105"/>
      <c r="M258" s="105"/>
      <c r="N258" s="105"/>
      <c r="O258" s="105"/>
      <c r="P258" s="105"/>
      <c r="Q258" s="105"/>
      <c r="R258" s="105"/>
      <c r="S258" s="105"/>
      <c r="T258" s="105">
        <v>-22.9648012863085</v>
      </c>
      <c r="U258" s="106">
        <v>54</v>
      </c>
      <c r="V258" s="105">
        <v>-4.4007876965821398</v>
      </c>
      <c r="W258" s="106">
        <v>42</v>
      </c>
      <c r="X258" s="105">
        <v>3.1623098560218299</v>
      </c>
      <c r="Y258" s="106">
        <v>30</v>
      </c>
      <c r="Z258" s="105">
        <v>29.0882563979909</v>
      </c>
      <c r="AA258" s="106">
        <v>1</v>
      </c>
    </row>
    <row r="259" spans="1:27" x14ac:dyDescent="0.3">
      <c r="A259" s="103" t="s">
        <v>372</v>
      </c>
      <c r="B259" s="104">
        <v>43986</v>
      </c>
      <c r="C259" s="105">
        <v>128.2687</v>
      </c>
      <c r="D259" s="105"/>
      <c r="E259" s="105"/>
      <c r="F259" s="105"/>
      <c r="G259" s="105"/>
      <c r="H259" s="105"/>
      <c r="I259" s="105"/>
      <c r="J259" s="105"/>
      <c r="K259" s="105"/>
      <c r="L259" s="105"/>
      <c r="M259" s="105"/>
      <c r="N259" s="105"/>
      <c r="O259" s="105"/>
      <c r="P259" s="105"/>
      <c r="Q259" s="105"/>
      <c r="R259" s="105"/>
      <c r="S259" s="105"/>
      <c r="T259" s="105">
        <v>-15.6709067683634</v>
      </c>
      <c r="U259" s="106">
        <v>35</v>
      </c>
      <c r="V259" s="105">
        <v>-2.11305533144533</v>
      </c>
      <c r="W259" s="106">
        <v>31</v>
      </c>
      <c r="X259" s="105">
        <v>2.7141662322822699</v>
      </c>
      <c r="Y259" s="106">
        <v>33</v>
      </c>
      <c r="Z259" s="105">
        <v>12.0983080684159</v>
      </c>
      <c r="AA259" s="106">
        <v>27</v>
      </c>
    </row>
    <row r="260" spans="1:27" x14ac:dyDescent="0.3">
      <c r="A260" s="103" t="s">
        <v>201</v>
      </c>
      <c r="B260" s="104">
        <v>43986</v>
      </c>
      <c r="C260" s="105">
        <v>11.666399999999999</v>
      </c>
      <c r="D260" s="105"/>
      <c r="E260" s="105"/>
      <c r="F260" s="105"/>
      <c r="G260" s="105"/>
      <c r="H260" s="105"/>
      <c r="I260" s="105"/>
      <c r="J260" s="105"/>
      <c r="K260" s="105"/>
      <c r="L260" s="105"/>
      <c r="M260" s="105"/>
      <c r="N260" s="105"/>
      <c r="O260" s="105"/>
      <c r="P260" s="105"/>
      <c r="Q260" s="105"/>
      <c r="R260" s="105"/>
      <c r="S260" s="105"/>
      <c r="T260" s="105">
        <v>-16.865103341537701</v>
      </c>
      <c r="U260" s="106">
        <v>43</v>
      </c>
      <c r="V260" s="105">
        <v>-3.2692712776813</v>
      </c>
      <c r="W260" s="106">
        <v>38</v>
      </c>
      <c r="X260" s="105">
        <v>3.6756795760685499</v>
      </c>
      <c r="Y260" s="106">
        <v>28</v>
      </c>
      <c r="Z260" s="105">
        <v>3.2176370553705902</v>
      </c>
      <c r="AA260" s="106">
        <v>43</v>
      </c>
    </row>
    <row r="261" spans="1:27" x14ac:dyDescent="0.3">
      <c r="A261" s="103" t="s">
        <v>202</v>
      </c>
      <c r="B261" s="104">
        <v>43986</v>
      </c>
      <c r="C261" s="105">
        <v>12.508800000000001</v>
      </c>
      <c r="D261" s="105"/>
      <c r="E261" s="105"/>
      <c r="F261" s="105"/>
      <c r="G261" s="105"/>
      <c r="H261" s="105"/>
      <c r="I261" s="105"/>
      <c r="J261" s="105"/>
      <c r="K261" s="105"/>
      <c r="L261" s="105"/>
      <c r="M261" s="105"/>
      <c r="N261" s="105"/>
      <c r="O261" s="105"/>
      <c r="P261" s="105"/>
      <c r="Q261" s="105"/>
      <c r="R261" s="105"/>
      <c r="S261" s="105"/>
      <c r="T261" s="105">
        <v>-13.8837481979066</v>
      </c>
      <c r="U261" s="106">
        <v>24</v>
      </c>
      <c r="V261" s="105">
        <v>-1.60069559833243</v>
      </c>
      <c r="W261" s="106">
        <v>30</v>
      </c>
      <c r="X261" s="105">
        <v>6.4455929582129396</v>
      </c>
      <c r="Y261" s="106">
        <v>17</v>
      </c>
      <c r="Z261" s="105">
        <v>4.7839461372745804</v>
      </c>
      <c r="AA261" s="106">
        <v>40</v>
      </c>
    </row>
    <row r="262" spans="1:27" x14ac:dyDescent="0.3">
      <c r="A262" s="103" t="s">
        <v>203</v>
      </c>
      <c r="B262" s="104">
        <v>43986</v>
      </c>
      <c r="C262" s="105">
        <v>12.310700000000001</v>
      </c>
      <c r="D262" s="105"/>
      <c r="E262" s="105"/>
      <c r="F262" s="105"/>
      <c r="G262" s="105"/>
      <c r="H262" s="105"/>
      <c r="I262" s="105"/>
      <c r="J262" s="105"/>
      <c r="K262" s="105"/>
      <c r="L262" s="105"/>
      <c r="M262" s="105"/>
      <c r="N262" s="105"/>
      <c r="O262" s="105"/>
      <c r="P262" s="105"/>
      <c r="Q262" s="105"/>
      <c r="R262" s="105"/>
      <c r="S262" s="105"/>
      <c r="T262" s="105">
        <v>-14.9064459370066</v>
      </c>
      <c r="U262" s="106">
        <v>30</v>
      </c>
      <c r="V262" s="105">
        <v>-0.71187546051893602</v>
      </c>
      <c r="W262" s="106">
        <v>24</v>
      </c>
      <c r="X262" s="105"/>
      <c r="Y262" s="106"/>
      <c r="Z262" s="105">
        <v>5.5269036697247698</v>
      </c>
      <c r="AA262" s="106">
        <v>39</v>
      </c>
    </row>
    <row r="263" spans="1:27" x14ac:dyDescent="0.3">
      <c r="A263" s="103" t="s">
        <v>204</v>
      </c>
      <c r="B263" s="104">
        <v>43986</v>
      </c>
      <c r="C263" s="105">
        <v>12.448499999999999</v>
      </c>
      <c r="D263" s="105"/>
      <c r="E263" s="105"/>
      <c r="F263" s="105"/>
      <c r="G263" s="105"/>
      <c r="H263" s="105"/>
      <c r="I263" s="105"/>
      <c r="J263" s="105"/>
      <c r="K263" s="105"/>
      <c r="L263" s="105"/>
      <c r="M263" s="105"/>
      <c r="N263" s="105"/>
      <c r="O263" s="105"/>
      <c r="P263" s="105"/>
      <c r="Q263" s="105"/>
      <c r="R263" s="105"/>
      <c r="S263" s="105"/>
      <c r="T263" s="105">
        <v>-6.98791437993461</v>
      </c>
      <c r="U263" s="106">
        <v>6</v>
      </c>
      <c r="V263" s="105">
        <v>6.79181994537457</v>
      </c>
      <c r="W263" s="106">
        <v>2</v>
      </c>
      <c r="X263" s="105"/>
      <c r="Y263" s="106"/>
      <c r="Z263" s="105">
        <v>7.69769595176572</v>
      </c>
      <c r="AA263" s="106">
        <v>35</v>
      </c>
    </row>
    <row r="264" spans="1:27" x14ac:dyDescent="0.3">
      <c r="A264" s="103" t="s">
        <v>205</v>
      </c>
      <c r="B264" s="104">
        <v>43986</v>
      </c>
      <c r="C264" s="105">
        <v>9.2053999999999991</v>
      </c>
      <c r="D264" s="105"/>
      <c r="E264" s="105"/>
      <c r="F264" s="105"/>
      <c r="G264" s="105"/>
      <c r="H264" s="105"/>
      <c r="I264" s="105"/>
      <c r="J264" s="105"/>
      <c r="K264" s="105"/>
      <c r="L264" s="105"/>
      <c r="M264" s="105"/>
      <c r="N264" s="105"/>
      <c r="O264" s="105"/>
      <c r="P264" s="105"/>
      <c r="Q264" s="105"/>
      <c r="R264" s="105"/>
      <c r="S264" s="105"/>
      <c r="T264" s="105">
        <v>-13.105947571466199</v>
      </c>
      <c r="U264" s="106">
        <v>19</v>
      </c>
      <c r="V264" s="105"/>
      <c r="W264" s="106"/>
      <c r="X264" s="105"/>
      <c r="Y264" s="106"/>
      <c r="Z264" s="105">
        <v>-3.6253625</v>
      </c>
      <c r="AA264" s="106">
        <v>50</v>
      </c>
    </row>
    <row r="265" spans="1:27" x14ac:dyDescent="0.3">
      <c r="A265" s="103" t="s">
        <v>206</v>
      </c>
      <c r="B265" s="104">
        <v>43986</v>
      </c>
      <c r="C265" s="105">
        <v>9.5860000000000003</v>
      </c>
      <c r="D265" s="105"/>
      <c r="E265" s="105"/>
      <c r="F265" s="105"/>
      <c r="G265" s="105"/>
      <c r="H265" s="105"/>
      <c r="I265" s="105"/>
      <c r="J265" s="105"/>
      <c r="K265" s="105"/>
      <c r="L265" s="105"/>
      <c r="M265" s="105"/>
      <c r="N265" s="105"/>
      <c r="O265" s="105"/>
      <c r="P265" s="105"/>
      <c r="Q265" s="105"/>
      <c r="R265" s="105"/>
      <c r="S265" s="105"/>
      <c r="T265" s="105">
        <v>-13.361951867881301</v>
      </c>
      <c r="U265" s="106">
        <v>20</v>
      </c>
      <c r="V265" s="105"/>
      <c r="W265" s="106"/>
      <c r="X265" s="105"/>
      <c r="Y265" s="106"/>
      <c r="Z265" s="105">
        <v>-2.1963662790697702</v>
      </c>
      <c r="AA265" s="106">
        <v>49</v>
      </c>
    </row>
    <row r="266" spans="1:27" x14ac:dyDescent="0.3">
      <c r="A266" s="103" t="s">
        <v>207</v>
      </c>
      <c r="B266" s="104">
        <v>43986</v>
      </c>
      <c r="C266" s="105">
        <v>26.387799999999999</v>
      </c>
      <c r="D266" s="105"/>
      <c r="E266" s="105"/>
      <c r="F266" s="105"/>
      <c r="G266" s="105"/>
      <c r="H266" s="105"/>
      <c r="I266" s="105"/>
      <c r="J266" s="105"/>
      <c r="K266" s="105"/>
      <c r="L266" s="105"/>
      <c r="M266" s="105"/>
      <c r="N266" s="105"/>
      <c r="O266" s="105"/>
      <c r="P266" s="105"/>
      <c r="Q266" s="105"/>
      <c r="R266" s="105"/>
      <c r="S266" s="105"/>
      <c r="T266" s="105">
        <v>-0.85020704589872598</v>
      </c>
      <c r="U266" s="106">
        <v>1</v>
      </c>
      <c r="V266" s="105">
        <v>9.73829271542672</v>
      </c>
      <c r="W266" s="106">
        <v>1</v>
      </c>
      <c r="X266" s="105">
        <v>13.083565303687701</v>
      </c>
      <c r="Y266" s="106">
        <v>1</v>
      </c>
      <c r="Z266" s="105">
        <v>26.467022123893798</v>
      </c>
      <c r="AA266" s="106">
        <v>3</v>
      </c>
    </row>
    <row r="267" spans="1:27" x14ac:dyDescent="0.3">
      <c r="A267" s="103" t="s">
        <v>208</v>
      </c>
      <c r="B267" s="104">
        <v>43986</v>
      </c>
      <c r="C267" s="105">
        <v>10.213699999999999</v>
      </c>
      <c r="D267" s="105"/>
      <c r="E267" s="105"/>
      <c r="F267" s="105"/>
      <c r="G267" s="105"/>
      <c r="H267" s="105"/>
      <c r="I267" s="105"/>
      <c r="J267" s="105"/>
      <c r="K267" s="105"/>
      <c r="L267" s="105"/>
      <c r="M267" s="105"/>
      <c r="N267" s="105"/>
      <c r="O267" s="105"/>
      <c r="P267" s="105"/>
      <c r="Q267" s="105"/>
      <c r="R267" s="105"/>
      <c r="S267" s="105"/>
      <c r="T267" s="105">
        <v>-4.9857822453775302</v>
      </c>
      <c r="U267" s="106">
        <v>4</v>
      </c>
      <c r="V267" s="105"/>
      <c r="W267" s="106"/>
      <c r="X267" s="105"/>
      <c r="Y267" s="106"/>
      <c r="Z267" s="105">
        <v>1.57259072580644</v>
      </c>
      <c r="AA267" s="106">
        <v>46</v>
      </c>
    </row>
    <row r="268" spans="1:27" x14ac:dyDescent="0.3">
      <c r="A268" s="103" t="s">
        <v>209</v>
      </c>
      <c r="B268" s="104">
        <v>43986</v>
      </c>
      <c r="C268" s="105">
        <v>83.6006</v>
      </c>
      <c r="D268" s="105"/>
      <c r="E268" s="105"/>
      <c r="F268" s="105"/>
      <c r="G268" s="105"/>
      <c r="H268" s="105"/>
      <c r="I268" s="105"/>
      <c r="J268" s="105"/>
      <c r="K268" s="105"/>
      <c r="L268" s="105"/>
      <c r="M268" s="105"/>
      <c r="N268" s="105"/>
      <c r="O268" s="105"/>
      <c r="P268" s="105"/>
      <c r="Q268" s="105"/>
      <c r="R268" s="105"/>
      <c r="S268" s="105"/>
      <c r="T268" s="105">
        <v>-22.5667468403025</v>
      </c>
      <c r="U268" s="106">
        <v>51</v>
      </c>
      <c r="V268" s="105">
        <v>-5.0628809886574997</v>
      </c>
      <c r="W268" s="106">
        <v>44</v>
      </c>
      <c r="X268" s="105">
        <v>3.37343560313849</v>
      </c>
      <c r="Y268" s="106">
        <v>29</v>
      </c>
      <c r="Z268" s="105">
        <v>9.6540782405489107</v>
      </c>
      <c r="AA268" s="106">
        <v>32</v>
      </c>
    </row>
    <row r="269" spans="1:27" x14ac:dyDescent="0.3">
      <c r="A269" s="103" t="s">
        <v>210</v>
      </c>
      <c r="B269" s="104">
        <v>43986</v>
      </c>
      <c r="C269" s="105">
        <v>7.3494999999999999</v>
      </c>
      <c r="D269" s="105"/>
      <c r="E269" s="105"/>
      <c r="F269" s="105"/>
      <c r="G269" s="105"/>
      <c r="H269" s="105"/>
      <c r="I269" s="105"/>
      <c r="J269" s="105"/>
      <c r="K269" s="105"/>
      <c r="L269" s="105"/>
      <c r="M269" s="105"/>
      <c r="N269" s="105"/>
      <c r="O269" s="105"/>
      <c r="P269" s="105"/>
      <c r="Q269" s="105"/>
      <c r="R269" s="105"/>
      <c r="S269" s="105"/>
      <c r="T269" s="105">
        <v>-32.493031676585197</v>
      </c>
      <c r="U269" s="106">
        <v>59</v>
      </c>
      <c r="V269" s="105">
        <v>-13.191047690334299</v>
      </c>
      <c r="W269" s="106">
        <v>48</v>
      </c>
      <c r="X269" s="105"/>
      <c r="Y269" s="106"/>
      <c r="Z269" s="105">
        <v>-7.4762944358578096</v>
      </c>
      <c r="AA269" s="106">
        <v>56</v>
      </c>
    </row>
    <row r="270" spans="1:27" x14ac:dyDescent="0.3">
      <c r="A270" s="103" t="s">
        <v>211</v>
      </c>
      <c r="B270" s="104">
        <v>43986</v>
      </c>
      <c r="C270" s="105">
        <v>6.1856999999999998</v>
      </c>
      <c r="D270" s="105"/>
      <c r="E270" s="105"/>
      <c r="F270" s="105"/>
      <c r="G270" s="105"/>
      <c r="H270" s="105"/>
      <c r="I270" s="105"/>
      <c r="J270" s="105"/>
      <c r="K270" s="105"/>
      <c r="L270" s="105"/>
      <c r="M270" s="105"/>
      <c r="N270" s="105"/>
      <c r="O270" s="105"/>
      <c r="P270" s="105"/>
      <c r="Q270" s="105"/>
      <c r="R270" s="105"/>
      <c r="S270" s="105"/>
      <c r="T270" s="105">
        <v>-32.5080253534002</v>
      </c>
      <c r="U270" s="106">
        <v>60</v>
      </c>
      <c r="V270" s="105">
        <v>-13.325688261150701</v>
      </c>
      <c r="W270" s="106">
        <v>49</v>
      </c>
      <c r="X270" s="105"/>
      <c r="Y270" s="106"/>
      <c r="Z270" s="105">
        <v>-11.9196875</v>
      </c>
      <c r="AA270" s="106">
        <v>59</v>
      </c>
    </row>
    <row r="271" spans="1:27" x14ac:dyDescent="0.3">
      <c r="A271" s="103" t="s">
        <v>212</v>
      </c>
      <c r="B271" s="104">
        <v>43986</v>
      </c>
      <c r="C271" s="105">
        <v>5.9916999999999998</v>
      </c>
      <c r="D271" s="105"/>
      <c r="E271" s="105"/>
      <c r="F271" s="105"/>
      <c r="G271" s="105"/>
      <c r="H271" s="105"/>
      <c r="I271" s="105"/>
      <c r="J271" s="105"/>
      <c r="K271" s="105"/>
      <c r="L271" s="105"/>
      <c r="M271" s="105"/>
      <c r="N271" s="105"/>
      <c r="O271" s="105"/>
      <c r="P271" s="105"/>
      <c r="Q271" s="105"/>
      <c r="R271" s="105"/>
      <c r="S271" s="105"/>
      <c r="T271" s="105">
        <v>-32.764303860752399</v>
      </c>
      <c r="U271" s="106">
        <v>61</v>
      </c>
      <c r="V271" s="105"/>
      <c r="W271" s="106"/>
      <c r="X271" s="105"/>
      <c r="Y271" s="106"/>
      <c r="Z271" s="105">
        <v>-13.7373661971831</v>
      </c>
      <c r="AA271" s="106">
        <v>60</v>
      </c>
    </row>
    <row r="272" spans="1:27" x14ac:dyDescent="0.3">
      <c r="A272" s="103" t="s">
        <v>213</v>
      </c>
      <c r="B272" s="104">
        <v>43986</v>
      </c>
      <c r="C272" s="105">
        <v>5.5895000000000001</v>
      </c>
      <c r="D272" s="105"/>
      <c r="E272" s="105"/>
      <c r="F272" s="105"/>
      <c r="G272" s="105"/>
      <c r="H272" s="105"/>
      <c r="I272" s="105"/>
      <c r="J272" s="105"/>
      <c r="K272" s="105"/>
      <c r="L272" s="105"/>
      <c r="M272" s="105"/>
      <c r="N272" s="105"/>
      <c r="O272" s="105"/>
      <c r="P272" s="105"/>
      <c r="Q272" s="105"/>
      <c r="R272" s="105"/>
      <c r="S272" s="105"/>
      <c r="T272" s="105">
        <v>-34.5143453650618</v>
      </c>
      <c r="U272" s="106">
        <v>62</v>
      </c>
      <c r="V272" s="105"/>
      <c r="W272" s="106"/>
      <c r="X272" s="105"/>
      <c r="Y272" s="106"/>
      <c r="Z272" s="105">
        <v>-16.426862244898</v>
      </c>
      <c r="AA272" s="106">
        <v>62</v>
      </c>
    </row>
    <row r="273" spans="1:27" x14ac:dyDescent="0.3">
      <c r="A273" s="103" t="s">
        <v>214</v>
      </c>
      <c r="B273" s="104">
        <v>43986</v>
      </c>
      <c r="C273" s="105">
        <v>11.828900000000001</v>
      </c>
      <c r="D273" s="105"/>
      <c r="E273" s="105"/>
      <c r="F273" s="105"/>
      <c r="G273" s="105"/>
      <c r="H273" s="105"/>
      <c r="I273" s="105"/>
      <c r="J273" s="105"/>
      <c r="K273" s="105"/>
      <c r="L273" s="105"/>
      <c r="M273" s="105"/>
      <c r="N273" s="105"/>
      <c r="O273" s="105"/>
      <c r="P273" s="105"/>
      <c r="Q273" s="105"/>
      <c r="R273" s="105"/>
      <c r="S273" s="105"/>
      <c r="T273" s="105">
        <v>-16.5925485457999</v>
      </c>
      <c r="U273" s="106">
        <v>40</v>
      </c>
      <c r="V273" s="105">
        <v>-2.4989391804782501</v>
      </c>
      <c r="W273" s="106">
        <v>33</v>
      </c>
      <c r="X273" s="105">
        <v>3.9359820817225102</v>
      </c>
      <c r="Y273" s="106">
        <v>27</v>
      </c>
      <c r="Z273" s="105">
        <v>3.5189694254085402</v>
      </c>
      <c r="AA273" s="106">
        <v>42</v>
      </c>
    </row>
    <row r="274" spans="1:27" x14ac:dyDescent="0.3">
      <c r="A274" s="103" t="s">
        <v>215</v>
      </c>
      <c r="B274" s="104">
        <v>43986</v>
      </c>
      <c r="C274" s="105">
        <v>12.999700000000001</v>
      </c>
      <c r="D274" s="105"/>
      <c r="E274" s="105"/>
      <c r="F274" s="105"/>
      <c r="G274" s="105"/>
      <c r="H274" s="105"/>
      <c r="I274" s="105"/>
      <c r="J274" s="105"/>
      <c r="K274" s="105"/>
      <c r="L274" s="105"/>
      <c r="M274" s="105"/>
      <c r="N274" s="105"/>
      <c r="O274" s="105"/>
      <c r="P274" s="105"/>
      <c r="Q274" s="105"/>
      <c r="R274" s="105"/>
      <c r="S274" s="105"/>
      <c r="T274" s="105">
        <v>-15.3223533542042</v>
      </c>
      <c r="U274" s="106">
        <v>31</v>
      </c>
      <c r="V274" s="105">
        <v>-1.24260003462382</v>
      </c>
      <c r="W274" s="106">
        <v>28</v>
      </c>
      <c r="X274" s="105"/>
      <c r="Y274" s="106"/>
      <c r="Z274" s="105">
        <v>7.1281933593750004</v>
      </c>
      <c r="AA274" s="106">
        <v>37</v>
      </c>
    </row>
    <row r="275" spans="1:27" x14ac:dyDescent="0.3">
      <c r="A275" s="103" t="s">
        <v>216</v>
      </c>
      <c r="B275" s="104">
        <v>43986</v>
      </c>
      <c r="C275" s="105">
        <v>6.0842000000000001</v>
      </c>
      <c r="D275" s="105"/>
      <c r="E275" s="105"/>
      <c r="F275" s="105"/>
      <c r="G275" s="105"/>
      <c r="H275" s="105"/>
      <c r="I275" s="105"/>
      <c r="J275" s="105"/>
      <c r="K275" s="105"/>
      <c r="L275" s="105"/>
      <c r="M275" s="105"/>
      <c r="N275" s="105"/>
      <c r="O275" s="105"/>
      <c r="P275" s="105"/>
      <c r="Q275" s="105"/>
      <c r="R275" s="105"/>
      <c r="S275" s="105"/>
      <c r="T275" s="105">
        <v>-31.948528363738902</v>
      </c>
      <c r="U275" s="106">
        <v>58</v>
      </c>
      <c r="V275" s="105"/>
      <c r="W275" s="106"/>
      <c r="X275" s="105"/>
      <c r="Y275" s="106"/>
      <c r="Z275" s="105">
        <v>-17.888197747184002</v>
      </c>
      <c r="AA275" s="106">
        <v>63</v>
      </c>
    </row>
    <row r="276" spans="1:27" x14ac:dyDescent="0.3">
      <c r="A276" s="103" t="s">
        <v>217</v>
      </c>
      <c r="B276" s="104">
        <v>43986</v>
      </c>
      <c r="C276" s="105">
        <v>7.3037999999999998</v>
      </c>
      <c r="D276" s="105"/>
      <c r="E276" s="105"/>
      <c r="F276" s="105"/>
      <c r="G276" s="105"/>
      <c r="H276" s="105"/>
      <c r="I276" s="105"/>
      <c r="J276" s="105"/>
      <c r="K276" s="105"/>
      <c r="L276" s="105"/>
      <c r="M276" s="105"/>
      <c r="N276" s="105"/>
      <c r="O276" s="105"/>
      <c r="P276" s="105"/>
      <c r="Q276" s="105"/>
      <c r="R276" s="105"/>
      <c r="S276" s="105"/>
      <c r="T276" s="105">
        <v>-28.335435798334998</v>
      </c>
      <c r="U276" s="106">
        <v>56</v>
      </c>
      <c r="V276" s="105"/>
      <c r="W276" s="106"/>
      <c r="X276" s="105"/>
      <c r="Y276" s="106"/>
      <c r="Z276" s="105">
        <v>-13.9392776203966</v>
      </c>
      <c r="AA276" s="106">
        <v>61</v>
      </c>
    </row>
    <row r="277" spans="1:27" x14ac:dyDescent="0.3">
      <c r="A277" s="103" t="s">
        <v>218</v>
      </c>
      <c r="B277" s="104">
        <v>43986</v>
      </c>
      <c r="C277" s="105">
        <v>16.982299999999999</v>
      </c>
      <c r="D277" s="105"/>
      <c r="E277" s="105"/>
      <c r="F277" s="105"/>
      <c r="G277" s="105"/>
      <c r="H277" s="105"/>
      <c r="I277" s="105"/>
      <c r="J277" s="105"/>
      <c r="K277" s="105"/>
      <c r="L277" s="105"/>
      <c r="M277" s="105"/>
      <c r="N277" s="105"/>
      <c r="O277" s="105"/>
      <c r="P277" s="105"/>
      <c r="Q277" s="105"/>
      <c r="R277" s="105"/>
      <c r="S277" s="105"/>
      <c r="T277" s="105">
        <v>-14.8588678341328</v>
      </c>
      <c r="U277" s="106">
        <v>29</v>
      </c>
      <c r="V277" s="105">
        <v>1.57926410605926</v>
      </c>
      <c r="W277" s="106">
        <v>11</v>
      </c>
      <c r="X277" s="105">
        <v>9.3275223977659998</v>
      </c>
      <c r="Y277" s="106">
        <v>5</v>
      </c>
      <c r="Z277" s="105">
        <v>12.365548277535201</v>
      </c>
      <c r="AA277" s="106">
        <v>26</v>
      </c>
    </row>
    <row r="278" spans="1:27" x14ac:dyDescent="0.3">
      <c r="A278" s="103" t="s">
        <v>219</v>
      </c>
      <c r="B278" s="104">
        <v>43986</v>
      </c>
      <c r="C278" s="105">
        <v>73.099999999999994</v>
      </c>
      <c r="D278" s="105"/>
      <c r="E278" s="105"/>
      <c r="F278" s="105"/>
      <c r="G278" s="105"/>
      <c r="H278" s="105"/>
      <c r="I278" s="105"/>
      <c r="J278" s="105"/>
      <c r="K278" s="105"/>
      <c r="L278" s="105"/>
      <c r="M278" s="105"/>
      <c r="N278" s="105"/>
      <c r="O278" s="105"/>
      <c r="P278" s="105"/>
      <c r="Q278" s="105"/>
      <c r="R278" s="105"/>
      <c r="S278" s="105"/>
      <c r="T278" s="105">
        <v>-13.454263265108199</v>
      </c>
      <c r="U278" s="106">
        <v>23</v>
      </c>
      <c r="V278" s="105">
        <v>1.5218201385794401</v>
      </c>
      <c r="W278" s="106">
        <v>12</v>
      </c>
      <c r="X278" s="105">
        <v>7.47817435877805</v>
      </c>
      <c r="Y278" s="106">
        <v>14</v>
      </c>
      <c r="Z278" s="105">
        <v>11.9742767063605</v>
      </c>
      <c r="AA278" s="106">
        <v>28</v>
      </c>
    </row>
    <row r="279" spans="1:27" x14ac:dyDescent="0.3">
      <c r="A279" s="103" t="s">
        <v>220</v>
      </c>
      <c r="B279" s="104">
        <v>43986</v>
      </c>
      <c r="C279" s="105">
        <v>23.28</v>
      </c>
      <c r="D279" s="105"/>
      <c r="E279" s="105"/>
      <c r="F279" s="105"/>
      <c r="G279" s="105"/>
      <c r="H279" s="105"/>
      <c r="I279" s="105"/>
      <c r="J279" s="105"/>
      <c r="K279" s="105"/>
      <c r="L279" s="105"/>
      <c r="M279" s="105"/>
      <c r="N279" s="105"/>
      <c r="O279" s="105"/>
      <c r="P279" s="105"/>
      <c r="Q279" s="105"/>
      <c r="R279" s="105"/>
      <c r="S279" s="105"/>
      <c r="T279" s="105">
        <v>-10.260905271802599</v>
      </c>
      <c r="U279" s="106">
        <v>14</v>
      </c>
      <c r="V279" s="105">
        <v>0.78939400493101697</v>
      </c>
      <c r="W279" s="106">
        <v>20</v>
      </c>
      <c r="X279" s="105">
        <v>3.1377144902887002</v>
      </c>
      <c r="Y279" s="106">
        <v>31</v>
      </c>
      <c r="Z279" s="105">
        <v>10.407937198679701</v>
      </c>
      <c r="AA279" s="106">
        <v>30</v>
      </c>
    </row>
    <row r="280" spans="1:27" x14ac:dyDescent="0.3">
      <c r="A280" s="103" t="s">
        <v>221</v>
      </c>
      <c r="B280" s="104">
        <v>43986</v>
      </c>
      <c r="C280" s="105">
        <v>11.7354</v>
      </c>
      <c r="D280" s="105"/>
      <c r="E280" s="105"/>
      <c r="F280" s="105"/>
      <c r="G280" s="105"/>
      <c r="H280" s="105"/>
      <c r="I280" s="105"/>
      <c r="J280" s="105"/>
      <c r="K280" s="105"/>
      <c r="L280" s="105"/>
      <c r="M280" s="105"/>
      <c r="N280" s="105"/>
      <c r="O280" s="105"/>
      <c r="P280" s="105"/>
      <c r="Q280" s="105"/>
      <c r="R280" s="105"/>
      <c r="S280" s="105"/>
      <c r="T280" s="105">
        <v>-20.2770894855345</v>
      </c>
      <c r="U280" s="106">
        <v>48</v>
      </c>
      <c r="V280" s="105">
        <v>-4.1836961056669804</v>
      </c>
      <c r="W280" s="106">
        <v>41</v>
      </c>
      <c r="X280" s="105"/>
      <c r="Y280" s="106"/>
      <c r="Z280" s="105">
        <v>4.1481401440733503</v>
      </c>
      <c r="AA280" s="106">
        <v>41</v>
      </c>
    </row>
    <row r="281" spans="1:27" x14ac:dyDescent="0.3">
      <c r="A281" s="103" t="s">
        <v>222</v>
      </c>
      <c r="B281" s="104">
        <v>43986</v>
      </c>
      <c r="C281" s="105">
        <v>8.5387000000000004</v>
      </c>
      <c r="D281" s="105"/>
      <c r="E281" s="105"/>
      <c r="F281" s="105"/>
      <c r="G281" s="105"/>
      <c r="H281" s="105"/>
      <c r="I281" s="105"/>
      <c r="J281" s="105"/>
      <c r="K281" s="105"/>
      <c r="L281" s="105"/>
      <c r="M281" s="105"/>
      <c r="N281" s="105"/>
      <c r="O281" s="105"/>
      <c r="P281" s="105"/>
      <c r="Q281" s="105"/>
      <c r="R281" s="105"/>
      <c r="S281" s="105"/>
      <c r="T281" s="105">
        <v>-25.100589845184601</v>
      </c>
      <c r="U281" s="106">
        <v>55</v>
      </c>
      <c r="V281" s="105">
        <v>-7.7555320692949401</v>
      </c>
      <c r="W281" s="106">
        <v>46</v>
      </c>
      <c r="X281" s="105"/>
      <c r="Y281" s="106"/>
      <c r="Z281" s="105">
        <v>-4.3505261011419201</v>
      </c>
      <c r="AA281" s="106">
        <v>52</v>
      </c>
    </row>
    <row r="282" spans="1:27" x14ac:dyDescent="0.3">
      <c r="A282" s="103" t="s">
        <v>223</v>
      </c>
      <c r="B282" s="104">
        <v>43986</v>
      </c>
      <c r="C282" s="105">
        <v>8.0998000000000001</v>
      </c>
      <c r="D282" s="105"/>
      <c r="E282" s="105"/>
      <c r="F282" s="105"/>
      <c r="G282" s="105"/>
      <c r="H282" s="105"/>
      <c r="I282" s="105"/>
      <c r="J282" s="105"/>
      <c r="K282" s="105"/>
      <c r="L282" s="105"/>
      <c r="M282" s="105"/>
      <c r="N282" s="105"/>
      <c r="O282" s="105"/>
      <c r="P282" s="105"/>
      <c r="Q282" s="105"/>
      <c r="R282" s="105"/>
      <c r="S282" s="105"/>
      <c r="T282" s="105">
        <v>-22.765806817132301</v>
      </c>
      <c r="U282" s="106">
        <v>52</v>
      </c>
      <c r="V282" s="105">
        <v>-6.1028353333190903</v>
      </c>
      <c r="W282" s="106">
        <v>45</v>
      </c>
      <c r="X282" s="105"/>
      <c r="Y282" s="106"/>
      <c r="Z282" s="105">
        <v>-5.9636543422184003</v>
      </c>
      <c r="AA282" s="106">
        <v>53</v>
      </c>
    </row>
    <row r="283" spans="1:27" x14ac:dyDescent="0.3">
      <c r="A283" s="103" t="s">
        <v>224</v>
      </c>
      <c r="B283" s="104">
        <v>43986</v>
      </c>
      <c r="C283" s="105">
        <v>7.5065999999999997</v>
      </c>
      <c r="D283" s="105"/>
      <c r="E283" s="105"/>
      <c r="F283" s="105"/>
      <c r="G283" s="105"/>
      <c r="H283" s="105"/>
      <c r="I283" s="105"/>
      <c r="J283" s="105"/>
      <c r="K283" s="105"/>
      <c r="L283" s="105"/>
      <c r="M283" s="105"/>
      <c r="N283" s="105"/>
      <c r="O283" s="105"/>
      <c r="P283" s="105"/>
      <c r="Q283" s="105"/>
      <c r="R283" s="105"/>
      <c r="S283" s="105"/>
      <c r="T283" s="105">
        <v>-17.329851616855802</v>
      </c>
      <c r="U283" s="106">
        <v>44</v>
      </c>
      <c r="V283" s="105"/>
      <c r="W283" s="106"/>
      <c r="X283" s="105"/>
      <c r="Y283" s="106"/>
      <c r="Z283" s="105">
        <v>-10.4849193548387</v>
      </c>
      <c r="AA283" s="106">
        <v>58</v>
      </c>
    </row>
    <row r="284" spans="1:27" x14ac:dyDescent="0.3">
      <c r="A284" s="103" t="s">
        <v>225</v>
      </c>
      <c r="B284" s="104">
        <v>43986</v>
      </c>
      <c r="C284" s="105">
        <v>7.8589000000000002</v>
      </c>
      <c r="D284" s="105"/>
      <c r="E284" s="105"/>
      <c r="F284" s="105"/>
      <c r="G284" s="105"/>
      <c r="H284" s="105"/>
      <c r="I284" s="105"/>
      <c r="J284" s="105"/>
      <c r="K284" s="105"/>
      <c r="L284" s="105"/>
      <c r="M284" s="105"/>
      <c r="N284" s="105"/>
      <c r="O284" s="105"/>
      <c r="P284" s="105"/>
      <c r="Q284" s="105"/>
      <c r="R284" s="105"/>
      <c r="S284" s="105"/>
      <c r="T284" s="105">
        <v>-15.6495411640422</v>
      </c>
      <c r="U284" s="106">
        <v>34</v>
      </c>
      <c r="V284" s="105"/>
      <c r="W284" s="106"/>
      <c r="X284" s="105"/>
      <c r="Y284" s="106"/>
      <c r="Z284" s="105">
        <v>-9.7687687499999996</v>
      </c>
      <c r="AA284" s="106">
        <v>57</v>
      </c>
    </row>
    <row r="285" spans="1:27" x14ac:dyDescent="0.3">
      <c r="A285" s="103" t="s">
        <v>226</v>
      </c>
      <c r="B285" s="104">
        <v>43986</v>
      </c>
      <c r="C285" s="105">
        <v>83.643699999999995</v>
      </c>
      <c r="D285" s="105"/>
      <c r="E285" s="105"/>
      <c r="F285" s="105"/>
      <c r="G285" s="105"/>
      <c r="H285" s="105"/>
      <c r="I285" s="105"/>
      <c r="J285" s="105"/>
      <c r="K285" s="105"/>
      <c r="L285" s="105"/>
      <c r="M285" s="105"/>
      <c r="N285" s="105"/>
      <c r="O285" s="105"/>
      <c r="P285" s="105"/>
      <c r="Q285" s="105"/>
      <c r="R285" s="105"/>
      <c r="S285" s="105"/>
      <c r="T285" s="105">
        <v>-10.759994527820099</v>
      </c>
      <c r="U285" s="106">
        <v>15</v>
      </c>
      <c r="V285" s="105">
        <v>0.82630117169031203</v>
      </c>
      <c r="W285" s="106">
        <v>19</v>
      </c>
      <c r="X285" s="105">
        <v>6.0356042981535998</v>
      </c>
      <c r="Y285" s="106">
        <v>20</v>
      </c>
      <c r="Z285" s="105">
        <v>13.051290904858201</v>
      </c>
      <c r="AA285" s="106">
        <v>24</v>
      </c>
    </row>
    <row r="286" spans="1:27" x14ac:dyDescent="0.3">
      <c r="A286" s="139"/>
      <c r="B286" s="139"/>
      <c r="C286" s="139"/>
      <c r="D286" s="108"/>
      <c r="E286" s="108"/>
      <c r="F286" s="108"/>
      <c r="G286" s="108"/>
      <c r="H286" s="108"/>
      <c r="I286" s="108"/>
      <c r="J286" s="108"/>
      <c r="K286" s="108"/>
      <c r="L286" s="108"/>
      <c r="M286" s="108"/>
      <c r="N286" s="108"/>
      <c r="O286" s="108"/>
      <c r="P286" s="108"/>
      <c r="Q286" s="108"/>
      <c r="R286" s="108"/>
      <c r="S286" s="108"/>
      <c r="T286" s="139" t="s">
        <v>4</v>
      </c>
      <c r="U286" s="139"/>
      <c r="V286" s="139" t="s">
        <v>5</v>
      </c>
      <c r="W286" s="139"/>
      <c r="X286" s="139" t="s">
        <v>6</v>
      </c>
      <c r="Y286" s="139"/>
      <c r="Z286" s="108" t="s">
        <v>46</v>
      </c>
      <c r="AA286" s="139" t="s">
        <v>404</v>
      </c>
    </row>
    <row r="287" spans="1:27" x14ac:dyDescent="0.3">
      <c r="A287" s="139"/>
      <c r="B287" s="139"/>
      <c r="C287" s="139"/>
      <c r="D287" s="108"/>
      <c r="E287" s="108"/>
      <c r="F287" s="108"/>
      <c r="G287" s="108"/>
      <c r="H287" s="108"/>
      <c r="I287" s="108"/>
      <c r="J287" s="108"/>
      <c r="K287" s="108"/>
      <c r="L287" s="108"/>
      <c r="M287" s="108"/>
      <c r="N287" s="108"/>
      <c r="O287" s="108"/>
      <c r="P287" s="108"/>
      <c r="Q287" s="108"/>
      <c r="R287" s="108"/>
      <c r="S287" s="108"/>
      <c r="T287" s="108" t="s">
        <v>0</v>
      </c>
      <c r="U287" s="108"/>
      <c r="V287" s="108" t="s">
        <v>0</v>
      </c>
      <c r="W287" s="108"/>
      <c r="X287" s="108" t="s">
        <v>0</v>
      </c>
      <c r="Y287" s="108"/>
      <c r="Z287" s="108" t="s">
        <v>0</v>
      </c>
      <c r="AA287" s="139"/>
    </row>
    <row r="288" spans="1:27" x14ac:dyDescent="0.3">
      <c r="A288" s="108" t="s">
        <v>7</v>
      </c>
      <c r="B288" s="108" t="s">
        <v>8</v>
      </c>
      <c r="C288" s="108" t="s">
        <v>9</v>
      </c>
      <c r="D288" s="108"/>
      <c r="E288" s="108"/>
      <c r="F288" s="108"/>
      <c r="G288" s="108"/>
      <c r="H288" s="108"/>
      <c r="I288" s="108"/>
      <c r="J288" s="108"/>
      <c r="K288" s="108"/>
      <c r="L288" s="108"/>
      <c r="M288" s="108"/>
      <c r="N288" s="108"/>
      <c r="O288" s="108"/>
      <c r="P288" s="108"/>
      <c r="Q288" s="108"/>
      <c r="R288" s="108"/>
      <c r="S288" s="108"/>
      <c r="T288" s="108"/>
      <c r="U288" s="108" t="s">
        <v>10</v>
      </c>
      <c r="V288" s="108"/>
      <c r="W288" s="108" t="s">
        <v>10</v>
      </c>
      <c r="X288" s="108"/>
      <c r="Y288" s="108" t="s">
        <v>10</v>
      </c>
      <c r="Z288" s="108"/>
      <c r="AA288" s="108" t="s">
        <v>10</v>
      </c>
    </row>
    <row r="289" spans="1:27" x14ac:dyDescent="0.3">
      <c r="A289" s="102" t="s">
        <v>386</v>
      </c>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row>
    <row r="290" spans="1:27" x14ac:dyDescent="0.3">
      <c r="A290" s="103" t="s">
        <v>266</v>
      </c>
      <c r="B290" s="104">
        <v>43986</v>
      </c>
      <c r="C290" s="105">
        <v>34.770000000000003</v>
      </c>
      <c r="D290" s="105"/>
      <c r="E290" s="105"/>
      <c r="F290" s="105"/>
      <c r="G290" s="105"/>
      <c r="H290" s="105"/>
      <c r="I290" s="105"/>
      <c r="J290" s="105"/>
      <c r="K290" s="105"/>
      <c r="L290" s="105"/>
      <c r="M290" s="105"/>
      <c r="N290" s="105"/>
      <c r="O290" s="105"/>
      <c r="P290" s="105"/>
      <c r="Q290" s="105"/>
      <c r="R290" s="105"/>
      <c r="S290" s="105"/>
      <c r="T290" s="105">
        <v>-12.030771909748999</v>
      </c>
      <c r="U290" s="106">
        <v>18</v>
      </c>
      <c r="V290" s="105">
        <v>0.80290580544087098</v>
      </c>
      <c r="W290" s="106">
        <v>13</v>
      </c>
      <c r="X290" s="105">
        <v>6.2941612905095603</v>
      </c>
      <c r="Y290" s="106">
        <v>13</v>
      </c>
      <c r="Z290" s="105">
        <v>18.1074504306028</v>
      </c>
      <c r="AA290" s="106">
        <v>28</v>
      </c>
    </row>
    <row r="291" spans="1:27" x14ac:dyDescent="0.3">
      <c r="A291" s="103" t="s">
        <v>405</v>
      </c>
      <c r="B291" s="104">
        <v>43986</v>
      </c>
      <c r="C291" s="105">
        <v>28.39</v>
      </c>
      <c r="D291" s="105"/>
      <c r="E291" s="105"/>
      <c r="F291" s="105"/>
      <c r="G291" s="105"/>
      <c r="H291" s="105"/>
      <c r="I291" s="105"/>
      <c r="J291" s="105"/>
      <c r="K291" s="105"/>
      <c r="L291" s="105"/>
      <c r="M291" s="105"/>
      <c r="N291" s="105"/>
      <c r="O291" s="105"/>
      <c r="P291" s="105"/>
      <c r="Q291" s="105"/>
      <c r="R291" s="105"/>
      <c r="S291" s="105"/>
      <c r="T291" s="105">
        <v>-10.721960822712701</v>
      </c>
      <c r="U291" s="106">
        <v>14</v>
      </c>
      <c r="V291" s="105">
        <v>1.62097456301311</v>
      </c>
      <c r="W291" s="106">
        <v>10</v>
      </c>
      <c r="X291" s="105">
        <v>7.1856119468089403</v>
      </c>
      <c r="Y291" s="106">
        <v>10</v>
      </c>
      <c r="Z291" s="105">
        <v>15.301428735789401</v>
      </c>
      <c r="AA291" s="106">
        <v>31</v>
      </c>
    </row>
    <row r="292" spans="1:27" x14ac:dyDescent="0.3">
      <c r="A292" s="103" t="s">
        <v>267</v>
      </c>
      <c r="B292" s="104">
        <v>43986</v>
      </c>
      <c r="C292" s="105">
        <v>28.39</v>
      </c>
      <c r="D292" s="105"/>
      <c r="E292" s="105"/>
      <c r="F292" s="105"/>
      <c r="G292" s="105"/>
      <c r="H292" s="105"/>
      <c r="I292" s="105"/>
      <c r="J292" s="105"/>
      <c r="K292" s="105"/>
      <c r="L292" s="105"/>
      <c r="M292" s="105"/>
      <c r="N292" s="105"/>
      <c r="O292" s="105"/>
      <c r="P292" s="105"/>
      <c r="Q292" s="105"/>
      <c r="R292" s="105"/>
      <c r="S292" s="105"/>
      <c r="T292" s="105">
        <v>-10.721960822712701</v>
      </c>
      <c r="U292" s="106">
        <v>14</v>
      </c>
      <c r="V292" s="105">
        <v>1.62097456301311</v>
      </c>
      <c r="W292" s="106">
        <v>10</v>
      </c>
      <c r="X292" s="105">
        <v>7.1856119468089403</v>
      </c>
      <c r="Y292" s="106">
        <v>10</v>
      </c>
      <c r="Z292" s="105">
        <v>15.301428735789401</v>
      </c>
      <c r="AA292" s="106">
        <v>31</v>
      </c>
    </row>
    <row r="293" spans="1:27" x14ac:dyDescent="0.3">
      <c r="A293" s="103" t="s">
        <v>268</v>
      </c>
      <c r="B293" s="104">
        <v>43986</v>
      </c>
      <c r="C293" s="105">
        <v>42.682899999999997</v>
      </c>
      <c r="D293" s="105"/>
      <c r="E293" s="105"/>
      <c r="F293" s="105"/>
      <c r="G293" s="105"/>
      <c r="H293" s="105"/>
      <c r="I293" s="105"/>
      <c r="J293" s="105"/>
      <c r="K293" s="105"/>
      <c r="L293" s="105"/>
      <c r="M293" s="105"/>
      <c r="N293" s="105"/>
      <c r="O293" s="105"/>
      <c r="P293" s="105"/>
      <c r="Q293" s="105"/>
      <c r="R293" s="105"/>
      <c r="S293" s="105"/>
      <c r="T293" s="105">
        <v>-8.2247605549045097</v>
      </c>
      <c r="U293" s="106">
        <v>9</v>
      </c>
      <c r="V293" s="105">
        <v>5.6409636982985001</v>
      </c>
      <c r="W293" s="106">
        <v>3</v>
      </c>
      <c r="X293" s="105">
        <v>8.5365924571456002</v>
      </c>
      <c r="Y293" s="106">
        <v>4</v>
      </c>
      <c r="Z293" s="105">
        <v>31.310389763779501</v>
      </c>
      <c r="AA293" s="106">
        <v>15</v>
      </c>
    </row>
    <row r="294" spans="1:27" x14ac:dyDescent="0.3">
      <c r="A294" s="103" t="s">
        <v>269</v>
      </c>
      <c r="B294" s="104">
        <v>43986</v>
      </c>
      <c r="C294" s="105">
        <v>37.69</v>
      </c>
      <c r="D294" s="105"/>
      <c r="E294" s="105"/>
      <c r="F294" s="105"/>
      <c r="G294" s="105"/>
      <c r="H294" s="105"/>
      <c r="I294" s="105"/>
      <c r="J294" s="105"/>
      <c r="K294" s="105"/>
      <c r="L294" s="105"/>
      <c r="M294" s="105"/>
      <c r="N294" s="105"/>
      <c r="O294" s="105"/>
      <c r="P294" s="105"/>
      <c r="Q294" s="105"/>
      <c r="R294" s="105"/>
      <c r="S294" s="105"/>
      <c r="T294" s="105">
        <v>-16.440665036887999</v>
      </c>
      <c r="U294" s="106">
        <v>37</v>
      </c>
      <c r="V294" s="105">
        <v>-4.5783206837247903</v>
      </c>
      <c r="W294" s="106">
        <v>43</v>
      </c>
      <c r="X294" s="105">
        <v>1.32245455368901</v>
      </c>
      <c r="Y294" s="106">
        <v>39</v>
      </c>
      <c r="Z294" s="105">
        <v>-0.58154885465603501</v>
      </c>
      <c r="AA294" s="106">
        <v>50</v>
      </c>
    </row>
    <row r="295" spans="1:27" x14ac:dyDescent="0.3">
      <c r="A295" s="103" t="s">
        <v>270</v>
      </c>
      <c r="B295" s="104">
        <v>43986</v>
      </c>
      <c r="C295" s="105">
        <v>36.356000000000002</v>
      </c>
      <c r="D295" s="105"/>
      <c r="E295" s="105"/>
      <c r="F295" s="105"/>
      <c r="G295" s="105"/>
      <c r="H295" s="105"/>
      <c r="I295" s="105"/>
      <c r="J295" s="105"/>
      <c r="K295" s="105"/>
      <c r="L295" s="105"/>
      <c r="M295" s="105"/>
      <c r="N295" s="105"/>
      <c r="O295" s="105"/>
      <c r="P295" s="105"/>
      <c r="Q295" s="105"/>
      <c r="R295" s="105"/>
      <c r="S295" s="105"/>
      <c r="T295" s="105">
        <v>-8.1371567306319807</v>
      </c>
      <c r="U295" s="106">
        <v>8</v>
      </c>
      <c r="V295" s="105">
        <v>1.7660130458241601</v>
      </c>
      <c r="W295" s="106">
        <v>9</v>
      </c>
      <c r="X295" s="105">
        <v>4.9480761981250199</v>
      </c>
      <c r="Y295" s="106">
        <v>21</v>
      </c>
      <c r="Z295" s="105">
        <v>18.274962006079001</v>
      </c>
      <c r="AA295" s="106">
        <v>27</v>
      </c>
    </row>
    <row r="296" spans="1:27" x14ac:dyDescent="0.3">
      <c r="A296" s="103" t="s">
        <v>271</v>
      </c>
      <c r="B296" s="104">
        <v>43986</v>
      </c>
      <c r="C296" s="105">
        <v>8.44</v>
      </c>
      <c r="D296" s="105"/>
      <c r="E296" s="105"/>
      <c r="F296" s="105"/>
      <c r="G296" s="105"/>
      <c r="H296" s="105"/>
      <c r="I296" s="105"/>
      <c r="J296" s="105"/>
      <c r="K296" s="105"/>
      <c r="L296" s="105"/>
      <c r="M296" s="105"/>
      <c r="N296" s="105"/>
      <c r="O296" s="105"/>
      <c r="P296" s="105"/>
      <c r="Q296" s="105"/>
      <c r="R296" s="105"/>
      <c r="S296" s="105"/>
      <c r="T296" s="105">
        <v>-3.3128024086280101</v>
      </c>
      <c r="U296" s="106">
        <v>3</v>
      </c>
      <c r="V296" s="105"/>
      <c r="W296" s="106"/>
      <c r="X296" s="105"/>
      <c r="Y296" s="106"/>
      <c r="Z296" s="105">
        <v>-6.8110047846889996</v>
      </c>
      <c r="AA296" s="106">
        <v>56</v>
      </c>
    </row>
    <row r="297" spans="1:27" x14ac:dyDescent="0.3">
      <c r="A297" s="103" t="s">
        <v>272</v>
      </c>
      <c r="B297" s="104">
        <v>43986</v>
      </c>
      <c r="C297" s="105">
        <v>10.210000000000001</v>
      </c>
      <c r="D297" s="105"/>
      <c r="E297" s="105"/>
      <c r="F297" s="105"/>
      <c r="G297" s="105"/>
      <c r="H297" s="105"/>
      <c r="I297" s="105"/>
      <c r="J297" s="105"/>
      <c r="K297" s="105"/>
      <c r="L297" s="105"/>
      <c r="M297" s="105"/>
      <c r="N297" s="105"/>
      <c r="O297" s="105"/>
      <c r="P297" s="105"/>
      <c r="Q297" s="105"/>
      <c r="R297" s="105"/>
      <c r="S297" s="105"/>
      <c r="T297" s="105">
        <v>-6.4840669348865898</v>
      </c>
      <c r="U297" s="106">
        <v>5</v>
      </c>
      <c r="V297" s="105"/>
      <c r="W297" s="106"/>
      <c r="X297" s="105"/>
      <c r="Y297" s="106"/>
      <c r="Z297" s="105">
        <v>1.29040404040405</v>
      </c>
      <c r="AA297" s="106">
        <v>47</v>
      </c>
    </row>
    <row r="298" spans="1:27" x14ac:dyDescent="0.3">
      <c r="A298" s="103" t="s">
        <v>273</v>
      </c>
      <c r="B298" s="104">
        <v>43986</v>
      </c>
      <c r="C298" s="105">
        <v>50.62</v>
      </c>
      <c r="D298" s="105"/>
      <c r="E298" s="105"/>
      <c r="F298" s="105"/>
      <c r="G298" s="105"/>
      <c r="H298" s="105"/>
      <c r="I298" s="105"/>
      <c r="J298" s="105"/>
      <c r="K298" s="105"/>
      <c r="L298" s="105"/>
      <c r="M298" s="105"/>
      <c r="N298" s="105"/>
      <c r="O298" s="105"/>
      <c r="P298" s="105"/>
      <c r="Q298" s="105"/>
      <c r="R298" s="105"/>
      <c r="S298" s="105"/>
      <c r="T298" s="105">
        <v>-3.2403577814541902</v>
      </c>
      <c r="U298" s="106">
        <v>2</v>
      </c>
      <c r="V298" s="105">
        <v>3.8058068029698902</v>
      </c>
      <c r="W298" s="106">
        <v>6</v>
      </c>
      <c r="X298" s="105">
        <v>7.3688850287571004</v>
      </c>
      <c r="Y298" s="106">
        <v>9</v>
      </c>
      <c r="Z298" s="105">
        <v>36.012387660918101</v>
      </c>
      <c r="AA298" s="106">
        <v>12</v>
      </c>
    </row>
    <row r="299" spans="1:27" x14ac:dyDescent="0.3">
      <c r="A299" s="103" t="s">
        <v>274</v>
      </c>
      <c r="B299" s="104">
        <v>43986</v>
      </c>
      <c r="C299" s="105">
        <v>61.58</v>
      </c>
      <c r="D299" s="105"/>
      <c r="E299" s="105"/>
      <c r="F299" s="105"/>
      <c r="G299" s="105"/>
      <c r="H299" s="105"/>
      <c r="I299" s="105"/>
      <c r="J299" s="105"/>
      <c r="K299" s="105"/>
      <c r="L299" s="105"/>
      <c r="M299" s="105"/>
      <c r="N299" s="105"/>
      <c r="O299" s="105"/>
      <c r="P299" s="105"/>
      <c r="Q299" s="105"/>
      <c r="R299" s="105"/>
      <c r="S299" s="105"/>
      <c r="T299" s="105">
        <v>-9.5082529154735393</v>
      </c>
      <c r="U299" s="106">
        <v>10</v>
      </c>
      <c r="V299" s="105">
        <v>4.0855729999109798</v>
      </c>
      <c r="W299" s="106">
        <v>5</v>
      </c>
      <c r="X299" s="105">
        <v>7.3790603454057297</v>
      </c>
      <c r="Y299" s="106">
        <v>8</v>
      </c>
      <c r="Z299" s="105">
        <v>43.286785909668303</v>
      </c>
      <c r="AA299" s="106">
        <v>9</v>
      </c>
    </row>
    <row r="300" spans="1:27" x14ac:dyDescent="0.3">
      <c r="A300" s="103" t="s">
        <v>275</v>
      </c>
      <c r="B300" s="104">
        <v>43986</v>
      </c>
      <c r="C300" s="105">
        <v>42.966999999999999</v>
      </c>
      <c r="D300" s="105"/>
      <c r="E300" s="105"/>
      <c r="F300" s="105"/>
      <c r="G300" s="105"/>
      <c r="H300" s="105"/>
      <c r="I300" s="105"/>
      <c r="J300" s="105"/>
      <c r="K300" s="105"/>
      <c r="L300" s="105"/>
      <c r="M300" s="105"/>
      <c r="N300" s="105"/>
      <c r="O300" s="105"/>
      <c r="P300" s="105"/>
      <c r="Q300" s="105"/>
      <c r="R300" s="105"/>
      <c r="S300" s="105"/>
      <c r="T300" s="105">
        <v>-13.4686154257732</v>
      </c>
      <c r="U300" s="106">
        <v>20</v>
      </c>
      <c r="V300" s="105">
        <v>0.12580880508443601</v>
      </c>
      <c r="W300" s="106">
        <v>17</v>
      </c>
      <c r="X300" s="105">
        <v>7.5894732501251596</v>
      </c>
      <c r="Y300" s="106">
        <v>6</v>
      </c>
      <c r="Z300" s="105">
        <v>24.627415063446598</v>
      </c>
      <c r="AA300" s="106">
        <v>22</v>
      </c>
    </row>
    <row r="301" spans="1:27" x14ac:dyDescent="0.3">
      <c r="A301" s="103" t="s">
        <v>276</v>
      </c>
      <c r="B301" s="104">
        <v>43986</v>
      </c>
      <c r="C301" s="105">
        <v>39.92</v>
      </c>
      <c r="D301" s="105"/>
      <c r="E301" s="105"/>
      <c r="F301" s="105"/>
      <c r="G301" s="105"/>
      <c r="H301" s="105"/>
      <c r="I301" s="105"/>
      <c r="J301" s="105"/>
      <c r="K301" s="105"/>
      <c r="L301" s="105"/>
      <c r="M301" s="105"/>
      <c r="N301" s="105"/>
      <c r="O301" s="105"/>
      <c r="P301" s="105"/>
      <c r="Q301" s="105"/>
      <c r="R301" s="105"/>
      <c r="S301" s="105"/>
      <c r="T301" s="105">
        <v>-16.873645963050802</v>
      </c>
      <c r="U301" s="106">
        <v>40</v>
      </c>
      <c r="V301" s="105">
        <v>-2.4669579704708502</v>
      </c>
      <c r="W301" s="106">
        <v>33</v>
      </c>
      <c r="X301" s="105">
        <v>2.5318006426943902</v>
      </c>
      <c r="Y301" s="106">
        <v>33</v>
      </c>
      <c r="Z301" s="105">
        <v>26.1638715860086</v>
      </c>
      <c r="AA301" s="106">
        <v>19</v>
      </c>
    </row>
    <row r="302" spans="1:27" x14ac:dyDescent="0.3">
      <c r="A302" s="103" t="s">
        <v>277</v>
      </c>
      <c r="B302" s="104">
        <v>43986</v>
      </c>
      <c r="C302" s="105">
        <v>12.235799999999999</v>
      </c>
      <c r="D302" s="105"/>
      <c r="E302" s="105"/>
      <c r="F302" s="105"/>
      <c r="G302" s="105"/>
      <c r="H302" s="105"/>
      <c r="I302" s="105"/>
      <c r="J302" s="105"/>
      <c r="K302" s="105"/>
      <c r="L302" s="105"/>
      <c r="M302" s="105"/>
      <c r="N302" s="105"/>
      <c r="O302" s="105"/>
      <c r="P302" s="105"/>
      <c r="Q302" s="105"/>
      <c r="R302" s="105"/>
      <c r="S302" s="105"/>
      <c r="T302" s="105">
        <v>-17.389048627091501</v>
      </c>
      <c r="U302" s="106">
        <v>44</v>
      </c>
      <c r="V302" s="105">
        <v>-2.3879918487372702</v>
      </c>
      <c r="W302" s="106">
        <v>32</v>
      </c>
      <c r="X302" s="105"/>
      <c r="Y302" s="106"/>
      <c r="Z302" s="105">
        <v>5.0436773794808403</v>
      </c>
      <c r="AA302" s="106">
        <v>40</v>
      </c>
    </row>
    <row r="303" spans="1:27" x14ac:dyDescent="0.3">
      <c r="A303" s="103" t="s">
        <v>278</v>
      </c>
      <c r="B303" s="104">
        <v>43986</v>
      </c>
      <c r="C303" s="105">
        <v>452.2013</v>
      </c>
      <c r="D303" s="105"/>
      <c r="E303" s="105"/>
      <c r="F303" s="105"/>
      <c r="G303" s="105"/>
      <c r="H303" s="105"/>
      <c r="I303" s="105"/>
      <c r="J303" s="105"/>
      <c r="K303" s="105"/>
      <c r="L303" s="105"/>
      <c r="M303" s="105"/>
      <c r="N303" s="105"/>
      <c r="O303" s="105"/>
      <c r="P303" s="105"/>
      <c r="Q303" s="105"/>
      <c r="R303" s="105"/>
      <c r="S303" s="105"/>
      <c r="T303" s="105">
        <v>-22.125885883549898</v>
      </c>
      <c r="U303" s="106">
        <v>52</v>
      </c>
      <c r="V303" s="105">
        <v>-3.8080078258070902</v>
      </c>
      <c r="W303" s="106">
        <v>40</v>
      </c>
      <c r="X303" s="105">
        <v>1.7757220849400699</v>
      </c>
      <c r="Y303" s="106">
        <v>37</v>
      </c>
      <c r="Z303" s="105">
        <v>208.90949326948001</v>
      </c>
      <c r="AA303" s="106">
        <v>2</v>
      </c>
    </row>
    <row r="304" spans="1:27" x14ac:dyDescent="0.3">
      <c r="A304" s="103" t="s">
        <v>279</v>
      </c>
      <c r="B304" s="104">
        <v>43986</v>
      </c>
      <c r="C304" s="105">
        <v>298.29000000000002</v>
      </c>
      <c r="D304" s="105"/>
      <c r="E304" s="105"/>
      <c r="F304" s="105"/>
      <c r="G304" s="105"/>
      <c r="H304" s="105"/>
      <c r="I304" s="105"/>
      <c r="J304" s="105"/>
      <c r="K304" s="105"/>
      <c r="L304" s="105"/>
      <c r="M304" s="105"/>
      <c r="N304" s="105"/>
      <c r="O304" s="105"/>
      <c r="P304" s="105"/>
      <c r="Q304" s="105"/>
      <c r="R304" s="105"/>
      <c r="S304" s="105"/>
      <c r="T304" s="105">
        <v>-19.932835977099401</v>
      </c>
      <c r="U304" s="106">
        <v>50</v>
      </c>
      <c r="V304" s="105">
        <v>-1.2186140658372999</v>
      </c>
      <c r="W304" s="106">
        <v>24</v>
      </c>
      <c r="X304" s="105">
        <v>5.9419029225805202</v>
      </c>
      <c r="Y304" s="106">
        <v>18</v>
      </c>
      <c r="Z304" s="105">
        <v>148.351684759622</v>
      </c>
      <c r="AA304" s="106">
        <v>5</v>
      </c>
    </row>
    <row r="305" spans="1:27" x14ac:dyDescent="0.3">
      <c r="A305" s="103" t="s">
        <v>280</v>
      </c>
      <c r="B305" s="104">
        <v>43986</v>
      </c>
      <c r="C305" s="105">
        <v>412.19299999999998</v>
      </c>
      <c r="D305" s="105"/>
      <c r="E305" s="105"/>
      <c r="F305" s="105"/>
      <c r="G305" s="105"/>
      <c r="H305" s="105"/>
      <c r="I305" s="105"/>
      <c r="J305" s="105"/>
      <c r="K305" s="105"/>
      <c r="L305" s="105"/>
      <c r="M305" s="105"/>
      <c r="N305" s="105"/>
      <c r="O305" s="105"/>
      <c r="P305" s="105"/>
      <c r="Q305" s="105"/>
      <c r="R305" s="105"/>
      <c r="S305" s="105"/>
      <c r="T305" s="105">
        <v>-23.254355575605299</v>
      </c>
      <c r="U305" s="106">
        <v>55</v>
      </c>
      <c r="V305" s="105">
        <v>-5.4567556223795197</v>
      </c>
      <c r="W305" s="106">
        <v>46</v>
      </c>
      <c r="X305" s="105">
        <v>1.5363638527622001</v>
      </c>
      <c r="Y305" s="106">
        <v>38</v>
      </c>
      <c r="Z305" s="105">
        <v>551.75789568779203</v>
      </c>
      <c r="AA305" s="106">
        <v>1</v>
      </c>
    </row>
    <row r="306" spans="1:27" x14ac:dyDescent="0.3">
      <c r="A306" s="103" t="s">
        <v>281</v>
      </c>
      <c r="B306" s="104">
        <v>43986</v>
      </c>
      <c r="C306" s="105">
        <v>31.091200000000001</v>
      </c>
      <c r="D306" s="105"/>
      <c r="E306" s="105"/>
      <c r="F306" s="105"/>
      <c r="G306" s="105"/>
      <c r="H306" s="105"/>
      <c r="I306" s="105"/>
      <c r="J306" s="105"/>
      <c r="K306" s="105"/>
      <c r="L306" s="105"/>
      <c r="M306" s="105"/>
      <c r="N306" s="105"/>
      <c r="O306" s="105"/>
      <c r="P306" s="105"/>
      <c r="Q306" s="105"/>
      <c r="R306" s="105"/>
      <c r="S306" s="105"/>
      <c r="T306" s="105">
        <v>-17.716361765206099</v>
      </c>
      <c r="U306" s="106">
        <v>46</v>
      </c>
      <c r="V306" s="105">
        <v>-3.9383033532402498</v>
      </c>
      <c r="W306" s="106">
        <v>41</v>
      </c>
      <c r="X306" s="105">
        <v>4.0388485420426701</v>
      </c>
      <c r="Y306" s="106">
        <v>25</v>
      </c>
      <c r="Z306" s="105">
        <v>15.713998775260301</v>
      </c>
      <c r="AA306" s="106">
        <v>30</v>
      </c>
    </row>
    <row r="307" spans="1:27" x14ac:dyDescent="0.3">
      <c r="A307" s="103" t="s">
        <v>282</v>
      </c>
      <c r="B307" s="104">
        <v>43986</v>
      </c>
      <c r="C307" s="105">
        <v>325.74</v>
      </c>
      <c r="D307" s="105"/>
      <c r="E307" s="105"/>
      <c r="F307" s="105"/>
      <c r="G307" s="105"/>
      <c r="H307" s="105"/>
      <c r="I307" s="105"/>
      <c r="J307" s="105"/>
      <c r="K307" s="105"/>
      <c r="L307" s="105"/>
      <c r="M307" s="105"/>
      <c r="N307" s="105"/>
      <c r="O307" s="105"/>
      <c r="P307" s="105"/>
      <c r="Q307" s="105"/>
      <c r="R307" s="105"/>
      <c r="S307" s="105"/>
      <c r="T307" s="105">
        <v>-16.401992700756502</v>
      </c>
      <c r="U307" s="106">
        <v>36</v>
      </c>
      <c r="V307" s="105">
        <v>-6.2135062901112398E-2</v>
      </c>
      <c r="W307" s="106">
        <v>19</v>
      </c>
      <c r="X307" s="105">
        <v>4.92019242885039</v>
      </c>
      <c r="Y307" s="106">
        <v>22</v>
      </c>
      <c r="Z307" s="105">
        <v>151.738117182357</v>
      </c>
      <c r="AA307" s="106">
        <v>4</v>
      </c>
    </row>
    <row r="308" spans="1:27" x14ac:dyDescent="0.3">
      <c r="A308" s="103" t="s">
        <v>283</v>
      </c>
      <c r="B308" s="104">
        <v>43986</v>
      </c>
      <c r="C308" s="105">
        <v>8.91</v>
      </c>
      <c r="D308" s="105"/>
      <c r="E308" s="105"/>
      <c r="F308" s="105"/>
      <c r="G308" s="105"/>
      <c r="H308" s="105"/>
      <c r="I308" s="105"/>
      <c r="J308" s="105"/>
      <c r="K308" s="105"/>
      <c r="L308" s="105"/>
      <c r="M308" s="105"/>
      <c r="N308" s="105"/>
      <c r="O308" s="105"/>
      <c r="P308" s="105"/>
      <c r="Q308" s="105"/>
      <c r="R308" s="105"/>
      <c r="S308" s="105"/>
      <c r="T308" s="105">
        <v>-19.675823364347998</v>
      </c>
      <c r="U308" s="106">
        <v>49</v>
      </c>
      <c r="V308" s="105"/>
      <c r="W308" s="106"/>
      <c r="X308" s="105"/>
      <c r="Y308" s="106"/>
      <c r="Z308" s="105">
        <v>-4.9483830845771104</v>
      </c>
      <c r="AA308" s="106">
        <v>54</v>
      </c>
    </row>
    <row r="309" spans="1:27" x14ac:dyDescent="0.3">
      <c r="A309" s="103" t="s">
        <v>284</v>
      </c>
      <c r="B309" s="104">
        <v>43986</v>
      </c>
      <c r="C309" s="105">
        <v>23.67</v>
      </c>
      <c r="D309" s="105"/>
      <c r="E309" s="105"/>
      <c r="F309" s="105"/>
      <c r="G309" s="105"/>
      <c r="H309" s="105"/>
      <c r="I309" s="105"/>
      <c r="J309" s="105"/>
      <c r="K309" s="105"/>
      <c r="L309" s="105"/>
      <c r="M309" s="105"/>
      <c r="N309" s="105"/>
      <c r="O309" s="105"/>
      <c r="P309" s="105"/>
      <c r="Q309" s="105"/>
      <c r="R309" s="105"/>
      <c r="S309" s="105"/>
      <c r="T309" s="105">
        <v>-10.0067916580992</v>
      </c>
      <c r="U309" s="106">
        <v>11</v>
      </c>
      <c r="V309" s="105">
        <v>-0.36117790428518898</v>
      </c>
      <c r="W309" s="106">
        <v>23</v>
      </c>
      <c r="X309" s="105">
        <v>3.9410528134299798</v>
      </c>
      <c r="Y309" s="106">
        <v>26</v>
      </c>
      <c r="Z309" s="105">
        <v>20.290971939812898</v>
      </c>
      <c r="AA309" s="106">
        <v>25</v>
      </c>
    </row>
    <row r="310" spans="1:27" x14ac:dyDescent="0.3">
      <c r="A310" s="103" t="s">
        <v>285</v>
      </c>
      <c r="B310" s="104">
        <v>43986</v>
      </c>
      <c r="C310" s="105">
        <v>44.3</v>
      </c>
      <c r="D310" s="105"/>
      <c r="E310" s="105"/>
      <c r="F310" s="105"/>
      <c r="G310" s="105"/>
      <c r="H310" s="105"/>
      <c r="I310" s="105"/>
      <c r="J310" s="105"/>
      <c r="K310" s="105"/>
      <c r="L310" s="105"/>
      <c r="M310" s="105"/>
      <c r="N310" s="105"/>
      <c r="O310" s="105"/>
      <c r="P310" s="105"/>
      <c r="Q310" s="105"/>
      <c r="R310" s="105"/>
      <c r="S310" s="105"/>
      <c r="T310" s="105">
        <v>-23.358648473771002</v>
      </c>
      <c r="U310" s="106">
        <v>56</v>
      </c>
      <c r="V310" s="105">
        <v>-3.6980303786912501</v>
      </c>
      <c r="W310" s="106">
        <v>38</v>
      </c>
      <c r="X310" s="105">
        <v>2.66376793546383</v>
      </c>
      <c r="Y310" s="106">
        <v>32</v>
      </c>
      <c r="Z310" s="105">
        <v>29.9652943992341</v>
      </c>
      <c r="AA310" s="106">
        <v>16</v>
      </c>
    </row>
    <row r="311" spans="1:27" x14ac:dyDescent="0.3">
      <c r="A311" s="103" t="s">
        <v>286</v>
      </c>
      <c r="B311" s="104">
        <v>43986</v>
      </c>
      <c r="C311" s="105">
        <v>8.3000000000000007</v>
      </c>
      <c r="D311" s="105"/>
      <c r="E311" s="105"/>
      <c r="F311" s="105"/>
      <c r="G311" s="105"/>
      <c r="H311" s="105"/>
      <c r="I311" s="105"/>
      <c r="J311" s="105"/>
      <c r="K311" s="105"/>
      <c r="L311" s="105"/>
      <c r="M311" s="105"/>
      <c r="N311" s="105"/>
      <c r="O311" s="105"/>
      <c r="P311" s="105"/>
      <c r="Q311" s="105"/>
      <c r="R311" s="105"/>
      <c r="S311" s="105"/>
      <c r="T311" s="105">
        <v>-16.537606063102402</v>
      </c>
      <c r="U311" s="106">
        <v>39</v>
      </c>
      <c r="V311" s="105"/>
      <c r="W311" s="106"/>
      <c r="X311" s="105"/>
      <c r="Y311" s="106"/>
      <c r="Z311" s="105">
        <v>-6.9797525309336299</v>
      </c>
      <c r="AA311" s="106">
        <v>57</v>
      </c>
    </row>
    <row r="312" spans="1:27" x14ac:dyDescent="0.3">
      <c r="A312" s="103" t="s">
        <v>287</v>
      </c>
      <c r="B312" s="104">
        <v>43986</v>
      </c>
      <c r="C312" s="105">
        <v>46.61</v>
      </c>
      <c r="D312" s="105"/>
      <c r="E312" s="105"/>
      <c r="F312" s="105"/>
      <c r="G312" s="105"/>
      <c r="H312" s="105"/>
      <c r="I312" s="105"/>
      <c r="J312" s="105"/>
      <c r="K312" s="105"/>
      <c r="L312" s="105"/>
      <c r="M312" s="105"/>
      <c r="N312" s="105"/>
      <c r="O312" s="105"/>
      <c r="P312" s="105"/>
      <c r="Q312" s="105"/>
      <c r="R312" s="105"/>
      <c r="S312" s="105"/>
      <c r="T312" s="105">
        <v>-10.645422423850199</v>
      </c>
      <c r="U312" s="106">
        <v>13</v>
      </c>
      <c r="V312" s="105">
        <v>2.6073867846043801</v>
      </c>
      <c r="W312" s="106">
        <v>8</v>
      </c>
      <c r="X312" s="105">
        <v>6.8184270317736004</v>
      </c>
      <c r="Y312" s="106">
        <v>12</v>
      </c>
      <c r="Z312" s="105">
        <v>27.2373624133714</v>
      </c>
      <c r="AA312" s="106">
        <v>18</v>
      </c>
    </row>
    <row r="313" spans="1:27" x14ac:dyDescent="0.3">
      <c r="A313" s="103" t="s">
        <v>288</v>
      </c>
      <c r="B313" s="104">
        <v>43986</v>
      </c>
      <c r="C313" s="105">
        <v>8.6378000000000004</v>
      </c>
      <c r="D313" s="105"/>
      <c r="E313" s="105"/>
      <c r="F313" s="105"/>
      <c r="G313" s="105"/>
      <c r="H313" s="105"/>
      <c r="I313" s="105"/>
      <c r="J313" s="105"/>
      <c r="K313" s="105"/>
      <c r="L313" s="105"/>
      <c r="M313" s="105"/>
      <c r="N313" s="105"/>
      <c r="O313" s="105"/>
      <c r="P313" s="105"/>
      <c r="Q313" s="105"/>
      <c r="R313" s="105"/>
      <c r="S313" s="105"/>
      <c r="T313" s="105"/>
      <c r="U313" s="106"/>
      <c r="V313" s="105"/>
      <c r="W313" s="106"/>
      <c r="X313" s="105"/>
      <c r="Y313" s="106"/>
      <c r="Z313" s="105">
        <v>-21.6175217391304</v>
      </c>
      <c r="AA313" s="106">
        <v>67</v>
      </c>
    </row>
    <row r="314" spans="1:27" x14ac:dyDescent="0.3">
      <c r="A314" s="103" t="s">
        <v>289</v>
      </c>
      <c r="B314" s="104">
        <v>43986</v>
      </c>
      <c r="C314" s="105">
        <v>15.0093</v>
      </c>
      <c r="D314" s="105"/>
      <c r="E314" s="105"/>
      <c r="F314" s="105"/>
      <c r="G314" s="105"/>
      <c r="H314" s="105"/>
      <c r="I314" s="105"/>
      <c r="J314" s="105"/>
      <c r="K314" s="105"/>
      <c r="L314" s="105"/>
      <c r="M314" s="105"/>
      <c r="N314" s="105"/>
      <c r="O314" s="105"/>
      <c r="P314" s="105"/>
      <c r="Q314" s="105"/>
      <c r="R314" s="105"/>
      <c r="S314" s="105"/>
      <c r="T314" s="105">
        <v>-14.8956019922463</v>
      </c>
      <c r="U314" s="106">
        <v>27</v>
      </c>
      <c r="V314" s="105">
        <v>-9.5844202402287595E-2</v>
      </c>
      <c r="W314" s="106">
        <v>21</v>
      </c>
      <c r="X314" s="105">
        <v>6.0887426738182704</v>
      </c>
      <c r="Y314" s="106">
        <v>16</v>
      </c>
      <c r="Z314" s="105">
        <v>4.1105991456834499</v>
      </c>
      <c r="AA314" s="106">
        <v>43</v>
      </c>
    </row>
    <row r="315" spans="1:27" x14ac:dyDescent="0.3">
      <c r="A315" s="103" t="s">
        <v>290</v>
      </c>
      <c r="B315" s="104">
        <v>43986</v>
      </c>
      <c r="C315" s="105">
        <v>39.387</v>
      </c>
      <c r="D315" s="105"/>
      <c r="E315" s="105"/>
      <c r="F315" s="105"/>
      <c r="G315" s="105"/>
      <c r="H315" s="105"/>
      <c r="I315" s="105"/>
      <c r="J315" s="105"/>
      <c r="K315" s="105"/>
      <c r="L315" s="105"/>
      <c r="M315" s="105"/>
      <c r="N315" s="105"/>
      <c r="O315" s="105"/>
      <c r="P315" s="105"/>
      <c r="Q315" s="105"/>
      <c r="R315" s="105"/>
      <c r="S315" s="105"/>
      <c r="T315" s="105">
        <v>-14.412848704700499</v>
      </c>
      <c r="U315" s="106">
        <v>25</v>
      </c>
      <c r="V315" s="105">
        <v>-0.106003709922402</v>
      </c>
      <c r="W315" s="106">
        <v>22</v>
      </c>
      <c r="X315" s="105">
        <v>6.06795876844809</v>
      </c>
      <c r="Y315" s="106">
        <v>17</v>
      </c>
      <c r="Z315" s="105">
        <v>20.211522517429799</v>
      </c>
      <c r="AA315" s="106">
        <v>26</v>
      </c>
    </row>
    <row r="316" spans="1:27" x14ac:dyDescent="0.3">
      <c r="A316" s="103" t="s">
        <v>291</v>
      </c>
      <c r="B316" s="104">
        <v>43986</v>
      </c>
      <c r="C316" s="105">
        <v>45.978999999999999</v>
      </c>
      <c r="D316" s="105"/>
      <c r="E316" s="105"/>
      <c r="F316" s="105"/>
      <c r="G316" s="105"/>
      <c r="H316" s="105"/>
      <c r="I316" s="105"/>
      <c r="J316" s="105"/>
      <c r="K316" s="105"/>
      <c r="L316" s="105"/>
      <c r="M316" s="105"/>
      <c r="N316" s="105"/>
      <c r="O316" s="105"/>
      <c r="P316" s="105"/>
      <c r="Q316" s="105"/>
      <c r="R316" s="105"/>
      <c r="S316" s="105"/>
      <c r="T316" s="105">
        <v>-16.512841475512001</v>
      </c>
      <c r="U316" s="106">
        <v>38</v>
      </c>
      <c r="V316" s="105">
        <v>-2.7866373520376699</v>
      </c>
      <c r="W316" s="106">
        <v>35</v>
      </c>
      <c r="X316" s="105">
        <v>5.1071891418922499</v>
      </c>
      <c r="Y316" s="106">
        <v>20</v>
      </c>
      <c r="Z316" s="105">
        <v>25.201180195739799</v>
      </c>
      <c r="AA316" s="106">
        <v>21</v>
      </c>
    </row>
    <row r="317" spans="1:27" x14ac:dyDescent="0.3">
      <c r="A317" s="103" t="s">
        <v>292</v>
      </c>
      <c r="B317" s="104">
        <v>43986</v>
      </c>
      <c r="C317" s="105">
        <v>57.789900000000003</v>
      </c>
      <c r="D317" s="105"/>
      <c r="E317" s="105"/>
      <c r="F317" s="105"/>
      <c r="G317" s="105"/>
      <c r="H317" s="105"/>
      <c r="I317" s="105"/>
      <c r="J317" s="105"/>
      <c r="K317" s="105"/>
      <c r="L317" s="105"/>
      <c r="M317" s="105"/>
      <c r="N317" s="105"/>
      <c r="O317" s="105"/>
      <c r="P317" s="105"/>
      <c r="Q317" s="105"/>
      <c r="R317" s="105"/>
      <c r="S317" s="105"/>
      <c r="T317" s="105">
        <v>-15.190763079973101</v>
      </c>
      <c r="U317" s="106">
        <v>28</v>
      </c>
      <c r="V317" s="105">
        <v>8.64506344890561E-2</v>
      </c>
      <c r="W317" s="106">
        <v>18</v>
      </c>
      <c r="X317" s="105">
        <v>3.5171848903101002</v>
      </c>
      <c r="Y317" s="106">
        <v>27</v>
      </c>
      <c r="Z317" s="105">
        <v>20.700494949233001</v>
      </c>
      <c r="AA317" s="106">
        <v>23</v>
      </c>
    </row>
    <row r="318" spans="1:27" x14ac:dyDescent="0.3">
      <c r="A318" s="103" t="s">
        <v>293</v>
      </c>
      <c r="B318" s="104">
        <v>43986</v>
      </c>
      <c r="C318" s="105">
        <v>9.9018999999999995</v>
      </c>
      <c r="D318" s="105"/>
      <c r="E318" s="105"/>
      <c r="F318" s="105"/>
      <c r="G318" s="105"/>
      <c r="H318" s="105"/>
      <c r="I318" s="105"/>
      <c r="J318" s="105"/>
      <c r="K318" s="105"/>
      <c r="L318" s="105"/>
      <c r="M318" s="105"/>
      <c r="N318" s="105"/>
      <c r="O318" s="105"/>
      <c r="P318" s="105"/>
      <c r="Q318" s="105"/>
      <c r="R318" s="105"/>
      <c r="S318" s="105"/>
      <c r="T318" s="105">
        <v>-16.1209981486499</v>
      </c>
      <c r="U318" s="106">
        <v>33</v>
      </c>
      <c r="V318" s="105">
        <v>-4.3174420063265897</v>
      </c>
      <c r="W318" s="106">
        <v>42</v>
      </c>
      <c r="X318" s="105"/>
      <c r="Y318" s="106"/>
      <c r="Z318" s="105">
        <v>-0.27023773584905902</v>
      </c>
      <c r="AA318" s="106">
        <v>48</v>
      </c>
    </row>
    <row r="319" spans="1:27" x14ac:dyDescent="0.3">
      <c r="A319" s="103" t="s">
        <v>294</v>
      </c>
      <c r="B319" s="104">
        <v>43986</v>
      </c>
      <c r="C319" s="105">
        <v>15.919</v>
      </c>
      <c r="D319" s="105"/>
      <c r="E319" s="105"/>
      <c r="F319" s="105"/>
      <c r="G319" s="105"/>
      <c r="H319" s="105"/>
      <c r="I319" s="105"/>
      <c r="J319" s="105"/>
      <c r="K319" s="105"/>
      <c r="L319" s="105"/>
      <c r="M319" s="105"/>
      <c r="N319" s="105"/>
      <c r="O319" s="105"/>
      <c r="P319" s="105"/>
      <c r="Q319" s="105"/>
      <c r="R319" s="105"/>
      <c r="S319" s="105"/>
      <c r="T319" s="105">
        <v>-12.5801246718747</v>
      </c>
      <c r="U319" s="106">
        <v>19</v>
      </c>
      <c r="V319" s="105">
        <v>3.2028870423058202</v>
      </c>
      <c r="W319" s="106">
        <v>7</v>
      </c>
      <c r="X319" s="105"/>
      <c r="Y319" s="106"/>
      <c r="Z319" s="105">
        <v>13.3360185185185</v>
      </c>
      <c r="AA319" s="106">
        <v>34</v>
      </c>
    </row>
    <row r="320" spans="1:27" x14ac:dyDescent="0.3">
      <c r="A320" s="103" t="s">
        <v>295</v>
      </c>
      <c r="B320" s="104">
        <v>43986</v>
      </c>
      <c r="C320" s="105">
        <v>14.908099999999999</v>
      </c>
      <c r="D320" s="105"/>
      <c r="E320" s="105"/>
      <c r="F320" s="105"/>
      <c r="G320" s="105"/>
      <c r="H320" s="105"/>
      <c r="I320" s="105"/>
      <c r="J320" s="105"/>
      <c r="K320" s="105"/>
      <c r="L320" s="105"/>
      <c r="M320" s="105"/>
      <c r="N320" s="105"/>
      <c r="O320" s="105"/>
      <c r="P320" s="105"/>
      <c r="Q320" s="105"/>
      <c r="R320" s="105"/>
      <c r="S320" s="105"/>
      <c r="T320" s="105">
        <v>-14.5538076291735</v>
      </c>
      <c r="U320" s="106">
        <v>26</v>
      </c>
      <c r="V320" s="105">
        <v>-2.2641232819294301</v>
      </c>
      <c r="W320" s="106">
        <v>31</v>
      </c>
      <c r="X320" s="105">
        <v>7.9153909320122597</v>
      </c>
      <c r="Y320" s="106">
        <v>5</v>
      </c>
      <c r="Z320" s="105">
        <v>9.13542325344212</v>
      </c>
      <c r="AA320" s="106">
        <v>36</v>
      </c>
    </row>
    <row r="321" spans="1:27" x14ac:dyDescent="0.3">
      <c r="A321" s="103" t="s">
        <v>296</v>
      </c>
      <c r="B321" s="104">
        <v>43986</v>
      </c>
      <c r="C321" s="105">
        <v>40.106099999999998</v>
      </c>
      <c r="D321" s="105"/>
      <c r="E321" s="105"/>
      <c r="F321" s="105"/>
      <c r="G321" s="105"/>
      <c r="H321" s="105"/>
      <c r="I321" s="105"/>
      <c r="J321" s="105"/>
      <c r="K321" s="105"/>
      <c r="L321" s="105"/>
      <c r="M321" s="105"/>
      <c r="N321" s="105"/>
      <c r="O321" s="105"/>
      <c r="P321" s="105"/>
      <c r="Q321" s="105"/>
      <c r="R321" s="105"/>
      <c r="S321" s="105"/>
      <c r="T321" s="105">
        <v>-29.836390229486199</v>
      </c>
      <c r="U321" s="106">
        <v>60</v>
      </c>
      <c r="V321" s="105">
        <v>-10.0202089701174</v>
      </c>
      <c r="W321" s="106">
        <v>50</v>
      </c>
      <c r="X321" s="105">
        <v>-2.2818518679378301</v>
      </c>
      <c r="Y321" s="106">
        <v>40</v>
      </c>
      <c r="Z321" s="105">
        <v>20.463177839850999</v>
      </c>
      <c r="AA321" s="106">
        <v>24</v>
      </c>
    </row>
    <row r="322" spans="1:27" x14ac:dyDescent="0.3">
      <c r="A322" s="103" t="s">
        <v>297</v>
      </c>
      <c r="B322" s="104">
        <v>43986</v>
      </c>
      <c r="C322" s="105">
        <v>9.9305000000000003</v>
      </c>
      <c r="D322" s="105"/>
      <c r="E322" s="105"/>
      <c r="F322" s="105"/>
      <c r="G322" s="105"/>
      <c r="H322" s="105"/>
      <c r="I322" s="105"/>
      <c r="J322" s="105"/>
      <c r="K322" s="105"/>
      <c r="L322" s="105"/>
      <c r="M322" s="105"/>
      <c r="N322" s="105"/>
      <c r="O322" s="105"/>
      <c r="P322" s="105"/>
      <c r="Q322" s="105"/>
      <c r="R322" s="105"/>
      <c r="S322" s="105"/>
      <c r="T322" s="105"/>
      <c r="U322" s="106"/>
      <c r="V322" s="105"/>
      <c r="W322" s="106"/>
      <c r="X322" s="105"/>
      <c r="Y322" s="106"/>
      <c r="Z322" s="105">
        <v>-0.80276898734177304</v>
      </c>
      <c r="AA322" s="106">
        <v>51</v>
      </c>
    </row>
    <row r="323" spans="1:27" x14ac:dyDescent="0.3">
      <c r="A323" s="103" t="s">
        <v>298</v>
      </c>
      <c r="B323" s="104">
        <v>43986</v>
      </c>
      <c r="C323" s="105">
        <v>12.51</v>
      </c>
      <c r="D323" s="105"/>
      <c r="E323" s="105"/>
      <c r="F323" s="105"/>
      <c r="G323" s="105"/>
      <c r="H323" s="105"/>
      <c r="I323" s="105"/>
      <c r="J323" s="105"/>
      <c r="K323" s="105"/>
      <c r="L323" s="105"/>
      <c r="M323" s="105"/>
      <c r="N323" s="105"/>
      <c r="O323" s="105"/>
      <c r="P323" s="105"/>
      <c r="Q323" s="105"/>
      <c r="R323" s="105"/>
      <c r="S323" s="105"/>
      <c r="T323" s="105">
        <v>-15.430697090533201</v>
      </c>
      <c r="U323" s="106">
        <v>30</v>
      </c>
      <c r="V323" s="105">
        <v>-1.2529774415020301</v>
      </c>
      <c r="W323" s="106">
        <v>25</v>
      </c>
      <c r="X323" s="105"/>
      <c r="Y323" s="106"/>
      <c r="Z323" s="105">
        <v>5.5965180207697003</v>
      </c>
      <c r="AA323" s="106">
        <v>39</v>
      </c>
    </row>
    <row r="324" spans="1:27" x14ac:dyDescent="0.3">
      <c r="A324" s="103" t="s">
        <v>299</v>
      </c>
      <c r="B324" s="104">
        <v>43986</v>
      </c>
      <c r="C324" s="105">
        <v>164.71</v>
      </c>
      <c r="D324" s="105"/>
      <c r="E324" s="105"/>
      <c r="F324" s="105"/>
      <c r="G324" s="105"/>
      <c r="H324" s="105"/>
      <c r="I324" s="105"/>
      <c r="J324" s="105"/>
      <c r="K324" s="105"/>
      <c r="L324" s="105"/>
      <c r="M324" s="105"/>
      <c r="N324" s="105"/>
      <c r="O324" s="105"/>
      <c r="P324" s="105"/>
      <c r="Q324" s="105"/>
      <c r="R324" s="105"/>
      <c r="S324" s="105"/>
      <c r="T324" s="105">
        <v>-17.711610848637001</v>
      </c>
      <c r="U324" s="106">
        <v>45</v>
      </c>
      <c r="V324" s="105">
        <v>-3.6842127517140102</v>
      </c>
      <c r="W324" s="106">
        <v>37</v>
      </c>
      <c r="X324" s="105">
        <v>2.0945653318459501</v>
      </c>
      <c r="Y324" s="106">
        <v>35</v>
      </c>
      <c r="Z324" s="105">
        <v>197.53421536019599</v>
      </c>
      <c r="AA324" s="106">
        <v>3</v>
      </c>
    </row>
    <row r="325" spans="1:27" x14ac:dyDescent="0.3">
      <c r="A325" s="103" t="s">
        <v>300</v>
      </c>
      <c r="B325" s="104">
        <v>43986</v>
      </c>
      <c r="C325" s="105">
        <v>177.22</v>
      </c>
      <c r="D325" s="105"/>
      <c r="E325" s="105"/>
      <c r="F325" s="105"/>
      <c r="G325" s="105"/>
      <c r="H325" s="105"/>
      <c r="I325" s="105"/>
      <c r="J325" s="105"/>
      <c r="K325" s="105"/>
      <c r="L325" s="105"/>
      <c r="M325" s="105"/>
      <c r="N325" s="105"/>
      <c r="O325" s="105"/>
      <c r="P325" s="105"/>
      <c r="Q325" s="105"/>
      <c r="R325" s="105"/>
      <c r="S325" s="105"/>
      <c r="T325" s="105">
        <v>-16.985300137123801</v>
      </c>
      <c r="U325" s="106">
        <v>42</v>
      </c>
      <c r="V325" s="105">
        <v>-2.1229671285395599</v>
      </c>
      <c r="W325" s="106">
        <v>30</v>
      </c>
      <c r="X325" s="105">
        <v>6.09538949292768</v>
      </c>
      <c r="Y325" s="106">
        <v>15</v>
      </c>
      <c r="Z325" s="105">
        <v>106.361224979735</v>
      </c>
      <c r="AA325" s="106">
        <v>7</v>
      </c>
    </row>
    <row r="326" spans="1:27" x14ac:dyDescent="0.3">
      <c r="A326" s="103" t="s">
        <v>301</v>
      </c>
      <c r="B326" s="104">
        <v>43986</v>
      </c>
      <c r="C326" s="105">
        <v>85.601399999999998</v>
      </c>
      <c r="D326" s="105"/>
      <c r="E326" s="105"/>
      <c r="F326" s="105"/>
      <c r="G326" s="105"/>
      <c r="H326" s="105"/>
      <c r="I326" s="105"/>
      <c r="J326" s="105"/>
      <c r="K326" s="105"/>
      <c r="L326" s="105"/>
      <c r="M326" s="105"/>
      <c r="N326" s="105"/>
      <c r="O326" s="105"/>
      <c r="P326" s="105"/>
      <c r="Q326" s="105"/>
      <c r="R326" s="105"/>
      <c r="S326" s="105"/>
      <c r="T326" s="105">
        <v>-10.961779316452001</v>
      </c>
      <c r="U326" s="106">
        <v>16</v>
      </c>
      <c r="V326" s="105">
        <v>0.39710302606949099</v>
      </c>
      <c r="W326" s="106">
        <v>14</v>
      </c>
      <c r="X326" s="105">
        <v>9.6131705167300705</v>
      </c>
      <c r="Y326" s="106">
        <v>3</v>
      </c>
      <c r="Z326" s="105">
        <v>37.441670284938901</v>
      </c>
      <c r="AA326" s="106">
        <v>11</v>
      </c>
    </row>
    <row r="327" spans="1:27" x14ac:dyDescent="0.3">
      <c r="A327" s="103" t="s">
        <v>302</v>
      </c>
      <c r="B327" s="104">
        <v>43986</v>
      </c>
      <c r="C327" s="105">
        <v>42.89</v>
      </c>
      <c r="D327" s="105"/>
      <c r="E327" s="105"/>
      <c r="F327" s="105"/>
      <c r="G327" s="105"/>
      <c r="H327" s="105"/>
      <c r="I327" s="105"/>
      <c r="J327" s="105"/>
      <c r="K327" s="105"/>
      <c r="L327" s="105"/>
      <c r="M327" s="105"/>
      <c r="N327" s="105"/>
      <c r="O327" s="105"/>
      <c r="P327" s="105"/>
      <c r="Q327" s="105"/>
      <c r="R327" s="105"/>
      <c r="S327" s="105"/>
      <c r="T327" s="105">
        <v>-23.3603874405722</v>
      </c>
      <c r="U327" s="106">
        <v>57</v>
      </c>
      <c r="V327" s="105">
        <v>-4.68135172925132</v>
      </c>
      <c r="W327" s="106">
        <v>44</v>
      </c>
      <c r="X327" s="105">
        <v>2.8289466304022999</v>
      </c>
      <c r="Y327" s="106">
        <v>31</v>
      </c>
      <c r="Z327" s="105">
        <v>27.942740830504899</v>
      </c>
      <c r="AA327" s="106">
        <v>17</v>
      </c>
    </row>
    <row r="328" spans="1:27" x14ac:dyDescent="0.3">
      <c r="A328" s="103" t="s">
        <v>375</v>
      </c>
      <c r="B328" s="104">
        <v>43986</v>
      </c>
      <c r="C328" s="105">
        <v>122.6878</v>
      </c>
      <c r="D328" s="105"/>
      <c r="E328" s="105"/>
      <c r="F328" s="105"/>
      <c r="G328" s="105"/>
      <c r="H328" s="105"/>
      <c r="I328" s="105"/>
      <c r="J328" s="105"/>
      <c r="K328" s="105"/>
      <c r="L328" s="105"/>
      <c r="M328" s="105"/>
      <c r="N328" s="105"/>
      <c r="O328" s="105"/>
      <c r="P328" s="105"/>
      <c r="Q328" s="105"/>
      <c r="R328" s="105"/>
      <c r="S328" s="105"/>
      <c r="T328" s="105">
        <v>-16.2009282522619</v>
      </c>
      <c r="U328" s="106">
        <v>35</v>
      </c>
      <c r="V328" s="105">
        <v>-2.7371999478169902</v>
      </c>
      <c r="W328" s="106">
        <v>34</v>
      </c>
      <c r="X328" s="105">
        <v>1.99498624910342</v>
      </c>
      <c r="Y328" s="106">
        <v>36</v>
      </c>
      <c r="Z328" s="105">
        <v>136.39922886062601</v>
      </c>
      <c r="AA328" s="106">
        <v>6</v>
      </c>
    </row>
    <row r="329" spans="1:27" x14ac:dyDescent="0.3">
      <c r="A329" s="103" t="s">
        <v>304</v>
      </c>
      <c r="B329" s="104">
        <v>43986</v>
      </c>
      <c r="C329" s="105">
        <v>11.803900000000001</v>
      </c>
      <c r="D329" s="105"/>
      <c r="E329" s="105"/>
      <c r="F329" s="105"/>
      <c r="G329" s="105"/>
      <c r="H329" s="105"/>
      <c r="I329" s="105"/>
      <c r="J329" s="105"/>
      <c r="K329" s="105"/>
      <c r="L329" s="105"/>
      <c r="M329" s="105"/>
      <c r="N329" s="105"/>
      <c r="O329" s="105"/>
      <c r="P329" s="105"/>
      <c r="Q329" s="105"/>
      <c r="R329" s="105"/>
      <c r="S329" s="105"/>
      <c r="T329" s="105">
        <v>-15.3185979918079</v>
      </c>
      <c r="U329" s="106">
        <v>29</v>
      </c>
      <c r="V329" s="105">
        <v>-1.50949651714875</v>
      </c>
      <c r="W329" s="106">
        <v>26</v>
      </c>
      <c r="X329" s="105"/>
      <c r="Y329" s="106"/>
      <c r="Z329" s="105">
        <v>4.3147018348623902</v>
      </c>
      <c r="AA329" s="106">
        <v>41</v>
      </c>
    </row>
    <row r="330" spans="1:27" x14ac:dyDescent="0.3">
      <c r="A330" s="103" t="s">
        <v>305</v>
      </c>
      <c r="B330" s="104">
        <v>43986</v>
      </c>
      <c r="C330" s="105">
        <v>12.2509</v>
      </c>
      <c r="D330" s="105"/>
      <c r="E330" s="105"/>
      <c r="F330" s="105"/>
      <c r="G330" s="105"/>
      <c r="H330" s="105"/>
      <c r="I330" s="105"/>
      <c r="J330" s="105"/>
      <c r="K330" s="105"/>
      <c r="L330" s="105"/>
      <c r="M330" s="105"/>
      <c r="N330" s="105"/>
      <c r="O330" s="105"/>
      <c r="P330" s="105"/>
      <c r="Q330" s="105"/>
      <c r="R330" s="105"/>
      <c r="S330" s="105"/>
      <c r="T330" s="105">
        <v>-14.1771502577846</v>
      </c>
      <c r="U330" s="106">
        <v>24</v>
      </c>
      <c r="V330" s="105">
        <v>-2.1211598724198701</v>
      </c>
      <c r="W330" s="106">
        <v>29</v>
      </c>
      <c r="X330" s="105">
        <v>5.9139438178377199</v>
      </c>
      <c r="Y330" s="106">
        <v>19</v>
      </c>
      <c r="Z330" s="105">
        <v>4.2878260430965298</v>
      </c>
      <c r="AA330" s="106">
        <v>42</v>
      </c>
    </row>
    <row r="331" spans="1:27" x14ac:dyDescent="0.3">
      <c r="A331" s="103" t="s">
        <v>306</v>
      </c>
      <c r="B331" s="104">
        <v>43986</v>
      </c>
      <c r="C331" s="105">
        <v>11.4231</v>
      </c>
      <c r="D331" s="105"/>
      <c r="E331" s="105"/>
      <c r="F331" s="105"/>
      <c r="G331" s="105"/>
      <c r="H331" s="105"/>
      <c r="I331" s="105"/>
      <c r="J331" s="105"/>
      <c r="K331" s="105"/>
      <c r="L331" s="105"/>
      <c r="M331" s="105"/>
      <c r="N331" s="105"/>
      <c r="O331" s="105"/>
      <c r="P331" s="105"/>
      <c r="Q331" s="105"/>
      <c r="R331" s="105"/>
      <c r="S331" s="105"/>
      <c r="T331" s="105">
        <v>-17.153517250836298</v>
      </c>
      <c r="U331" s="106">
        <v>43</v>
      </c>
      <c r="V331" s="105">
        <v>-3.7770721281455</v>
      </c>
      <c r="W331" s="106">
        <v>39</v>
      </c>
      <c r="X331" s="105">
        <v>3.2049721439019399</v>
      </c>
      <c r="Y331" s="106">
        <v>29</v>
      </c>
      <c r="Z331" s="105">
        <v>2.7583800075023599</v>
      </c>
      <c r="AA331" s="106">
        <v>45</v>
      </c>
    </row>
    <row r="332" spans="1:27" x14ac:dyDescent="0.3">
      <c r="A332" s="103" t="s">
        <v>307</v>
      </c>
      <c r="B332" s="104">
        <v>43986</v>
      </c>
      <c r="C332" s="105">
        <v>12.1364</v>
      </c>
      <c r="D332" s="105"/>
      <c r="E332" s="105"/>
      <c r="F332" s="105"/>
      <c r="G332" s="105"/>
      <c r="H332" s="105"/>
      <c r="I332" s="105"/>
      <c r="J332" s="105"/>
      <c r="K332" s="105"/>
      <c r="L332" s="105"/>
      <c r="M332" s="105"/>
      <c r="N332" s="105"/>
      <c r="O332" s="105"/>
      <c r="P332" s="105"/>
      <c r="Q332" s="105"/>
      <c r="R332" s="105"/>
      <c r="S332" s="105"/>
      <c r="T332" s="105">
        <v>-7.4518517222394696</v>
      </c>
      <c r="U332" s="106">
        <v>7</v>
      </c>
      <c r="V332" s="105">
        <v>5.8444565116169196</v>
      </c>
      <c r="W332" s="106">
        <v>2</v>
      </c>
      <c r="X332" s="105"/>
      <c r="Y332" s="106"/>
      <c r="Z332" s="105">
        <v>6.7165030146425497</v>
      </c>
      <c r="AA332" s="106">
        <v>37</v>
      </c>
    </row>
    <row r="333" spans="1:27" x14ac:dyDescent="0.3">
      <c r="A333" s="103" t="s">
        <v>308</v>
      </c>
      <c r="B333" s="104">
        <v>43986</v>
      </c>
      <c r="C333" s="105">
        <v>9.4207000000000001</v>
      </c>
      <c r="D333" s="105"/>
      <c r="E333" s="105"/>
      <c r="F333" s="105"/>
      <c r="G333" s="105"/>
      <c r="H333" s="105"/>
      <c r="I333" s="105"/>
      <c r="J333" s="105"/>
      <c r="K333" s="105"/>
      <c r="L333" s="105"/>
      <c r="M333" s="105"/>
      <c r="N333" s="105"/>
      <c r="O333" s="105"/>
      <c r="P333" s="105"/>
      <c r="Q333" s="105"/>
      <c r="R333" s="105"/>
      <c r="S333" s="105"/>
      <c r="T333" s="105">
        <v>-13.9445023967507</v>
      </c>
      <c r="U333" s="106">
        <v>22</v>
      </c>
      <c r="V333" s="105"/>
      <c r="W333" s="106"/>
      <c r="X333" s="105"/>
      <c r="Y333" s="106"/>
      <c r="Z333" s="105">
        <v>-3.0733212209302398</v>
      </c>
      <c r="AA333" s="106">
        <v>52</v>
      </c>
    </row>
    <row r="334" spans="1:27" x14ac:dyDescent="0.3">
      <c r="A334" s="103" t="s">
        <v>309</v>
      </c>
      <c r="B334" s="104">
        <v>43986</v>
      </c>
      <c r="C334" s="105">
        <v>9.0409000000000006</v>
      </c>
      <c r="D334" s="105"/>
      <c r="E334" s="105"/>
      <c r="F334" s="105"/>
      <c r="G334" s="105"/>
      <c r="H334" s="105"/>
      <c r="I334" s="105"/>
      <c r="J334" s="105"/>
      <c r="K334" s="105"/>
      <c r="L334" s="105"/>
      <c r="M334" s="105"/>
      <c r="N334" s="105"/>
      <c r="O334" s="105"/>
      <c r="P334" s="105"/>
      <c r="Q334" s="105"/>
      <c r="R334" s="105"/>
      <c r="S334" s="105"/>
      <c r="T334" s="105">
        <v>-13.622049779420999</v>
      </c>
      <c r="U334" s="106">
        <v>21</v>
      </c>
      <c r="V334" s="105"/>
      <c r="W334" s="106"/>
      <c r="X334" s="105"/>
      <c r="Y334" s="106"/>
      <c r="Z334" s="105">
        <v>-4.3758937500000004</v>
      </c>
      <c r="AA334" s="106">
        <v>53</v>
      </c>
    </row>
    <row r="335" spans="1:27" x14ac:dyDescent="0.3">
      <c r="A335" s="103" t="s">
        <v>310</v>
      </c>
      <c r="B335" s="104">
        <v>43986</v>
      </c>
      <c r="C335" s="105">
        <v>35.901299999999999</v>
      </c>
      <c r="D335" s="105"/>
      <c r="E335" s="105"/>
      <c r="F335" s="105"/>
      <c r="G335" s="105"/>
      <c r="H335" s="105"/>
      <c r="I335" s="105"/>
      <c r="J335" s="105"/>
      <c r="K335" s="105"/>
      <c r="L335" s="105"/>
      <c r="M335" s="105"/>
      <c r="N335" s="105"/>
      <c r="O335" s="105"/>
      <c r="P335" s="105"/>
      <c r="Q335" s="105"/>
      <c r="R335" s="105"/>
      <c r="S335" s="105"/>
      <c r="T335" s="105">
        <v>-5.3709889693809298</v>
      </c>
      <c r="U335" s="106">
        <v>4</v>
      </c>
      <c r="V335" s="105">
        <v>4.9339043011462804</v>
      </c>
      <c r="W335" s="106">
        <v>4</v>
      </c>
      <c r="X335" s="105">
        <v>12.3295645933038</v>
      </c>
      <c r="Y335" s="106">
        <v>2</v>
      </c>
      <c r="Z335" s="105">
        <v>31.629222147875499</v>
      </c>
      <c r="AA335" s="106">
        <v>14</v>
      </c>
    </row>
    <row r="336" spans="1:27" x14ac:dyDescent="0.3">
      <c r="A336" s="103" t="s">
        <v>311</v>
      </c>
      <c r="B336" s="104">
        <v>43986</v>
      </c>
      <c r="C336" s="105">
        <v>25.7438</v>
      </c>
      <c r="D336" s="105"/>
      <c r="E336" s="105"/>
      <c r="F336" s="105"/>
      <c r="G336" s="105"/>
      <c r="H336" s="105"/>
      <c r="I336" s="105"/>
      <c r="J336" s="105"/>
      <c r="K336" s="105"/>
      <c r="L336" s="105"/>
      <c r="M336" s="105"/>
      <c r="N336" s="105"/>
      <c r="O336" s="105"/>
      <c r="P336" s="105"/>
      <c r="Q336" s="105"/>
      <c r="R336" s="105"/>
      <c r="S336" s="105"/>
      <c r="T336" s="105">
        <v>-1.3399123049494599</v>
      </c>
      <c r="U336" s="106">
        <v>1</v>
      </c>
      <c r="V336" s="105">
        <v>8.9267490047018896</v>
      </c>
      <c r="W336" s="106">
        <v>1</v>
      </c>
      <c r="X336" s="105">
        <v>12.38934777952</v>
      </c>
      <c r="Y336" s="106">
        <v>1</v>
      </c>
      <c r="Z336" s="105">
        <v>25.426933628318601</v>
      </c>
      <c r="AA336" s="106">
        <v>20</v>
      </c>
    </row>
    <row r="337" spans="1:27" x14ac:dyDescent="0.3">
      <c r="A337" s="103" t="s">
        <v>312</v>
      </c>
      <c r="B337" s="104">
        <v>43986</v>
      </c>
      <c r="C337" s="105">
        <v>9.9422999999999995</v>
      </c>
      <c r="D337" s="105"/>
      <c r="E337" s="105"/>
      <c r="F337" s="105"/>
      <c r="G337" s="105"/>
      <c r="H337" s="105"/>
      <c r="I337" s="105"/>
      <c r="J337" s="105"/>
      <c r="K337" s="105"/>
      <c r="L337" s="105"/>
      <c r="M337" s="105"/>
      <c r="N337" s="105"/>
      <c r="O337" s="105"/>
      <c r="P337" s="105"/>
      <c r="Q337" s="105"/>
      <c r="R337" s="105"/>
      <c r="S337" s="105"/>
      <c r="T337" s="105">
        <v>-6.8449469548636603</v>
      </c>
      <c r="U337" s="106">
        <v>6</v>
      </c>
      <c r="V337" s="105"/>
      <c r="W337" s="106"/>
      <c r="X337" s="105"/>
      <c r="Y337" s="106"/>
      <c r="Z337" s="105">
        <v>-0.42460685483871402</v>
      </c>
      <c r="AA337" s="106">
        <v>49</v>
      </c>
    </row>
    <row r="338" spans="1:27" x14ac:dyDescent="0.3">
      <c r="A338" s="103" t="s">
        <v>313</v>
      </c>
      <c r="B338" s="104">
        <v>43986</v>
      </c>
      <c r="C338" s="105">
        <v>81.135400000000004</v>
      </c>
      <c r="D338" s="105"/>
      <c r="E338" s="105"/>
      <c r="F338" s="105"/>
      <c r="G338" s="105"/>
      <c r="H338" s="105"/>
      <c r="I338" s="105"/>
      <c r="J338" s="105"/>
      <c r="K338" s="105"/>
      <c r="L338" s="105"/>
      <c r="M338" s="105"/>
      <c r="N338" s="105"/>
      <c r="O338" s="105"/>
      <c r="P338" s="105"/>
      <c r="Q338" s="105"/>
      <c r="R338" s="105"/>
      <c r="S338" s="105"/>
      <c r="T338" s="105">
        <v>-22.855925989359601</v>
      </c>
      <c r="U338" s="106">
        <v>53</v>
      </c>
      <c r="V338" s="105">
        <v>-5.4853315470475996</v>
      </c>
      <c r="W338" s="106">
        <v>47</v>
      </c>
      <c r="X338" s="105">
        <v>2.8755108106092302</v>
      </c>
      <c r="Y338" s="106">
        <v>30</v>
      </c>
      <c r="Z338" s="105">
        <v>34.066313192919701</v>
      </c>
      <c r="AA338" s="106">
        <v>13</v>
      </c>
    </row>
    <row r="339" spans="1:27" x14ac:dyDescent="0.3">
      <c r="A339" s="103" t="s">
        <v>314</v>
      </c>
      <c r="B339" s="104">
        <v>43986</v>
      </c>
      <c r="C339" s="105">
        <v>7.2</v>
      </c>
      <c r="D339" s="105"/>
      <c r="E339" s="105"/>
      <c r="F339" s="105"/>
      <c r="G339" s="105"/>
      <c r="H339" s="105"/>
      <c r="I339" s="105"/>
      <c r="J339" s="105"/>
      <c r="K339" s="105"/>
      <c r="L339" s="105"/>
      <c r="M339" s="105"/>
      <c r="N339" s="105"/>
      <c r="O339" s="105"/>
      <c r="P339" s="105"/>
      <c r="Q339" s="105"/>
      <c r="R339" s="105"/>
      <c r="S339" s="105"/>
      <c r="T339" s="105">
        <v>-32.5939294025059</v>
      </c>
      <c r="U339" s="106">
        <v>62</v>
      </c>
      <c r="V339" s="105">
        <v>-13.397285947767299</v>
      </c>
      <c r="W339" s="106">
        <v>51</v>
      </c>
      <c r="X339" s="105"/>
      <c r="Y339" s="106"/>
      <c r="Z339" s="105">
        <v>-7.89799072642968</v>
      </c>
      <c r="AA339" s="106">
        <v>59</v>
      </c>
    </row>
    <row r="340" spans="1:27" x14ac:dyDescent="0.3">
      <c r="A340" s="103" t="s">
        <v>315</v>
      </c>
      <c r="B340" s="104">
        <v>43986</v>
      </c>
      <c r="C340" s="105">
        <v>6.0829000000000004</v>
      </c>
      <c r="D340" s="105"/>
      <c r="E340" s="105"/>
      <c r="F340" s="105"/>
      <c r="G340" s="105"/>
      <c r="H340" s="105"/>
      <c r="I340" s="105"/>
      <c r="J340" s="105"/>
      <c r="K340" s="105"/>
      <c r="L340" s="105"/>
      <c r="M340" s="105"/>
      <c r="N340" s="105"/>
      <c r="O340" s="105"/>
      <c r="P340" s="105"/>
      <c r="Q340" s="105"/>
      <c r="R340" s="105"/>
      <c r="S340" s="105"/>
      <c r="T340" s="105">
        <v>-32.602602470051302</v>
      </c>
      <c r="U340" s="106">
        <v>63</v>
      </c>
      <c r="V340" s="105">
        <v>-13.606471591031699</v>
      </c>
      <c r="W340" s="106">
        <v>52</v>
      </c>
      <c r="X340" s="105"/>
      <c r="Y340" s="106"/>
      <c r="Z340" s="105">
        <v>-12.240937499999999</v>
      </c>
      <c r="AA340" s="106">
        <v>62</v>
      </c>
    </row>
    <row r="341" spans="1:27" x14ac:dyDescent="0.3">
      <c r="A341" s="103" t="s">
        <v>316</v>
      </c>
      <c r="B341" s="104">
        <v>43986</v>
      </c>
      <c r="C341" s="105">
        <v>5.3982000000000001</v>
      </c>
      <c r="D341" s="105"/>
      <c r="E341" s="105"/>
      <c r="F341" s="105"/>
      <c r="G341" s="105"/>
      <c r="H341" s="105"/>
      <c r="I341" s="105"/>
      <c r="J341" s="105"/>
      <c r="K341" s="105"/>
      <c r="L341" s="105"/>
      <c r="M341" s="105"/>
      <c r="N341" s="105"/>
      <c r="O341" s="105"/>
      <c r="P341" s="105"/>
      <c r="Q341" s="105"/>
      <c r="R341" s="105"/>
      <c r="S341" s="105"/>
      <c r="T341" s="105">
        <v>-34.697473308798102</v>
      </c>
      <c r="U341" s="106">
        <v>65</v>
      </c>
      <c r="V341" s="105"/>
      <c r="W341" s="106"/>
      <c r="X341" s="105"/>
      <c r="Y341" s="106"/>
      <c r="Z341" s="105">
        <v>-17.139357142857101</v>
      </c>
      <c r="AA341" s="106">
        <v>65</v>
      </c>
    </row>
    <row r="342" spans="1:27" x14ac:dyDescent="0.3">
      <c r="A342" s="103" t="s">
        <v>317</v>
      </c>
      <c r="B342" s="104">
        <v>43986</v>
      </c>
      <c r="C342" s="105">
        <v>5.8963000000000001</v>
      </c>
      <c r="D342" s="105"/>
      <c r="E342" s="105"/>
      <c r="F342" s="105"/>
      <c r="G342" s="105"/>
      <c r="H342" s="105"/>
      <c r="I342" s="105"/>
      <c r="J342" s="105"/>
      <c r="K342" s="105"/>
      <c r="L342" s="105"/>
      <c r="M342" s="105"/>
      <c r="N342" s="105"/>
      <c r="O342" s="105"/>
      <c r="P342" s="105"/>
      <c r="Q342" s="105"/>
      <c r="R342" s="105"/>
      <c r="S342" s="105"/>
      <c r="T342" s="105">
        <v>-32.9807670717421</v>
      </c>
      <c r="U342" s="106">
        <v>64</v>
      </c>
      <c r="V342" s="105"/>
      <c r="W342" s="106"/>
      <c r="X342" s="105"/>
      <c r="Y342" s="106"/>
      <c r="Z342" s="105">
        <v>-14.064323943662</v>
      </c>
      <c r="AA342" s="106">
        <v>63</v>
      </c>
    </row>
    <row r="343" spans="1:27" x14ac:dyDescent="0.3">
      <c r="A343" s="103" t="s">
        <v>318</v>
      </c>
      <c r="B343" s="104">
        <v>43986</v>
      </c>
      <c r="C343" s="105">
        <v>5.9622000000000002</v>
      </c>
      <c r="D343" s="105"/>
      <c r="E343" s="105"/>
      <c r="F343" s="105"/>
      <c r="G343" s="105"/>
      <c r="H343" s="105"/>
      <c r="I343" s="105"/>
      <c r="J343" s="105"/>
      <c r="K343" s="105"/>
      <c r="L343" s="105"/>
      <c r="M343" s="105"/>
      <c r="N343" s="105"/>
      <c r="O343" s="105"/>
      <c r="P343" s="105"/>
      <c r="Q343" s="105"/>
      <c r="R343" s="105"/>
      <c r="S343" s="105"/>
      <c r="T343" s="105">
        <v>-32.091214580966202</v>
      </c>
      <c r="U343" s="106">
        <v>61</v>
      </c>
      <c r="V343" s="105"/>
      <c r="W343" s="106"/>
      <c r="X343" s="105"/>
      <c r="Y343" s="106"/>
      <c r="Z343" s="105">
        <v>-18.4455193992491</v>
      </c>
      <c r="AA343" s="106">
        <v>66</v>
      </c>
    </row>
    <row r="344" spans="1:27" x14ac:dyDescent="0.3">
      <c r="A344" s="103" t="s">
        <v>319</v>
      </c>
      <c r="B344" s="104">
        <v>43986</v>
      </c>
      <c r="C344" s="105">
        <v>12.737399999999999</v>
      </c>
      <c r="D344" s="105"/>
      <c r="E344" s="105"/>
      <c r="F344" s="105"/>
      <c r="G344" s="105"/>
      <c r="H344" s="105"/>
      <c r="I344" s="105"/>
      <c r="J344" s="105"/>
      <c r="K344" s="105"/>
      <c r="L344" s="105"/>
      <c r="M344" s="105"/>
      <c r="N344" s="105"/>
      <c r="O344" s="105"/>
      <c r="P344" s="105"/>
      <c r="Q344" s="105"/>
      <c r="R344" s="105"/>
      <c r="S344" s="105"/>
      <c r="T344" s="105">
        <v>-15.531679743919</v>
      </c>
      <c r="U344" s="106">
        <v>31</v>
      </c>
      <c r="V344" s="105">
        <v>-1.75841285505772</v>
      </c>
      <c r="W344" s="106">
        <v>27</v>
      </c>
      <c r="X344" s="105"/>
      <c r="Y344" s="106"/>
      <c r="Z344" s="105">
        <v>6.50488932291666</v>
      </c>
      <c r="AA344" s="106">
        <v>38</v>
      </c>
    </row>
    <row r="345" spans="1:27" x14ac:dyDescent="0.3">
      <c r="A345" s="103" t="s">
        <v>320</v>
      </c>
      <c r="B345" s="104">
        <v>43986</v>
      </c>
      <c r="C345" s="105">
        <v>11.579700000000001</v>
      </c>
      <c r="D345" s="105"/>
      <c r="E345" s="105"/>
      <c r="F345" s="105"/>
      <c r="G345" s="105"/>
      <c r="H345" s="105"/>
      <c r="I345" s="105"/>
      <c r="J345" s="105"/>
      <c r="K345" s="105"/>
      <c r="L345" s="105"/>
      <c r="M345" s="105"/>
      <c r="N345" s="105"/>
      <c r="O345" s="105"/>
      <c r="P345" s="105"/>
      <c r="Q345" s="105"/>
      <c r="R345" s="105"/>
      <c r="S345" s="105"/>
      <c r="T345" s="105">
        <v>-16.902225109898701</v>
      </c>
      <c r="U345" s="106">
        <v>41</v>
      </c>
      <c r="V345" s="105">
        <v>-2.8313355443144399</v>
      </c>
      <c r="W345" s="106">
        <v>36</v>
      </c>
      <c r="X345" s="105">
        <v>3.5170621716872099</v>
      </c>
      <c r="Y345" s="106">
        <v>28</v>
      </c>
      <c r="Z345" s="105">
        <v>3.0394860305745999</v>
      </c>
      <c r="AA345" s="106">
        <v>44</v>
      </c>
    </row>
    <row r="346" spans="1:27" x14ac:dyDescent="0.3">
      <c r="A346" s="103" t="s">
        <v>321</v>
      </c>
      <c r="B346" s="104">
        <v>43986</v>
      </c>
      <c r="C346" s="105">
        <v>7.2470999999999997</v>
      </c>
      <c r="D346" s="105"/>
      <c r="E346" s="105"/>
      <c r="F346" s="105"/>
      <c r="G346" s="105"/>
      <c r="H346" s="105"/>
      <c r="I346" s="105"/>
      <c r="J346" s="105"/>
      <c r="K346" s="105"/>
      <c r="L346" s="105"/>
      <c r="M346" s="105"/>
      <c r="N346" s="105"/>
      <c r="O346" s="105"/>
      <c r="P346" s="105"/>
      <c r="Q346" s="105"/>
      <c r="R346" s="105"/>
      <c r="S346" s="105"/>
      <c r="T346" s="105">
        <v>-28.542196374806299</v>
      </c>
      <c r="U346" s="106">
        <v>59</v>
      </c>
      <c r="V346" s="105"/>
      <c r="W346" s="106"/>
      <c r="X346" s="105"/>
      <c r="Y346" s="106"/>
      <c r="Z346" s="105">
        <v>-14.2324150141643</v>
      </c>
      <c r="AA346" s="106">
        <v>64</v>
      </c>
    </row>
    <row r="347" spans="1:27" x14ac:dyDescent="0.3">
      <c r="A347" s="103" t="s">
        <v>322</v>
      </c>
      <c r="B347" s="104">
        <v>43986</v>
      </c>
      <c r="C347" s="105">
        <v>15.779500000000001</v>
      </c>
      <c r="D347" s="105"/>
      <c r="E347" s="105"/>
      <c r="F347" s="105"/>
      <c r="G347" s="105"/>
      <c r="H347" s="105"/>
      <c r="I347" s="105"/>
      <c r="J347" s="105"/>
      <c r="K347" s="105"/>
      <c r="L347" s="105"/>
      <c r="M347" s="105"/>
      <c r="N347" s="105"/>
      <c r="O347" s="105"/>
      <c r="P347" s="105"/>
      <c r="Q347" s="105"/>
      <c r="R347" s="105"/>
      <c r="S347" s="105"/>
      <c r="T347" s="105">
        <v>-16.150623402633101</v>
      </c>
      <c r="U347" s="106">
        <v>34</v>
      </c>
      <c r="V347" s="105">
        <v>0.177481811900428</v>
      </c>
      <c r="W347" s="106">
        <v>16</v>
      </c>
      <c r="X347" s="105">
        <v>7.5544073344385403</v>
      </c>
      <c r="Y347" s="106">
        <v>7</v>
      </c>
      <c r="Z347" s="105">
        <v>10.2354075691412</v>
      </c>
      <c r="AA347" s="106">
        <v>35</v>
      </c>
    </row>
    <row r="348" spans="1:27" x14ac:dyDescent="0.3">
      <c r="A348" s="103" t="s">
        <v>323</v>
      </c>
      <c r="B348" s="104">
        <v>43986</v>
      </c>
      <c r="C348" s="105">
        <v>69.36</v>
      </c>
      <c r="D348" s="105"/>
      <c r="E348" s="105"/>
      <c r="F348" s="105"/>
      <c r="G348" s="105"/>
      <c r="H348" s="105"/>
      <c r="I348" s="105"/>
      <c r="J348" s="105"/>
      <c r="K348" s="105"/>
      <c r="L348" s="105"/>
      <c r="M348" s="105"/>
      <c r="N348" s="105"/>
      <c r="O348" s="105"/>
      <c r="P348" s="105"/>
      <c r="Q348" s="105"/>
      <c r="R348" s="105"/>
      <c r="S348" s="105"/>
      <c r="T348" s="105">
        <v>-14.119731645295399</v>
      </c>
      <c r="U348" s="106">
        <v>23</v>
      </c>
      <c r="V348" s="105">
        <v>0.83523262944983701</v>
      </c>
      <c r="W348" s="106">
        <v>12</v>
      </c>
      <c r="X348" s="105">
        <v>6.2559234437703699</v>
      </c>
      <c r="Y348" s="106">
        <v>14</v>
      </c>
      <c r="Z348" s="105">
        <v>39.401627554960697</v>
      </c>
      <c r="AA348" s="106">
        <v>10</v>
      </c>
    </row>
    <row r="349" spans="1:27" x14ac:dyDescent="0.3">
      <c r="A349" s="103" t="s">
        <v>324</v>
      </c>
      <c r="B349" s="104">
        <v>43986</v>
      </c>
      <c r="C349" s="105">
        <v>22.32</v>
      </c>
      <c r="D349" s="105"/>
      <c r="E349" s="105"/>
      <c r="F349" s="105"/>
      <c r="G349" s="105"/>
      <c r="H349" s="105"/>
      <c r="I349" s="105"/>
      <c r="J349" s="105"/>
      <c r="K349" s="105"/>
      <c r="L349" s="105"/>
      <c r="M349" s="105"/>
      <c r="N349" s="105"/>
      <c r="O349" s="105"/>
      <c r="P349" s="105"/>
      <c r="Q349" s="105"/>
      <c r="R349" s="105"/>
      <c r="S349" s="105"/>
      <c r="T349" s="105">
        <v>-10.6194245013497</v>
      </c>
      <c r="U349" s="106">
        <v>12</v>
      </c>
      <c r="V349" s="105">
        <v>0.25513245918086502</v>
      </c>
      <c r="W349" s="106">
        <v>15</v>
      </c>
      <c r="X349" s="105">
        <v>2.32861367739152</v>
      </c>
      <c r="Y349" s="106">
        <v>34</v>
      </c>
      <c r="Z349" s="105">
        <v>14.571613739468599</v>
      </c>
      <c r="AA349" s="106">
        <v>33</v>
      </c>
    </row>
    <row r="350" spans="1:27" x14ac:dyDescent="0.3">
      <c r="A350" s="103" t="s">
        <v>325</v>
      </c>
      <c r="B350" s="104">
        <v>43986</v>
      </c>
      <c r="C350" s="105">
        <v>11.146699999999999</v>
      </c>
      <c r="D350" s="105"/>
      <c r="E350" s="105"/>
      <c r="F350" s="105"/>
      <c r="G350" s="105"/>
      <c r="H350" s="105"/>
      <c r="I350" s="105"/>
      <c r="J350" s="105"/>
      <c r="K350" s="105"/>
      <c r="L350" s="105"/>
      <c r="M350" s="105"/>
      <c r="N350" s="105"/>
      <c r="O350" s="105"/>
      <c r="P350" s="105"/>
      <c r="Q350" s="105"/>
      <c r="R350" s="105"/>
      <c r="S350" s="105"/>
      <c r="T350" s="105">
        <v>-20.394161980469299</v>
      </c>
      <c r="U350" s="106">
        <v>51</v>
      </c>
      <c r="V350" s="105">
        <v>-4.8999645587703498</v>
      </c>
      <c r="W350" s="106">
        <v>45</v>
      </c>
      <c r="X350" s="105"/>
      <c r="Y350" s="106"/>
      <c r="Z350" s="105">
        <v>2.7409659462999301</v>
      </c>
      <c r="AA350" s="106">
        <v>46</v>
      </c>
    </row>
    <row r="351" spans="1:27" x14ac:dyDescent="0.3">
      <c r="A351" s="103" t="s">
        <v>326</v>
      </c>
      <c r="B351" s="104">
        <v>43986</v>
      </c>
      <c r="C351" s="105">
        <v>8.1522000000000006</v>
      </c>
      <c r="D351" s="105"/>
      <c r="E351" s="105"/>
      <c r="F351" s="105"/>
      <c r="G351" s="105"/>
      <c r="H351" s="105"/>
      <c r="I351" s="105"/>
      <c r="J351" s="105"/>
      <c r="K351" s="105"/>
      <c r="L351" s="105"/>
      <c r="M351" s="105"/>
      <c r="N351" s="105"/>
      <c r="O351" s="105"/>
      <c r="P351" s="105"/>
      <c r="Q351" s="105"/>
      <c r="R351" s="105"/>
      <c r="S351" s="105"/>
      <c r="T351" s="105">
        <v>-25.3647473133056</v>
      </c>
      <c r="U351" s="106">
        <v>58</v>
      </c>
      <c r="V351" s="105">
        <v>-8.7084912828802103</v>
      </c>
      <c r="W351" s="106">
        <v>49</v>
      </c>
      <c r="X351" s="105"/>
      <c r="Y351" s="106"/>
      <c r="Z351" s="105">
        <v>-5.5011990212071797</v>
      </c>
      <c r="AA351" s="106">
        <v>55</v>
      </c>
    </row>
    <row r="352" spans="1:27" x14ac:dyDescent="0.3">
      <c r="A352" s="103" t="s">
        <v>327</v>
      </c>
      <c r="B352" s="104">
        <v>43986</v>
      </c>
      <c r="C352" s="105">
        <v>7.7290999999999999</v>
      </c>
      <c r="D352" s="105"/>
      <c r="E352" s="105"/>
      <c r="F352" s="105"/>
      <c r="G352" s="105"/>
      <c r="H352" s="105"/>
      <c r="I352" s="105"/>
      <c r="J352" s="105"/>
      <c r="K352" s="105"/>
      <c r="L352" s="105"/>
      <c r="M352" s="105"/>
      <c r="N352" s="105"/>
      <c r="O352" s="105"/>
      <c r="P352" s="105"/>
      <c r="Q352" s="105"/>
      <c r="R352" s="105"/>
      <c r="S352" s="105"/>
      <c r="T352" s="105">
        <v>-23.050271962917702</v>
      </c>
      <c r="U352" s="106">
        <v>54</v>
      </c>
      <c r="V352" s="105">
        <v>-7.2361307992342798</v>
      </c>
      <c r="W352" s="106">
        <v>48</v>
      </c>
      <c r="X352" s="105"/>
      <c r="Y352" s="106"/>
      <c r="Z352" s="105">
        <v>-7.1270722269991396</v>
      </c>
      <c r="AA352" s="106">
        <v>58</v>
      </c>
    </row>
    <row r="353" spans="1:27" x14ac:dyDescent="0.3">
      <c r="A353" s="103" t="s">
        <v>328</v>
      </c>
      <c r="B353" s="104">
        <v>43986</v>
      </c>
      <c r="C353" s="105">
        <v>7.2588999999999997</v>
      </c>
      <c r="D353" s="105"/>
      <c r="E353" s="105"/>
      <c r="F353" s="105"/>
      <c r="G353" s="105"/>
      <c r="H353" s="105"/>
      <c r="I353" s="105"/>
      <c r="J353" s="105"/>
      <c r="K353" s="105"/>
      <c r="L353" s="105"/>
      <c r="M353" s="105"/>
      <c r="N353" s="105"/>
      <c r="O353" s="105"/>
      <c r="P353" s="105"/>
      <c r="Q353" s="105"/>
      <c r="R353" s="105"/>
      <c r="S353" s="105"/>
      <c r="T353" s="105">
        <v>-17.7942438706886</v>
      </c>
      <c r="U353" s="106">
        <v>47</v>
      </c>
      <c r="V353" s="105"/>
      <c r="W353" s="106"/>
      <c r="X353" s="105"/>
      <c r="Y353" s="106"/>
      <c r="Z353" s="105">
        <v>-11.5265149769585</v>
      </c>
      <c r="AA353" s="106">
        <v>61</v>
      </c>
    </row>
    <row r="354" spans="1:27" x14ac:dyDescent="0.3">
      <c r="A354" s="103" t="s">
        <v>329</v>
      </c>
      <c r="B354" s="104">
        <v>43986</v>
      </c>
      <c r="C354" s="105">
        <v>7.6269999999999998</v>
      </c>
      <c r="D354" s="105"/>
      <c r="E354" s="105"/>
      <c r="F354" s="105"/>
      <c r="G354" s="105"/>
      <c r="H354" s="105"/>
      <c r="I354" s="105"/>
      <c r="J354" s="105"/>
      <c r="K354" s="105"/>
      <c r="L354" s="105"/>
      <c r="M354" s="105"/>
      <c r="N354" s="105"/>
      <c r="O354" s="105"/>
      <c r="P354" s="105"/>
      <c r="Q354" s="105"/>
      <c r="R354" s="105"/>
      <c r="S354" s="105"/>
      <c r="T354" s="105">
        <v>-16.014719054139199</v>
      </c>
      <c r="U354" s="106">
        <v>32</v>
      </c>
      <c r="V354" s="105"/>
      <c r="W354" s="106"/>
      <c r="X354" s="105"/>
      <c r="Y354" s="106"/>
      <c r="Z354" s="105">
        <v>-10.826812500000001</v>
      </c>
      <c r="AA354" s="106">
        <v>60</v>
      </c>
    </row>
    <row r="355" spans="1:27" x14ac:dyDescent="0.3">
      <c r="A355" s="103" t="s">
        <v>330</v>
      </c>
      <c r="B355" s="104">
        <v>43986</v>
      </c>
      <c r="C355" s="105">
        <v>78.612099999999998</v>
      </c>
      <c r="D355" s="105"/>
      <c r="E355" s="105"/>
      <c r="F355" s="105"/>
      <c r="G355" s="105"/>
      <c r="H355" s="105"/>
      <c r="I355" s="105"/>
      <c r="J355" s="105"/>
      <c r="K355" s="105"/>
      <c r="L355" s="105"/>
      <c r="M355" s="105"/>
      <c r="N355" s="105"/>
      <c r="O355" s="105"/>
      <c r="P355" s="105"/>
      <c r="Q355" s="105"/>
      <c r="R355" s="105"/>
      <c r="S355" s="105"/>
      <c r="T355" s="105">
        <v>-11.5891046451463</v>
      </c>
      <c r="U355" s="106">
        <v>17</v>
      </c>
      <c r="V355" s="105">
        <v>-6.8615827884213096E-2</v>
      </c>
      <c r="W355" s="106">
        <v>20</v>
      </c>
      <c r="X355" s="105">
        <v>4.8550510741687098</v>
      </c>
      <c r="Y355" s="106">
        <v>23</v>
      </c>
      <c r="Z355" s="105">
        <v>18.0934338977079</v>
      </c>
      <c r="AA355" s="106">
        <v>29</v>
      </c>
    </row>
    <row r="356" spans="1:27" x14ac:dyDescent="0.3">
      <c r="A356" s="103" t="s">
        <v>331</v>
      </c>
      <c r="B356" s="104">
        <v>43986</v>
      </c>
      <c r="C356" s="105">
        <v>90.104699999999994</v>
      </c>
      <c r="D356" s="105"/>
      <c r="E356" s="105"/>
      <c r="F356" s="105"/>
      <c r="G356" s="105"/>
      <c r="H356" s="105"/>
      <c r="I356" s="105"/>
      <c r="J356" s="105"/>
      <c r="K356" s="105"/>
      <c r="L356" s="105"/>
      <c r="M356" s="105"/>
      <c r="N356" s="105"/>
      <c r="O356" s="105"/>
      <c r="P356" s="105"/>
      <c r="Q356" s="105"/>
      <c r="R356" s="105"/>
      <c r="S356" s="105"/>
      <c r="T356" s="105">
        <v>-18.818702694708399</v>
      </c>
      <c r="U356" s="106">
        <v>48</v>
      </c>
      <c r="V356" s="105">
        <v>-1.97852610601403</v>
      </c>
      <c r="W356" s="106">
        <v>28</v>
      </c>
      <c r="X356" s="105">
        <v>4.4531092935205203</v>
      </c>
      <c r="Y356" s="106">
        <v>24</v>
      </c>
      <c r="Z356" s="105">
        <v>69.460066191365101</v>
      </c>
      <c r="AA356" s="106">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100"/>
    <col min="2" max="2" width="12.109375" style="100" bestFit="1" customWidth="1"/>
    <col min="3" max="16384" width="9.109375" style="100"/>
  </cols>
  <sheetData>
    <row r="1" spans="1:17" x14ac:dyDescent="0.3">
      <c r="A1" s="139"/>
      <c r="B1" s="139"/>
      <c r="C1" s="139"/>
      <c r="D1" s="108"/>
      <c r="E1" s="108"/>
      <c r="F1" s="108" t="s">
        <v>115</v>
      </c>
      <c r="G1" s="108" t="s">
        <v>116</v>
      </c>
      <c r="H1" s="108" t="s">
        <v>117</v>
      </c>
      <c r="I1" s="108" t="s">
        <v>47</v>
      </c>
      <c r="J1" s="108" t="s">
        <v>48</v>
      </c>
      <c r="K1" s="108" t="s">
        <v>1</v>
      </c>
      <c r="L1" s="108" t="s">
        <v>2</v>
      </c>
      <c r="M1" s="108" t="s">
        <v>3</v>
      </c>
      <c r="N1" s="108" t="s">
        <v>4</v>
      </c>
      <c r="O1" s="108" t="s">
        <v>5</v>
      </c>
      <c r="P1" s="108" t="s">
        <v>6</v>
      </c>
      <c r="Q1" s="108" t="s">
        <v>46</v>
      </c>
    </row>
    <row r="2" spans="1:17" x14ac:dyDescent="0.3">
      <c r="A2" s="139"/>
      <c r="B2" s="139"/>
      <c r="C2" s="139"/>
      <c r="D2" s="108"/>
      <c r="E2" s="108"/>
      <c r="F2" s="108" t="s">
        <v>0</v>
      </c>
      <c r="G2" s="108" t="s">
        <v>0</v>
      </c>
      <c r="H2" s="108" t="s">
        <v>0</v>
      </c>
      <c r="I2" s="108" t="s">
        <v>0</v>
      </c>
      <c r="J2" s="108" t="s">
        <v>0</v>
      </c>
      <c r="K2" s="108" t="s">
        <v>0</v>
      </c>
      <c r="L2" s="108" t="s">
        <v>0</v>
      </c>
      <c r="M2" s="108" t="s">
        <v>0</v>
      </c>
      <c r="N2" s="108" t="s">
        <v>0</v>
      </c>
      <c r="O2" s="108" t="s">
        <v>0</v>
      </c>
      <c r="P2" s="108" t="s">
        <v>0</v>
      </c>
      <c r="Q2" s="108" t="s">
        <v>0</v>
      </c>
    </row>
    <row r="3" spans="1:17" x14ac:dyDescent="0.3">
      <c r="A3" s="108" t="s">
        <v>7</v>
      </c>
      <c r="B3" s="108" t="s">
        <v>8</v>
      </c>
      <c r="C3" s="108" t="s">
        <v>9</v>
      </c>
      <c r="D3" s="108"/>
      <c r="E3" s="108"/>
      <c r="F3" s="108"/>
      <c r="G3" s="108"/>
      <c r="H3" s="108"/>
      <c r="I3" s="108"/>
      <c r="J3" s="108"/>
      <c r="K3" s="108"/>
      <c r="L3" s="108"/>
      <c r="M3" s="108"/>
      <c r="N3" s="108"/>
      <c r="O3" s="108"/>
      <c r="P3" s="108"/>
      <c r="Q3" s="108"/>
    </row>
    <row r="4" spans="1:17" x14ac:dyDescent="0.3">
      <c r="A4" s="102" t="s">
        <v>389</v>
      </c>
      <c r="B4" s="102"/>
      <c r="C4" s="102"/>
      <c r="D4" s="102"/>
      <c r="E4" s="102"/>
      <c r="F4" s="102"/>
      <c r="G4" s="102"/>
      <c r="H4" s="102"/>
      <c r="I4" s="102"/>
      <c r="J4" s="102"/>
      <c r="K4" s="102"/>
      <c r="L4" s="102"/>
      <c r="M4" s="102"/>
      <c r="N4" s="102"/>
      <c r="O4" s="102"/>
      <c r="P4" s="102"/>
      <c r="Q4" s="102"/>
    </row>
    <row r="5" spans="1:17" x14ac:dyDescent="0.3">
      <c r="A5" s="103" t="s">
        <v>11</v>
      </c>
      <c r="B5" s="104">
        <v>43986</v>
      </c>
      <c r="C5" s="105">
        <v>40.5229</v>
      </c>
      <c r="D5" s="105"/>
      <c r="E5" s="105"/>
      <c r="F5" s="105"/>
      <c r="G5" s="105"/>
      <c r="H5" s="105"/>
      <c r="I5" s="105"/>
      <c r="J5" s="105"/>
      <c r="K5" s="105">
        <v>-43.880398663804598</v>
      </c>
      <c r="L5" s="105">
        <v>-36.316361410470897</v>
      </c>
      <c r="M5" s="105">
        <v>-18.276309013011598</v>
      </c>
      <c r="N5" s="105">
        <v>-26.7154956919527</v>
      </c>
      <c r="O5" s="105">
        <v>-8.7668486042190903</v>
      </c>
      <c r="P5" s="105">
        <v>2.1952333325193099</v>
      </c>
      <c r="Q5" s="105">
        <v>16.1270011598188</v>
      </c>
    </row>
    <row r="6" spans="1:17" x14ac:dyDescent="0.3">
      <c r="A6" s="103" t="s">
        <v>12</v>
      </c>
      <c r="B6" s="104">
        <v>43986</v>
      </c>
      <c r="C6" s="105">
        <v>244.49799999999999</v>
      </c>
      <c r="D6" s="105"/>
      <c r="E6" s="105"/>
      <c r="F6" s="105"/>
      <c r="G6" s="105"/>
      <c r="H6" s="105"/>
      <c r="I6" s="105"/>
      <c r="J6" s="105"/>
      <c r="K6" s="105">
        <v>-51.715819012804403</v>
      </c>
      <c r="L6" s="105">
        <v>-38.2335264051179</v>
      </c>
      <c r="M6" s="105">
        <v>-15.9990548047987</v>
      </c>
      <c r="N6" s="105">
        <v>-23.677967019434501</v>
      </c>
      <c r="O6" s="105">
        <v>-2.3953542635175999</v>
      </c>
      <c r="P6" s="105">
        <v>4.8166015135018396</v>
      </c>
      <c r="Q6" s="105">
        <v>14.719288493958601</v>
      </c>
    </row>
    <row r="7" spans="1:17" x14ac:dyDescent="0.3">
      <c r="A7" s="103" t="s">
        <v>13</v>
      </c>
      <c r="B7" s="104">
        <v>43986</v>
      </c>
      <c r="C7" s="105">
        <v>140.80000000000001</v>
      </c>
      <c r="D7" s="105"/>
      <c r="E7" s="105"/>
      <c r="F7" s="105"/>
      <c r="G7" s="105"/>
      <c r="H7" s="105"/>
      <c r="I7" s="105"/>
      <c r="J7" s="105"/>
      <c r="K7" s="105">
        <v>-2.2971761541909101</v>
      </c>
      <c r="L7" s="105">
        <v>-13.9643834232049</v>
      </c>
      <c r="M7" s="105">
        <v>-2.6519936061523901</v>
      </c>
      <c r="N7" s="105">
        <v>-10.050380154490799</v>
      </c>
      <c r="O7" s="105">
        <v>2.1262193722470499E-2</v>
      </c>
      <c r="P7" s="105">
        <v>4.4692895289585497</v>
      </c>
      <c r="Q7" s="105">
        <v>19.198019351438798</v>
      </c>
    </row>
    <row r="8" spans="1:17" x14ac:dyDescent="0.3">
      <c r="A8" s="103" t="s">
        <v>14</v>
      </c>
      <c r="B8" s="104">
        <v>43986</v>
      </c>
      <c r="C8" s="105">
        <v>9.02</v>
      </c>
      <c r="D8" s="105"/>
      <c r="E8" s="105"/>
      <c r="F8" s="105"/>
      <c r="G8" s="105"/>
      <c r="H8" s="105"/>
      <c r="I8" s="105"/>
      <c r="J8" s="105"/>
      <c r="K8" s="105">
        <v>-50.647548566142497</v>
      </c>
      <c r="L8" s="105">
        <v>-29.409030338715201</v>
      </c>
      <c r="M8" s="105">
        <v>-11.348662294014</v>
      </c>
      <c r="N8" s="105">
        <v>-16.8202764976959</v>
      </c>
      <c r="O8" s="105"/>
      <c r="P8" s="105"/>
      <c r="Q8" s="105">
        <v>-5.4694189602446501</v>
      </c>
    </row>
    <row r="9" spans="1:17" x14ac:dyDescent="0.3">
      <c r="A9" s="103" t="s">
        <v>15</v>
      </c>
      <c r="B9" s="104">
        <v>43986</v>
      </c>
      <c r="C9" s="105">
        <v>37.869999999999997</v>
      </c>
      <c r="D9" s="105"/>
      <c r="E9" s="105"/>
      <c r="F9" s="105"/>
      <c r="G9" s="105"/>
      <c r="H9" s="105"/>
      <c r="I9" s="105"/>
      <c r="J9" s="105"/>
      <c r="K9" s="105">
        <v>-88.859809337134706</v>
      </c>
      <c r="L9" s="105">
        <v>-49.734899565116201</v>
      </c>
      <c r="M9" s="105">
        <v>-24.5359727275872</v>
      </c>
      <c r="N9" s="105">
        <v>-31.494562668759698</v>
      </c>
      <c r="O9" s="105">
        <v>-8.0283142970155801</v>
      </c>
      <c r="P9" s="105">
        <v>1.1918216572395099</v>
      </c>
      <c r="Q9" s="105">
        <v>9.8273842899725103</v>
      </c>
    </row>
    <row r="10" spans="1:17" x14ac:dyDescent="0.3">
      <c r="A10" s="103" t="s">
        <v>16</v>
      </c>
      <c r="B10" s="104">
        <v>43986</v>
      </c>
      <c r="C10" s="105">
        <v>10.868399999999999</v>
      </c>
      <c r="D10" s="105"/>
      <c r="E10" s="105"/>
      <c r="F10" s="105"/>
      <c r="G10" s="105"/>
      <c r="H10" s="105"/>
      <c r="I10" s="105"/>
      <c r="J10" s="105"/>
      <c r="K10" s="105">
        <v>-43.607025671063603</v>
      </c>
      <c r="L10" s="105">
        <v>-28.746467383048799</v>
      </c>
      <c r="M10" s="105">
        <v>-7.1001825977868398</v>
      </c>
      <c r="N10" s="105">
        <v>-16.512789744794102</v>
      </c>
      <c r="O10" s="105">
        <v>-7.1868026559006504</v>
      </c>
      <c r="P10" s="105"/>
      <c r="Q10" s="105">
        <v>1.8300577367205499</v>
      </c>
    </row>
    <row r="11" spans="1:17" x14ac:dyDescent="0.3">
      <c r="A11" s="103" t="s">
        <v>17</v>
      </c>
      <c r="B11" s="104">
        <v>43986</v>
      </c>
      <c r="C11" s="105">
        <v>29.3887</v>
      </c>
      <c r="D11" s="105"/>
      <c r="E11" s="105"/>
      <c r="F11" s="105"/>
      <c r="G11" s="105"/>
      <c r="H11" s="105"/>
      <c r="I11" s="105"/>
      <c r="J11" s="105"/>
      <c r="K11" s="105">
        <v>-61.290799021118701</v>
      </c>
      <c r="L11" s="105">
        <v>-34.721400945033302</v>
      </c>
      <c r="M11" s="105">
        <v>-7.9523380749960397</v>
      </c>
      <c r="N11" s="105">
        <v>-16.1294029408973</v>
      </c>
      <c r="O11" s="105">
        <v>-1.93337449330432</v>
      </c>
      <c r="P11" s="105">
        <v>7.3619559911543</v>
      </c>
      <c r="Q11" s="105">
        <v>13.852466954836199</v>
      </c>
    </row>
    <row r="12" spans="1:17" x14ac:dyDescent="0.3">
      <c r="A12" s="103" t="s">
        <v>18</v>
      </c>
      <c r="B12" s="104">
        <v>43986</v>
      </c>
      <c r="C12" s="105">
        <v>31.248999999999999</v>
      </c>
      <c r="D12" s="105"/>
      <c r="E12" s="105"/>
      <c r="F12" s="105"/>
      <c r="G12" s="105"/>
      <c r="H12" s="105"/>
      <c r="I12" s="105"/>
      <c r="J12" s="105"/>
      <c r="K12" s="105">
        <v>-57.8281906858277</v>
      </c>
      <c r="L12" s="105">
        <v>-34.662582537182402</v>
      </c>
      <c r="M12" s="105">
        <v>-13.0196203974914</v>
      </c>
      <c r="N12" s="105">
        <v>-19.528051836207901</v>
      </c>
      <c r="O12" s="105">
        <v>-3.8323512140463101</v>
      </c>
      <c r="P12" s="105">
        <v>6.4807130637851698</v>
      </c>
      <c r="Q12" s="105">
        <v>20.800208024610601</v>
      </c>
    </row>
    <row r="13" spans="1:17" x14ac:dyDescent="0.3">
      <c r="A13" s="103" t="s">
        <v>19</v>
      </c>
      <c r="B13" s="104">
        <v>43986</v>
      </c>
      <c r="C13" s="105">
        <v>64.911299999999997</v>
      </c>
      <c r="D13" s="105"/>
      <c r="E13" s="105"/>
      <c r="F13" s="105"/>
      <c r="G13" s="105"/>
      <c r="H13" s="105"/>
      <c r="I13" s="105"/>
      <c r="J13" s="105"/>
      <c r="K13" s="105">
        <v>-53.943200969827103</v>
      </c>
      <c r="L13" s="105">
        <v>-34.000432197521199</v>
      </c>
      <c r="M13" s="105">
        <v>-11.0068724620038</v>
      </c>
      <c r="N13" s="105">
        <v>-19.1814619055592</v>
      </c>
      <c r="O13" s="105">
        <v>-1.22806569077623</v>
      </c>
      <c r="P13" s="105">
        <v>5.0309065915035402</v>
      </c>
      <c r="Q13" s="105">
        <v>11.995341485384699</v>
      </c>
    </row>
    <row r="14" spans="1:17" x14ac:dyDescent="0.3">
      <c r="A14" s="103" t="s">
        <v>20</v>
      </c>
      <c r="B14" s="104">
        <v>43986</v>
      </c>
      <c r="C14" s="105">
        <v>43.36</v>
      </c>
      <c r="D14" s="105"/>
      <c r="E14" s="105"/>
      <c r="F14" s="105"/>
      <c r="G14" s="105"/>
      <c r="H14" s="105"/>
      <c r="I14" s="105"/>
      <c r="J14" s="105"/>
      <c r="K14" s="105">
        <v>-45.306879246791297</v>
      </c>
      <c r="L14" s="105">
        <v>-37.651755637003099</v>
      </c>
      <c r="M14" s="105">
        <v>-19.799968756315</v>
      </c>
      <c r="N14" s="105">
        <v>-23.543671561208701</v>
      </c>
      <c r="O14" s="105">
        <v>-4.6263298223383797</v>
      </c>
      <c r="P14" s="105">
        <v>2.8962187207727799</v>
      </c>
      <c r="Q14" s="105">
        <v>23.429670964017699</v>
      </c>
    </row>
    <row r="15" spans="1:17" x14ac:dyDescent="0.3">
      <c r="A15" s="103" t="s">
        <v>21</v>
      </c>
      <c r="B15" s="104">
        <v>43986</v>
      </c>
      <c r="C15" s="105">
        <v>125.4224</v>
      </c>
      <c r="D15" s="105"/>
      <c r="E15" s="105"/>
      <c r="F15" s="105"/>
      <c r="G15" s="105"/>
      <c r="H15" s="105"/>
      <c r="I15" s="105"/>
      <c r="J15" s="105"/>
      <c r="K15" s="105">
        <v>-30.740441785797501</v>
      </c>
      <c r="L15" s="105">
        <v>-27.904088558589599</v>
      </c>
      <c r="M15" s="105">
        <v>-7.0231401584677497</v>
      </c>
      <c r="N15" s="105">
        <v>-13.3913094158438</v>
      </c>
      <c r="O15" s="105">
        <v>-0.45790568139402099</v>
      </c>
      <c r="P15" s="105">
        <v>8.6381136399434695</v>
      </c>
      <c r="Q15" s="105">
        <v>19.8227925572264</v>
      </c>
    </row>
    <row r="16" spans="1:17" x14ac:dyDescent="0.3">
      <c r="A16" s="103" t="s">
        <v>22</v>
      </c>
      <c r="B16" s="104">
        <v>43986</v>
      </c>
      <c r="C16" s="105">
        <v>9.0927000000000007</v>
      </c>
      <c r="D16" s="105"/>
      <c r="E16" s="105"/>
      <c r="F16" s="105"/>
      <c r="G16" s="105"/>
      <c r="H16" s="105"/>
      <c r="I16" s="105"/>
      <c r="J16" s="105"/>
      <c r="K16" s="105">
        <v>-43.350165661284301</v>
      </c>
      <c r="L16" s="105">
        <v>-29.511432899158098</v>
      </c>
      <c r="M16" s="105">
        <v>-5.2398001087371302</v>
      </c>
      <c r="N16" s="105">
        <v>-10.6139232053476</v>
      </c>
      <c r="O16" s="105"/>
      <c r="P16" s="105"/>
      <c r="Q16" s="105">
        <v>-4.7856141618497103</v>
      </c>
    </row>
    <row r="17" spans="1:17" x14ac:dyDescent="0.3">
      <c r="A17" s="103" t="s">
        <v>23</v>
      </c>
      <c r="B17" s="104">
        <v>43986</v>
      </c>
      <c r="C17" s="105">
        <v>8.9274000000000004</v>
      </c>
      <c r="D17" s="105"/>
      <c r="E17" s="105"/>
      <c r="F17" s="105"/>
      <c r="G17" s="105"/>
      <c r="H17" s="105"/>
      <c r="I17" s="105"/>
      <c r="J17" s="105"/>
      <c r="K17" s="105">
        <v>-39.661913674677898</v>
      </c>
      <c r="L17" s="105">
        <v>-26.836018797267499</v>
      </c>
      <c r="M17" s="105">
        <v>-4.0397867540597998</v>
      </c>
      <c r="N17" s="105">
        <v>-9.8591275055098198</v>
      </c>
      <c r="O17" s="105"/>
      <c r="P17" s="105"/>
      <c r="Q17" s="105">
        <v>-5.8345603576751097</v>
      </c>
    </row>
    <row r="18" spans="1:17" x14ac:dyDescent="0.3">
      <c r="A18" s="103" t="s">
        <v>24</v>
      </c>
      <c r="B18" s="104">
        <v>43986</v>
      </c>
      <c r="C18" s="105">
        <v>199.17670000000001</v>
      </c>
      <c r="D18" s="105"/>
      <c r="E18" s="105"/>
      <c r="F18" s="105"/>
      <c r="G18" s="105"/>
      <c r="H18" s="105"/>
      <c r="I18" s="105"/>
      <c r="J18" s="105"/>
      <c r="K18" s="105">
        <v>-55.535354879451504</v>
      </c>
      <c r="L18" s="105">
        <v>-43.3542782007206</v>
      </c>
      <c r="M18" s="105">
        <v>-18.648292555455299</v>
      </c>
      <c r="N18" s="105">
        <v>-25.847604291890601</v>
      </c>
      <c r="O18" s="105">
        <v>-6.8249511292589604</v>
      </c>
      <c r="P18" s="105">
        <v>1.85903862522946</v>
      </c>
      <c r="Q18" s="105">
        <v>7.8315971572963203</v>
      </c>
    </row>
    <row r="19" spans="1:17" x14ac:dyDescent="0.3">
      <c r="A19" s="103" t="s">
        <v>25</v>
      </c>
      <c r="B19" s="104">
        <v>43986</v>
      </c>
      <c r="C19" s="105">
        <v>9.4</v>
      </c>
      <c r="D19" s="105"/>
      <c r="E19" s="105"/>
      <c r="F19" s="105"/>
      <c r="G19" s="105"/>
      <c r="H19" s="105"/>
      <c r="I19" s="105"/>
      <c r="J19" s="105"/>
      <c r="K19" s="105">
        <v>-25.2901437727351</v>
      </c>
      <c r="L19" s="105">
        <v>-25.694201775576399</v>
      </c>
      <c r="M19" s="105">
        <v>-4.3855696734853398</v>
      </c>
      <c r="N19" s="105">
        <v>-13.8026976804756</v>
      </c>
      <c r="O19" s="105"/>
      <c r="P19" s="105"/>
      <c r="Q19" s="105">
        <v>-4.0036563071298001</v>
      </c>
    </row>
    <row r="20" spans="1:17" x14ac:dyDescent="0.3">
      <c r="A20" s="103" t="s">
        <v>26</v>
      </c>
      <c r="B20" s="104">
        <v>43986</v>
      </c>
      <c r="C20" s="105">
        <v>58.128100000000003</v>
      </c>
      <c r="D20" s="105"/>
      <c r="E20" s="105"/>
      <c r="F20" s="105"/>
      <c r="G20" s="105"/>
      <c r="H20" s="105"/>
      <c r="I20" s="105"/>
      <c r="J20" s="105"/>
      <c r="K20" s="105">
        <v>-47.094937076836203</v>
      </c>
      <c r="L20" s="105">
        <v>-26.190596468795601</v>
      </c>
      <c r="M20" s="105">
        <v>-3.8833150598107</v>
      </c>
      <c r="N20" s="105">
        <v>-11.315304353473</v>
      </c>
      <c r="O20" s="105">
        <v>1.4104774384547301</v>
      </c>
      <c r="P20" s="105">
        <v>4.21612769124485</v>
      </c>
      <c r="Q20" s="105">
        <v>10.7285237258248</v>
      </c>
    </row>
    <row r="21" spans="1:17" x14ac:dyDescent="0.3">
      <c r="A21" s="139"/>
      <c r="B21" s="139"/>
      <c r="C21" s="139"/>
      <c r="D21" s="108"/>
      <c r="E21" s="108"/>
      <c r="F21" s="108"/>
      <c r="G21" s="108"/>
      <c r="H21" s="108"/>
      <c r="I21" s="108"/>
      <c r="J21" s="108"/>
      <c r="K21" s="108" t="s">
        <v>1</v>
      </c>
      <c r="L21" s="108" t="s">
        <v>2</v>
      </c>
      <c r="M21" s="108" t="s">
        <v>3</v>
      </c>
      <c r="N21" s="108" t="s">
        <v>4</v>
      </c>
      <c r="O21" s="108" t="s">
        <v>5</v>
      </c>
      <c r="P21" s="108" t="s">
        <v>6</v>
      </c>
      <c r="Q21" s="108" t="s">
        <v>46</v>
      </c>
    </row>
    <row r="22" spans="1:17" x14ac:dyDescent="0.3">
      <c r="A22" s="139"/>
      <c r="B22" s="139"/>
      <c r="C22" s="139"/>
      <c r="D22" s="108"/>
      <c r="E22" s="108"/>
      <c r="F22" s="108"/>
      <c r="G22" s="108"/>
      <c r="H22" s="108"/>
      <c r="I22" s="108"/>
      <c r="J22" s="108"/>
      <c r="K22" s="108" t="s">
        <v>0</v>
      </c>
      <c r="L22" s="108" t="s">
        <v>0</v>
      </c>
      <c r="M22" s="108" t="s">
        <v>0</v>
      </c>
      <c r="N22" s="108" t="s">
        <v>0</v>
      </c>
      <c r="O22" s="108" t="s">
        <v>0</v>
      </c>
      <c r="P22" s="108" t="s">
        <v>0</v>
      </c>
      <c r="Q22" s="108" t="s">
        <v>0</v>
      </c>
    </row>
    <row r="23" spans="1:17" x14ac:dyDescent="0.3">
      <c r="A23" s="108" t="s">
        <v>7</v>
      </c>
      <c r="B23" s="108" t="s">
        <v>8</v>
      </c>
      <c r="C23" s="108" t="s">
        <v>9</v>
      </c>
      <c r="D23" s="108"/>
      <c r="E23" s="108"/>
      <c r="F23" s="108"/>
      <c r="G23" s="108"/>
      <c r="H23" s="108"/>
      <c r="I23" s="108"/>
      <c r="J23" s="108"/>
      <c r="K23" s="108"/>
      <c r="L23" s="108"/>
      <c r="M23" s="108"/>
      <c r="N23" s="108"/>
      <c r="O23" s="108"/>
      <c r="P23" s="108"/>
      <c r="Q23" s="108"/>
    </row>
    <row r="24" spans="1:17" x14ac:dyDescent="0.3">
      <c r="A24" s="102" t="s">
        <v>389</v>
      </c>
      <c r="B24" s="102"/>
      <c r="C24" s="102"/>
      <c r="D24" s="102"/>
      <c r="E24" s="102"/>
      <c r="F24" s="102"/>
      <c r="G24" s="102"/>
      <c r="H24" s="102"/>
      <c r="I24" s="102"/>
      <c r="J24" s="102"/>
      <c r="K24" s="102"/>
      <c r="L24" s="102"/>
      <c r="M24" s="102"/>
      <c r="N24" s="102"/>
      <c r="O24" s="102"/>
      <c r="P24" s="102"/>
      <c r="Q24" s="102"/>
    </row>
    <row r="25" spans="1:17" x14ac:dyDescent="0.3">
      <c r="A25" s="103" t="s">
        <v>30</v>
      </c>
      <c r="B25" s="104">
        <v>43986</v>
      </c>
      <c r="C25" s="105">
        <v>37.709000000000003</v>
      </c>
      <c r="D25" s="105"/>
      <c r="E25" s="105"/>
      <c r="F25" s="105"/>
      <c r="G25" s="105"/>
      <c r="H25" s="105"/>
      <c r="I25" s="105"/>
      <c r="J25" s="105"/>
      <c r="K25" s="105">
        <v>-44.768889722656198</v>
      </c>
      <c r="L25" s="105">
        <v>-37.1391697515608</v>
      </c>
      <c r="M25" s="105">
        <v>-19.194206118745001</v>
      </c>
      <c r="N25" s="105">
        <v>-27.518137746015299</v>
      </c>
      <c r="O25" s="105">
        <v>-9.6263963701502604</v>
      </c>
      <c r="P25" s="105">
        <v>1.01447340939486</v>
      </c>
      <c r="Q25" s="105">
        <v>22.717396675651401</v>
      </c>
    </row>
    <row r="26" spans="1:17" x14ac:dyDescent="0.3">
      <c r="A26" s="103" t="s">
        <v>31</v>
      </c>
      <c r="B26" s="104">
        <v>43986</v>
      </c>
      <c r="C26" s="105">
        <v>229.10300000000001</v>
      </c>
      <c r="D26" s="105"/>
      <c r="E26" s="105"/>
      <c r="F26" s="105"/>
      <c r="G26" s="105"/>
      <c r="H26" s="105"/>
      <c r="I26" s="105"/>
      <c r="J26" s="105"/>
      <c r="K26" s="105">
        <v>-52.578780724062597</v>
      </c>
      <c r="L26" s="105">
        <v>-38.9690045672385</v>
      </c>
      <c r="M26" s="105">
        <v>-16.7799726526254</v>
      </c>
      <c r="N26" s="105">
        <v>-24.341717384578399</v>
      </c>
      <c r="O26" s="105">
        <v>-3.4003211580864701</v>
      </c>
      <c r="P26" s="105">
        <v>3.51282785575152</v>
      </c>
      <c r="Q26" s="105">
        <v>83.131595634095603</v>
      </c>
    </row>
    <row r="27" spans="1:17" x14ac:dyDescent="0.3">
      <c r="A27" s="103" t="s">
        <v>32</v>
      </c>
      <c r="B27" s="104">
        <v>43986</v>
      </c>
      <c r="C27" s="105">
        <v>131.72999999999999</v>
      </c>
      <c r="D27" s="105"/>
      <c r="E27" s="105"/>
      <c r="F27" s="105"/>
      <c r="G27" s="105"/>
      <c r="H27" s="105"/>
      <c r="I27" s="105"/>
      <c r="J27" s="105"/>
      <c r="K27" s="105">
        <v>-2.84068566410199</v>
      </c>
      <c r="L27" s="105">
        <v>-14.451324103508901</v>
      </c>
      <c r="M27" s="105">
        <v>-3.16888609049278</v>
      </c>
      <c r="N27" s="105">
        <v>-10.5413842609596</v>
      </c>
      <c r="O27" s="105">
        <v>-0.74743279694157705</v>
      </c>
      <c r="P27" s="105">
        <v>3.32791513761868</v>
      </c>
      <c r="Q27" s="105">
        <v>76.990902789811102</v>
      </c>
    </row>
    <row r="28" spans="1:17" x14ac:dyDescent="0.3">
      <c r="A28" s="103" t="s">
        <v>33</v>
      </c>
      <c r="B28" s="104">
        <v>43986</v>
      </c>
      <c r="C28" s="105">
        <v>8.7799999999999994</v>
      </c>
      <c r="D28" s="105"/>
      <c r="E28" s="105"/>
      <c r="F28" s="105"/>
      <c r="G28" s="105"/>
      <c r="H28" s="105"/>
      <c r="I28" s="105"/>
      <c r="J28" s="105"/>
      <c r="K28" s="105">
        <v>-50.823582746859003</v>
      </c>
      <c r="L28" s="105">
        <v>-29.927686879427</v>
      </c>
      <c r="M28" s="105">
        <v>-12.0097575734655</v>
      </c>
      <c r="N28" s="105">
        <v>-17.664817859173102</v>
      </c>
      <c r="O28" s="105"/>
      <c r="P28" s="105"/>
      <c r="Q28" s="105">
        <v>-6.8088685015290604</v>
      </c>
    </row>
    <row r="29" spans="1:17" x14ac:dyDescent="0.3">
      <c r="A29" s="103" t="s">
        <v>34</v>
      </c>
      <c r="B29" s="104">
        <v>43986</v>
      </c>
      <c r="C29" s="105">
        <v>35.299999999999997</v>
      </c>
      <c r="D29" s="105"/>
      <c r="E29" s="105"/>
      <c r="F29" s="105"/>
      <c r="G29" s="105"/>
      <c r="H29" s="105"/>
      <c r="I29" s="105"/>
      <c r="J29" s="105"/>
      <c r="K29" s="105">
        <v>-89.748965937899101</v>
      </c>
      <c r="L29" s="105">
        <v>-50.538357696966301</v>
      </c>
      <c r="M29" s="105">
        <v>-25.408554972104799</v>
      </c>
      <c r="N29" s="105">
        <v>-32.209415172685603</v>
      </c>
      <c r="O29" s="105">
        <v>-8.8668488039213695</v>
      </c>
      <c r="P29" s="105">
        <v>0.15214592815268699</v>
      </c>
      <c r="Q29" s="105">
        <v>20.649597495527701</v>
      </c>
    </row>
    <row r="30" spans="1:17" x14ac:dyDescent="0.3">
      <c r="A30" s="103" t="s">
        <v>35</v>
      </c>
      <c r="B30" s="104">
        <v>43986</v>
      </c>
      <c r="C30" s="105">
        <v>9.9497</v>
      </c>
      <c r="D30" s="105"/>
      <c r="E30" s="105"/>
      <c r="F30" s="105"/>
      <c r="G30" s="105"/>
      <c r="H30" s="105"/>
      <c r="I30" s="105"/>
      <c r="J30" s="105"/>
      <c r="K30" s="105">
        <v>-45.190391392243697</v>
      </c>
      <c r="L30" s="105">
        <v>-30.140358773433899</v>
      </c>
      <c r="M30" s="105">
        <v>-8.5522692146387005</v>
      </c>
      <c r="N30" s="105">
        <v>-17.793618553019201</v>
      </c>
      <c r="O30" s="105">
        <v>-8.3956574733762395</v>
      </c>
      <c r="P30" s="105"/>
      <c r="Q30" s="105">
        <v>-0.10600173210161599</v>
      </c>
    </row>
    <row r="31" spans="1:17" x14ac:dyDescent="0.3">
      <c r="A31" s="103" t="s">
        <v>36</v>
      </c>
      <c r="B31" s="104">
        <v>43986</v>
      </c>
      <c r="C31" s="105">
        <v>27.3508</v>
      </c>
      <c r="D31" s="105"/>
      <c r="E31" s="105"/>
      <c r="F31" s="105"/>
      <c r="G31" s="105"/>
      <c r="H31" s="105"/>
      <c r="I31" s="105"/>
      <c r="J31" s="105"/>
      <c r="K31" s="105">
        <v>-61.840033836642803</v>
      </c>
      <c r="L31" s="105">
        <v>-35.256589282080498</v>
      </c>
      <c r="M31" s="105">
        <v>-8.5607822834096599</v>
      </c>
      <c r="N31" s="105">
        <v>-16.671335655647901</v>
      </c>
      <c r="O31" s="105">
        <v>-2.5390320545749199</v>
      </c>
      <c r="P31" s="105">
        <v>5.8738452658011804</v>
      </c>
      <c r="Q31" s="105">
        <v>91.472809140329304</v>
      </c>
    </row>
    <row r="32" spans="1:17" x14ac:dyDescent="0.3">
      <c r="A32" s="103" t="s">
        <v>37</v>
      </c>
      <c r="B32" s="104">
        <v>43986</v>
      </c>
      <c r="C32" s="105">
        <v>29.405999999999999</v>
      </c>
      <c r="D32" s="105"/>
      <c r="E32" s="105"/>
      <c r="F32" s="105"/>
      <c r="G32" s="105"/>
      <c r="H32" s="105"/>
      <c r="I32" s="105"/>
      <c r="J32" s="105"/>
      <c r="K32" s="105">
        <v>-58.687179764989899</v>
      </c>
      <c r="L32" s="105">
        <v>-35.481085599811898</v>
      </c>
      <c r="M32" s="105">
        <v>-13.8969266851452</v>
      </c>
      <c r="N32" s="105">
        <v>-20.307261433048101</v>
      </c>
      <c r="O32" s="105">
        <v>-4.6396761988088704</v>
      </c>
      <c r="P32" s="105">
        <v>5.3321428553742596</v>
      </c>
      <c r="Q32" s="105">
        <v>18.639973684210499</v>
      </c>
    </row>
    <row r="33" spans="1:17" x14ac:dyDescent="0.3">
      <c r="A33" s="103" t="s">
        <v>38</v>
      </c>
      <c r="B33" s="104">
        <v>43986</v>
      </c>
      <c r="C33" s="105">
        <v>61.42</v>
      </c>
      <c r="D33" s="105"/>
      <c r="E33" s="105"/>
      <c r="F33" s="105"/>
      <c r="G33" s="105"/>
      <c r="H33" s="105"/>
      <c r="I33" s="105"/>
      <c r="J33" s="105"/>
      <c r="K33" s="105">
        <v>-54.567034307231197</v>
      </c>
      <c r="L33" s="105">
        <v>-34.596163154095997</v>
      </c>
      <c r="M33" s="105">
        <v>-11.629127548455299</v>
      </c>
      <c r="N33" s="105">
        <v>-19.712216056779202</v>
      </c>
      <c r="O33" s="105">
        <v>-1.90469334189984</v>
      </c>
      <c r="P33" s="105">
        <v>4.1152012408379504</v>
      </c>
      <c r="Q33" s="105">
        <v>34.28</v>
      </c>
    </row>
    <row r="34" spans="1:17" x14ac:dyDescent="0.3">
      <c r="A34" s="103" t="s">
        <v>39</v>
      </c>
      <c r="B34" s="104">
        <v>43986</v>
      </c>
      <c r="C34" s="105">
        <v>42.94</v>
      </c>
      <c r="D34" s="105"/>
      <c r="E34" s="105"/>
      <c r="F34" s="105"/>
      <c r="G34" s="105"/>
      <c r="H34" s="105"/>
      <c r="I34" s="105"/>
      <c r="J34" s="105"/>
      <c r="K34" s="105">
        <v>-45.771304706114201</v>
      </c>
      <c r="L34" s="105">
        <v>-38.102091491963897</v>
      </c>
      <c r="M34" s="105">
        <v>-20.255330312150502</v>
      </c>
      <c r="N34" s="105">
        <v>-23.934426229508201</v>
      </c>
      <c r="O34" s="105">
        <v>-4.9035136348037298</v>
      </c>
      <c r="P34" s="105">
        <v>2.5734153603184402</v>
      </c>
      <c r="Q34" s="105">
        <v>22.313269628017999</v>
      </c>
    </row>
    <row r="35" spans="1:17" x14ac:dyDescent="0.3">
      <c r="A35" s="103" t="s">
        <v>40</v>
      </c>
      <c r="B35" s="104">
        <v>43986</v>
      </c>
      <c r="C35" s="105">
        <v>117.4397</v>
      </c>
      <c r="D35" s="105"/>
      <c r="E35" s="105"/>
      <c r="F35" s="105"/>
      <c r="G35" s="105"/>
      <c r="H35" s="105"/>
      <c r="I35" s="105"/>
      <c r="J35" s="105"/>
      <c r="K35" s="105">
        <v>-32.012427708531703</v>
      </c>
      <c r="L35" s="105">
        <v>-29.1905276452907</v>
      </c>
      <c r="M35" s="105">
        <v>-8.4394637463625095</v>
      </c>
      <c r="N35" s="105">
        <v>-14.6768678166735</v>
      </c>
      <c r="O35" s="105">
        <v>-1.69198958779579</v>
      </c>
      <c r="P35" s="105">
        <v>7.1830031348516501</v>
      </c>
      <c r="Q35" s="105">
        <v>67.392147276164295</v>
      </c>
    </row>
    <row r="36" spans="1:17" x14ac:dyDescent="0.3">
      <c r="A36" s="103" t="s">
        <v>41</v>
      </c>
      <c r="B36" s="104">
        <v>43986</v>
      </c>
      <c r="C36" s="105">
        <v>8.8213000000000008</v>
      </c>
      <c r="D36" s="105"/>
      <c r="E36" s="105"/>
      <c r="F36" s="105"/>
      <c r="G36" s="105"/>
      <c r="H36" s="105"/>
      <c r="I36" s="105"/>
      <c r="J36" s="105"/>
      <c r="K36" s="105">
        <v>-44.4810086753467</v>
      </c>
      <c r="L36" s="105">
        <v>-30.520319316664398</v>
      </c>
      <c r="M36" s="105">
        <v>-6.3603270378087604</v>
      </c>
      <c r="N36" s="105">
        <v>-11.687885525239601</v>
      </c>
      <c r="O36" s="105"/>
      <c r="P36" s="105"/>
      <c r="Q36" s="105">
        <v>-6.2171315028901697</v>
      </c>
    </row>
    <row r="37" spans="1:17" x14ac:dyDescent="0.3">
      <c r="A37" s="103" t="s">
        <v>42</v>
      </c>
      <c r="B37" s="104">
        <v>43986</v>
      </c>
      <c r="C37" s="105">
        <v>8.6499000000000006</v>
      </c>
      <c r="D37" s="105"/>
      <c r="E37" s="105"/>
      <c r="F37" s="105"/>
      <c r="G37" s="105"/>
      <c r="H37" s="105"/>
      <c r="I37" s="105"/>
      <c r="J37" s="105"/>
      <c r="K37" s="105">
        <v>-40.796072512321302</v>
      </c>
      <c r="L37" s="105">
        <v>-27.8599771546513</v>
      </c>
      <c r="M37" s="105">
        <v>-5.1549000977254096</v>
      </c>
      <c r="N37" s="105">
        <v>-10.9810053605904</v>
      </c>
      <c r="O37" s="105"/>
      <c r="P37" s="105"/>
      <c r="Q37" s="105">
        <v>-7.3440611028315903</v>
      </c>
    </row>
    <row r="38" spans="1:17" x14ac:dyDescent="0.3">
      <c r="A38" s="103" t="s">
        <v>43</v>
      </c>
      <c r="B38" s="104">
        <v>43986</v>
      </c>
      <c r="C38" s="105">
        <v>188.696</v>
      </c>
      <c r="D38" s="105"/>
      <c r="E38" s="105"/>
      <c r="F38" s="105"/>
      <c r="G38" s="105"/>
      <c r="H38" s="105"/>
      <c r="I38" s="105"/>
      <c r="J38" s="105"/>
      <c r="K38" s="105">
        <v>-56.4310249421574</v>
      </c>
      <c r="L38" s="105">
        <v>-44.151428452313397</v>
      </c>
      <c r="M38" s="105">
        <v>-19.485447140871099</v>
      </c>
      <c r="N38" s="105">
        <v>-26.533580613415001</v>
      </c>
      <c r="O38" s="105">
        <v>-7.4752952020640704</v>
      </c>
      <c r="P38" s="105">
        <v>1.02076485178286</v>
      </c>
      <c r="Q38" s="105">
        <v>48.717080234758498</v>
      </c>
    </row>
    <row r="39" spans="1:17" x14ac:dyDescent="0.3">
      <c r="A39" s="103" t="s">
        <v>44</v>
      </c>
      <c r="B39" s="104">
        <v>43986</v>
      </c>
      <c r="C39" s="105">
        <v>9.2799999999999994</v>
      </c>
      <c r="D39" s="105"/>
      <c r="E39" s="105"/>
      <c r="F39" s="105"/>
      <c r="G39" s="105"/>
      <c r="H39" s="105"/>
      <c r="I39" s="105"/>
      <c r="J39" s="105"/>
      <c r="K39" s="105">
        <v>-25.5960729312763</v>
      </c>
      <c r="L39" s="105">
        <v>-26.3077182597494</v>
      </c>
      <c r="M39" s="105">
        <v>-5.1075980484853201</v>
      </c>
      <c r="N39" s="105">
        <v>-14.430510437913901</v>
      </c>
      <c r="O39" s="105"/>
      <c r="P39" s="105"/>
      <c r="Q39" s="105">
        <v>-4.80438756855576</v>
      </c>
    </row>
    <row r="40" spans="1:17" x14ac:dyDescent="0.3">
      <c r="A40" s="103" t="s">
        <v>45</v>
      </c>
      <c r="B40" s="104">
        <v>43986</v>
      </c>
      <c r="C40" s="105">
        <v>55.063200000000002</v>
      </c>
      <c r="D40" s="105"/>
      <c r="E40" s="105"/>
      <c r="F40" s="105"/>
      <c r="G40" s="105"/>
      <c r="H40" s="105"/>
      <c r="I40" s="105"/>
      <c r="J40" s="105"/>
      <c r="K40" s="105">
        <v>-47.658246281097497</v>
      </c>
      <c r="L40" s="105">
        <v>-26.745866166415901</v>
      </c>
      <c r="M40" s="105">
        <v>-4.4877754528817304</v>
      </c>
      <c r="N40" s="105">
        <v>-11.8688997057431</v>
      </c>
      <c r="O40" s="105">
        <v>0.67925327720225204</v>
      </c>
      <c r="P40" s="105">
        <v>3.3643186773064002</v>
      </c>
      <c r="Q40" s="105">
        <v>30.274375115037699</v>
      </c>
    </row>
    <row r="41" spans="1:17" x14ac:dyDescent="0.3">
      <c r="A41" s="139"/>
      <c r="B41" s="139"/>
      <c r="C41" s="139"/>
      <c r="D41" s="108"/>
      <c r="E41" s="108"/>
      <c r="F41" s="108"/>
      <c r="G41" s="108"/>
      <c r="H41" s="108"/>
      <c r="I41" s="108" t="s">
        <v>47</v>
      </c>
      <c r="J41" s="108" t="s">
        <v>48</v>
      </c>
      <c r="K41" s="108" t="s">
        <v>1</v>
      </c>
      <c r="L41" s="108" t="s">
        <v>2</v>
      </c>
      <c r="M41" s="108" t="s">
        <v>3</v>
      </c>
      <c r="O41" s="103"/>
      <c r="P41" s="103"/>
      <c r="Q41" s="108" t="s">
        <v>46</v>
      </c>
    </row>
    <row r="42" spans="1:17" x14ac:dyDescent="0.3">
      <c r="A42" s="139"/>
      <c r="B42" s="139"/>
      <c r="C42" s="139"/>
      <c r="D42" s="108"/>
      <c r="E42" s="108"/>
      <c r="F42" s="108"/>
      <c r="G42" s="108"/>
      <c r="H42" s="108"/>
      <c r="I42" s="108" t="s">
        <v>0</v>
      </c>
      <c r="J42" s="108" t="s">
        <v>0</v>
      </c>
      <c r="K42" s="108" t="s">
        <v>0</v>
      </c>
      <c r="L42" s="108" t="s">
        <v>0</v>
      </c>
      <c r="M42" s="108" t="s">
        <v>0</v>
      </c>
      <c r="O42" s="103"/>
      <c r="P42" s="103"/>
      <c r="Q42" s="108" t="s">
        <v>0</v>
      </c>
    </row>
    <row r="43" spans="1:17" x14ac:dyDescent="0.3">
      <c r="A43" s="108" t="s">
        <v>7</v>
      </c>
      <c r="B43" s="108" t="s">
        <v>8</v>
      </c>
      <c r="C43" s="108" t="s">
        <v>9</v>
      </c>
      <c r="D43" s="108"/>
      <c r="E43" s="108"/>
      <c r="F43" s="108"/>
      <c r="G43" s="108"/>
      <c r="H43" s="108"/>
      <c r="I43" s="108"/>
      <c r="J43" s="108"/>
      <c r="K43" s="108"/>
      <c r="L43" s="108"/>
      <c r="M43" s="108"/>
      <c r="O43" s="103"/>
      <c r="P43" s="103"/>
      <c r="Q43" s="108"/>
    </row>
    <row r="44" spans="1:17" x14ac:dyDescent="0.3">
      <c r="A44" s="102" t="s">
        <v>388</v>
      </c>
      <c r="B44" s="102"/>
      <c r="C44" s="102"/>
      <c r="D44" s="102"/>
      <c r="E44" s="102"/>
      <c r="F44" s="102"/>
      <c r="G44" s="102"/>
      <c r="H44" s="102"/>
      <c r="I44" s="102"/>
      <c r="J44" s="102"/>
      <c r="K44" s="102"/>
      <c r="L44" s="102"/>
      <c r="M44" s="102"/>
      <c r="O44" s="103"/>
      <c r="P44" s="103"/>
      <c r="Q44" s="102"/>
    </row>
    <row r="45" spans="1:17" x14ac:dyDescent="0.3">
      <c r="A45" s="103" t="s">
        <v>379</v>
      </c>
      <c r="B45" s="104">
        <v>43986</v>
      </c>
      <c r="C45" s="105">
        <v>9.93</v>
      </c>
      <c r="D45" s="105"/>
      <c r="E45" s="105"/>
      <c r="F45" s="105"/>
      <c r="G45" s="105"/>
      <c r="H45" s="105"/>
      <c r="I45" s="105">
        <v>158.76831501831501</v>
      </c>
      <c r="J45" s="105">
        <v>63.745633860694298</v>
      </c>
      <c r="K45" s="105">
        <v>-3.5635251236657202</v>
      </c>
      <c r="L45" s="105"/>
      <c r="M45" s="105"/>
      <c r="O45" s="103"/>
      <c r="P45" s="103"/>
      <c r="Q45" s="105">
        <v>-2.26106194690266</v>
      </c>
    </row>
    <row r="46" spans="1:17" x14ac:dyDescent="0.3">
      <c r="A46" s="103" t="s">
        <v>49</v>
      </c>
      <c r="B46" s="104">
        <v>43986</v>
      </c>
      <c r="C46" s="105">
        <v>9.3800000000000008</v>
      </c>
      <c r="D46" s="105"/>
      <c r="E46" s="105"/>
      <c r="F46" s="105"/>
      <c r="G46" s="105"/>
      <c r="H46" s="105"/>
      <c r="I46" s="105">
        <v>226.576725707664</v>
      </c>
      <c r="J46" s="105">
        <v>102.32497290023601</v>
      </c>
      <c r="K46" s="105">
        <v>-30.0974512743628</v>
      </c>
      <c r="L46" s="105">
        <v>-21.275045537340599</v>
      </c>
      <c r="M46" s="105">
        <v>-3.9949727881400001</v>
      </c>
      <c r="O46" s="103"/>
      <c r="P46" s="103"/>
      <c r="Q46" s="105">
        <v>-6.8993902439024302</v>
      </c>
    </row>
    <row r="47" spans="1:17" x14ac:dyDescent="0.3">
      <c r="A47" s="103" t="s">
        <v>50</v>
      </c>
      <c r="B47" s="104">
        <v>43986</v>
      </c>
      <c r="C47" s="105">
        <v>98.597800000000007</v>
      </c>
      <c r="D47" s="105"/>
      <c r="E47" s="105"/>
      <c r="F47" s="105"/>
      <c r="G47" s="105"/>
      <c r="H47" s="105"/>
      <c r="I47" s="105">
        <v>246.53933061108501</v>
      </c>
      <c r="J47" s="105">
        <v>93.471882603459306</v>
      </c>
      <c r="K47" s="105">
        <v>-50.107955159263</v>
      </c>
      <c r="L47" s="105">
        <v>-32.930852003214603</v>
      </c>
      <c r="M47" s="105">
        <v>-8.7042249318840206</v>
      </c>
      <c r="O47" s="103"/>
      <c r="P47" s="103"/>
      <c r="Q47" s="105">
        <v>14.0604450288268</v>
      </c>
    </row>
    <row r="48" spans="1:17" x14ac:dyDescent="0.3">
      <c r="A48" s="139"/>
      <c r="B48" s="139"/>
      <c r="C48" s="139"/>
      <c r="D48" s="108"/>
      <c r="E48" s="108"/>
      <c r="F48" s="108"/>
      <c r="G48" s="108"/>
      <c r="H48" s="108"/>
      <c r="I48" s="108" t="s">
        <v>47</v>
      </c>
      <c r="J48" s="108" t="s">
        <v>48</v>
      </c>
      <c r="K48" s="108" t="s">
        <v>1</v>
      </c>
      <c r="L48" s="108" t="s">
        <v>2</v>
      </c>
      <c r="M48" s="108" t="s">
        <v>3</v>
      </c>
      <c r="Q48" s="108" t="s">
        <v>46</v>
      </c>
    </row>
    <row r="49" spans="1:17" x14ac:dyDescent="0.3">
      <c r="A49" s="139"/>
      <c r="B49" s="139"/>
      <c r="C49" s="139"/>
      <c r="D49" s="108"/>
      <c r="E49" s="108"/>
      <c r="F49" s="108"/>
      <c r="G49" s="108"/>
      <c r="H49" s="108"/>
      <c r="I49" s="108" t="s">
        <v>0</v>
      </c>
      <c r="J49" s="108" t="s">
        <v>0</v>
      </c>
      <c r="K49" s="108" t="s">
        <v>0</v>
      </c>
      <c r="L49" s="108" t="s">
        <v>0</v>
      </c>
      <c r="M49" s="108" t="s">
        <v>0</v>
      </c>
      <c r="Q49" s="108" t="s">
        <v>0</v>
      </c>
    </row>
    <row r="50" spans="1:17" x14ac:dyDescent="0.3">
      <c r="A50" s="108" t="s">
        <v>7</v>
      </c>
      <c r="B50" s="108" t="s">
        <v>8</v>
      </c>
      <c r="C50" s="108" t="s">
        <v>9</v>
      </c>
      <c r="D50" s="108"/>
      <c r="E50" s="108"/>
      <c r="F50" s="108"/>
      <c r="G50" s="108"/>
      <c r="H50" s="108"/>
      <c r="I50" s="108"/>
      <c r="J50" s="108"/>
      <c r="K50" s="108"/>
      <c r="L50" s="108"/>
      <c r="M50" s="108"/>
      <c r="Q50" s="108"/>
    </row>
    <row r="51" spans="1:17" x14ac:dyDescent="0.3">
      <c r="A51" s="102" t="s">
        <v>388</v>
      </c>
      <c r="B51" s="102"/>
      <c r="C51" s="102"/>
      <c r="D51" s="102"/>
      <c r="E51" s="102"/>
      <c r="F51" s="102"/>
      <c r="G51" s="102"/>
      <c r="H51" s="102"/>
      <c r="I51" s="102"/>
      <c r="J51" s="102"/>
      <c r="K51" s="102"/>
      <c r="L51" s="102"/>
      <c r="M51" s="102"/>
      <c r="Q51" s="102"/>
    </row>
    <row r="52" spans="1:17" x14ac:dyDescent="0.3">
      <c r="A52" s="103" t="s">
        <v>381</v>
      </c>
      <c r="B52" s="104">
        <v>43986</v>
      </c>
      <c r="C52" s="105">
        <v>9.8800000000000008</v>
      </c>
      <c r="D52" s="105"/>
      <c r="E52" s="105"/>
      <c r="F52" s="105"/>
      <c r="G52" s="105"/>
      <c r="H52" s="105"/>
      <c r="I52" s="105">
        <v>156.652360515022</v>
      </c>
      <c r="J52" s="105">
        <v>61.441478580507798</v>
      </c>
      <c r="K52" s="105">
        <v>-5.5432613034799703</v>
      </c>
      <c r="L52" s="105"/>
      <c r="M52" s="105"/>
      <c r="Q52" s="105">
        <v>-3.8761061946902302</v>
      </c>
    </row>
    <row r="53" spans="1:17" x14ac:dyDescent="0.3">
      <c r="A53" s="103" t="s">
        <v>51</v>
      </c>
      <c r="B53" s="104">
        <v>43986</v>
      </c>
      <c r="C53" s="105">
        <v>9.33</v>
      </c>
      <c r="D53" s="105"/>
      <c r="E53" s="105"/>
      <c r="F53" s="105"/>
      <c r="G53" s="105"/>
      <c r="H53" s="105"/>
      <c r="I53" s="105">
        <v>221.30398671096401</v>
      </c>
      <c r="J53" s="105">
        <v>99.943735933983604</v>
      </c>
      <c r="K53" s="105">
        <v>-30.970742395600599</v>
      </c>
      <c r="L53" s="105">
        <v>-21.8866015934593</v>
      </c>
      <c r="M53" s="105">
        <v>-4.6837611998882798</v>
      </c>
      <c r="Q53" s="105">
        <v>-7.4557926829268197</v>
      </c>
    </row>
    <row r="54" spans="1:17" x14ac:dyDescent="0.3">
      <c r="A54" s="103" t="s">
        <v>52</v>
      </c>
      <c r="B54" s="104">
        <v>43986</v>
      </c>
      <c r="C54" s="105">
        <v>93.166499999999999</v>
      </c>
      <c r="D54" s="105"/>
      <c r="E54" s="105"/>
      <c r="F54" s="105"/>
      <c r="G54" s="105"/>
      <c r="H54" s="105"/>
      <c r="I54" s="105">
        <v>245.5717027211</v>
      </c>
      <c r="J54" s="105">
        <v>92.514996592486895</v>
      </c>
      <c r="K54" s="105">
        <v>-50.842771751183399</v>
      </c>
      <c r="L54" s="105">
        <v>-33.627308471479701</v>
      </c>
      <c r="M54" s="105">
        <v>-9.4606605159264792</v>
      </c>
      <c r="Q54" s="105">
        <v>136.235620663476</v>
      </c>
    </row>
    <row r="55" spans="1:17" x14ac:dyDescent="0.3">
      <c r="A55" s="139"/>
      <c r="B55" s="139"/>
      <c r="C55" s="139"/>
      <c r="D55" s="108"/>
      <c r="E55" s="108"/>
      <c r="F55" s="108"/>
      <c r="G55" s="108"/>
      <c r="H55" s="108"/>
      <c r="I55" s="108"/>
      <c r="J55" s="108" t="s">
        <v>48</v>
      </c>
      <c r="K55" s="108" t="s">
        <v>1</v>
      </c>
      <c r="L55" s="108" t="s">
        <v>2</v>
      </c>
      <c r="M55" s="108" t="s">
        <v>3</v>
      </c>
      <c r="N55" s="108" t="s">
        <v>4</v>
      </c>
      <c r="O55" s="108" t="s">
        <v>5</v>
      </c>
      <c r="Q55" s="108" t="s">
        <v>46</v>
      </c>
    </row>
    <row r="56" spans="1:17" x14ac:dyDescent="0.3">
      <c r="A56" s="139"/>
      <c r="B56" s="139"/>
      <c r="C56" s="139"/>
      <c r="D56" s="108"/>
      <c r="E56" s="108"/>
      <c r="F56" s="108"/>
      <c r="G56" s="108"/>
      <c r="H56" s="108"/>
      <c r="I56" s="108"/>
      <c r="J56" s="108" t="s">
        <v>0</v>
      </c>
      <c r="K56" s="108" t="s">
        <v>0</v>
      </c>
      <c r="L56" s="108" t="s">
        <v>0</v>
      </c>
      <c r="M56" s="108" t="s">
        <v>0</v>
      </c>
      <c r="N56" s="108" t="s">
        <v>0</v>
      </c>
      <c r="O56" s="108" t="s">
        <v>0</v>
      </c>
      <c r="Q56" s="108" t="s">
        <v>0</v>
      </c>
    </row>
    <row r="57" spans="1:17" x14ac:dyDescent="0.3">
      <c r="A57" s="108" t="s">
        <v>7</v>
      </c>
      <c r="B57" s="108" t="s">
        <v>8</v>
      </c>
      <c r="C57" s="108" t="s">
        <v>9</v>
      </c>
      <c r="D57" s="108"/>
      <c r="E57" s="108"/>
      <c r="F57" s="108"/>
      <c r="G57" s="108"/>
      <c r="H57" s="108"/>
      <c r="I57" s="108"/>
      <c r="J57" s="108"/>
      <c r="K57" s="108"/>
      <c r="L57" s="108"/>
      <c r="M57" s="108"/>
      <c r="N57" s="108"/>
      <c r="O57" s="108"/>
      <c r="Q57" s="108"/>
    </row>
    <row r="58" spans="1:17" x14ac:dyDescent="0.3">
      <c r="A58" s="102" t="s">
        <v>385</v>
      </c>
      <c r="B58" s="102"/>
      <c r="C58" s="102"/>
      <c r="D58" s="102"/>
      <c r="E58" s="102"/>
      <c r="F58" s="102"/>
      <c r="G58" s="102"/>
      <c r="H58" s="102"/>
      <c r="I58" s="102"/>
      <c r="J58" s="102"/>
      <c r="K58" s="102"/>
      <c r="L58" s="102"/>
      <c r="M58" s="102"/>
      <c r="N58" s="102"/>
      <c r="O58" s="102"/>
      <c r="Q58" s="102"/>
    </row>
    <row r="59" spans="1:17" x14ac:dyDescent="0.3">
      <c r="A59" s="103" t="s">
        <v>53</v>
      </c>
      <c r="B59" s="104">
        <v>43986</v>
      </c>
      <c r="C59" s="105">
        <v>33.460299999999997</v>
      </c>
      <c r="D59" s="105"/>
      <c r="E59" s="105"/>
      <c r="F59" s="105"/>
      <c r="G59" s="105"/>
      <c r="H59" s="105"/>
      <c r="I59" s="105"/>
      <c r="J59" s="105">
        <v>29.346582156557002</v>
      </c>
      <c r="K59" s="105">
        <v>2.3772619192342699</v>
      </c>
      <c r="L59" s="105">
        <v>5.7469106206420797</v>
      </c>
      <c r="M59" s="105">
        <v>-3.2361518436502799</v>
      </c>
      <c r="N59" s="105">
        <v>0.98240230314364196</v>
      </c>
      <c r="O59" s="105">
        <v>3.4873010134872402</v>
      </c>
      <c r="Q59" s="105">
        <v>9.7194172889240296</v>
      </c>
    </row>
    <row r="60" spans="1:17" x14ac:dyDescent="0.3">
      <c r="A60" s="103" t="s">
        <v>54</v>
      </c>
      <c r="B60" s="104">
        <v>43986</v>
      </c>
      <c r="C60" s="105">
        <v>1.4522999999999999</v>
      </c>
      <c r="D60" s="105"/>
      <c r="E60" s="105"/>
      <c r="F60" s="105"/>
      <c r="G60" s="105"/>
      <c r="H60" s="105"/>
      <c r="I60" s="105"/>
      <c r="J60" s="105">
        <v>0</v>
      </c>
      <c r="K60" s="105">
        <v>-102.51238318950099</v>
      </c>
      <c r="L60" s="105">
        <v>-48.0968827503659</v>
      </c>
      <c r="M60" s="105"/>
      <c r="N60" s="105"/>
      <c r="O60" s="105"/>
      <c r="Q60" s="105">
        <v>-45.509906035054598</v>
      </c>
    </row>
    <row r="61" spans="1:17" x14ac:dyDescent="0.3">
      <c r="A61" s="103" t="s">
        <v>55</v>
      </c>
      <c r="B61" s="104">
        <v>43986</v>
      </c>
      <c r="C61" s="105">
        <v>23.505700000000001</v>
      </c>
      <c r="D61" s="105"/>
      <c r="E61" s="105"/>
      <c r="F61" s="105"/>
      <c r="G61" s="105"/>
      <c r="H61" s="105"/>
      <c r="I61" s="105"/>
      <c r="J61" s="105">
        <v>21.000399772149301</v>
      </c>
      <c r="K61" s="105">
        <v>9.3481072380211803</v>
      </c>
      <c r="L61" s="105">
        <v>13.019158991891</v>
      </c>
      <c r="M61" s="105">
        <v>11.9632162298984</v>
      </c>
      <c r="N61" s="105">
        <v>12.7573974808711</v>
      </c>
      <c r="O61" s="105">
        <v>10.024622076079901</v>
      </c>
      <c r="Q61" s="105">
        <v>13.6920659667151</v>
      </c>
    </row>
    <row r="62" spans="1:17" x14ac:dyDescent="0.3">
      <c r="A62" s="103" t="s">
        <v>56</v>
      </c>
      <c r="B62" s="104">
        <v>43986</v>
      </c>
      <c r="C62" s="105">
        <v>18.144500000000001</v>
      </c>
      <c r="D62" s="105"/>
      <c r="E62" s="105"/>
      <c r="F62" s="105"/>
      <c r="G62" s="105"/>
      <c r="H62" s="105"/>
      <c r="I62" s="105"/>
      <c r="J62" s="105">
        <v>-11.9282263256019</v>
      </c>
      <c r="K62" s="105">
        <v>3.56299669494621</v>
      </c>
      <c r="L62" s="105">
        <v>7.2924261317971997</v>
      </c>
      <c r="M62" s="105">
        <v>5.8188304297996103</v>
      </c>
      <c r="N62" s="105">
        <v>8.0439764075231803</v>
      </c>
      <c r="O62" s="105">
        <v>3.60547042970774</v>
      </c>
      <c r="Q62" s="105">
        <v>9.7350246363356092</v>
      </c>
    </row>
    <row r="63" spans="1:17" x14ac:dyDescent="0.3">
      <c r="A63" s="103" t="s">
        <v>57</v>
      </c>
      <c r="B63" s="104">
        <v>43986</v>
      </c>
      <c r="C63" s="105">
        <v>37.215000000000003</v>
      </c>
      <c r="D63" s="105"/>
      <c r="E63" s="105"/>
      <c r="F63" s="105"/>
      <c r="G63" s="105"/>
      <c r="H63" s="105"/>
      <c r="I63" s="105"/>
      <c r="J63" s="105">
        <v>15.381570987613999</v>
      </c>
      <c r="K63" s="105">
        <v>11.0226619132645</v>
      </c>
      <c r="L63" s="105">
        <v>13.085896497142899</v>
      </c>
      <c r="M63" s="105">
        <v>10.5381798888207</v>
      </c>
      <c r="N63" s="105">
        <v>11.049002022861499</v>
      </c>
      <c r="O63" s="105">
        <v>8.4718333716065093</v>
      </c>
      <c r="Q63" s="105">
        <v>12.648385507193</v>
      </c>
    </row>
    <row r="64" spans="1:17" x14ac:dyDescent="0.3">
      <c r="A64" s="103" t="s">
        <v>58</v>
      </c>
      <c r="B64" s="104">
        <v>43986</v>
      </c>
      <c r="C64" s="105">
        <v>24.359200000000001</v>
      </c>
      <c r="D64" s="105"/>
      <c r="E64" s="105"/>
      <c r="F64" s="105"/>
      <c r="G64" s="105"/>
      <c r="H64" s="105"/>
      <c r="I64" s="105"/>
      <c r="J64" s="105">
        <v>18.264723202699798</v>
      </c>
      <c r="K64" s="105">
        <v>13.3554480063955</v>
      </c>
      <c r="L64" s="105">
        <v>13.1326005022242</v>
      </c>
      <c r="M64" s="105">
        <v>9.9948001104404796</v>
      </c>
      <c r="N64" s="105">
        <v>11.462045079609901</v>
      </c>
      <c r="O64" s="105">
        <v>7.8887720154509804</v>
      </c>
      <c r="Q64" s="105">
        <v>12.6383610472034</v>
      </c>
    </row>
    <row r="65" spans="1:17" x14ac:dyDescent="0.3">
      <c r="A65" s="103" t="s">
        <v>59</v>
      </c>
      <c r="B65" s="104">
        <v>43986</v>
      </c>
      <c r="C65" s="105">
        <v>2612.8388</v>
      </c>
      <c r="D65" s="105"/>
      <c r="E65" s="105"/>
      <c r="F65" s="105"/>
      <c r="G65" s="105"/>
      <c r="H65" s="105"/>
      <c r="I65" s="105"/>
      <c r="J65" s="105">
        <v>17.889613681828301</v>
      </c>
      <c r="K65" s="105">
        <v>16.1560376435419</v>
      </c>
      <c r="L65" s="105">
        <v>17.1738326909549</v>
      </c>
      <c r="M65" s="105">
        <v>17.190842730547899</v>
      </c>
      <c r="N65" s="105">
        <v>20.9963329400166</v>
      </c>
      <c r="O65" s="105">
        <v>9.8095824478089604</v>
      </c>
      <c r="Q65" s="105">
        <v>12.9039998251904</v>
      </c>
    </row>
    <row r="66" spans="1:17" x14ac:dyDescent="0.3">
      <c r="A66" s="103" t="s">
        <v>60</v>
      </c>
      <c r="B66" s="104">
        <v>43986</v>
      </c>
      <c r="C66" s="105">
        <v>23.603200000000001</v>
      </c>
      <c r="D66" s="105"/>
      <c r="E66" s="105"/>
      <c r="F66" s="105"/>
      <c r="G66" s="105"/>
      <c r="H66" s="105"/>
      <c r="I66" s="105"/>
      <c r="J66" s="105">
        <v>8.0358951326693706</v>
      </c>
      <c r="K66" s="105">
        <v>9.8551287833294996</v>
      </c>
      <c r="L66" s="105">
        <v>9.3525368172610506</v>
      </c>
      <c r="M66" s="105">
        <v>8.2173506576329896</v>
      </c>
      <c r="N66" s="105">
        <v>10.655599329247</v>
      </c>
      <c r="O66" s="105">
        <v>9.4355882332193506</v>
      </c>
      <c r="Q66" s="105">
        <v>11.566106292107699</v>
      </c>
    </row>
    <row r="67" spans="1:17" x14ac:dyDescent="0.3">
      <c r="A67" s="103" t="s">
        <v>61</v>
      </c>
      <c r="B67" s="104">
        <v>43986</v>
      </c>
      <c r="C67" s="105">
        <v>69.945499999999996</v>
      </c>
      <c r="D67" s="105"/>
      <c r="E67" s="105"/>
      <c r="F67" s="105"/>
      <c r="G67" s="105"/>
      <c r="H67" s="105"/>
      <c r="I67" s="105"/>
      <c r="J67" s="105">
        <v>14.0739832574657</v>
      </c>
      <c r="K67" s="105">
        <v>-12.018147662916499</v>
      </c>
      <c r="L67" s="105">
        <v>-9.3407258241823499</v>
      </c>
      <c r="M67" s="105">
        <v>-3.7628629775400402</v>
      </c>
      <c r="N67" s="105">
        <v>-1.5584435919024</v>
      </c>
      <c r="O67" s="105">
        <v>5.7637856886958403</v>
      </c>
      <c r="Q67" s="105">
        <v>10.697446945162699</v>
      </c>
    </row>
    <row r="68" spans="1:17" x14ac:dyDescent="0.3">
      <c r="A68" s="103" t="s">
        <v>62</v>
      </c>
      <c r="B68" s="104">
        <v>43986</v>
      </c>
      <c r="C68" s="105">
        <v>68.483999999999995</v>
      </c>
      <c r="D68" s="105"/>
      <c r="E68" s="105"/>
      <c r="F68" s="105"/>
      <c r="G68" s="105"/>
      <c r="H68" s="105"/>
      <c r="I68" s="105"/>
      <c r="J68" s="105">
        <v>17.188934766914599</v>
      </c>
      <c r="K68" s="105">
        <v>5.9040695850107303</v>
      </c>
      <c r="L68" s="105">
        <v>7.9472760459181604</v>
      </c>
      <c r="M68" s="105">
        <v>8.7040573986646592</v>
      </c>
      <c r="N68" s="105">
        <v>8.9602869019207194</v>
      </c>
      <c r="O68" s="105">
        <v>4.9650409229634702</v>
      </c>
      <c r="Q68" s="105">
        <v>10.5033152370747</v>
      </c>
    </row>
    <row r="69" spans="1:17" x14ac:dyDescent="0.3">
      <c r="A69" s="103" t="s">
        <v>63</v>
      </c>
      <c r="B69" s="104">
        <v>43986</v>
      </c>
      <c r="C69" s="105">
        <v>28.927399999999999</v>
      </c>
      <c r="D69" s="105"/>
      <c r="E69" s="105"/>
      <c r="F69" s="105"/>
      <c r="G69" s="105"/>
      <c r="H69" s="105"/>
      <c r="I69" s="105"/>
      <c r="J69" s="105">
        <v>17.598456397274798</v>
      </c>
      <c r="K69" s="105">
        <v>7.8591146777354002</v>
      </c>
      <c r="L69" s="105">
        <v>9.8367315919416001</v>
      </c>
      <c r="M69" s="105">
        <v>8.25707986857614</v>
      </c>
      <c r="N69" s="105">
        <v>10.929695371048</v>
      </c>
      <c r="O69" s="105">
        <v>8.0171373504197998</v>
      </c>
      <c r="Q69" s="105">
        <v>10.758569631576201</v>
      </c>
    </row>
    <row r="70" spans="1:17" x14ac:dyDescent="0.3">
      <c r="A70" s="103" t="s">
        <v>64</v>
      </c>
      <c r="B70" s="104">
        <v>43986</v>
      </c>
      <c r="C70" s="105">
        <v>27.4344</v>
      </c>
      <c r="D70" s="105"/>
      <c r="E70" s="105"/>
      <c r="F70" s="105"/>
      <c r="G70" s="105"/>
      <c r="H70" s="105"/>
      <c r="I70" s="105"/>
      <c r="J70" s="105">
        <v>23.051647717709301</v>
      </c>
      <c r="K70" s="105">
        <v>11.204379716674</v>
      </c>
      <c r="L70" s="105">
        <v>13.529182767899099</v>
      </c>
      <c r="M70" s="105">
        <v>12.118243136158499</v>
      </c>
      <c r="N70" s="105">
        <v>12.504199041258</v>
      </c>
      <c r="O70" s="105">
        <v>9.7131233978903193</v>
      </c>
      <c r="Q70" s="105">
        <v>16.027259196542101</v>
      </c>
    </row>
    <row r="71" spans="1:17" x14ac:dyDescent="0.3">
      <c r="A71" s="103" t="s">
        <v>65</v>
      </c>
      <c r="B71" s="104">
        <v>43986</v>
      </c>
      <c r="C71" s="105">
        <v>17.311800000000002</v>
      </c>
      <c r="D71" s="105"/>
      <c r="E71" s="105"/>
      <c r="F71" s="105"/>
      <c r="G71" s="105"/>
      <c r="H71" s="105"/>
      <c r="I71" s="105"/>
      <c r="J71" s="105">
        <v>22.364529363324401</v>
      </c>
      <c r="K71" s="105">
        <v>4.9915239172777799</v>
      </c>
      <c r="L71" s="105">
        <v>9.1455974760547605</v>
      </c>
      <c r="M71" s="105">
        <v>7.99345113554382</v>
      </c>
      <c r="N71" s="105">
        <v>8.5403974141740395</v>
      </c>
      <c r="O71" s="105">
        <v>6.0021091122640504</v>
      </c>
      <c r="Q71" s="105">
        <v>8.0368179703346705</v>
      </c>
    </row>
    <row r="72" spans="1:17" x14ac:dyDescent="0.3">
      <c r="A72" s="103" t="s">
        <v>66</v>
      </c>
      <c r="B72" s="104">
        <v>43986</v>
      </c>
      <c r="C72" s="105">
        <v>27.851600000000001</v>
      </c>
      <c r="D72" s="105"/>
      <c r="E72" s="105"/>
      <c r="F72" s="105"/>
      <c r="G72" s="105"/>
      <c r="H72" s="105"/>
      <c r="I72" s="105"/>
      <c r="J72" s="105">
        <v>21.313406168798998</v>
      </c>
      <c r="K72" s="105">
        <v>16.976983236694998</v>
      </c>
      <c r="L72" s="105">
        <v>17.139834854539998</v>
      </c>
      <c r="M72" s="105">
        <v>13.392017879539999</v>
      </c>
      <c r="N72" s="105">
        <v>15.469303641585901</v>
      </c>
      <c r="O72" s="105">
        <v>10.318957640117601</v>
      </c>
      <c r="Q72" s="105">
        <v>13.9986832390579</v>
      </c>
    </row>
    <row r="73" spans="1:17" x14ac:dyDescent="0.3">
      <c r="A73" s="103" t="s">
        <v>67</v>
      </c>
      <c r="B73" s="104">
        <v>43986</v>
      </c>
      <c r="C73" s="105">
        <v>16.495699999999999</v>
      </c>
      <c r="D73" s="105"/>
      <c r="E73" s="105"/>
      <c r="F73" s="105"/>
      <c r="G73" s="105"/>
      <c r="H73" s="105"/>
      <c r="I73" s="105"/>
      <c r="J73" s="105">
        <v>2.58237373385021</v>
      </c>
      <c r="K73" s="105">
        <v>1.6422421196859001</v>
      </c>
      <c r="L73" s="105">
        <v>5.48636725351097</v>
      </c>
      <c r="M73" s="105">
        <v>6.5830835565331203</v>
      </c>
      <c r="N73" s="105">
        <v>6.9687078611325797</v>
      </c>
      <c r="O73" s="105">
        <v>7.4048827684024303</v>
      </c>
      <c r="Q73" s="105">
        <v>9.3454099329917195</v>
      </c>
    </row>
    <row r="74" spans="1:17" x14ac:dyDescent="0.3">
      <c r="A74" s="103" t="s">
        <v>68</v>
      </c>
      <c r="B74" s="104">
        <v>43986</v>
      </c>
      <c r="C74" s="105">
        <v>1144.4413999999999</v>
      </c>
      <c r="D74" s="105"/>
      <c r="E74" s="105"/>
      <c r="F74" s="105"/>
      <c r="G74" s="105"/>
      <c r="H74" s="105"/>
      <c r="I74" s="105"/>
      <c r="J74" s="105">
        <v>5.2605858527049003</v>
      </c>
      <c r="K74" s="105">
        <v>5.4762432658664402</v>
      </c>
      <c r="L74" s="105">
        <v>7.0620213185480596</v>
      </c>
      <c r="M74" s="105">
        <v>7.2440321077915204</v>
      </c>
      <c r="N74" s="105">
        <v>8.4676878650071608</v>
      </c>
      <c r="O74" s="105"/>
      <c r="Q74" s="105">
        <v>9.6206406934306496</v>
      </c>
    </row>
    <row r="75" spans="1:17" x14ac:dyDescent="0.3">
      <c r="A75" s="103" t="s">
        <v>69</v>
      </c>
      <c r="B75" s="104">
        <v>43986</v>
      </c>
      <c r="C75" s="105">
        <v>32.177599999999998</v>
      </c>
      <c r="D75" s="105"/>
      <c r="E75" s="105"/>
      <c r="F75" s="105"/>
      <c r="G75" s="105"/>
      <c r="H75" s="105"/>
      <c r="I75" s="105"/>
      <c r="J75" s="105">
        <v>14.3631990703449</v>
      </c>
      <c r="K75" s="105">
        <v>5.7818229026579404</v>
      </c>
      <c r="L75" s="105">
        <v>7.1288440555864501</v>
      </c>
      <c r="M75" s="105">
        <v>6.6160208585813596</v>
      </c>
      <c r="N75" s="105">
        <v>6.7041959949783001</v>
      </c>
      <c r="O75" s="105">
        <v>8.0493928116686195</v>
      </c>
      <c r="Q75" s="105">
        <v>11.0967455234862</v>
      </c>
    </row>
    <row r="76" spans="1:17" x14ac:dyDescent="0.3">
      <c r="A76" s="103" t="s">
        <v>70</v>
      </c>
      <c r="B76" s="104">
        <v>43986</v>
      </c>
      <c r="C76" s="105">
        <v>28.802700000000002</v>
      </c>
      <c r="D76" s="105"/>
      <c r="E76" s="105"/>
      <c r="F76" s="105"/>
      <c r="G76" s="105"/>
      <c r="H76" s="105"/>
      <c r="I76" s="105"/>
      <c r="J76" s="105">
        <v>24.328949588458102</v>
      </c>
      <c r="K76" s="105">
        <v>8.9050262748811893</v>
      </c>
      <c r="L76" s="105">
        <v>10.5080294388392</v>
      </c>
      <c r="M76" s="105">
        <v>10.3456235923158</v>
      </c>
      <c r="N76" s="105">
        <v>11.580256483180399</v>
      </c>
      <c r="O76" s="105">
        <v>10.424449209949699</v>
      </c>
      <c r="Q76" s="105">
        <v>13.856258804210899</v>
      </c>
    </row>
    <row r="77" spans="1:17" x14ac:dyDescent="0.3">
      <c r="A77" s="103" t="s">
        <v>71</v>
      </c>
      <c r="B77" s="104">
        <v>43986</v>
      </c>
      <c r="C77" s="105">
        <v>23.766400000000001</v>
      </c>
      <c r="D77" s="105"/>
      <c r="E77" s="105"/>
      <c r="F77" s="105"/>
      <c r="G77" s="105"/>
      <c r="H77" s="105"/>
      <c r="I77" s="105"/>
      <c r="J77" s="105">
        <v>17.619052867077301</v>
      </c>
      <c r="K77" s="105">
        <v>11.8486041935613</v>
      </c>
      <c r="L77" s="105">
        <v>12.570838160242999</v>
      </c>
      <c r="M77" s="105">
        <v>10.620501791449099</v>
      </c>
      <c r="N77" s="105">
        <v>11.931958000828001</v>
      </c>
      <c r="O77" s="105">
        <v>9.5472740516653207</v>
      </c>
      <c r="Q77" s="105">
        <v>13.0526405766671</v>
      </c>
    </row>
    <row r="78" spans="1:17" x14ac:dyDescent="0.3">
      <c r="A78" s="103" t="s">
        <v>72</v>
      </c>
      <c r="B78" s="104">
        <v>43986</v>
      </c>
      <c r="C78" s="105">
        <v>13.456200000000001</v>
      </c>
      <c r="D78" s="105"/>
      <c r="E78" s="105"/>
      <c r="F78" s="105"/>
      <c r="G78" s="105"/>
      <c r="H78" s="105"/>
      <c r="I78" s="105"/>
      <c r="J78" s="105">
        <v>11.503827104907799</v>
      </c>
      <c r="K78" s="105">
        <v>17.957811885217598</v>
      </c>
      <c r="L78" s="105">
        <v>16.609086774731601</v>
      </c>
      <c r="M78" s="105">
        <v>13.2518338531137</v>
      </c>
      <c r="N78" s="105">
        <v>15.7648537856088</v>
      </c>
      <c r="O78" s="105">
        <v>10.5760165795103</v>
      </c>
      <c r="Q78" s="105">
        <v>10.800625</v>
      </c>
    </row>
    <row r="79" spans="1:17" x14ac:dyDescent="0.3">
      <c r="A79" s="103" t="s">
        <v>73</v>
      </c>
      <c r="B79" s="104">
        <v>43986</v>
      </c>
      <c r="C79" s="105">
        <v>29.314</v>
      </c>
      <c r="D79" s="105"/>
      <c r="E79" s="105"/>
      <c r="F79" s="105"/>
      <c r="G79" s="105"/>
      <c r="H79" s="105"/>
      <c r="I79" s="105"/>
      <c r="J79" s="105">
        <v>12.7650259024708</v>
      </c>
      <c r="K79" s="105">
        <v>15.3511136855922</v>
      </c>
      <c r="L79" s="105">
        <v>13.4252959705798</v>
      </c>
      <c r="M79" s="105">
        <v>10.1766903927229</v>
      </c>
      <c r="N79" s="105">
        <v>11.5518901869585</v>
      </c>
      <c r="O79" s="105">
        <v>8.3593486997542392</v>
      </c>
      <c r="Q79" s="105">
        <v>12.178996588210399</v>
      </c>
    </row>
    <row r="80" spans="1:17" x14ac:dyDescent="0.3">
      <c r="A80" s="103" t="s">
        <v>74</v>
      </c>
      <c r="B80" s="104">
        <v>43986</v>
      </c>
      <c r="C80" s="105">
        <v>2155.6743000000001</v>
      </c>
      <c r="D80" s="105"/>
      <c r="E80" s="105"/>
      <c r="F80" s="105"/>
      <c r="G80" s="105"/>
      <c r="H80" s="105"/>
      <c r="I80" s="105"/>
      <c r="J80" s="105">
        <v>17.925901062898799</v>
      </c>
      <c r="K80" s="105">
        <v>7.6780522111143501</v>
      </c>
      <c r="L80" s="105">
        <v>11.905114674612699</v>
      </c>
      <c r="M80" s="105">
        <v>9.9634314198399103</v>
      </c>
      <c r="N80" s="105">
        <v>11.662256000246201</v>
      </c>
      <c r="O80" s="105">
        <v>9.8931136259950208</v>
      </c>
      <c r="Q80" s="105">
        <v>13.0564511075514</v>
      </c>
    </row>
    <row r="81" spans="1:17" x14ac:dyDescent="0.3">
      <c r="A81" s="103" t="s">
        <v>75</v>
      </c>
      <c r="B81" s="104">
        <v>43986</v>
      </c>
      <c r="C81" s="105">
        <v>31.864599999999999</v>
      </c>
      <c r="D81" s="105"/>
      <c r="E81" s="105"/>
      <c r="F81" s="105"/>
      <c r="G81" s="105"/>
      <c r="H81" s="105"/>
      <c r="I81" s="105"/>
      <c r="J81" s="105">
        <v>12.5968144556337</v>
      </c>
      <c r="K81" s="105">
        <v>-4.9732089912910702</v>
      </c>
      <c r="L81" s="105">
        <v>2.1000037813238799</v>
      </c>
      <c r="M81" s="105">
        <v>2.7979100798950398</v>
      </c>
      <c r="N81" s="105">
        <v>5.5735694985707802</v>
      </c>
      <c r="O81" s="105">
        <v>2.5194565254910501</v>
      </c>
      <c r="Q81" s="105">
        <v>8.1830620309692907</v>
      </c>
    </row>
    <row r="82" spans="1:17" x14ac:dyDescent="0.3">
      <c r="A82" s="103" t="s">
        <v>76</v>
      </c>
      <c r="B82" s="104">
        <v>43986</v>
      </c>
      <c r="C82" s="105">
        <v>63.873600000000003</v>
      </c>
      <c r="D82" s="105"/>
      <c r="E82" s="105"/>
      <c r="F82" s="105"/>
      <c r="G82" s="105"/>
      <c r="H82" s="105"/>
      <c r="I82" s="105"/>
      <c r="J82" s="105">
        <v>6.2674229768987697</v>
      </c>
      <c r="K82" s="105">
        <v>5.7614774458503</v>
      </c>
      <c r="L82" s="105">
        <v>6.2712410830414003</v>
      </c>
      <c r="M82" s="105">
        <v>6.1207258441866399</v>
      </c>
      <c r="N82" s="105">
        <v>6.2192290021486798</v>
      </c>
      <c r="O82" s="105">
        <v>4.4374884387521201</v>
      </c>
      <c r="Q82" s="105">
        <v>9.1912330593407798</v>
      </c>
    </row>
    <row r="83" spans="1:17" x14ac:dyDescent="0.3">
      <c r="A83" s="103" t="s">
        <v>77</v>
      </c>
      <c r="B83" s="104">
        <v>43986</v>
      </c>
      <c r="C83" s="105">
        <v>15.774800000000001</v>
      </c>
      <c r="D83" s="105"/>
      <c r="E83" s="105"/>
      <c r="F83" s="105"/>
      <c r="G83" s="105"/>
      <c r="H83" s="105"/>
      <c r="I83" s="105"/>
      <c r="J83" s="105">
        <v>5.9111012462595696</v>
      </c>
      <c r="K83" s="105">
        <v>9.0207151823107594</v>
      </c>
      <c r="L83" s="105">
        <v>12.6082595649225</v>
      </c>
      <c r="M83" s="105">
        <v>10.0702837374058</v>
      </c>
      <c r="N83" s="105">
        <v>11.845560593729401</v>
      </c>
      <c r="O83" s="105">
        <v>8.4779766679784601</v>
      </c>
      <c r="Q83" s="105">
        <v>11.4367986977754</v>
      </c>
    </row>
    <row r="84" spans="1:17" x14ac:dyDescent="0.3">
      <c r="A84" s="103" t="s">
        <v>78</v>
      </c>
      <c r="B84" s="104">
        <v>43986</v>
      </c>
      <c r="C84" s="105">
        <v>28.229099999999999</v>
      </c>
      <c r="D84" s="105"/>
      <c r="E84" s="105"/>
      <c r="F84" s="105"/>
      <c r="G84" s="105"/>
      <c r="H84" s="105"/>
      <c r="I84" s="105"/>
      <c r="J84" s="105">
        <v>18.647027891054499</v>
      </c>
      <c r="K84" s="105">
        <v>13.6029164029586</v>
      </c>
      <c r="L84" s="105">
        <v>15.2273951452154</v>
      </c>
      <c r="M84" s="105">
        <v>12.299515801621901</v>
      </c>
      <c r="N84" s="105">
        <v>14.704689117025699</v>
      </c>
      <c r="O84" s="105">
        <v>10.228505733521001</v>
      </c>
      <c r="Q84" s="105">
        <v>12.993274685558401</v>
      </c>
    </row>
    <row r="85" spans="1:17" x14ac:dyDescent="0.3">
      <c r="A85" s="103" t="s">
        <v>79</v>
      </c>
      <c r="B85" s="104">
        <v>43986</v>
      </c>
      <c r="C85" s="105">
        <v>33.166899999999998</v>
      </c>
      <c r="D85" s="105"/>
      <c r="E85" s="105"/>
      <c r="F85" s="105"/>
      <c r="G85" s="105"/>
      <c r="H85" s="105"/>
      <c r="I85" s="105"/>
      <c r="J85" s="105">
        <v>16.3734429113514</v>
      </c>
      <c r="K85" s="105">
        <v>8.4041184196240994</v>
      </c>
      <c r="L85" s="105">
        <v>9.8224416252442204</v>
      </c>
      <c r="M85" s="105">
        <v>9.0050422546038895</v>
      </c>
      <c r="N85" s="105">
        <v>9.3275300125217697</v>
      </c>
      <c r="O85" s="105">
        <v>7.5737586912892798</v>
      </c>
      <c r="Q85" s="105">
        <v>12.9907604308922</v>
      </c>
    </row>
    <row r="86" spans="1:17" x14ac:dyDescent="0.3">
      <c r="A86" s="103" t="s">
        <v>80</v>
      </c>
      <c r="B86" s="104">
        <v>43986</v>
      </c>
      <c r="C86" s="105">
        <v>18.951499999999999</v>
      </c>
      <c r="D86" s="105"/>
      <c r="E86" s="105"/>
      <c r="F86" s="105"/>
      <c r="G86" s="105"/>
      <c r="H86" s="105"/>
      <c r="I86" s="105"/>
      <c r="J86" s="105">
        <v>16.735751590512699</v>
      </c>
      <c r="K86" s="105">
        <v>10.806082337442501</v>
      </c>
      <c r="L86" s="105">
        <v>12.1574581290848</v>
      </c>
      <c r="M86" s="105">
        <v>10.2268495672208</v>
      </c>
      <c r="N86" s="105">
        <v>12.176074028648401</v>
      </c>
      <c r="O86" s="105">
        <v>7.99073509382597</v>
      </c>
      <c r="Q86" s="105">
        <v>10.0988999684128</v>
      </c>
    </row>
    <row r="87" spans="1:17" x14ac:dyDescent="0.3">
      <c r="A87" s="103" t="s">
        <v>365</v>
      </c>
      <c r="B87" s="104">
        <v>43986</v>
      </c>
      <c r="C87" s="105">
        <v>0.38340000000000002</v>
      </c>
      <c r="D87" s="105"/>
      <c r="E87" s="105"/>
      <c r="F87" s="105"/>
      <c r="G87" s="105"/>
      <c r="H87" s="105"/>
      <c r="I87" s="105"/>
      <c r="J87" s="105">
        <v>8.9737611801111701</v>
      </c>
      <c r="K87" s="105">
        <v>8.8869565217391209</v>
      </c>
      <c r="L87" s="105"/>
      <c r="M87" s="105"/>
      <c r="N87" s="105"/>
      <c r="O87" s="105"/>
      <c r="Q87" s="105">
        <v>8.8651954952811796</v>
      </c>
    </row>
    <row r="88" spans="1:17" x14ac:dyDescent="0.3">
      <c r="A88" s="103" t="s">
        <v>81</v>
      </c>
      <c r="B88" s="104">
        <v>43986</v>
      </c>
      <c r="C88" s="105">
        <v>21.400400000000001</v>
      </c>
      <c r="D88" s="105"/>
      <c r="E88" s="105"/>
      <c r="F88" s="105"/>
      <c r="G88" s="105"/>
      <c r="H88" s="105"/>
      <c r="I88" s="105"/>
      <c r="J88" s="105">
        <v>19.502754125902399</v>
      </c>
      <c r="K88" s="105">
        <v>14.686067004537099</v>
      </c>
      <c r="L88" s="105">
        <v>4.8996096904022801</v>
      </c>
      <c r="M88" s="105">
        <v>3.6629262216737102</v>
      </c>
      <c r="N88" s="105">
        <v>5.52045852928208</v>
      </c>
      <c r="O88" s="105">
        <v>2.31375610506438</v>
      </c>
      <c r="Q88" s="105">
        <v>9.5341264484294204</v>
      </c>
    </row>
    <row r="89" spans="1:17" x14ac:dyDescent="0.3">
      <c r="A89" s="139"/>
      <c r="B89" s="139"/>
      <c r="C89" s="139"/>
      <c r="D89" s="108"/>
      <c r="E89" s="108"/>
      <c r="F89" s="108"/>
      <c r="G89" s="108"/>
      <c r="H89" s="108"/>
      <c r="I89" s="108"/>
      <c r="J89" s="108" t="s">
        <v>48</v>
      </c>
      <c r="K89" s="108" t="s">
        <v>1</v>
      </c>
      <c r="L89" s="108" t="s">
        <v>2</v>
      </c>
      <c r="M89" s="108" t="s">
        <v>3</v>
      </c>
      <c r="N89" s="108" t="s">
        <v>4</v>
      </c>
      <c r="O89" s="108" t="s">
        <v>5</v>
      </c>
      <c r="Q89" s="108" t="s">
        <v>46</v>
      </c>
    </row>
    <row r="90" spans="1:17" x14ac:dyDescent="0.3">
      <c r="A90" s="139"/>
      <c r="B90" s="139"/>
      <c r="C90" s="139"/>
      <c r="D90" s="108"/>
      <c r="E90" s="108"/>
      <c r="F90" s="108"/>
      <c r="G90" s="108"/>
      <c r="H90" s="108"/>
      <c r="I90" s="108"/>
      <c r="J90" s="108" t="s">
        <v>0</v>
      </c>
      <c r="K90" s="108" t="s">
        <v>0</v>
      </c>
      <c r="L90" s="108" t="s">
        <v>0</v>
      </c>
      <c r="M90" s="108" t="s">
        <v>0</v>
      </c>
      <c r="N90" s="108" t="s">
        <v>0</v>
      </c>
      <c r="O90" s="108" t="s">
        <v>0</v>
      </c>
      <c r="Q90" s="108" t="s">
        <v>0</v>
      </c>
    </row>
    <row r="91" spans="1:17" x14ac:dyDescent="0.3">
      <c r="A91" s="108" t="s">
        <v>7</v>
      </c>
      <c r="B91" s="108" t="s">
        <v>8</v>
      </c>
      <c r="C91" s="108" t="s">
        <v>9</v>
      </c>
      <c r="D91" s="108"/>
      <c r="E91" s="108"/>
      <c r="F91" s="108"/>
      <c r="G91" s="108"/>
      <c r="H91" s="108"/>
      <c r="I91" s="108"/>
      <c r="J91" s="108"/>
      <c r="K91" s="108"/>
      <c r="L91" s="108"/>
      <c r="M91" s="108"/>
      <c r="N91" s="108"/>
      <c r="O91" s="108"/>
      <c r="Q91" s="108"/>
    </row>
    <row r="92" spans="1:17" x14ac:dyDescent="0.3">
      <c r="A92" s="102" t="s">
        <v>385</v>
      </c>
      <c r="B92" s="102"/>
      <c r="C92" s="102"/>
      <c r="D92" s="102"/>
      <c r="E92" s="102"/>
      <c r="F92" s="102"/>
      <c r="G92" s="102"/>
      <c r="H92" s="102"/>
      <c r="I92" s="102"/>
      <c r="J92" s="102"/>
      <c r="K92" s="102"/>
      <c r="L92" s="102"/>
      <c r="M92" s="102"/>
      <c r="N92" s="102"/>
      <c r="O92" s="102"/>
      <c r="Q92" s="102"/>
    </row>
    <row r="93" spans="1:17" x14ac:dyDescent="0.3">
      <c r="A93" s="103" t="s">
        <v>82</v>
      </c>
      <c r="B93" s="104">
        <v>43986</v>
      </c>
      <c r="C93" s="105">
        <v>22.2212</v>
      </c>
      <c r="D93" s="105"/>
      <c r="E93" s="105"/>
      <c r="F93" s="105"/>
      <c r="G93" s="105"/>
      <c r="H93" s="105"/>
      <c r="I93" s="105"/>
      <c r="J93" s="105">
        <v>28.780035126803099</v>
      </c>
      <c r="K93" s="105">
        <v>1.8150994575044801</v>
      </c>
      <c r="L93" s="105">
        <v>5.1705780504303904</v>
      </c>
      <c r="M93" s="105">
        <v>-3.7943665924496801</v>
      </c>
      <c r="N93" s="105">
        <v>0.40329240176251602</v>
      </c>
      <c r="O93" s="105">
        <v>2.8941735060114402</v>
      </c>
      <c r="Q93" s="105">
        <v>10.946596319018401</v>
      </c>
    </row>
    <row r="94" spans="1:17" x14ac:dyDescent="0.3">
      <c r="A94" s="103" t="s">
        <v>83</v>
      </c>
      <c r="B94" s="104">
        <v>43986</v>
      </c>
      <c r="C94" s="105">
        <v>32.125100000000003</v>
      </c>
      <c r="D94" s="105"/>
      <c r="E94" s="105"/>
      <c r="F94" s="105"/>
      <c r="G94" s="105"/>
      <c r="H94" s="105"/>
      <c r="I94" s="105"/>
      <c r="J94" s="105">
        <v>28.7835731115761</v>
      </c>
      <c r="K94" s="105">
        <v>1.8324932472689699</v>
      </c>
      <c r="L94" s="105">
        <v>5.1799995661490099</v>
      </c>
      <c r="M94" s="105">
        <v>-3.7882179440091002</v>
      </c>
      <c r="N94" s="105">
        <v>0.40833177524210501</v>
      </c>
      <c r="O94" s="105">
        <v>2.89624605761944</v>
      </c>
      <c r="Q94" s="105">
        <v>14.0961101413859</v>
      </c>
    </row>
    <row r="95" spans="1:17" x14ac:dyDescent="0.3">
      <c r="A95" s="103" t="s">
        <v>84</v>
      </c>
      <c r="B95" s="104">
        <v>43986</v>
      </c>
      <c r="C95" s="105">
        <v>0.96740000000000004</v>
      </c>
      <c r="D95" s="105"/>
      <c r="E95" s="105"/>
      <c r="F95" s="105"/>
      <c r="G95" s="105"/>
      <c r="H95" s="105"/>
      <c r="I95" s="105"/>
      <c r="J95" s="105">
        <v>0</v>
      </c>
      <c r="K95" s="105">
        <v>-102.500066664</v>
      </c>
      <c r="L95" s="105">
        <v>-48.095404657925499</v>
      </c>
      <c r="M95" s="105"/>
      <c r="N95" s="105"/>
      <c r="O95" s="105"/>
      <c r="Q95" s="105">
        <v>-45.500635582114597</v>
      </c>
    </row>
    <row r="96" spans="1:17" x14ac:dyDescent="0.3">
      <c r="A96" s="103" t="s">
        <v>85</v>
      </c>
      <c r="B96" s="104">
        <v>43986</v>
      </c>
      <c r="C96" s="105">
        <v>1.3985000000000001</v>
      </c>
      <c r="D96" s="105"/>
      <c r="E96" s="105"/>
      <c r="F96" s="105"/>
      <c r="G96" s="105"/>
      <c r="H96" s="105"/>
      <c r="I96" s="105"/>
      <c r="J96" s="105">
        <v>0</v>
      </c>
      <c r="K96" s="105">
        <v>-102.50374097037</v>
      </c>
      <c r="L96" s="105">
        <v>-48.088350941368603</v>
      </c>
      <c r="M96" s="105"/>
      <c r="N96" s="105"/>
      <c r="O96" s="105"/>
      <c r="Q96" s="105">
        <v>-45.504646878059397</v>
      </c>
    </row>
    <row r="97" spans="1:17" x14ac:dyDescent="0.3">
      <c r="A97" s="103" t="s">
        <v>86</v>
      </c>
      <c r="B97" s="104">
        <v>43986</v>
      </c>
      <c r="C97" s="105">
        <v>21.8018</v>
      </c>
      <c r="D97" s="105"/>
      <c r="E97" s="105"/>
      <c r="F97" s="105"/>
      <c r="G97" s="105"/>
      <c r="H97" s="105"/>
      <c r="I97" s="105"/>
      <c r="J97" s="105">
        <v>20.561813855991399</v>
      </c>
      <c r="K97" s="105">
        <v>8.9048242208527295</v>
      </c>
      <c r="L97" s="105">
        <v>12.565465824767299</v>
      </c>
      <c r="M97" s="105">
        <v>11.3857779673039</v>
      </c>
      <c r="N97" s="105">
        <v>12.0895238927082</v>
      </c>
      <c r="O97" s="105">
        <v>9.0391311629814304</v>
      </c>
      <c r="Q97" s="105">
        <v>12.9514642212868</v>
      </c>
    </row>
    <row r="98" spans="1:17" x14ac:dyDescent="0.3">
      <c r="A98" s="103" t="s">
        <v>87</v>
      </c>
      <c r="B98" s="104">
        <v>43986</v>
      </c>
      <c r="C98" s="105">
        <v>17.220400000000001</v>
      </c>
      <c r="D98" s="105"/>
      <c r="E98" s="105"/>
      <c r="F98" s="105"/>
      <c r="G98" s="105"/>
      <c r="H98" s="105"/>
      <c r="I98" s="105"/>
      <c r="J98" s="105">
        <v>-12.2937517181371</v>
      </c>
      <c r="K98" s="105">
        <v>3.2003706797510101</v>
      </c>
      <c r="L98" s="105">
        <v>6.9333357237707904</v>
      </c>
      <c r="M98" s="105">
        <v>5.4069675969431596</v>
      </c>
      <c r="N98" s="105">
        <v>7.6086723757217998</v>
      </c>
      <c r="O98" s="105">
        <v>3.08730858104179</v>
      </c>
      <c r="Q98" s="105">
        <v>9.1002969613259701</v>
      </c>
    </row>
    <row r="99" spans="1:17" x14ac:dyDescent="0.3">
      <c r="A99" s="103" t="s">
        <v>88</v>
      </c>
      <c r="B99" s="104">
        <v>43986</v>
      </c>
      <c r="C99" s="105">
        <v>35.263500000000001</v>
      </c>
      <c r="D99" s="105"/>
      <c r="E99" s="105"/>
      <c r="F99" s="105"/>
      <c r="G99" s="105"/>
      <c r="H99" s="105"/>
      <c r="I99" s="105"/>
      <c r="J99" s="105">
        <v>14.363512372991</v>
      </c>
      <c r="K99" s="105">
        <v>10.2664646686954</v>
      </c>
      <c r="L99" s="105">
        <v>12.4242011659585</v>
      </c>
      <c r="M99" s="105">
        <v>9.7383667078011307</v>
      </c>
      <c r="N99" s="105">
        <v>10.106389160801401</v>
      </c>
      <c r="O99" s="105">
        <v>7.3250977724103903</v>
      </c>
      <c r="Q99" s="105">
        <v>16.084384266527099</v>
      </c>
    </row>
    <row r="100" spans="1:17" x14ac:dyDescent="0.3">
      <c r="A100" s="103" t="s">
        <v>89</v>
      </c>
      <c r="B100" s="104">
        <v>43986</v>
      </c>
      <c r="C100" s="105">
        <v>23.301200000000001</v>
      </c>
      <c r="D100" s="105"/>
      <c r="E100" s="105"/>
      <c r="F100" s="105"/>
      <c r="G100" s="105"/>
      <c r="H100" s="105"/>
      <c r="I100" s="105"/>
      <c r="J100" s="105">
        <v>17.398315779476999</v>
      </c>
      <c r="K100" s="105">
        <v>12.5756816813707</v>
      </c>
      <c r="L100" s="105">
        <v>12.283766821663001</v>
      </c>
      <c r="M100" s="105">
        <v>9.1203891060768303</v>
      </c>
      <c r="N100" s="105">
        <v>10.561577607231801</v>
      </c>
      <c r="O100" s="105">
        <v>6.9606031110425501</v>
      </c>
      <c r="Q100" s="105">
        <v>12.064955268389699</v>
      </c>
    </row>
    <row r="101" spans="1:17" x14ac:dyDescent="0.3">
      <c r="A101" s="103" t="s">
        <v>90</v>
      </c>
      <c r="B101" s="104">
        <v>43986</v>
      </c>
      <c r="C101" s="105">
        <v>2533.5868</v>
      </c>
      <c r="D101" s="105"/>
      <c r="E101" s="105"/>
      <c r="F101" s="105"/>
      <c r="G101" s="105"/>
      <c r="H101" s="105"/>
      <c r="I101" s="105"/>
      <c r="J101" s="105">
        <v>17.270420883433601</v>
      </c>
      <c r="K101" s="105">
        <v>15.498818576774701</v>
      </c>
      <c r="L101" s="105">
        <v>16.458265723078</v>
      </c>
      <c r="M101" s="105">
        <v>16.464554110789599</v>
      </c>
      <c r="N101" s="105">
        <v>20.229276017553602</v>
      </c>
      <c r="O101" s="105">
        <v>9.1689273645218492</v>
      </c>
      <c r="Q101" s="105">
        <v>11.722705382199001</v>
      </c>
    </row>
    <row r="102" spans="1:17" x14ac:dyDescent="0.3">
      <c r="A102" s="103" t="s">
        <v>91</v>
      </c>
      <c r="B102" s="104">
        <v>43986</v>
      </c>
      <c r="C102" s="105">
        <v>22.211200000000002</v>
      </c>
      <c r="D102" s="105"/>
      <c r="E102" s="105"/>
      <c r="F102" s="105"/>
      <c r="G102" s="105"/>
      <c r="H102" s="105"/>
      <c r="I102" s="105"/>
      <c r="J102" s="105">
        <v>7.28063085502788</v>
      </c>
      <c r="K102" s="105">
        <v>9.0937465271555897</v>
      </c>
      <c r="L102" s="105">
        <v>8.5754649848395008</v>
      </c>
      <c r="M102" s="105">
        <v>7.3999102468295499</v>
      </c>
      <c r="N102" s="105">
        <v>9.7698658680022206</v>
      </c>
      <c r="O102" s="105">
        <v>8.5989254565617408</v>
      </c>
      <c r="Q102" s="105">
        <v>10.222678899082601</v>
      </c>
    </row>
    <row r="103" spans="1:17" x14ac:dyDescent="0.3">
      <c r="A103" s="103" t="s">
        <v>92</v>
      </c>
      <c r="B103" s="104">
        <v>43986</v>
      </c>
      <c r="C103" s="105">
        <v>65.836200000000005</v>
      </c>
      <c r="D103" s="105"/>
      <c r="E103" s="105"/>
      <c r="F103" s="105"/>
      <c r="G103" s="105"/>
      <c r="H103" s="105"/>
      <c r="I103" s="105"/>
      <c r="J103" s="105">
        <v>13.2639357268614</v>
      </c>
      <c r="K103" s="105">
        <v>-12.8198196850988</v>
      </c>
      <c r="L103" s="105">
        <v>-10.1478759642391</v>
      </c>
      <c r="M103" s="105">
        <v>-4.5940855100414497</v>
      </c>
      <c r="N103" s="105">
        <v>-2.3980266813525901</v>
      </c>
      <c r="O103" s="105">
        <v>4.7213308440940596</v>
      </c>
      <c r="Q103" s="105">
        <v>23.999308761186999</v>
      </c>
    </row>
    <row r="104" spans="1:17" x14ac:dyDescent="0.3">
      <c r="A104" s="103" t="s">
        <v>93</v>
      </c>
      <c r="B104" s="104">
        <v>43986</v>
      </c>
      <c r="C104" s="105">
        <v>64.8035</v>
      </c>
      <c r="D104" s="105"/>
      <c r="E104" s="105"/>
      <c r="F104" s="105"/>
      <c r="G104" s="105"/>
      <c r="H104" s="105"/>
      <c r="I104" s="105"/>
      <c r="J104" s="105">
        <v>16.556305263885299</v>
      </c>
      <c r="K104" s="105">
        <v>5.0305292439970097</v>
      </c>
      <c r="L104" s="105">
        <v>6.9969561977787604</v>
      </c>
      <c r="M104" s="105">
        <v>7.8182509059544802</v>
      </c>
      <c r="N104" s="105">
        <v>8.1185864324821608</v>
      </c>
      <c r="O104" s="105">
        <v>4.20983923106464</v>
      </c>
      <c r="Q104" s="105">
        <v>23.706183337283701</v>
      </c>
    </row>
    <row r="105" spans="1:17" x14ac:dyDescent="0.3">
      <c r="A105" s="103" t="s">
        <v>94</v>
      </c>
      <c r="B105" s="104">
        <v>43986</v>
      </c>
      <c r="C105" s="105">
        <v>64.8035</v>
      </c>
      <c r="D105" s="105"/>
      <c r="E105" s="105"/>
      <c r="F105" s="105"/>
      <c r="G105" s="105"/>
      <c r="H105" s="105"/>
      <c r="I105" s="105"/>
      <c r="J105" s="105">
        <v>16.556305263885299</v>
      </c>
      <c r="K105" s="105">
        <v>5.0305292439970097</v>
      </c>
      <c r="L105" s="105">
        <v>6.9969561977787604</v>
      </c>
      <c r="M105" s="105">
        <v>7.8182509059544802</v>
      </c>
      <c r="N105" s="105">
        <v>8.1185864324821608</v>
      </c>
      <c r="O105" s="105">
        <v>4.20983923106464</v>
      </c>
      <c r="Q105" s="105">
        <v>23.706183337283701</v>
      </c>
    </row>
    <row r="106" spans="1:17" x14ac:dyDescent="0.3">
      <c r="A106" s="103" t="s">
        <v>95</v>
      </c>
      <c r="B106" s="104">
        <v>43986</v>
      </c>
      <c r="C106" s="105">
        <v>64.8035</v>
      </c>
      <c r="D106" s="105"/>
      <c r="E106" s="105"/>
      <c r="F106" s="105"/>
      <c r="G106" s="105"/>
      <c r="H106" s="105"/>
      <c r="I106" s="105"/>
      <c r="J106" s="105">
        <v>16.556305263885299</v>
      </c>
      <c r="K106" s="105">
        <v>5.0305292439970097</v>
      </c>
      <c r="L106" s="105">
        <v>6.9969561977787604</v>
      </c>
      <c r="M106" s="105">
        <v>7.8182509059544802</v>
      </c>
      <c r="N106" s="105">
        <v>8.1185864324821608</v>
      </c>
      <c r="O106" s="105">
        <v>4.20983923106464</v>
      </c>
      <c r="Q106" s="105">
        <v>23.706183337283701</v>
      </c>
    </row>
    <row r="107" spans="1:17" x14ac:dyDescent="0.3">
      <c r="A107" s="103" t="s">
        <v>96</v>
      </c>
      <c r="B107" s="104">
        <v>43986</v>
      </c>
      <c r="C107" s="105">
        <v>27.333300000000001</v>
      </c>
      <c r="D107" s="105"/>
      <c r="E107" s="105"/>
      <c r="F107" s="105"/>
      <c r="G107" s="105"/>
      <c r="H107" s="105"/>
      <c r="I107" s="105"/>
      <c r="J107" s="105">
        <v>16.812474450968899</v>
      </c>
      <c r="K107" s="105">
        <v>7.0585897310323702</v>
      </c>
      <c r="L107" s="105">
        <v>9.0165992662273702</v>
      </c>
      <c r="M107" s="105">
        <v>7.4316361287506796</v>
      </c>
      <c r="N107" s="105">
        <v>10.0718982258596</v>
      </c>
      <c r="O107" s="105">
        <v>7.0876449158755896</v>
      </c>
      <c r="Q107" s="105">
        <v>13.676295936013799</v>
      </c>
    </row>
    <row r="108" spans="1:17" x14ac:dyDescent="0.3">
      <c r="A108" s="103" t="s">
        <v>97</v>
      </c>
      <c r="B108" s="104">
        <v>43986</v>
      </c>
      <c r="C108" s="105">
        <v>26.363499999999998</v>
      </c>
      <c r="D108" s="105"/>
      <c r="E108" s="105"/>
      <c r="F108" s="105"/>
      <c r="G108" s="105"/>
      <c r="H108" s="105"/>
      <c r="I108" s="105"/>
      <c r="J108" s="105">
        <v>22.469904501923899</v>
      </c>
      <c r="K108" s="105">
        <v>10.6072131885921</v>
      </c>
      <c r="L108" s="105">
        <v>12.8629312054991</v>
      </c>
      <c r="M108" s="105">
        <v>11.422736600704701</v>
      </c>
      <c r="N108" s="105">
        <v>11.7788629672947</v>
      </c>
      <c r="O108" s="105">
        <v>8.8259757315816305</v>
      </c>
      <c r="Q108" s="105">
        <v>15.7673640443506</v>
      </c>
    </row>
    <row r="109" spans="1:17" x14ac:dyDescent="0.3">
      <c r="A109" s="103" t="s">
        <v>98</v>
      </c>
      <c r="B109" s="104">
        <v>43986</v>
      </c>
      <c r="C109" s="105">
        <v>16.2927</v>
      </c>
      <c r="D109" s="105"/>
      <c r="E109" s="105"/>
      <c r="F109" s="105"/>
      <c r="G109" s="105"/>
      <c r="H109" s="105"/>
      <c r="I109" s="105"/>
      <c r="J109" s="105">
        <v>21.569390041202599</v>
      </c>
      <c r="K109" s="105">
        <v>4.2031673362482804</v>
      </c>
      <c r="L109" s="105">
        <v>8.3330424520069197</v>
      </c>
      <c r="M109" s="105">
        <v>7.1677271305778403</v>
      </c>
      <c r="N109" s="105">
        <v>7.6914245463537201</v>
      </c>
      <c r="O109" s="105">
        <v>4.6752526222848996</v>
      </c>
      <c r="Q109" s="105">
        <v>7.5903354263053497</v>
      </c>
    </row>
    <row r="110" spans="1:17" x14ac:dyDescent="0.3">
      <c r="A110" s="103" t="s">
        <v>99</v>
      </c>
      <c r="B110" s="104">
        <v>43986</v>
      </c>
      <c r="C110" s="105">
        <v>26.180199999999999</v>
      </c>
      <c r="D110" s="105"/>
      <c r="E110" s="105"/>
      <c r="F110" s="105"/>
      <c r="G110" s="105"/>
      <c r="H110" s="105"/>
      <c r="I110" s="105"/>
      <c r="J110" s="105">
        <v>20.536224474828899</v>
      </c>
      <c r="K110" s="105">
        <v>16.1577391656934</v>
      </c>
      <c r="L110" s="105">
        <v>16.286698782835799</v>
      </c>
      <c r="M110" s="105">
        <v>12.542076033041299</v>
      </c>
      <c r="N110" s="105">
        <v>14.591393278726301</v>
      </c>
      <c r="O110" s="105">
        <v>9.3648715092969592</v>
      </c>
      <c r="Q110" s="105">
        <v>14.0513276231263</v>
      </c>
    </row>
    <row r="111" spans="1:17" x14ac:dyDescent="0.3">
      <c r="A111" s="103" t="s">
        <v>100</v>
      </c>
      <c r="B111" s="104">
        <v>43986</v>
      </c>
      <c r="C111" s="105">
        <v>15.87</v>
      </c>
      <c r="D111" s="105"/>
      <c r="E111" s="105"/>
      <c r="F111" s="105"/>
      <c r="G111" s="105"/>
      <c r="H111" s="105"/>
      <c r="I111" s="105"/>
      <c r="J111" s="105">
        <v>1.9321448640371399</v>
      </c>
      <c r="K111" s="105">
        <v>0.99244931051757002</v>
      </c>
      <c r="L111" s="105">
        <v>4.8204546604663898</v>
      </c>
      <c r="M111" s="105">
        <v>5.9038637642503602</v>
      </c>
      <c r="N111" s="105">
        <v>6.2767158976122399</v>
      </c>
      <c r="O111" s="105">
        <v>6.6436262169376299</v>
      </c>
      <c r="Q111" s="105">
        <v>8.4452108789909293</v>
      </c>
    </row>
    <row r="112" spans="1:17" x14ac:dyDescent="0.3">
      <c r="A112" s="103" t="s">
        <v>101</v>
      </c>
      <c r="B112" s="104">
        <v>43986</v>
      </c>
      <c r="C112" s="105">
        <v>1135.6229000000001</v>
      </c>
      <c r="D112" s="105"/>
      <c r="E112" s="105"/>
      <c r="F112" s="105"/>
      <c r="G112" s="105"/>
      <c r="H112" s="105"/>
      <c r="I112" s="105"/>
      <c r="J112" s="105">
        <v>4.7350805273029701</v>
      </c>
      <c r="K112" s="105">
        <v>4.9428954831641603</v>
      </c>
      <c r="L112" s="105">
        <v>6.5218109961662902</v>
      </c>
      <c r="M112" s="105">
        <v>6.6945039773086501</v>
      </c>
      <c r="N112" s="105">
        <v>7.91185826069903</v>
      </c>
      <c r="O112" s="105"/>
      <c r="Q112" s="105">
        <v>9.0332770985401396</v>
      </c>
    </row>
    <row r="113" spans="1:17" x14ac:dyDescent="0.3">
      <c r="A113" s="103" t="s">
        <v>102</v>
      </c>
      <c r="B113" s="104">
        <v>43986</v>
      </c>
      <c r="C113" s="105">
        <v>30.932200000000002</v>
      </c>
      <c r="D113" s="105"/>
      <c r="E113" s="105"/>
      <c r="F113" s="105"/>
      <c r="G113" s="105"/>
      <c r="H113" s="105"/>
      <c r="I113" s="105"/>
      <c r="J113" s="105">
        <v>13.6230465865429</v>
      </c>
      <c r="K113" s="105">
        <v>5.0436848060603401</v>
      </c>
      <c r="L113" s="105">
        <v>6.4660686085090102</v>
      </c>
      <c r="M113" s="105">
        <v>5.9940147578401701</v>
      </c>
      <c r="N113" s="105">
        <v>6.0979150959691504</v>
      </c>
      <c r="O113" s="105">
        <v>7.4046164325318697</v>
      </c>
      <c r="Q113" s="105">
        <v>12.344890935530801</v>
      </c>
    </row>
    <row r="114" spans="1:17" x14ac:dyDescent="0.3">
      <c r="A114" s="103" t="s">
        <v>103</v>
      </c>
      <c r="B114" s="104">
        <v>43986</v>
      </c>
      <c r="C114" s="105">
        <v>27.5182</v>
      </c>
      <c r="D114" s="105"/>
      <c r="E114" s="105"/>
      <c r="F114" s="105"/>
      <c r="G114" s="105"/>
      <c r="H114" s="105"/>
      <c r="I114" s="105"/>
      <c r="J114" s="105">
        <v>23.674265751693</v>
      </c>
      <c r="K114" s="105">
        <v>8.2444269185238799</v>
      </c>
      <c r="L114" s="105">
        <v>9.8274185839022596</v>
      </c>
      <c r="M114" s="105">
        <v>9.6444582677708492</v>
      </c>
      <c r="N114" s="105">
        <v>10.850279653362801</v>
      </c>
      <c r="O114" s="105">
        <v>9.6345024162102497</v>
      </c>
      <c r="Q114" s="105">
        <v>14.559756227981399</v>
      </c>
    </row>
    <row r="115" spans="1:17" x14ac:dyDescent="0.3">
      <c r="A115" s="103" t="s">
        <v>104</v>
      </c>
      <c r="B115" s="104">
        <v>43986</v>
      </c>
      <c r="C115" s="105">
        <v>22.643699999999999</v>
      </c>
      <c r="D115" s="105"/>
      <c r="E115" s="105"/>
      <c r="F115" s="105"/>
      <c r="G115" s="105"/>
      <c r="H115" s="105"/>
      <c r="I115" s="105"/>
      <c r="J115" s="105">
        <v>16.952669780675102</v>
      </c>
      <c r="K115" s="105">
        <v>11.1725024948647</v>
      </c>
      <c r="L115" s="105">
        <v>11.8740351169488</v>
      </c>
      <c r="M115" s="105">
        <v>9.9161790448270004</v>
      </c>
      <c r="N115" s="105">
        <v>11.1701589950888</v>
      </c>
      <c r="O115" s="105">
        <v>8.5441445987886198</v>
      </c>
      <c r="Q115" s="105">
        <v>9.1803272329421102</v>
      </c>
    </row>
    <row r="116" spans="1:17" x14ac:dyDescent="0.3">
      <c r="A116" s="103" t="s">
        <v>105</v>
      </c>
      <c r="B116" s="104">
        <v>43986</v>
      </c>
      <c r="C116" s="105">
        <v>12.8995</v>
      </c>
      <c r="D116" s="105"/>
      <c r="E116" s="105"/>
      <c r="F116" s="105"/>
      <c r="G116" s="105"/>
      <c r="H116" s="105"/>
      <c r="I116" s="105"/>
      <c r="J116" s="105">
        <v>10.544741191164</v>
      </c>
      <c r="K116" s="105">
        <v>17.049389377917802</v>
      </c>
      <c r="L116" s="105">
        <v>15.6120325008508</v>
      </c>
      <c r="M116" s="105">
        <v>12.1659904652513</v>
      </c>
      <c r="N116" s="105">
        <v>14.5317703002851</v>
      </c>
      <c r="O116" s="105">
        <v>8.8613600941197408</v>
      </c>
      <c r="Q116" s="105">
        <v>9.0609374999999996</v>
      </c>
    </row>
    <row r="117" spans="1:17" x14ac:dyDescent="0.3">
      <c r="A117" s="103" t="s">
        <v>106</v>
      </c>
      <c r="B117" s="104">
        <v>43986</v>
      </c>
      <c r="C117" s="105">
        <v>27.895099999999999</v>
      </c>
      <c r="D117" s="105"/>
      <c r="E117" s="105"/>
      <c r="F117" s="105"/>
      <c r="G117" s="105"/>
      <c r="H117" s="105"/>
      <c r="I117" s="105"/>
      <c r="J117" s="105">
        <v>12.287264683922</v>
      </c>
      <c r="K117" s="105">
        <v>14.774304634947899</v>
      </c>
      <c r="L117" s="105">
        <v>12.7577363179398</v>
      </c>
      <c r="M117" s="105">
        <v>9.4779980073891199</v>
      </c>
      <c r="N117" s="105">
        <v>10.815202990550301</v>
      </c>
      <c r="O117" s="105">
        <v>7.52123601236433</v>
      </c>
      <c r="Q117" s="105">
        <v>11.499492077464801</v>
      </c>
    </row>
    <row r="118" spans="1:17" x14ac:dyDescent="0.3">
      <c r="A118" s="103" t="s">
        <v>107</v>
      </c>
      <c r="B118" s="104">
        <v>43986</v>
      </c>
      <c r="C118" s="105">
        <v>2017.8752999999999</v>
      </c>
      <c r="D118" s="105"/>
      <c r="E118" s="105"/>
      <c r="F118" s="105"/>
      <c r="G118" s="105"/>
      <c r="H118" s="105"/>
      <c r="I118" s="105"/>
      <c r="J118" s="105">
        <v>16.961312771325801</v>
      </c>
      <c r="K118" s="105">
        <v>6.7218798700480002</v>
      </c>
      <c r="L118" s="105">
        <v>10.902803598709401</v>
      </c>
      <c r="M118" s="105">
        <v>8.8975148936684594</v>
      </c>
      <c r="N118" s="105">
        <v>10.815571808261501</v>
      </c>
      <c r="O118" s="105">
        <v>8.7194892830725408</v>
      </c>
      <c r="Q118" s="105">
        <v>12.117563095238101</v>
      </c>
    </row>
    <row r="119" spans="1:17" x14ac:dyDescent="0.3">
      <c r="A119" s="103" t="s">
        <v>108</v>
      </c>
      <c r="B119" s="104">
        <v>43986</v>
      </c>
      <c r="C119" s="105">
        <v>30.256499999999999</v>
      </c>
      <c r="D119" s="105"/>
      <c r="E119" s="105"/>
      <c r="F119" s="105"/>
      <c r="G119" s="105"/>
      <c r="H119" s="105"/>
      <c r="I119" s="105"/>
      <c r="J119" s="105">
        <v>12.204292637169299</v>
      </c>
      <c r="K119" s="105">
        <v>-5.3770012102731197</v>
      </c>
      <c r="L119" s="105">
        <v>1.77240318721904</v>
      </c>
      <c r="M119" s="105">
        <v>2.5124884266735599</v>
      </c>
      <c r="N119" s="105">
        <v>5.2103531142972397</v>
      </c>
      <c r="O119" s="105">
        <v>1.8510191895102699</v>
      </c>
      <c r="Q119" s="105">
        <v>11.8203004741399</v>
      </c>
    </row>
    <row r="120" spans="1:17" x14ac:dyDescent="0.3">
      <c r="A120" s="103" t="s">
        <v>109</v>
      </c>
      <c r="B120" s="104">
        <v>43986</v>
      </c>
      <c r="C120" s="105">
        <v>62.985300000000002</v>
      </c>
      <c r="D120" s="105"/>
      <c r="E120" s="105"/>
      <c r="F120" s="105"/>
      <c r="G120" s="105"/>
      <c r="H120" s="105"/>
      <c r="I120" s="105"/>
      <c r="J120" s="105">
        <v>6.1673622344165704</v>
      </c>
      <c r="K120" s="105">
        <v>5.6604642816460098</v>
      </c>
      <c r="L120" s="105">
        <v>6.1718336076181997</v>
      </c>
      <c r="M120" s="105">
        <v>6.0074936349968802</v>
      </c>
      <c r="N120" s="105">
        <v>6.1043527723303201</v>
      </c>
      <c r="O120" s="105">
        <v>4.23918895914057</v>
      </c>
      <c r="Q120" s="105">
        <v>24.027375450366499</v>
      </c>
    </row>
    <row r="121" spans="1:17" x14ac:dyDescent="0.3">
      <c r="A121" s="103" t="s">
        <v>110</v>
      </c>
      <c r="B121" s="104">
        <v>43986</v>
      </c>
      <c r="C121" s="105">
        <v>15.72</v>
      </c>
      <c r="D121" s="105"/>
      <c r="E121" s="105"/>
      <c r="F121" s="105"/>
      <c r="G121" s="105"/>
      <c r="H121" s="105"/>
      <c r="I121" s="105"/>
      <c r="J121" s="105">
        <v>5.7653913203425198</v>
      </c>
      <c r="K121" s="105">
        <v>8.8523171544443198</v>
      </c>
      <c r="L121" s="105">
        <v>12.457169034827499</v>
      </c>
      <c r="M121" s="105">
        <v>9.9268187031110404</v>
      </c>
      <c r="N121" s="105">
        <v>11.700581341718401</v>
      </c>
      <c r="O121" s="105">
        <v>8.3380071094152601</v>
      </c>
      <c r="Q121" s="105">
        <v>11.270159202725001</v>
      </c>
    </row>
    <row r="122" spans="1:17" x14ac:dyDescent="0.3">
      <c r="A122" s="103" t="s">
        <v>111</v>
      </c>
      <c r="B122" s="104">
        <v>43986</v>
      </c>
      <c r="C122" s="105">
        <v>26.8506</v>
      </c>
      <c r="D122" s="105"/>
      <c r="E122" s="105"/>
      <c r="F122" s="105"/>
      <c r="G122" s="105"/>
      <c r="H122" s="105"/>
      <c r="I122" s="105"/>
      <c r="J122" s="105">
        <v>18.022497139005399</v>
      </c>
      <c r="K122" s="105">
        <v>12.977897409424701</v>
      </c>
      <c r="L122" s="105">
        <v>14.583702284233899</v>
      </c>
      <c r="M122" s="105">
        <v>11.6472617693661</v>
      </c>
      <c r="N122" s="105">
        <v>14.020463774050301</v>
      </c>
      <c r="O122" s="105">
        <v>9.2758709048931305</v>
      </c>
      <c r="Q122" s="105">
        <v>10.273039919826299</v>
      </c>
    </row>
    <row r="123" spans="1:17" x14ac:dyDescent="0.3">
      <c r="A123" s="103" t="s">
        <v>112</v>
      </c>
      <c r="B123" s="104">
        <v>43986</v>
      </c>
      <c r="C123" s="105">
        <v>30.753900000000002</v>
      </c>
      <c r="D123" s="105"/>
      <c r="E123" s="105"/>
      <c r="F123" s="105"/>
      <c r="G123" s="105"/>
      <c r="H123" s="105"/>
      <c r="I123" s="105"/>
      <c r="J123" s="105">
        <v>15.0994449694279</v>
      </c>
      <c r="K123" s="105">
        <v>7.2538747099033696</v>
      </c>
      <c r="L123" s="105">
        <v>8.6859296084080899</v>
      </c>
      <c r="M123" s="105">
        <v>7.86633838036696</v>
      </c>
      <c r="N123" s="105">
        <v>8.16392208507005</v>
      </c>
      <c r="O123" s="105">
        <v>6.3096219087520797</v>
      </c>
      <c r="Q123" s="105">
        <v>12.3797573132865</v>
      </c>
    </row>
    <row r="124" spans="1:17" x14ac:dyDescent="0.3">
      <c r="A124" s="103" t="s">
        <v>113</v>
      </c>
      <c r="B124" s="104">
        <v>43986</v>
      </c>
      <c r="C124" s="105">
        <v>18.168600000000001</v>
      </c>
      <c r="D124" s="105"/>
      <c r="E124" s="105"/>
      <c r="F124" s="105"/>
      <c r="G124" s="105"/>
      <c r="H124" s="105"/>
      <c r="I124" s="105"/>
      <c r="J124" s="105">
        <v>16.320742388027799</v>
      </c>
      <c r="K124" s="105">
        <v>10.5035003684599</v>
      </c>
      <c r="L124" s="105">
        <v>11.8561187005617</v>
      </c>
      <c r="M124" s="105">
        <v>9.8784702150916104</v>
      </c>
      <c r="N124" s="105">
        <v>11.850039219486799</v>
      </c>
      <c r="O124" s="105">
        <v>7.6007033459744697</v>
      </c>
      <c r="Q124" s="105">
        <v>9.82708965062624</v>
      </c>
    </row>
    <row r="125" spans="1:17" x14ac:dyDescent="0.3">
      <c r="A125" s="103" t="s">
        <v>369</v>
      </c>
      <c r="B125" s="104">
        <v>43986</v>
      </c>
      <c r="C125" s="105">
        <v>0.36630000000000001</v>
      </c>
      <c r="D125" s="105"/>
      <c r="E125" s="105"/>
      <c r="F125" s="105"/>
      <c r="G125" s="105"/>
      <c r="H125" s="105"/>
      <c r="I125" s="105"/>
      <c r="J125" s="105">
        <v>8.7432130309805292</v>
      </c>
      <c r="K125" s="105">
        <v>8.85825577303447</v>
      </c>
      <c r="L125" s="105"/>
      <c r="M125" s="105"/>
      <c r="N125" s="105"/>
      <c r="O125" s="105"/>
      <c r="Q125" s="105">
        <v>8.8040771864301703</v>
      </c>
    </row>
    <row r="126" spans="1:17" x14ac:dyDescent="0.3">
      <c r="A126" s="103" t="s">
        <v>114</v>
      </c>
      <c r="B126" s="104">
        <v>43986</v>
      </c>
      <c r="C126" s="105">
        <v>20.412700000000001</v>
      </c>
      <c r="D126" s="105"/>
      <c r="E126" s="105"/>
      <c r="F126" s="105"/>
      <c r="G126" s="105"/>
      <c r="H126" s="105"/>
      <c r="I126" s="105"/>
      <c r="J126" s="105">
        <v>18.900645186980999</v>
      </c>
      <c r="K126" s="105">
        <v>14.0694914215038</v>
      </c>
      <c r="L126" s="105">
        <v>4.2929835295504803</v>
      </c>
      <c r="M126" s="105">
        <v>3.0520096996839801</v>
      </c>
      <c r="N126" s="105">
        <v>4.8812321609418596</v>
      </c>
      <c r="O126" s="105">
        <v>1.5823391548363801</v>
      </c>
      <c r="Q126" s="105">
        <v>10.458545679691801</v>
      </c>
    </row>
    <row r="127" spans="1:17" x14ac:dyDescent="0.3">
      <c r="A127" s="139"/>
      <c r="B127" s="139"/>
      <c r="C127" s="139"/>
      <c r="D127" s="108"/>
      <c r="E127" s="108"/>
      <c r="F127" s="108" t="s">
        <v>115</v>
      </c>
      <c r="G127" s="108" t="s">
        <v>116</v>
      </c>
      <c r="H127" s="108" t="s">
        <v>117</v>
      </c>
      <c r="I127" s="108" t="s">
        <v>47</v>
      </c>
      <c r="J127" s="108" t="s">
        <v>48</v>
      </c>
      <c r="K127" s="108" t="s">
        <v>1</v>
      </c>
      <c r="L127" s="108" t="s">
        <v>2</v>
      </c>
      <c r="M127" s="108" t="s">
        <v>3</v>
      </c>
      <c r="N127" s="108" t="s">
        <v>4</v>
      </c>
      <c r="O127" s="108" t="s">
        <v>5</v>
      </c>
      <c r="Q127" s="108" t="s">
        <v>46</v>
      </c>
    </row>
    <row r="128" spans="1:17" x14ac:dyDescent="0.3">
      <c r="A128" s="139"/>
      <c r="B128" s="139"/>
      <c r="C128" s="139"/>
      <c r="D128" s="108"/>
      <c r="E128" s="108"/>
      <c r="F128" s="108" t="s">
        <v>0</v>
      </c>
      <c r="G128" s="108" t="s">
        <v>0</v>
      </c>
      <c r="H128" s="108" t="s">
        <v>0</v>
      </c>
      <c r="I128" s="108" t="s">
        <v>0</v>
      </c>
      <c r="J128" s="108" t="s">
        <v>0</v>
      </c>
      <c r="K128" s="108" t="s">
        <v>0</v>
      </c>
      <c r="L128" s="108" t="s">
        <v>0</v>
      </c>
      <c r="M128" s="108" t="s">
        <v>0</v>
      </c>
      <c r="N128" s="108" t="s">
        <v>0</v>
      </c>
      <c r="O128" s="108" t="s">
        <v>0</v>
      </c>
      <c r="Q128" s="108" t="s">
        <v>0</v>
      </c>
    </row>
    <row r="129" spans="1:17" x14ac:dyDescent="0.3">
      <c r="A129" s="108" t="s">
        <v>7</v>
      </c>
      <c r="B129" s="108" t="s">
        <v>8</v>
      </c>
      <c r="C129" s="108" t="s">
        <v>9</v>
      </c>
      <c r="D129" s="108"/>
      <c r="E129" s="108"/>
      <c r="F129" s="108"/>
      <c r="G129" s="108"/>
      <c r="H129" s="108"/>
      <c r="I129" s="108"/>
      <c r="J129" s="108"/>
      <c r="K129" s="108"/>
      <c r="L129" s="108"/>
      <c r="M129" s="108"/>
      <c r="N129" s="108"/>
      <c r="O129" s="108"/>
      <c r="Q129" s="108"/>
    </row>
    <row r="130" spans="1:17" x14ac:dyDescent="0.3">
      <c r="A130" s="102" t="s">
        <v>387</v>
      </c>
      <c r="B130" s="102"/>
      <c r="C130" s="102"/>
      <c r="D130" s="102"/>
      <c r="E130" s="102"/>
      <c r="F130" s="102"/>
      <c r="G130" s="102"/>
      <c r="H130" s="102"/>
      <c r="I130" s="102"/>
      <c r="J130" s="102"/>
      <c r="K130" s="102"/>
      <c r="L130" s="102"/>
      <c r="M130" s="102"/>
      <c r="N130" s="102"/>
      <c r="O130" s="102"/>
      <c r="Q130" s="102"/>
    </row>
    <row r="131" spans="1:17" x14ac:dyDescent="0.3">
      <c r="A131" s="103" t="s">
        <v>118</v>
      </c>
      <c r="B131" s="104">
        <v>43986</v>
      </c>
      <c r="C131" s="105">
        <v>322.5102</v>
      </c>
      <c r="D131" s="105"/>
      <c r="E131" s="105"/>
      <c r="F131" s="105">
        <v>3.13520888730456</v>
      </c>
      <c r="G131" s="105">
        <v>3.5207521690077499</v>
      </c>
      <c r="H131" s="105">
        <v>3.35050631355662</v>
      </c>
      <c r="I131" s="105">
        <v>3.7457983682532001</v>
      </c>
      <c r="J131" s="105">
        <v>5.2549416012218702</v>
      </c>
      <c r="K131" s="105">
        <v>5.6126611661693602</v>
      </c>
      <c r="L131" s="105">
        <v>5.4819301968048402</v>
      </c>
      <c r="M131" s="105">
        <v>5.5730303513576196</v>
      </c>
      <c r="N131" s="105">
        <v>5.9486675925145098</v>
      </c>
      <c r="O131" s="105">
        <v>7.3223275041176796</v>
      </c>
      <c r="Q131" s="105">
        <v>10.1351022457368</v>
      </c>
    </row>
    <row r="132" spans="1:17" x14ac:dyDescent="0.3">
      <c r="A132" s="103" t="s">
        <v>119</v>
      </c>
      <c r="B132" s="104">
        <v>43986</v>
      </c>
      <c r="C132" s="105">
        <v>2224.0936000000002</v>
      </c>
      <c r="D132" s="105"/>
      <c r="E132" s="105"/>
      <c r="F132" s="105">
        <v>2.4306575858177299</v>
      </c>
      <c r="G132" s="105">
        <v>2.5606828775503998</v>
      </c>
      <c r="H132" s="105">
        <v>2.8557017383929502</v>
      </c>
      <c r="I132" s="105">
        <v>3.4927519770290099</v>
      </c>
      <c r="J132" s="105">
        <v>4.8036419067925999</v>
      </c>
      <c r="K132" s="105">
        <v>5.6597077280188604</v>
      </c>
      <c r="L132" s="105">
        <v>5.5053287811128602</v>
      </c>
      <c r="M132" s="105">
        <v>5.5865430978327497</v>
      </c>
      <c r="N132" s="105">
        <v>5.8824925974786</v>
      </c>
      <c r="O132" s="105">
        <v>7.2947001074033002</v>
      </c>
      <c r="Q132" s="105">
        <v>10.0559957160132</v>
      </c>
    </row>
    <row r="133" spans="1:17" x14ac:dyDescent="0.3">
      <c r="A133" s="103" t="s">
        <v>120</v>
      </c>
      <c r="B133" s="104">
        <v>43986</v>
      </c>
      <c r="C133" s="105">
        <v>2306.9258</v>
      </c>
      <c r="D133" s="105"/>
      <c r="E133" s="105"/>
      <c r="F133" s="105">
        <v>2.02057128450372</v>
      </c>
      <c r="G133" s="105">
        <v>2.0229053101097398</v>
      </c>
      <c r="H133" s="105">
        <v>2.6992603167756699</v>
      </c>
      <c r="I133" s="105">
        <v>3.1071686813312902</v>
      </c>
      <c r="J133" s="105">
        <v>3.8042049552897201</v>
      </c>
      <c r="K133" s="105">
        <v>5.4701701216519103</v>
      </c>
      <c r="L133" s="105">
        <v>5.4092170818046696</v>
      </c>
      <c r="M133" s="105">
        <v>5.5551777442765804</v>
      </c>
      <c r="N133" s="105">
        <v>5.8494157712203396</v>
      </c>
      <c r="O133" s="105">
        <v>7.3047739933133098</v>
      </c>
      <c r="Q133" s="105">
        <v>10.130992082780301</v>
      </c>
    </row>
    <row r="134" spans="1:17" x14ac:dyDescent="0.3">
      <c r="A134" s="103" t="s">
        <v>121</v>
      </c>
      <c r="B134" s="104">
        <v>43986</v>
      </c>
      <c r="C134" s="105">
        <v>3082.3481999999999</v>
      </c>
      <c r="D134" s="105"/>
      <c r="E134" s="105"/>
      <c r="F134" s="105">
        <v>2.51770233599991</v>
      </c>
      <c r="G134" s="105">
        <v>2.9374310951413301</v>
      </c>
      <c r="H134" s="105">
        <v>3.2871058043777799</v>
      </c>
      <c r="I134" s="105">
        <v>3.5753142831897402</v>
      </c>
      <c r="J134" s="105">
        <v>4.1613623123777899</v>
      </c>
      <c r="K134" s="105">
        <v>5.3146628936298201</v>
      </c>
      <c r="L134" s="105">
        <v>5.3822194527622296</v>
      </c>
      <c r="M134" s="105">
        <v>5.5709106880854398</v>
      </c>
      <c r="N134" s="105">
        <v>5.8855173202832498</v>
      </c>
      <c r="O134" s="105">
        <v>7.3057975298554902</v>
      </c>
      <c r="Q134" s="105">
        <v>10.013799646467801</v>
      </c>
    </row>
    <row r="135" spans="1:17" x14ac:dyDescent="0.3">
      <c r="A135" s="103" t="s">
        <v>122</v>
      </c>
      <c r="B135" s="104">
        <v>43986</v>
      </c>
      <c r="C135" s="105">
        <v>2305.2815000000001</v>
      </c>
      <c r="D135" s="105"/>
      <c r="E135" s="105"/>
      <c r="F135" s="105">
        <v>1.7354020322799499</v>
      </c>
      <c r="G135" s="105">
        <v>2.53225678667757</v>
      </c>
      <c r="H135" s="105">
        <v>2.7865495291725302</v>
      </c>
      <c r="I135" s="105">
        <v>3.3902210769377499</v>
      </c>
      <c r="J135" s="105">
        <v>4.9380087530259402</v>
      </c>
      <c r="K135" s="105">
        <v>5.4764428615882599</v>
      </c>
      <c r="L135" s="105">
        <v>5.2672811664204602</v>
      </c>
      <c r="M135" s="105">
        <v>5.3616146464053998</v>
      </c>
      <c r="N135" s="105">
        <v>5.64308999367264</v>
      </c>
      <c r="O135" s="105">
        <v>7.1954623628608303</v>
      </c>
      <c r="Q135" s="105">
        <v>10.0086605707691</v>
      </c>
    </row>
    <row r="136" spans="1:17" x14ac:dyDescent="0.3">
      <c r="A136" s="103" t="s">
        <v>123</v>
      </c>
      <c r="B136" s="104">
        <v>43986</v>
      </c>
      <c r="C136" s="105">
        <v>2404.8303000000001</v>
      </c>
      <c r="D136" s="105"/>
      <c r="E136" s="105"/>
      <c r="F136" s="105">
        <v>2.8263226146446598</v>
      </c>
      <c r="G136" s="105">
        <v>2.6819999703584498</v>
      </c>
      <c r="H136" s="105">
        <v>2.7985503598291701</v>
      </c>
      <c r="I136" s="105">
        <v>2.92739220582131</v>
      </c>
      <c r="J136" s="105">
        <v>3.2330557042417598</v>
      </c>
      <c r="K136" s="105">
        <v>3.8676188584663702</v>
      </c>
      <c r="L136" s="105">
        <v>4.4755895698339403</v>
      </c>
      <c r="M136" s="105">
        <v>4.78440059370116</v>
      </c>
      <c r="N136" s="105">
        <v>5.1476158134035801</v>
      </c>
      <c r="O136" s="105">
        <v>6.8938577047341099</v>
      </c>
      <c r="Q136" s="105">
        <v>9.71142897829486</v>
      </c>
    </row>
    <row r="137" spans="1:17" x14ac:dyDescent="0.3">
      <c r="A137" s="103" t="s">
        <v>124</v>
      </c>
      <c r="B137" s="104">
        <v>43986</v>
      </c>
      <c r="C137" s="105">
        <v>2864.163</v>
      </c>
      <c r="D137" s="105"/>
      <c r="E137" s="105"/>
      <c r="F137" s="105">
        <v>2.8803007887379102</v>
      </c>
      <c r="G137" s="105">
        <v>2.8969051144215698</v>
      </c>
      <c r="H137" s="105">
        <v>2.9496467974065301</v>
      </c>
      <c r="I137" s="105">
        <v>3.26711036016754</v>
      </c>
      <c r="J137" s="105">
        <v>4.30798445050808</v>
      </c>
      <c r="K137" s="105">
        <v>5.5403969087166898</v>
      </c>
      <c r="L137" s="105">
        <v>5.3967692493972903</v>
      </c>
      <c r="M137" s="105">
        <v>5.4578810952738204</v>
      </c>
      <c r="N137" s="105">
        <v>5.7777300621841503</v>
      </c>
      <c r="O137" s="105">
        <v>7.2355578154824798</v>
      </c>
      <c r="Q137" s="105">
        <v>9.9939814487648402</v>
      </c>
    </row>
    <row r="138" spans="1:17" x14ac:dyDescent="0.3">
      <c r="A138" s="103" t="s">
        <v>125</v>
      </c>
      <c r="B138" s="104">
        <v>43986</v>
      </c>
      <c r="C138" s="105">
        <v>2581.9616000000001</v>
      </c>
      <c r="D138" s="105"/>
      <c r="E138" s="105"/>
      <c r="F138" s="105">
        <v>2.5504097713643401</v>
      </c>
      <c r="G138" s="105">
        <v>2.4951394552740598</v>
      </c>
      <c r="H138" s="105">
        <v>3.11391650094395</v>
      </c>
      <c r="I138" s="105">
        <v>3.7260545493022001</v>
      </c>
      <c r="J138" s="105">
        <v>5.0224757626937304</v>
      </c>
      <c r="K138" s="105">
        <v>5.8675099077574897</v>
      </c>
      <c r="L138" s="105">
        <v>5.6036404122414103</v>
      </c>
      <c r="M138" s="105">
        <v>5.7229712331696199</v>
      </c>
      <c r="N138" s="105">
        <v>6.0358810400526997</v>
      </c>
      <c r="O138" s="105">
        <v>7.3631888274903199</v>
      </c>
      <c r="Q138" s="105">
        <v>9.8785389023128598</v>
      </c>
    </row>
    <row r="139" spans="1:17" x14ac:dyDescent="0.3">
      <c r="A139" s="103" t="s">
        <v>126</v>
      </c>
      <c r="B139" s="104">
        <v>43986</v>
      </c>
      <c r="C139" s="105">
        <v>2193.3319000000001</v>
      </c>
      <c r="D139" s="105"/>
      <c r="E139" s="105"/>
      <c r="F139" s="105">
        <v>2.35989575185824</v>
      </c>
      <c r="G139" s="105">
        <v>2.2386731824008601</v>
      </c>
      <c r="H139" s="105">
        <v>2.3715192979259299</v>
      </c>
      <c r="I139" s="105">
        <v>2.6680773020748898</v>
      </c>
      <c r="J139" s="105">
        <v>3.1265468914991201</v>
      </c>
      <c r="K139" s="105">
        <v>4.2662120879021597</v>
      </c>
      <c r="L139" s="105">
        <v>4.5806895455186503</v>
      </c>
      <c r="M139" s="105">
        <v>4.7391290923466798</v>
      </c>
      <c r="N139" s="105">
        <v>5.0969100961811202</v>
      </c>
      <c r="O139" s="105">
        <v>7.0117923408687597</v>
      </c>
      <c r="Q139" s="105">
        <v>10.0364841178232</v>
      </c>
    </row>
    <row r="140" spans="1:17" x14ac:dyDescent="0.3">
      <c r="A140" s="103" t="s">
        <v>127</v>
      </c>
      <c r="B140" s="104">
        <v>43986</v>
      </c>
      <c r="C140" s="105">
        <v>3010.9142999999999</v>
      </c>
      <c r="D140" s="105"/>
      <c r="E140" s="105"/>
      <c r="F140" s="105">
        <v>3.5352819202451</v>
      </c>
      <c r="G140" s="105">
        <v>3.8845010208838202</v>
      </c>
      <c r="H140" s="105">
        <v>3.6873454947873601</v>
      </c>
      <c r="I140" s="105">
        <v>4.0324771347103701</v>
      </c>
      <c r="J140" s="105">
        <v>4.9721547569769902</v>
      </c>
      <c r="K140" s="105">
        <v>5.9763148346916699</v>
      </c>
      <c r="L140" s="105">
        <v>5.7750210487335298</v>
      </c>
      <c r="M140" s="105">
        <v>5.9059348839286399</v>
      </c>
      <c r="N140" s="105">
        <v>6.17713484369522</v>
      </c>
      <c r="O140" s="105">
        <v>7.43495822238852</v>
      </c>
      <c r="Q140" s="105">
        <v>10.245635295304201</v>
      </c>
    </row>
    <row r="141" spans="1:17" x14ac:dyDescent="0.3">
      <c r="A141" s="103" t="s">
        <v>128</v>
      </c>
      <c r="B141" s="104">
        <v>43986</v>
      </c>
      <c r="C141" s="105">
        <v>3940.4721</v>
      </c>
      <c r="D141" s="105"/>
      <c r="E141" s="105"/>
      <c r="F141" s="105">
        <v>2.6966146986644501</v>
      </c>
      <c r="G141" s="105">
        <v>2.0431101106691201</v>
      </c>
      <c r="H141" s="105">
        <v>2.56985409026835</v>
      </c>
      <c r="I141" s="105">
        <v>3.18308996743328</v>
      </c>
      <c r="J141" s="105">
        <v>4.6765189828407898</v>
      </c>
      <c r="K141" s="105">
        <v>5.4190341631713599</v>
      </c>
      <c r="L141" s="105">
        <v>5.29670130440112</v>
      </c>
      <c r="M141" s="105">
        <v>5.4144465662466699</v>
      </c>
      <c r="N141" s="105">
        <v>5.7419927463492497</v>
      </c>
      <c r="O141" s="105">
        <v>7.1245679782051896</v>
      </c>
      <c r="Q141" s="105">
        <v>9.9527643010817695</v>
      </c>
    </row>
    <row r="142" spans="1:17" x14ac:dyDescent="0.3">
      <c r="A142" s="103" t="s">
        <v>129</v>
      </c>
      <c r="B142" s="104">
        <v>43986</v>
      </c>
      <c r="C142" s="105">
        <v>1994.7791999999999</v>
      </c>
      <c r="D142" s="105"/>
      <c r="E142" s="105"/>
      <c r="F142" s="105">
        <v>2.11168418456931</v>
      </c>
      <c r="G142" s="105">
        <v>2.2010092432635</v>
      </c>
      <c r="H142" s="105">
        <v>2.9790086639355202</v>
      </c>
      <c r="I142" s="105">
        <v>3.45238723898848</v>
      </c>
      <c r="J142" s="105">
        <v>4.3782895629033396</v>
      </c>
      <c r="K142" s="105">
        <v>4.8659386643243998</v>
      </c>
      <c r="L142" s="105">
        <v>5.1065703966803397</v>
      </c>
      <c r="M142" s="105">
        <v>5.3538259887146404</v>
      </c>
      <c r="N142" s="105">
        <v>5.7246478719850096</v>
      </c>
      <c r="O142" s="105">
        <v>7.22680727982946</v>
      </c>
      <c r="Q142" s="105">
        <v>9.9787555406948698</v>
      </c>
    </row>
    <row r="143" spans="1:17" x14ac:dyDescent="0.3">
      <c r="A143" s="103" t="s">
        <v>130</v>
      </c>
      <c r="B143" s="104">
        <v>43986</v>
      </c>
      <c r="C143" s="105">
        <v>296.49419999999998</v>
      </c>
      <c r="D143" s="105"/>
      <c r="E143" s="105"/>
      <c r="F143" s="105">
        <v>3.23795594733634</v>
      </c>
      <c r="G143" s="105">
        <v>3.0250381918020399</v>
      </c>
      <c r="H143" s="105">
        <v>3.1340324933881898</v>
      </c>
      <c r="I143" s="105">
        <v>3.6631249060936999</v>
      </c>
      <c r="J143" s="105">
        <v>5.1764006563416904</v>
      </c>
      <c r="K143" s="105">
        <v>5.7693559107436201</v>
      </c>
      <c r="L143" s="105">
        <v>5.50538066145225</v>
      </c>
      <c r="M143" s="105">
        <v>5.5733214489404403</v>
      </c>
      <c r="N143" s="105">
        <v>5.8735969532025001</v>
      </c>
      <c r="O143" s="105">
        <v>7.2453936874345297</v>
      </c>
      <c r="Q143" s="105">
        <v>10.032998433085201</v>
      </c>
    </row>
    <row r="144" spans="1:17" x14ac:dyDescent="0.3">
      <c r="A144" s="103" t="s">
        <v>131</v>
      </c>
      <c r="B144" s="104">
        <v>43986</v>
      </c>
      <c r="C144" s="105">
        <v>2150.8200000000002</v>
      </c>
      <c r="D144" s="105"/>
      <c r="E144" s="105"/>
      <c r="F144" s="105">
        <v>4.1463083582772304</v>
      </c>
      <c r="G144" s="105">
        <v>3.9117735913507201</v>
      </c>
      <c r="H144" s="105">
        <v>3.8436886457560799</v>
      </c>
      <c r="I144" s="105">
        <v>3.9439086376318002</v>
      </c>
      <c r="J144" s="105">
        <v>5.0786243539647602</v>
      </c>
      <c r="K144" s="105">
        <v>5.9214784410408798</v>
      </c>
      <c r="L144" s="105">
        <v>5.6486890030466501</v>
      </c>
      <c r="M144" s="105">
        <v>5.7483147045995802</v>
      </c>
      <c r="N144" s="105">
        <v>6.0203050945545602</v>
      </c>
      <c r="O144" s="105">
        <v>7.36952367999793</v>
      </c>
      <c r="Q144" s="105">
        <v>10.024239200034501</v>
      </c>
    </row>
    <row r="145" spans="1:17" x14ac:dyDescent="0.3">
      <c r="A145" s="103" t="s">
        <v>132</v>
      </c>
      <c r="B145" s="104">
        <v>43986</v>
      </c>
      <c r="C145" s="105">
        <v>2422.0288</v>
      </c>
      <c r="D145" s="105"/>
      <c r="E145" s="105"/>
      <c r="F145" s="105">
        <v>2.8168023684815902</v>
      </c>
      <c r="G145" s="105">
        <v>2.65692064147553</v>
      </c>
      <c r="H145" s="105">
        <v>2.77866764122887</v>
      </c>
      <c r="I145" s="105">
        <v>3.2073947054226402</v>
      </c>
      <c r="J145" s="105">
        <v>4.39873121332898</v>
      </c>
      <c r="K145" s="105">
        <v>5.0740000420339202</v>
      </c>
      <c r="L145" s="105">
        <v>5.1208017592784199</v>
      </c>
      <c r="M145" s="105">
        <v>5.2222581502723298</v>
      </c>
      <c r="N145" s="105">
        <v>5.5271701211542199</v>
      </c>
      <c r="O145" s="105">
        <v>7.0556042107309702</v>
      </c>
      <c r="Q145" s="105">
        <v>9.8833360787909896</v>
      </c>
    </row>
    <row r="146" spans="1:17" x14ac:dyDescent="0.3">
      <c r="A146" s="103" t="s">
        <v>133</v>
      </c>
      <c r="B146" s="104">
        <v>43986</v>
      </c>
      <c r="C146" s="105">
        <v>1553.0952</v>
      </c>
      <c r="D146" s="105"/>
      <c r="E146" s="105"/>
      <c r="F146" s="105">
        <v>1.8943157392041801</v>
      </c>
      <c r="G146" s="105">
        <v>2.3662734569765602</v>
      </c>
      <c r="H146" s="105">
        <v>2.5054513918258299</v>
      </c>
      <c r="I146" s="105">
        <v>2.79732138840129</v>
      </c>
      <c r="J146" s="105">
        <v>3.3883225542578401</v>
      </c>
      <c r="K146" s="105">
        <v>3.7158031870275798</v>
      </c>
      <c r="L146" s="105">
        <v>4.2364128771004701</v>
      </c>
      <c r="M146" s="105">
        <v>4.5306190116152099</v>
      </c>
      <c r="N146" s="105">
        <v>4.9215736604766098</v>
      </c>
      <c r="O146" s="105">
        <v>6.4525554985670697</v>
      </c>
      <c r="Q146" s="105">
        <v>8.4237175681206793</v>
      </c>
    </row>
    <row r="147" spans="1:17" x14ac:dyDescent="0.3">
      <c r="A147" s="103" t="s">
        <v>134</v>
      </c>
      <c r="B147" s="104">
        <v>43986</v>
      </c>
      <c r="C147" s="105">
        <v>1953.5199</v>
      </c>
      <c r="D147" s="105"/>
      <c r="E147" s="105"/>
      <c r="F147" s="105">
        <v>2.4758273755615101</v>
      </c>
      <c r="G147" s="105">
        <v>2.1777244240643499</v>
      </c>
      <c r="H147" s="105">
        <v>2.4551946420760098</v>
      </c>
      <c r="I147" s="105">
        <v>2.78291272007261</v>
      </c>
      <c r="J147" s="105">
        <v>3.4151671379009798</v>
      </c>
      <c r="K147" s="105">
        <v>4.7878755833959703</v>
      </c>
      <c r="L147" s="105">
        <v>5.0700287641593498</v>
      </c>
      <c r="M147" s="105">
        <v>5.2837580063207499</v>
      </c>
      <c r="N147" s="105">
        <v>5.62988209810693</v>
      </c>
      <c r="O147" s="105">
        <v>7.1652650209914999</v>
      </c>
      <c r="Q147" s="105">
        <v>10.0766008433463</v>
      </c>
    </row>
    <row r="148" spans="1:17" x14ac:dyDescent="0.3">
      <c r="A148" s="103" t="s">
        <v>135</v>
      </c>
      <c r="B148" s="104">
        <v>43986</v>
      </c>
      <c r="C148" s="105">
        <v>1952.4811999999999</v>
      </c>
      <c r="D148" s="105"/>
      <c r="E148" s="105"/>
      <c r="F148" s="105">
        <v>2.81181857091206</v>
      </c>
      <c r="G148" s="105">
        <v>2.8116284340761202</v>
      </c>
      <c r="H148" s="105">
        <v>2.6115464684944998</v>
      </c>
      <c r="I148" s="105">
        <v>3.2166891380831801</v>
      </c>
      <c r="J148" s="105">
        <v>3.5472889962262499</v>
      </c>
      <c r="K148" s="105">
        <v>4.5587882513935698</v>
      </c>
      <c r="L148" s="105"/>
      <c r="M148" s="105"/>
      <c r="N148" s="105"/>
      <c r="O148" s="105"/>
      <c r="Q148" s="105">
        <v>4.8259617573490798</v>
      </c>
    </row>
    <row r="149" spans="1:17" x14ac:dyDescent="0.3">
      <c r="A149" s="103" t="s">
        <v>136</v>
      </c>
      <c r="B149" s="104">
        <v>43986</v>
      </c>
      <c r="C149" s="105">
        <v>1954.1992</v>
      </c>
      <c r="D149" s="105"/>
      <c r="E149" s="105"/>
      <c r="F149" s="105">
        <v>2.5141952830045602</v>
      </c>
      <c r="G149" s="105">
        <v>2.2629161911489</v>
      </c>
      <c r="H149" s="105">
        <v>2.5149677282260101</v>
      </c>
      <c r="I149" s="105">
        <v>2.8130961390208</v>
      </c>
      <c r="J149" s="105">
        <v>3.4687014613318201</v>
      </c>
      <c r="K149" s="105">
        <v>4.8246650135310896</v>
      </c>
      <c r="L149" s="105"/>
      <c r="M149" s="105"/>
      <c r="N149" s="105"/>
      <c r="O149" s="105"/>
      <c r="Q149" s="105">
        <v>5.0213431236139003</v>
      </c>
    </row>
    <row r="150" spans="1:17" x14ac:dyDescent="0.3">
      <c r="A150" s="103" t="s">
        <v>137</v>
      </c>
      <c r="B150" s="104">
        <v>43986</v>
      </c>
      <c r="C150" s="105">
        <v>1953.8797</v>
      </c>
      <c r="D150" s="105"/>
      <c r="E150" s="105"/>
      <c r="F150" s="105">
        <v>2.5538415236847598</v>
      </c>
      <c r="G150" s="105">
        <v>2.2034858440656699</v>
      </c>
      <c r="H150" s="105">
        <v>2.4651600004998002</v>
      </c>
      <c r="I150" s="105">
        <v>2.78079508129386</v>
      </c>
      <c r="J150" s="105">
        <v>3.4166577982470701</v>
      </c>
      <c r="K150" s="105">
        <v>4.7875032295097304</v>
      </c>
      <c r="L150" s="105"/>
      <c r="M150" s="105"/>
      <c r="N150" s="105"/>
      <c r="O150" s="105"/>
      <c r="Q150" s="105">
        <v>4.9816593311115103</v>
      </c>
    </row>
    <row r="151" spans="1:17" x14ac:dyDescent="0.3">
      <c r="A151" s="103" t="s">
        <v>138</v>
      </c>
      <c r="B151" s="104">
        <v>43986</v>
      </c>
      <c r="C151" s="105">
        <v>1954.0433</v>
      </c>
      <c r="D151" s="105"/>
      <c r="E151" s="105"/>
      <c r="F151" s="105">
        <v>2.48824139861537</v>
      </c>
      <c r="G151" s="105">
        <v>2.2799143413588401</v>
      </c>
      <c r="H151" s="105">
        <v>2.5544329815551099</v>
      </c>
      <c r="I151" s="105">
        <v>2.8558416376254101</v>
      </c>
      <c r="J151" s="105">
        <v>3.39855309974249</v>
      </c>
      <c r="K151" s="105">
        <v>4.7572569174930504</v>
      </c>
      <c r="L151" s="105"/>
      <c r="M151" s="105"/>
      <c r="N151" s="105"/>
      <c r="O151" s="105"/>
      <c r="Q151" s="105">
        <v>4.9955700426745899</v>
      </c>
    </row>
    <row r="152" spans="1:17" x14ac:dyDescent="0.3">
      <c r="A152" s="103" t="s">
        <v>139</v>
      </c>
      <c r="B152" s="104">
        <v>43986</v>
      </c>
      <c r="C152" s="105">
        <v>2751.9182999999998</v>
      </c>
      <c r="D152" s="105"/>
      <c r="E152" s="105"/>
      <c r="F152" s="105">
        <v>2.4764588232309999</v>
      </c>
      <c r="G152" s="105">
        <v>2.0977591680716401</v>
      </c>
      <c r="H152" s="105">
        <v>2.31721102181461</v>
      </c>
      <c r="I152" s="105">
        <v>2.8665430987868699</v>
      </c>
      <c r="J152" s="105">
        <v>4.6392021299046799</v>
      </c>
      <c r="K152" s="105">
        <v>5.1633145507982503</v>
      </c>
      <c r="L152" s="105">
        <v>5.1700063483609702</v>
      </c>
      <c r="M152" s="105">
        <v>5.3030467318499497</v>
      </c>
      <c r="N152" s="105">
        <v>5.6130087381528</v>
      </c>
      <c r="O152" s="105">
        <v>7.1595173641207301</v>
      </c>
      <c r="Q152" s="105">
        <v>9.9957631013602999</v>
      </c>
    </row>
    <row r="153" spans="1:17" x14ac:dyDescent="0.3">
      <c r="A153" s="103" t="s">
        <v>140</v>
      </c>
      <c r="B153" s="104">
        <v>43986</v>
      </c>
      <c r="C153" s="105">
        <v>1054.2952</v>
      </c>
      <c r="D153" s="105"/>
      <c r="E153" s="105"/>
      <c r="F153" s="105">
        <v>2.9048730553363802</v>
      </c>
      <c r="G153" s="105">
        <v>2.9307358892539699</v>
      </c>
      <c r="H153" s="105">
        <v>2.94785183062212</v>
      </c>
      <c r="I153" s="105">
        <v>2.8142015484091498</v>
      </c>
      <c r="J153" s="105">
        <v>2.8375327260432202</v>
      </c>
      <c r="K153" s="105">
        <v>3.0515509797896301</v>
      </c>
      <c r="L153" s="105">
        <v>3.8989740598936198</v>
      </c>
      <c r="M153" s="105">
        <v>4.2839277194950904</v>
      </c>
      <c r="N153" s="105">
        <v>4.62472352453198</v>
      </c>
      <c r="O153" s="105"/>
      <c r="Q153" s="105">
        <v>4.8609815278161799</v>
      </c>
    </row>
    <row r="154" spans="1:17" x14ac:dyDescent="0.3">
      <c r="A154" s="103" t="s">
        <v>141</v>
      </c>
      <c r="B154" s="104">
        <v>43986</v>
      </c>
      <c r="C154" s="105">
        <v>54.770400000000002</v>
      </c>
      <c r="D154" s="105"/>
      <c r="E154" s="105"/>
      <c r="F154" s="105">
        <v>3.9989482218395498</v>
      </c>
      <c r="G154" s="105">
        <v>3.4663627663693899</v>
      </c>
      <c r="H154" s="105">
        <v>3.3628199402997301</v>
      </c>
      <c r="I154" s="105">
        <v>3.4413511648598001</v>
      </c>
      <c r="J154" s="105">
        <v>4.0878946250784303</v>
      </c>
      <c r="K154" s="105">
        <v>4.8510151527228702</v>
      </c>
      <c r="L154" s="105">
        <v>5.0155604572703298</v>
      </c>
      <c r="M154" s="105">
        <v>5.2153000702009296</v>
      </c>
      <c r="N154" s="105">
        <v>5.5962927907717104</v>
      </c>
      <c r="O154" s="105">
        <v>7.1907761470969103</v>
      </c>
      <c r="Q154" s="105">
        <v>10.082045654929001</v>
      </c>
    </row>
    <row r="155" spans="1:17" x14ac:dyDescent="0.3">
      <c r="A155" s="103" t="s">
        <v>142</v>
      </c>
      <c r="B155" s="104">
        <v>43986</v>
      </c>
      <c r="C155" s="105">
        <v>4048.6187</v>
      </c>
      <c r="D155" s="105"/>
      <c r="E155" s="105"/>
      <c r="F155" s="105">
        <v>2.30538862251084</v>
      </c>
      <c r="G155" s="105">
        <v>2.3624988256058299</v>
      </c>
      <c r="H155" s="105">
        <v>2.6834679002742901</v>
      </c>
      <c r="I155" s="105">
        <v>3.2598612222439902</v>
      </c>
      <c r="J155" s="105">
        <v>4.5201987229797798</v>
      </c>
      <c r="K155" s="105">
        <v>5.1535354093059897</v>
      </c>
      <c r="L155" s="105">
        <v>5.1766459993321803</v>
      </c>
      <c r="M155" s="105">
        <v>5.32245292597936</v>
      </c>
      <c r="N155" s="105">
        <v>5.6336687301111903</v>
      </c>
      <c r="O155" s="105">
        <v>7.1161492508716897</v>
      </c>
      <c r="Q155" s="105">
        <v>9.9276019307382004</v>
      </c>
    </row>
    <row r="156" spans="1:17" x14ac:dyDescent="0.3">
      <c r="A156" s="103" t="s">
        <v>143</v>
      </c>
      <c r="B156" s="104">
        <v>43986</v>
      </c>
      <c r="C156" s="105">
        <v>2744.7392</v>
      </c>
      <c r="D156" s="105"/>
      <c r="E156" s="105"/>
      <c r="F156" s="105">
        <v>2.1092111486904499</v>
      </c>
      <c r="G156" s="105">
        <v>2.4717447342005698</v>
      </c>
      <c r="H156" s="105">
        <v>2.6334164847722898</v>
      </c>
      <c r="I156" s="105">
        <v>3.21603948558738</v>
      </c>
      <c r="J156" s="105">
        <v>4.48503206872003</v>
      </c>
      <c r="K156" s="105">
        <v>5.4801094170798796</v>
      </c>
      <c r="L156" s="105">
        <v>5.3782831366249004</v>
      </c>
      <c r="M156" s="105">
        <v>5.4727708931670698</v>
      </c>
      <c r="N156" s="105">
        <v>5.7462271736931596</v>
      </c>
      <c r="O156" s="105">
        <v>7.2138604470624497</v>
      </c>
      <c r="Q156" s="105">
        <v>9.9866985534211192</v>
      </c>
    </row>
    <row r="157" spans="1:17" x14ac:dyDescent="0.3">
      <c r="A157" s="103" t="s">
        <v>144</v>
      </c>
      <c r="B157" s="104">
        <v>43986</v>
      </c>
      <c r="C157" s="105">
        <v>3635.3402000000001</v>
      </c>
      <c r="D157" s="105"/>
      <c r="E157" s="105"/>
      <c r="F157" s="105">
        <v>3.3316841853779899</v>
      </c>
      <c r="G157" s="105">
        <v>3.3661135649768101</v>
      </c>
      <c r="H157" s="105">
        <v>3.2322620684983101</v>
      </c>
      <c r="I157" s="105">
        <v>3.8034372384615902</v>
      </c>
      <c r="J157" s="105">
        <v>4.8145751706013602</v>
      </c>
      <c r="K157" s="105">
        <v>5.7942777171675299</v>
      </c>
      <c r="L157" s="105">
        <v>5.5840356789866403</v>
      </c>
      <c r="M157" s="105">
        <v>5.6476023061413896</v>
      </c>
      <c r="N157" s="105">
        <v>5.9083843918878403</v>
      </c>
      <c r="O157" s="105">
        <v>7.2753568414884899</v>
      </c>
      <c r="Q157" s="105">
        <v>10.009041887379301</v>
      </c>
    </row>
    <row r="158" spans="1:17" x14ac:dyDescent="0.3">
      <c r="A158" s="103" t="s">
        <v>145</v>
      </c>
      <c r="B158" s="104">
        <v>43986</v>
      </c>
      <c r="C158" s="105">
        <v>1300.2630999999999</v>
      </c>
      <c r="D158" s="105"/>
      <c r="E158" s="105"/>
      <c r="F158" s="105">
        <v>3.3267453481679001</v>
      </c>
      <c r="G158" s="105">
        <v>3.43876307409163</v>
      </c>
      <c r="H158" s="105">
        <v>3.43617784449164</v>
      </c>
      <c r="I158" s="105">
        <v>3.8822102717770699</v>
      </c>
      <c r="J158" s="105">
        <v>4.8504168866043704</v>
      </c>
      <c r="K158" s="105">
        <v>5.4838188778405597</v>
      </c>
      <c r="L158" s="105">
        <v>5.4538464109141396</v>
      </c>
      <c r="M158" s="105">
        <v>5.6268074195589204</v>
      </c>
      <c r="N158" s="105">
        <v>5.9479241811753596</v>
      </c>
      <c r="O158" s="105">
        <v>7.3536398954389099</v>
      </c>
      <c r="Q158" s="105">
        <v>7.6534166980687504</v>
      </c>
    </row>
    <row r="159" spans="1:17" x14ac:dyDescent="0.3">
      <c r="A159" s="103" t="s">
        <v>146</v>
      </c>
      <c r="B159" s="104">
        <v>43986</v>
      </c>
      <c r="C159" s="105">
        <v>2112.4254999999998</v>
      </c>
      <c r="D159" s="105"/>
      <c r="E159" s="105"/>
      <c r="F159" s="105">
        <v>2.9289773588049299</v>
      </c>
      <c r="G159" s="105">
        <v>3.1184553900571399</v>
      </c>
      <c r="H159" s="105">
        <v>3.2084089432139802</v>
      </c>
      <c r="I159" s="105">
        <v>3.3904144930712001</v>
      </c>
      <c r="J159" s="105">
        <v>4.7002172193195104</v>
      </c>
      <c r="K159" s="105">
        <v>5.3264095276412498</v>
      </c>
      <c r="L159" s="105">
        <v>5.3381307234992397</v>
      </c>
      <c r="M159" s="105">
        <v>5.4564911730311403</v>
      </c>
      <c r="N159" s="105">
        <v>5.7644432548060598</v>
      </c>
      <c r="O159" s="105">
        <v>7.2261891858013403</v>
      </c>
      <c r="Q159" s="105">
        <v>9.6152416854761604</v>
      </c>
    </row>
    <row r="160" spans="1:17" x14ac:dyDescent="0.3">
      <c r="A160" s="103" t="s">
        <v>147</v>
      </c>
      <c r="B160" s="104">
        <v>43986</v>
      </c>
      <c r="C160" s="105">
        <v>10.772600000000001</v>
      </c>
      <c r="D160" s="105"/>
      <c r="E160" s="105"/>
      <c r="F160" s="105">
        <v>2.7107818563247799</v>
      </c>
      <c r="G160" s="105">
        <v>2.37222041687864</v>
      </c>
      <c r="H160" s="105">
        <v>2.7119903408564401</v>
      </c>
      <c r="I160" s="105">
        <v>2.7619065319321998</v>
      </c>
      <c r="J160" s="105">
        <v>3.1232445354104699</v>
      </c>
      <c r="K160" s="105">
        <v>3.7661460096749102</v>
      </c>
      <c r="L160" s="105">
        <v>4.2180280991226198</v>
      </c>
      <c r="M160" s="105">
        <v>4.49846841200897</v>
      </c>
      <c r="N160" s="105">
        <v>4.79297057210169</v>
      </c>
      <c r="O160" s="105"/>
      <c r="Q160" s="105">
        <v>5.2907879924953196</v>
      </c>
    </row>
    <row r="161" spans="1:17" x14ac:dyDescent="0.3">
      <c r="A161" s="103" t="s">
        <v>148</v>
      </c>
      <c r="B161" s="104">
        <v>43986</v>
      </c>
      <c r="C161" s="105">
        <v>4897.1274000000003</v>
      </c>
      <c r="D161" s="105"/>
      <c r="E161" s="105"/>
      <c r="F161" s="105">
        <v>2.7557111923299802</v>
      </c>
      <c r="G161" s="105">
        <v>2.7568730343735202</v>
      </c>
      <c r="H161" s="105">
        <v>2.8007685410329501</v>
      </c>
      <c r="I161" s="105">
        <v>3.49454872727273</v>
      </c>
      <c r="J161" s="105">
        <v>5.0703026078232201</v>
      </c>
      <c r="K161" s="105">
        <v>5.6739757946103504</v>
      </c>
      <c r="L161" s="105">
        <v>5.4812072719834699</v>
      </c>
      <c r="M161" s="105">
        <v>5.5948487992127403</v>
      </c>
      <c r="N161" s="105">
        <v>5.9349216237647502</v>
      </c>
      <c r="O161" s="105">
        <v>7.3281237497090901</v>
      </c>
      <c r="Q161" s="105">
        <v>10.1004031450785</v>
      </c>
    </row>
    <row r="162" spans="1:17" x14ac:dyDescent="0.3">
      <c r="A162" s="103" t="s">
        <v>149</v>
      </c>
      <c r="B162" s="104">
        <v>43986</v>
      </c>
      <c r="C162" s="105">
        <v>1124.4756</v>
      </c>
      <c r="D162" s="105"/>
      <c r="E162" s="105"/>
      <c r="F162" s="105">
        <v>1.71394603524744</v>
      </c>
      <c r="G162" s="105">
        <v>0.77150481667028403</v>
      </c>
      <c r="H162" s="105">
        <v>2.2870842103266602</v>
      </c>
      <c r="I162" s="105">
        <v>2.5884361665364199</v>
      </c>
      <c r="J162" s="105">
        <v>3.3246356101983299</v>
      </c>
      <c r="K162" s="105">
        <v>4.1915187179784104</v>
      </c>
      <c r="L162" s="105">
        <v>4.5317279192747097</v>
      </c>
      <c r="M162" s="105">
        <v>4.7821641203025198</v>
      </c>
      <c r="N162" s="105">
        <v>5.1624627978367696</v>
      </c>
      <c r="O162" s="105"/>
      <c r="Q162" s="105">
        <v>6.0176945695364203</v>
      </c>
    </row>
    <row r="163" spans="1:17" x14ac:dyDescent="0.3">
      <c r="A163" s="103" t="s">
        <v>150</v>
      </c>
      <c r="B163" s="104">
        <v>43986</v>
      </c>
      <c r="C163" s="105">
        <v>260.80380000000002</v>
      </c>
      <c r="D163" s="105"/>
      <c r="E163" s="105"/>
      <c r="F163" s="105">
        <v>3.0372099925550802</v>
      </c>
      <c r="G163" s="105">
        <v>4.2700325224398501</v>
      </c>
      <c r="H163" s="105">
        <v>3.8294965462672299</v>
      </c>
      <c r="I163" s="105">
        <v>4.32768836100876</v>
      </c>
      <c r="J163" s="105">
        <v>5.4657749230491497</v>
      </c>
      <c r="K163" s="105">
        <v>5.50376867776904</v>
      </c>
      <c r="L163" s="105">
        <v>5.4851742344106196</v>
      </c>
      <c r="M163" s="105">
        <v>5.6191602154017897</v>
      </c>
      <c r="N163" s="105">
        <v>5.9225552586329497</v>
      </c>
      <c r="O163" s="105">
        <v>7.3155471769501599</v>
      </c>
      <c r="Q163" s="105">
        <v>10.0572360929091</v>
      </c>
    </row>
    <row r="164" spans="1:17" x14ac:dyDescent="0.3">
      <c r="A164" s="103" t="s">
        <v>151</v>
      </c>
      <c r="B164" s="104">
        <v>43986</v>
      </c>
      <c r="C164" s="105">
        <v>1770.9987000000001</v>
      </c>
      <c r="D164" s="105"/>
      <c r="E164" s="105"/>
      <c r="F164" s="105">
        <v>2.88972834363121</v>
      </c>
      <c r="G164" s="105">
        <v>3.2641001454368799</v>
      </c>
      <c r="H164" s="105">
        <v>3.30408314688253</v>
      </c>
      <c r="I164" s="105">
        <v>3.4474263001369101</v>
      </c>
      <c r="J164" s="105">
        <v>3.94225528209203</v>
      </c>
      <c r="K164" s="105">
        <v>4.2764001506782403</v>
      </c>
      <c r="L164" s="105">
        <v>4.7067692186901304</v>
      </c>
      <c r="M164" s="105">
        <v>4.9628245363565604</v>
      </c>
      <c r="N164" s="105">
        <v>5.2180302564150098</v>
      </c>
      <c r="O164" s="105">
        <v>3.4971453753857702</v>
      </c>
      <c r="Q164" s="105">
        <v>7.8839210662002301</v>
      </c>
    </row>
    <row r="165" spans="1:17" x14ac:dyDescent="0.3">
      <c r="A165" s="103" t="s">
        <v>152</v>
      </c>
      <c r="B165" s="104">
        <v>43986</v>
      </c>
      <c r="C165" s="105">
        <v>31.669899999999998</v>
      </c>
      <c r="D165" s="105"/>
      <c r="E165" s="105"/>
      <c r="F165" s="105">
        <v>4.6106379417584202</v>
      </c>
      <c r="G165" s="105">
        <v>4.8040373919930897</v>
      </c>
      <c r="H165" s="105">
        <v>4.6966045388998596</v>
      </c>
      <c r="I165" s="105">
        <v>4.8743512615036204</v>
      </c>
      <c r="J165" s="105">
        <v>5.6595205422250503</v>
      </c>
      <c r="K165" s="105">
        <v>5.25886630680992</v>
      </c>
      <c r="L165" s="105">
        <v>5.8112082436660701</v>
      </c>
      <c r="M165" s="105">
        <v>6.1661804634368904</v>
      </c>
      <c r="N165" s="105">
        <v>6.5565651794574098</v>
      </c>
      <c r="O165" s="105">
        <v>7.5338778101420996</v>
      </c>
      <c r="Q165" s="105">
        <v>10.6137162355627</v>
      </c>
    </row>
    <row r="166" spans="1:17" x14ac:dyDescent="0.3">
      <c r="A166" s="103" t="s">
        <v>153</v>
      </c>
      <c r="B166" s="104">
        <v>43986</v>
      </c>
      <c r="C166" s="105">
        <v>27.096800000000002</v>
      </c>
      <c r="D166" s="105"/>
      <c r="E166" s="105"/>
      <c r="F166" s="105">
        <v>2.1553633115881699</v>
      </c>
      <c r="G166" s="105">
        <v>1.7513813582173601</v>
      </c>
      <c r="H166" s="105">
        <v>2.5413376149622402</v>
      </c>
      <c r="I166" s="105">
        <v>2.7643240567310099</v>
      </c>
      <c r="J166" s="105">
        <v>3.22427847070117</v>
      </c>
      <c r="K166" s="105">
        <v>3.9452105851658801</v>
      </c>
      <c r="L166" s="105">
        <v>4.41491302385118</v>
      </c>
      <c r="M166" s="105">
        <v>4.6960321867187202</v>
      </c>
      <c r="N166" s="105">
        <v>5.0572987551137398</v>
      </c>
      <c r="O166" s="105">
        <v>6.3659165505439601</v>
      </c>
      <c r="Q166" s="105">
        <v>12.065607115235901</v>
      </c>
    </row>
    <row r="167" spans="1:17" x14ac:dyDescent="0.3">
      <c r="A167" s="103" t="s">
        <v>156</v>
      </c>
      <c r="B167" s="104">
        <v>43986</v>
      </c>
      <c r="C167" s="105">
        <v>3136.0239000000001</v>
      </c>
      <c r="D167" s="105"/>
      <c r="E167" s="105"/>
      <c r="F167" s="105">
        <v>2.2802111595465702</v>
      </c>
      <c r="G167" s="105">
        <v>2.42332231527983</v>
      </c>
      <c r="H167" s="105">
        <v>2.83395906630501</v>
      </c>
      <c r="I167" s="105">
        <v>3.4583542787191099</v>
      </c>
      <c r="J167" s="105">
        <v>4.7967222400180001</v>
      </c>
      <c r="K167" s="105">
        <v>5.4718618547329196</v>
      </c>
      <c r="L167" s="105">
        <v>5.3368722253024998</v>
      </c>
      <c r="M167" s="105">
        <v>5.4477301379166798</v>
      </c>
      <c r="N167" s="105">
        <v>5.73925559705597</v>
      </c>
      <c r="O167" s="105">
        <v>7.1526721548458498</v>
      </c>
      <c r="Q167" s="105">
        <v>9.9182566031105495</v>
      </c>
    </row>
    <row r="168" spans="1:17" x14ac:dyDescent="0.3">
      <c r="A168" s="103" t="s">
        <v>157</v>
      </c>
      <c r="B168" s="104">
        <v>43986</v>
      </c>
      <c r="C168" s="105">
        <v>42.23</v>
      </c>
      <c r="D168" s="105"/>
      <c r="E168" s="105"/>
      <c r="F168" s="105">
        <v>2.2473559821288802</v>
      </c>
      <c r="G168" s="105">
        <v>2.24763276191005</v>
      </c>
      <c r="H168" s="105">
        <v>2.76727414020234</v>
      </c>
      <c r="I168" s="105">
        <v>3.4927993035571898</v>
      </c>
      <c r="J168" s="105">
        <v>4.6437192515168801</v>
      </c>
      <c r="K168" s="105">
        <v>5.3259580991206503</v>
      </c>
      <c r="L168" s="105">
        <v>5.3233259900908996</v>
      </c>
      <c r="M168" s="105">
        <v>5.4451450811696498</v>
      </c>
      <c r="N168" s="105">
        <v>5.7728770586530196</v>
      </c>
      <c r="O168" s="105">
        <v>7.2318525914221103</v>
      </c>
      <c r="Q168" s="105">
        <v>10.008776398336099</v>
      </c>
    </row>
    <row r="169" spans="1:17" x14ac:dyDescent="0.3">
      <c r="A169" s="103" t="s">
        <v>158</v>
      </c>
      <c r="B169" s="104">
        <v>43986</v>
      </c>
      <c r="C169" s="105">
        <v>3161.1884</v>
      </c>
      <c r="D169" s="105"/>
      <c r="E169" s="105"/>
      <c r="F169" s="105">
        <v>2.3359640841160698</v>
      </c>
      <c r="G169" s="105">
        <v>2.5068312226583802</v>
      </c>
      <c r="H169" s="105">
        <v>2.9121154470155601</v>
      </c>
      <c r="I169" s="105">
        <v>3.3899394069133399</v>
      </c>
      <c r="J169" s="105">
        <v>4.9099460072407304</v>
      </c>
      <c r="K169" s="105">
        <v>5.9682233561799798</v>
      </c>
      <c r="L169" s="105">
        <v>5.6415170168957101</v>
      </c>
      <c r="M169" s="105">
        <v>5.6699516771163099</v>
      </c>
      <c r="N169" s="105">
        <v>5.9503897341696899</v>
      </c>
      <c r="O169" s="105">
        <v>7.2990753911030604</v>
      </c>
      <c r="Q169" s="105">
        <v>10.1065942061343</v>
      </c>
    </row>
    <row r="170" spans="1:17" x14ac:dyDescent="0.3">
      <c r="A170" s="103" t="s">
        <v>159</v>
      </c>
      <c r="B170" s="104">
        <v>43986</v>
      </c>
      <c r="C170" s="105">
        <v>1969.0921000000001</v>
      </c>
      <c r="D170" s="105"/>
      <c r="E170" s="105"/>
      <c r="F170" s="105">
        <v>2.6824231058665302</v>
      </c>
      <c r="G170" s="105">
        <v>2.7433968818472501</v>
      </c>
      <c r="H170" s="105">
        <v>2.8028948161282798</v>
      </c>
      <c r="I170" s="105">
        <v>2.6461147665040698</v>
      </c>
      <c r="J170" s="105">
        <v>2.6539920691274101</v>
      </c>
      <c r="K170" s="105">
        <v>2.66754261926144</v>
      </c>
      <c r="L170" s="105">
        <v>3.5362803554004798</v>
      </c>
      <c r="M170" s="105">
        <v>3.8931207107480299</v>
      </c>
      <c r="N170" s="105">
        <v>4.2285672445790103</v>
      </c>
      <c r="O170" s="105">
        <v>6.3781121407552899</v>
      </c>
      <c r="Q170" s="105">
        <v>7.9316544473757897</v>
      </c>
    </row>
    <row r="171" spans="1:17" x14ac:dyDescent="0.3">
      <c r="A171" s="103" t="s">
        <v>160</v>
      </c>
      <c r="B171" s="104">
        <v>43986</v>
      </c>
      <c r="C171" s="105">
        <v>1929.067</v>
      </c>
      <c r="D171" s="105"/>
      <c r="E171" s="105"/>
      <c r="F171" s="105">
        <v>2.78728554641217</v>
      </c>
      <c r="G171" s="105">
        <v>3.06913988466277</v>
      </c>
      <c r="H171" s="105">
        <v>2.9552520487429801</v>
      </c>
      <c r="I171" s="105">
        <v>3.4521179004347302</v>
      </c>
      <c r="J171" s="105">
        <v>5.0294316048368097</v>
      </c>
      <c r="K171" s="105">
        <v>5.9660506189439797</v>
      </c>
      <c r="L171" s="105">
        <v>5.6401138160592801</v>
      </c>
      <c r="M171" s="105">
        <v>5.6135249127333502</v>
      </c>
      <c r="N171" s="105">
        <v>5.8651050530314803</v>
      </c>
      <c r="O171" s="105">
        <v>5.7746070531227698</v>
      </c>
      <c r="Q171" s="105">
        <v>9.10410126784463</v>
      </c>
    </row>
    <row r="172" spans="1:17" x14ac:dyDescent="0.3">
      <c r="A172" s="103" t="s">
        <v>161</v>
      </c>
      <c r="B172" s="104">
        <v>43986</v>
      </c>
      <c r="C172" s="105">
        <v>3280.4715999999999</v>
      </c>
      <c r="D172" s="105"/>
      <c r="E172" s="105"/>
      <c r="F172" s="105">
        <v>2.5325555050169601</v>
      </c>
      <c r="G172" s="105">
        <v>2.6308613087321402</v>
      </c>
      <c r="H172" s="105">
        <v>2.8513598655285701</v>
      </c>
      <c r="I172" s="105">
        <v>3.36372713354233</v>
      </c>
      <c r="J172" s="105">
        <v>4.8138444360600801</v>
      </c>
      <c r="K172" s="105">
        <v>5.4503925875590804</v>
      </c>
      <c r="L172" s="105">
        <v>5.3489533411534103</v>
      </c>
      <c r="M172" s="105">
        <v>5.4758169916262602</v>
      </c>
      <c r="N172" s="105">
        <v>5.7939297982007902</v>
      </c>
      <c r="O172" s="105">
        <v>7.2452575027619801</v>
      </c>
      <c r="Q172" s="105">
        <v>9.9764516752413304</v>
      </c>
    </row>
    <row r="173" spans="1:17" x14ac:dyDescent="0.3">
      <c r="A173" s="103" t="s">
        <v>162</v>
      </c>
      <c r="B173" s="104">
        <v>43986</v>
      </c>
      <c r="C173" s="105">
        <v>1085.0769</v>
      </c>
      <c r="D173" s="105"/>
      <c r="E173" s="105"/>
      <c r="F173" s="105">
        <v>2.88974747256343</v>
      </c>
      <c r="G173" s="105">
        <v>2.7297891028127799</v>
      </c>
      <c r="H173" s="105">
        <v>2.9844516937217498</v>
      </c>
      <c r="I173" s="105">
        <v>3.0523889576644101</v>
      </c>
      <c r="J173" s="105">
        <v>3.3664701813133999</v>
      </c>
      <c r="K173" s="105">
        <v>3.8981273239841698</v>
      </c>
      <c r="L173" s="105">
        <v>4.6029630553943699</v>
      </c>
      <c r="M173" s="105">
        <v>5.0318611140671496</v>
      </c>
      <c r="N173" s="105">
        <v>5.5024281895104403</v>
      </c>
      <c r="O173" s="105"/>
      <c r="Q173" s="105">
        <v>6.1326276082775504</v>
      </c>
    </row>
    <row r="174" spans="1:17" x14ac:dyDescent="0.3">
      <c r="A174" s="139"/>
      <c r="B174" s="139"/>
      <c r="C174" s="139"/>
      <c r="D174" s="108"/>
      <c r="E174" s="108"/>
      <c r="F174" s="108" t="s">
        <v>115</v>
      </c>
      <c r="G174" s="108" t="s">
        <v>116</v>
      </c>
      <c r="H174" s="108" t="s">
        <v>117</v>
      </c>
      <c r="I174" s="108" t="s">
        <v>47</v>
      </c>
      <c r="J174" s="108" t="s">
        <v>48</v>
      </c>
      <c r="K174" s="108" t="s">
        <v>1</v>
      </c>
      <c r="L174" s="108" t="s">
        <v>2</v>
      </c>
      <c r="M174" s="108" t="s">
        <v>3</v>
      </c>
      <c r="N174" s="108" t="s">
        <v>4</v>
      </c>
      <c r="O174" s="108" t="s">
        <v>5</v>
      </c>
      <c r="Q174" s="108" t="s">
        <v>46</v>
      </c>
    </row>
    <row r="175" spans="1:17" x14ac:dyDescent="0.3">
      <c r="A175" s="139"/>
      <c r="B175" s="139"/>
      <c r="C175" s="139"/>
      <c r="D175" s="108"/>
      <c r="E175" s="108"/>
      <c r="F175" s="108" t="s">
        <v>0</v>
      </c>
      <c r="G175" s="108" t="s">
        <v>0</v>
      </c>
      <c r="H175" s="108" t="s">
        <v>0</v>
      </c>
      <c r="I175" s="108" t="s">
        <v>0</v>
      </c>
      <c r="J175" s="108" t="s">
        <v>0</v>
      </c>
      <c r="K175" s="108" t="s">
        <v>0</v>
      </c>
      <c r="L175" s="108" t="s">
        <v>0</v>
      </c>
      <c r="M175" s="108" t="s">
        <v>0</v>
      </c>
      <c r="N175" s="108" t="s">
        <v>0</v>
      </c>
      <c r="O175" s="108" t="s">
        <v>0</v>
      </c>
      <c r="Q175" s="108" t="s">
        <v>0</v>
      </c>
    </row>
    <row r="176" spans="1:17" x14ac:dyDescent="0.3">
      <c r="A176" s="108" t="s">
        <v>7</v>
      </c>
      <c r="B176" s="108" t="s">
        <v>8</v>
      </c>
      <c r="C176" s="108" t="s">
        <v>9</v>
      </c>
      <c r="D176" s="108"/>
      <c r="E176" s="108"/>
      <c r="F176" s="108"/>
      <c r="G176" s="108"/>
      <c r="H176" s="108"/>
      <c r="I176" s="108"/>
      <c r="J176" s="108"/>
      <c r="K176" s="108"/>
      <c r="L176" s="108"/>
      <c r="M176" s="108"/>
      <c r="N176" s="108"/>
      <c r="O176" s="108"/>
      <c r="Q176" s="108"/>
    </row>
    <row r="177" spans="1:17" x14ac:dyDescent="0.3">
      <c r="A177" s="102" t="s">
        <v>387</v>
      </c>
      <c r="B177" s="102"/>
      <c r="C177" s="102"/>
      <c r="D177" s="102"/>
      <c r="E177" s="102"/>
      <c r="F177" s="102"/>
      <c r="G177" s="102"/>
      <c r="H177" s="102"/>
      <c r="I177" s="102"/>
      <c r="J177" s="102"/>
      <c r="K177" s="102"/>
      <c r="L177" s="102"/>
      <c r="M177" s="102"/>
      <c r="N177" s="102"/>
      <c r="O177" s="102"/>
      <c r="Q177" s="102"/>
    </row>
    <row r="178" spans="1:17" x14ac:dyDescent="0.3">
      <c r="A178" s="103" t="s">
        <v>227</v>
      </c>
      <c r="B178" s="104">
        <v>43986</v>
      </c>
      <c r="C178" s="105">
        <v>320.62860000000001</v>
      </c>
      <c r="D178" s="105"/>
      <c r="E178" s="105"/>
      <c r="F178" s="105">
        <v>3.0397511680377902</v>
      </c>
      <c r="G178" s="105">
        <v>3.43131229496792</v>
      </c>
      <c r="H178" s="105">
        <v>3.2610826922932601</v>
      </c>
      <c r="I178" s="105">
        <v>3.6560953379204699</v>
      </c>
      <c r="J178" s="105">
        <v>5.1647686705115303</v>
      </c>
      <c r="K178" s="105">
        <v>5.5218759885140001</v>
      </c>
      <c r="L178" s="105">
        <v>5.3867031659689601</v>
      </c>
      <c r="M178" s="105">
        <v>5.4774733215862703</v>
      </c>
      <c r="N178" s="105">
        <v>5.8520208789761003</v>
      </c>
      <c r="O178" s="105">
        <v>7.2137501658272898</v>
      </c>
      <c r="Q178" s="105">
        <v>13.623586658602701</v>
      </c>
    </row>
    <row r="179" spans="1:17" x14ac:dyDescent="0.3">
      <c r="A179" s="103" t="s">
        <v>228</v>
      </c>
      <c r="B179" s="104">
        <v>43986</v>
      </c>
      <c r="C179" s="105">
        <v>2213.6468</v>
      </c>
      <c r="D179" s="105"/>
      <c r="E179" s="105"/>
      <c r="F179" s="105">
        <v>2.35967529667847</v>
      </c>
      <c r="G179" s="105">
        <v>2.4897426896631001</v>
      </c>
      <c r="H179" s="105">
        <v>2.7842953579552399</v>
      </c>
      <c r="I179" s="105">
        <v>3.4312001443400599</v>
      </c>
      <c r="J179" s="105">
        <v>4.7473113502508699</v>
      </c>
      <c r="K179" s="105">
        <v>5.6045382651820299</v>
      </c>
      <c r="L179" s="105">
        <v>5.4496851447807497</v>
      </c>
      <c r="M179" s="105">
        <v>5.5301253808544697</v>
      </c>
      <c r="N179" s="105">
        <v>5.8252762951447501</v>
      </c>
      <c r="O179" s="105">
        <v>7.2271856180110996</v>
      </c>
      <c r="Q179" s="105">
        <v>11.3847618093035</v>
      </c>
    </row>
    <row r="180" spans="1:17" x14ac:dyDescent="0.3">
      <c r="A180" s="103" t="s">
        <v>229</v>
      </c>
      <c r="B180" s="104">
        <v>43986</v>
      </c>
      <c r="C180" s="105">
        <v>2290.6550999999999</v>
      </c>
      <c r="D180" s="105"/>
      <c r="E180" s="105"/>
      <c r="F180" s="105">
        <v>1.9201849210230799</v>
      </c>
      <c r="G180" s="105">
        <v>1.92251222099538</v>
      </c>
      <c r="H180" s="105">
        <v>2.5990420312112898</v>
      </c>
      <c r="I180" s="105">
        <v>3.0069670335877001</v>
      </c>
      <c r="J180" s="105">
        <v>3.7039022998283002</v>
      </c>
      <c r="K180" s="105">
        <v>5.3688888899234701</v>
      </c>
      <c r="L180" s="105">
        <v>5.30670835746636</v>
      </c>
      <c r="M180" s="105">
        <v>5.4512607475439498</v>
      </c>
      <c r="N180" s="105">
        <v>5.7438386546871696</v>
      </c>
      <c r="O180" s="105">
        <v>7.1838647220760796</v>
      </c>
      <c r="Q180" s="105">
        <v>11.387215651438201</v>
      </c>
    </row>
    <row r="181" spans="1:17" x14ac:dyDescent="0.3">
      <c r="A181" s="103" t="s">
        <v>230</v>
      </c>
      <c r="B181" s="104">
        <v>43986</v>
      </c>
      <c r="C181" s="105">
        <v>3059.9830999999999</v>
      </c>
      <c r="D181" s="105"/>
      <c r="E181" s="105"/>
      <c r="F181" s="105">
        <v>2.41800032446959</v>
      </c>
      <c r="G181" s="105">
        <v>2.8375781809689302</v>
      </c>
      <c r="H181" s="105">
        <v>3.18693856035779</v>
      </c>
      <c r="I181" s="105">
        <v>3.4750416842177301</v>
      </c>
      <c r="J181" s="105">
        <v>4.0607618661056497</v>
      </c>
      <c r="K181" s="105">
        <v>5.2127935449087497</v>
      </c>
      <c r="L181" s="105">
        <v>5.2720478291690203</v>
      </c>
      <c r="M181" s="105">
        <v>5.4526231421968996</v>
      </c>
      <c r="N181" s="105">
        <v>5.7619246208698298</v>
      </c>
      <c r="O181" s="105">
        <v>7.1436489673301802</v>
      </c>
      <c r="Q181" s="105">
        <v>13.0673241484185</v>
      </c>
    </row>
    <row r="182" spans="1:17" x14ac:dyDescent="0.3">
      <c r="A182" s="103" t="s">
        <v>231</v>
      </c>
      <c r="B182" s="104">
        <v>43986</v>
      </c>
      <c r="C182" s="105">
        <v>2289.0637000000002</v>
      </c>
      <c r="D182" s="105"/>
      <c r="E182" s="105"/>
      <c r="F182" s="105">
        <v>1.65361124703101</v>
      </c>
      <c r="G182" s="105">
        <v>2.44970414046242</v>
      </c>
      <c r="H182" s="105">
        <v>2.7034601783913099</v>
      </c>
      <c r="I182" s="105">
        <v>3.30704806516004</v>
      </c>
      <c r="J182" s="105">
        <v>4.8546258571813299</v>
      </c>
      <c r="K182" s="105">
        <v>5.3922935476693397</v>
      </c>
      <c r="L182" s="105">
        <v>5.1821636488727201</v>
      </c>
      <c r="M182" s="105">
        <v>5.2753121343959002</v>
      </c>
      <c r="N182" s="105">
        <v>5.5555315926737299</v>
      </c>
      <c r="O182" s="105">
        <v>7.0886010999485896</v>
      </c>
      <c r="Q182" s="105">
        <v>10.838706530753299</v>
      </c>
    </row>
    <row r="183" spans="1:17" x14ac:dyDescent="0.3">
      <c r="A183" s="103" t="s">
        <v>232</v>
      </c>
      <c r="B183" s="104">
        <v>43986</v>
      </c>
      <c r="C183" s="105">
        <v>2397.8868000000002</v>
      </c>
      <c r="D183" s="105"/>
      <c r="E183" s="105"/>
      <c r="F183" s="105">
        <v>2.8071040009016701</v>
      </c>
      <c r="G183" s="105">
        <v>2.6623567074411199</v>
      </c>
      <c r="H183" s="105">
        <v>2.7785768728700999</v>
      </c>
      <c r="I183" s="105">
        <v>2.9072192853857302</v>
      </c>
      <c r="J183" s="105">
        <v>3.21296830522137</v>
      </c>
      <c r="K183" s="105">
        <v>3.8532525023469999</v>
      </c>
      <c r="L183" s="105">
        <v>4.4579471027916204</v>
      </c>
      <c r="M183" s="105">
        <v>4.7646785789447899</v>
      </c>
      <c r="N183" s="105">
        <v>5.1259072371918899</v>
      </c>
      <c r="O183" s="105">
        <v>6.8529816554147196</v>
      </c>
      <c r="Q183" s="105">
        <v>11.663701681655301</v>
      </c>
    </row>
    <row r="184" spans="1:17" x14ac:dyDescent="0.3">
      <c r="A184" s="103" t="s">
        <v>233</v>
      </c>
      <c r="B184" s="104">
        <v>43986</v>
      </c>
      <c r="C184" s="105">
        <v>2845.0452</v>
      </c>
      <c r="D184" s="105"/>
      <c r="E184" s="105"/>
      <c r="F184" s="105">
        <v>2.8008558271155302</v>
      </c>
      <c r="G184" s="105">
        <v>2.8171158824435998</v>
      </c>
      <c r="H184" s="105">
        <v>2.8698484142270901</v>
      </c>
      <c r="I184" s="105">
        <v>3.1871209796612101</v>
      </c>
      <c r="J184" s="105">
        <v>4.2277373717364002</v>
      </c>
      <c r="K184" s="105">
        <v>5.4541776678575298</v>
      </c>
      <c r="L184" s="105">
        <v>5.3019460312517603</v>
      </c>
      <c r="M184" s="105">
        <v>5.3592337906954199</v>
      </c>
      <c r="N184" s="105">
        <v>5.67617160562917</v>
      </c>
      <c r="O184" s="105">
        <v>7.1096549734207901</v>
      </c>
      <c r="Q184" s="105">
        <v>12.6872927279578</v>
      </c>
    </row>
    <row r="185" spans="1:17" x14ac:dyDescent="0.3">
      <c r="A185" s="103" t="s">
        <v>234</v>
      </c>
      <c r="B185" s="104">
        <v>43986</v>
      </c>
      <c r="C185" s="105">
        <v>2557.8243000000002</v>
      </c>
      <c r="D185" s="105"/>
      <c r="E185" s="105"/>
      <c r="F185" s="105">
        <v>2.3004593529114499</v>
      </c>
      <c r="G185" s="105">
        <v>2.24507580574392</v>
      </c>
      <c r="H185" s="105">
        <v>2.8639182914571299</v>
      </c>
      <c r="I185" s="105">
        <v>3.4756884572514801</v>
      </c>
      <c r="J185" s="105">
        <v>4.7713777792250802</v>
      </c>
      <c r="K185" s="105">
        <v>5.60184248563022</v>
      </c>
      <c r="L185" s="105">
        <v>5.3344288210601203</v>
      </c>
      <c r="M185" s="105">
        <v>5.4509373140927098</v>
      </c>
      <c r="N185" s="105">
        <v>5.7667514900482297</v>
      </c>
      <c r="O185" s="105">
        <v>7.1696476718692104</v>
      </c>
      <c r="Q185" s="105">
        <v>11.6059291853855</v>
      </c>
    </row>
    <row r="186" spans="1:17" x14ac:dyDescent="0.3">
      <c r="A186" s="103" t="s">
        <v>235</v>
      </c>
      <c r="B186" s="104">
        <v>43986</v>
      </c>
      <c r="C186" s="105">
        <v>2179.1068</v>
      </c>
      <c r="D186" s="105"/>
      <c r="E186" s="105"/>
      <c r="F186" s="105">
        <v>2.3099687196082002</v>
      </c>
      <c r="G186" s="105">
        <v>2.19017519167837</v>
      </c>
      <c r="H186" s="105">
        <v>2.3223421061807499</v>
      </c>
      <c r="I186" s="105">
        <v>2.6183760172092398</v>
      </c>
      <c r="J186" s="105">
        <v>3.0772668001209</v>
      </c>
      <c r="K186" s="105">
        <v>4.2154657075736202</v>
      </c>
      <c r="L186" s="105">
        <v>4.5292828479173401</v>
      </c>
      <c r="M186" s="105">
        <v>4.6763191348657003</v>
      </c>
      <c r="N186" s="105">
        <v>5.0193781245447502</v>
      </c>
      <c r="O186" s="105">
        <v>6.8930094298829001</v>
      </c>
      <c r="Q186" s="105">
        <v>11.4522081426291</v>
      </c>
    </row>
    <row r="187" spans="1:17" x14ac:dyDescent="0.3">
      <c r="A187" s="103" t="s">
        <v>236</v>
      </c>
      <c r="B187" s="104">
        <v>43986</v>
      </c>
      <c r="C187" s="105">
        <v>3916.5700999999999</v>
      </c>
      <c r="D187" s="105"/>
      <c r="E187" s="105"/>
      <c r="F187" s="105">
        <v>2.5984277522944601</v>
      </c>
      <c r="G187" s="105">
        <v>1.94340083360719</v>
      </c>
      <c r="H187" s="105">
        <v>2.4613441463165202</v>
      </c>
      <c r="I187" s="105">
        <v>3.0785599348536001</v>
      </c>
      <c r="J187" s="105">
        <v>4.5737622024673801</v>
      </c>
      <c r="K187" s="105">
        <v>5.3161504783317897</v>
      </c>
      <c r="L187" s="105">
        <v>5.1934524637714103</v>
      </c>
      <c r="M187" s="105">
        <v>5.3100348463501499</v>
      </c>
      <c r="N187" s="105">
        <v>5.6360219173179598</v>
      </c>
      <c r="O187" s="105">
        <v>7.0030493931905404</v>
      </c>
      <c r="Q187" s="105">
        <v>14.847253647140899</v>
      </c>
    </row>
    <row r="188" spans="1:17" x14ac:dyDescent="0.3">
      <c r="A188" s="103" t="s">
        <v>237</v>
      </c>
      <c r="B188" s="104">
        <v>43986</v>
      </c>
      <c r="C188" s="105">
        <v>1986.2810999999999</v>
      </c>
      <c r="D188" s="105"/>
      <c r="E188" s="105"/>
      <c r="F188" s="105">
        <v>2.0122883642101899</v>
      </c>
      <c r="G188" s="105">
        <v>2.10197062210848</v>
      </c>
      <c r="H188" s="105">
        <v>2.8803296188763601</v>
      </c>
      <c r="I188" s="105">
        <v>3.3537373989774499</v>
      </c>
      <c r="J188" s="105">
        <v>4.2789152390770004</v>
      </c>
      <c r="K188" s="105">
        <v>4.7628251245381996</v>
      </c>
      <c r="L188" s="105">
        <v>5.0017026812548302</v>
      </c>
      <c r="M188" s="105">
        <v>5.2487478197803501</v>
      </c>
      <c r="N188" s="105">
        <v>5.6195532705628803</v>
      </c>
      <c r="O188" s="105">
        <v>7.1384910101316299</v>
      </c>
      <c r="Q188" s="105">
        <v>6.15687705661023</v>
      </c>
    </row>
    <row r="189" spans="1:17" x14ac:dyDescent="0.3">
      <c r="A189" s="103" t="s">
        <v>238</v>
      </c>
      <c r="B189" s="104">
        <v>43986</v>
      </c>
      <c r="C189" s="105">
        <v>295.13780000000003</v>
      </c>
      <c r="D189" s="105"/>
      <c r="E189" s="105"/>
      <c r="F189" s="105">
        <v>3.1167764439787899</v>
      </c>
      <c r="G189" s="105">
        <v>2.9028395998124901</v>
      </c>
      <c r="H189" s="105">
        <v>3.01401448325253</v>
      </c>
      <c r="I189" s="105">
        <v>3.54268263394487</v>
      </c>
      <c r="J189" s="105">
        <v>5.0554238588232003</v>
      </c>
      <c r="K189" s="105">
        <v>5.6511482642330302</v>
      </c>
      <c r="L189" s="105">
        <v>5.4040497124104396</v>
      </c>
      <c r="M189" s="105">
        <v>5.4805306621088903</v>
      </c>
      <c r="N189" s="105">
        <v>5.7844264915102501</v>
      </c>
      <c r="O189" s="105">
        <v>7.1570412610404501</v>
      </c>
      <c r="Q189" s="105">
        <v>13.405853002070399</v>
      </c>
    </row>
    <row r="190" spans="1:17" x14ac:dyDescent="0.3">
      <c r="A190" s="103" t="s">
        <v>239</v>
      </c>
      <c r="B190" s="104">
        <v>43986</v>
      </c>
      <c r="C190" s="105">
        <v>2134.9895999999999</v>
      </c>
      <c r="D190" s="105"/>
      <c r="E190" s="105"/>
      <c r="F190" s="105">
        <v>4.1052357665385397</v>
      </c>
      <c r="G190" s="105">
        <v>3.8717892205378401</v>
      </c>
      <c r="H190" s="105">
        <v>3.8034800751554898</v>
      </c>
      <c r="I190" s="105">
        <v>3.9038701913689602</v>
      </c>
      <c r="J190" s="105">
        <v>5.0384578988278701</v>
      </c>
      <c r="K190" s="105">
        <v>5.8807684357612899</v>
      </c>
      <c r="L190" s="105">
        <v>5.6066715666318698</v>
      </c>
      <c r="M190" s="105">
        <v>5.6941654074127097</v>
      </c>
      <c r="N190" s="105">
        <v>5.9490849810156003</v>
      </c>
      <c r="O190" s="105">
        <v>7.2445269939493899</v>
      </c>
      <c r="Q190" s="105">
        <v>11.4502820342731</v>
      </c>
    </row>
    <row r="191" spans="1:17" x14ac:dyDescent="0.3">
      <c r="A191" s="103" t="s">
        <v>240</v>
      </c>
      <c r="B191" s="104">
        <v>43986</v>
      </c>
      <c r="C191" s="105">
        <v>2410.8310000000001</v>
      </c>
      <c r="D191" s="105"/>
      <c r="E191" s="105"/>
      <c r="F191" s="105">
        <v>2.7647748215830998</v>
      </c>
      <c r="G191" s="105">
        <v>2.6046388127706601</v>
      </c>
      <c r="H191" s="105">
        <v>2.72597690480745</v>
      </c>
      <c r="I191" s="105">
        <v>3.1524963596607201</v>
      </c>
      <c r="J191" s="105">
        <v>4.34489342776829</v>
      </c>
      <c r="K191" s="105">
        <v>5.0203625983400197</v>
      </c>
      <c r="L191" s="105">
        <v>5.0666714218282003</v>
      </c>
      <c r="M191" s="105">
        <v>5.16747184336299</v>
      </c>
      <c r="N191" s="105">
        <v>5.4715609784566697</v>
      </c>
      <c r="O191" s="105">
        <v>6.9725319139142101</v>
      </c>
      <c r="Q191" s="105">
        <v>8.7157429479994608</v>
      </c>
    </row>
    <row r="192" spans="1:17" x14ac:dyDescent="0.3">
      <c r="A192" s="103" t="s">
        <v>241</v>
      </c>
      <c r="B192" s="104">
        <v>43986</v>
      </c>
      <c r="C192" s="105">
        <v>1548.0018</v>
      </c>
      <c r="D192" s="105"/>
      <c r="E192" s="105"/>
      <c r="F192" s="105">
        <v>1.8439540556124401</v>
      </c>
      <c r="G192" s="105">
        <v>2.3166635771505502</v>
      </c>
      <c r="H192" s="105">
        <v>2.4557073990361</v>
      </c>
      <c r="I192" s="105">
        <v>2.7472939638881901</v>
      </c>
      <c r="J192" s="105">
        <v>3.3389946153389798</v>
      </c>
      <c r="K192" s="105">
        <v>3.6656393265347398</v>
      </c>
      <c r="L192" s="105">
        <v>4.1855549224172597</v>
      </c>
      <c r="M192" s="105">
        <v>4.4790897245071104</v>
      </c>
      <c r="N192" s="105">
        <v>4.8692856030548404</v>
      </c>
      <c r="O192" s="105">
        <v>6.3929968487270799</v>
      </c>
      <c r="Q192" s="105">
        <v>8.3461447754211804</v>
      </c>
    </row>
    <row r="193" spans="1:17" x14ac:dyDescent="0.3">
      <c r="A193" s="103" t="s">
        <v>242</v>
      </c>
      <c r="B193" s="104">
        <v>43986</v>
      </c>
      <c r="C193" s="105">
        <v>1939.4056</v>
      </c>
      <c r="D193" s="105"/>
      <c r="E193" s="105"/>
      <c r="F193" s="105">
        <v>2.3752637190948001</v>
      </c>
      <c r="G193" s="105">
        <v>2.0781048937581499</v>
      </c>
      <c r="H193" s="105">
        <v>2.35520140076687</v>
      </c>
      <c r="I193" s="105">
        <v>2.68275410702535</v>
      </c>
      <c r="J193" s="105">
        <v>3.3149839697336998</v>
      </c>
      <c r="K193" s="105">
        <v>4.6870730952077704</v>
      </c>
      <c r="L193" s="105">
        <v>4.9681583988049498</v>
      </c>
      <c r="M193" s="105">
        <v>5.1800634531347196</v>
      </c>
      <c r="N193" s="105">
        <v>5.5245555626410798</v>
      </c>
      <c r="O193" s="105">
        <v>7.0437854135428797</v>
      </c>
      <c r="Q193" s="105">
        <v>10.9024815262321</v>
      </c>
    </row>
    <row r="194" spans="1:17" x14ac:dyDescent="0.3">
      <c r="A194" s="103" t="s">
        <v>243</v>
      </c>
      <c r="B194" s="104">
        <v>43986</v>
      </c>
      <c r="C194" s="105">
        <v>2738.0877999999998</v>
      </c>
      <c r="D194" s="105"/>
      <c r="E194" s="105"/>
      <c r="F194" s="105">
        <v>2.40630864309699</v>
      </c>
      <c r="G194" s="105">
        <v>2.02790258659698</v>
      </c>
      <c r="H194" s="105">
        <v>2.2471523799315598</v>
      </c>
      <c r="I194" s="105">
        <v>2.7963963712313702</v>
      </c>
      <c r="J194" s="105">
        <v>4.5687252415826398</v>
      </c>
      <c r="K194" s="105">
        <v>5.0920117771391897</v>
      </c>
      <c r="L194" s="105">
        <v>5.09825672463798</v>
      </c>
      <c r="M194" s="105">
        <v>5.2303049230809</v>
      </c>
      <c r="N194" s="105">
        <v>5.5391474819050197</v>
      </c>
      <c r="O194" s="105">
        <v>7.0744859727526697</v>
      </c>
      <c r="Q194" s="105">
        <v>12.8213833265966</v>
      </c>
    </row>
    <row r="195" spans="1:17" x14ac:dyDescent="0.3">
      <c r="A195" s="103" t="s">
        <v>244</v>
      </c>
      <c r="B195" s="104">
        <v>43986</v>
      </c>
      <c r="C195" s="105">
        <v>1053.0034000000001</v>
      </c>
      <c r="D195" s="105"/>
      <c r="E195" s="105"/>
      <c r="F195" s="105">
        <v>2.7974988097426698</v>
      </c>
      <c r="G195" s="105">
        <v>2.8210468749450399</v>
      </c>
      <c r="H195" s="105">
        <v>2.8379475636142</v>
      </c>
      <c r="I195" s="105">
        <v>2.7042687602650402</v>
      </c>
      <c r="J195" s="105">
        <v>2.7273292333999302</v>
      </c>
      <c r="K195" s="105">
        <v>2.9412280127585402</v>
      </c>
      <c r="L195" s="105">
        <v>3.7873324330998499</v>
      </c>
      <c r="M195" s="105">
        <v>4.1708846284427299</v>
      </c>
      <c r="N195" s="105">
        <v>4.5100133502339697</v>
      </c>
      <c r="O195" s="105"/>
      <c r="Q195" s="105">
        <v>4.7454254965982496</v>
      </c>
    </row>
    <row r="196" spans="1:17" x14ac:dyDescent="0.3">
      <c r="A196" s="103" t="s">
        <v>245</v>
      </c>
      <c r="B196" s="104">
        <v>43986</v>
      </c>
      <c r="C196" s="105">
        <v>54.449100000000001</v>
      </c>
      <c r="D196" s="105"/>
      <c r="E196" s="105"/>
      <c r="F196" s="105">
        <v>3.9554985746659299</v>
      </c>
      <c r="G196" s="105">
        <v>3.3973926787045698</v>
      </c>
      <c r="H196" s="105">
        <v>3.2772011237471701</v>
      </c>
      <c r="I196" s="105">
        <v>3.3608693481991598</v>
      </c>
      <c r="J196" s="105">
        <v>4.0075879368187302</v>
      </c>
      <c r="K196" s="105">
        <v>4.7702611320403898</v>
      </c>
      <c r="L196" s="105">
        <v>4.9339085124011204</v>
      </c>
      <c r="M196" s="105">
        <v>5.1324091247203496</v>
      </c>
      <c r="N196" s="105">
        <v>5.51213616920543</v>
      </c>
      <c r="O196" s="105">
        <v>7.0945692079651002</v>
      </c>
      <c r="Q196" s="105">
        <v>19.807009522646801</v>
      </c>
    </row>
    <row r="197" spans="1:17" x14ac:dyDescent="0.3">
      <c r="A197" s="103" t="s">
        <v>246</v>
      </c>
      <c r="B197" s="104">
        <v>43986</v>
      </c>
      <c r="C197" s="105">
        <v>4033.7289999999998</v>
      </c>
      <c r="D197" s="105"/>
      <c r="E197" s="105"/>
      <c r="F197" s="105">
        <v>2.2532651705171598</v>
      </c>
      <c r="G197" s="105">
        <v>2.3102698614583299</v>
      </c>
      <c r="H197" s="105">
        <v>2.6310081040039002</v>
      </c>
      <c r="I197" s="105">
        <v>3.20743912355409</v>
      </c>
      <c r="J197" s="105">
        <v>4.4672984319027496</v>
      </c>
      <c r="K197" s="105">
        <v>5.1003672166894098</v>
      </c>
      <c r="L197" s="105">
        <v>5.1233161178699902</v>
      </c>
      <c r="M197" s="105">
        <v>5.26867312875439</v>
      </c>
      <c r="N197" s="105">
        <v>5.5793354462393703</v>
      </c>
      <c r="O197" s="105">
        <v>7.0547966656907102</v>
      </c>
      <c r="Q197" s="105">
        <v>13.4533399932542</v>
      </c>
    </row>
    <row r="198" spans="1:17" x14ac:dyDescent="0.3">
      <c r="A198" s="103" t="s">
        <v>247</v>
      </c>
      <c r="B198" s="104">
        <v>43986</v>
      </c>
      <c r="C198" s="105">
        <v>2733.4951000000001</v>
      </c>
      <c r="D198" s="105"/>
      <c r="E198" s="105"/>
      <c r="F198" s="105">
        <v>2.0591284460671502</v>
      </c>
      <c r="G198" s="105">
        <v>2.4218020829814502</v>
      </c>
      <c r="H198" s="105">
        <v>2.58334245969901</v>
      </c>
      <c r="I198" s="105">
        <v>3.1659899268064602</v>
      </c>
      <c r="J198" s="105">
        <v>4.4348038070606002</v>
      </c>
      <c r="K198" s="105">
        <v>5.4294697424704204</v>
      </c>
      <c r="L198" s="105">
        <v>5.3270316330216403</v>
      </c>
      <c r="M198" s="105">
        <v>5.4208430851569398</v>
      </c>
      <c r="N198" s="105">
        <v>5.6934873131015102</v>
      </c>
      <c r="O198" s="105">
        <v>7.1478027048327801</v>
      </c>
      <c r="Q198" s="105">
        <v>12.672255387542601</v>
      </c>
    </row>
    <row r="199" spans="1:17" x14ac:dyDescent="0.3">
      <c r="A199" s="103" t="s">
        <v>248</v>
      </c>
      <c r="B199" s="104">
        <v>43986</v>
      </c>
      <c r="C199" s="105">
        <v>3606.3672999999999</v>
      </c>
      <c r="D199" s="105"/>
      <c r="E199" s="105"/>
      <c r="F199" s="105">
        <v>3.1924387998950601</v>
      </c>
      <c r="G199" s="105">
        <v>3.2260766846007698</v>
      </c>
      <c r="H199" s="105">
        <v>3.0920592906512101</v>
      </c>
      <c r="I199" s="105">
        <v>3.6631538933496302</v>
      </c>
      <c r="J199" s="105">
        <v>4.6739720033797898</v>
      </c>
      <c r="K199" s="105">
        <v>5.6523437807078301</v>
      </c>
      <c r="L199" s="105">
        <v>5.4403681041771597</v>
      </c>
      <c r="M199" s="105">
        <v>5.5094329154189898</v>
      </c>
      <c r="N199" s="105">
        <v>5.7661238234324399</v>
      </c>
      <c r="O199" s="105">
        <v>7.1073942476971901</v>
      </c>
      <c r="Q199" s="105">
        <v>14.288435934214499</v>
      </c>
    </row>
    <row r="200" spans="1:17" x14ac:dyDescent="0.3">
      <c r="A200" s="103" t="s">
        <v>249</v>
      </c>
      <c r="B200" s="104">
        <v>43986</v>
      </c>
      <c r="C200" s="105">
        <v>1293.7081000000001</v>
      </c>
      <c r="D200" s="105"/>
      <c r="E200" s="105"/>
      <c r="F200" s="105">
        <v>3.2166194944757098</v>
      </c>
      <c r="G200" s="105">
        <v>3.32916020478768</v>
      </c>
      <c r="H200" s="105">
        <v>3.3260705710749701</v>
      </c>
      <c r="I200" s="105">
        <v>3.7721501783783302</v>
      </c>
      <c r="J200" s="105">
        <v>4.73993838782095</v>
      </c>
      <c r="K200" s="105">
        <v>5.3738959719381203</v>
      </c>
      <c r="L200" s="105">
        <v>5.3418220507230902</v>
      </c>
      <c r="M200" s="105">
        <v>5.5129421858774297</v>
      </c>
      <c r="N200" s="105">
        <v>5.8320714448954201</v>
      </c>
      <c r="O200" s="105">
        <v>7.1999706133353198</v>
      </c>
      <c r="Q200" s="105">
        <v>7.4862473280948398</v>
      </c>
    </row>
    <row r="201" spans="1:17" x14ac:dyDescent="0.3">
      <c r="A201" s="103" t="s">
        <v>250</v>
      </c>
      <c r="B201" s="104">
        <v>43986</v>
      </c>
      <c r="C201" s="105">
        <v>2087.1810999999998</v>
      </c>
      <c r="D201" s="105"/>
      <c r="E201" s="105"/>
      <c r="F201" s="105">
        <v>2.8349765862241099</v>
      </c>
      <c r="G201" s="105">
        <v>3.02495840686072</v>
      </c>
      <c r="H201" s="105">
        <v>3.1126692682305999</v>
      </c>
      <c r="I201" s="105">
        <v>3.2927155829044699</v>
      </c>
      <c r="J201" s="105">
        <v>4.6002453800373804</v>
      </c>
      <c r="K201" s="105">
        <v>5.2103890818026803</v>
      </c>
      <c r="L201" s="105">
        <v>5.2268303730785801</v>
      </c>
      <c r="M201" s="105">
        <v>5.3500777251902703</v>
      </c>
      <c r="N201" s="105">
        <v>5.6590190050787204</v>
      </c>
      <c r="O201" s="105">
        <v>7.1188981457827198</v>
      </c>
      <c r="Q201" s="105">
        <v>9.5366763157894692</v>
      </c>
    </row>
    <row r="202" spans="1:17" x14ac:dyDescent="0.3">
      <c r="A202" s="103" t="s">
        <v>251</v>
      </c>
      <c r="B202" s="104">
        <v>43986</v>
      </c>
      <c r="C202" s="105">
        <v>10.749000000000001</v>
      </c>
      <c r="D202" s="105"/>
      <c r="E202" s="105"/>
      <c r="F202" s="105">
        <v>2.7167339647566902</v>
      </c>
      <c r="G202" s="105">
        <v>2.1509678579963301</v>
      </c>
      <c r="H202" s="105">
        <v>2.5237146739776999</v>
      </c>
      <c r="I202" s="105">
        <v>2.59784403224252</v>
      </c>
      <c r="J202" s="105">
        <v>2.9649620015526401</v>
      </c>
      <c r="K202" s="105">
        <v>3.6128140867606802</v>
      </c>
      <c r="L202" s="105">
        <v>4.0650710152196599</v>
      </c>
      <c r="M202" s="105">
        <v>4.3419812893490803</v>
      </c>
      <c r="N202" s="105">
        <v>4.63506784157582</v>
      </c>
      <c r="O202" s="105"/>
      <c r="Q202" s="105">
        <v>5.1291744840525304</v>
      </c>
    </row>
    <row r="203" spans="1:17" x14ac:dyDescent="0.3">
      <c r="A203" s="103" t="s">
        <v>252</v>
      </c>
      <c r="B203" s="104">
        <v>43986</v>
      </c>
      <c r="C203" s="105">
        <v>4867.6900999999998</v>
      </c>
      <c r="D203" s="105"/>
      <c r="E203" s="105"/>
      <c r="F203" s="105">
        <v>2.6643842128982702</v>
      </c>
      <c r="G203" s="105">
        <v>2.6660235377003301</v>
      </c>
      <c r="H203" s="105">
        <v>2.7102669163889201</v>
      </c>
      <c r="I203" s="105">
        <v>3.40427794476755</v>
      </c>
      <c r="J203" s="105">
        <v>4.97982551446787</v>
      </c>
      <c r="K203" s="105">
        <v>5.5506298138667098</v>
      </c>
      <c r="L203" s="105">
        <v>5.3777186180201202</v>
      </c>
      <c r="M203" s="105">
        <v>5.4971310488775096</v>
      </c>
      <c r="N203" s="105">
        <v>5.8393839394739198</v>
      </c>
      <c r="O203" s="105">
        <v>7.2263541725096703</v>
      </c>
      <c r="Q203" s="105">
        <v>13.343793043367601</v>
      </c>
    </row>
    <row r="204" spans="1:17" x14ac:dyDescent="0.3">
      <c r="A204" s="103" t="s">
        <v>253</v>
      </c>
      <c r="B204" s="104">
        <v>43986</v>
      </c>
      <c r="C204" s="105">
        <v>1122.0263</v>
      </c>
      <c r="D204" s="105"/>
      <c r="E204" s="105"/>
      <c r="F204" s="105">
        <v>1.61358074548557</v>
      </c>
      <c r="G204" s="105">
        <v>0.67124827371115903</v>
      </c>
      <c r="H204" s="105">
        <v>2.1869618803655202</v>
      </c>
      <c r="I204" s="105">
        <v>2.4883948589410698</v>
      </c>
      <c r="J204" s="105">
        <v>3.2244921573894398</v>
      </c>
      <c r="K204" s="105">
        <v>4.0913039496770303</v>
      </c>
      <c r="L204" s="105">
        <v>4.4304109605847204</v>
      </c>
      <c r="M204" s="105">
        <v>4.6792725992473496</v>
      </c>
      <c r="N204" s="105">
        <v>5.0576147943828502</v>
      </c>
      <c r="O204" s="105"/>
      <c r="Q204" s="105">
        <v>5.8992847019867503</v>
      </c>
    </row>
    <row r="205" spans="1:17" x14ac:dyDescent="0.3">
      <c r="A205" s="103" t="s">
        <v>254</v>
      </c>
      <c r="B205" s="104">
        <v>43986</v>
      </c>
      <c r="C205" s="105">
        <v>259.36509999999998</v>
      </c>
      <c r="D205" s="105"/>
      <c r="E205" s="105"/>
      <c r="F205" s="105">
        <v>2.8147823112884001</v>
      </c>
      <c r="G205" s="105">
        <v>4.04963048785008</v>
      </c>
      <c r="H205" s="105">
        <v>3.6131871354134901</v>
      </c>
      <c r="I205" s="105">
        <v>4.1107104681993798</v>
      </c>
      <c r="J205" s="105">
        <v>5.2561816950796798</v>
      </c>
      <c r="K205" s="105">
        <v>5.29833919420473</v>
      </c>
      <c r="L205" s="105">
        <v>5.2786009079136802</v>
      </c>
      <c r="M205" s="105">
        <v>5.4397817300335598</v>
      </c>
      <c r="N205" s="105">
        <v>5.77696468752033</v>
      </c>
      <c r="O205" s="105">
        <v>7.2154795063580703</v>
      </c>
      <c r="Q205" s="105">
        <v>12.490500644191499</v>
      </c>
    </row>
    <row r="206" spans="1:17" x14ac:dyDescent="0.3">
      <c r="A206" s="103" t="s">
        <v>255</v>
      </c>
      <c r="B206" s="104">
        <v>43986</v>
      </c>
      <c r="C206" s="105">
        <v>1761.6543999999999</v>
      </c>
      <c r="D206" s="105"/>
      <c r="E206" s="105"/>
      <c r="F206" s="105">
        <v>2.7890120792222199</v>
      </c>
      <c r="G206" s="105">
        <v>3.1639477194765901</v>
      </c>
      <c r="H206" s="105">
        <v>3.20426208763626</v>
      </c>
      <c r="I206" s="105">
        <v>3.34703192205613</v>
      </c>
      <c r="J206" s="105">
        <v>3.84199828011953</v>
      </c>
      <c r="K206" s="105">
        <v>4.1809235705581402</v>
      </c>
      <c r="L206" s="105">
        <v>4.6335114175894203</v>
      </c>
      <c r="M206" s="105">
        <v>4.9466218249940503</v>
      </c>
      <c r="N206" s="105">
        <v>5.1882436501481299</v>
      </c>
      <c r="O206" s="105">
        <v>3.4333114373149298</v>
      </c>
      <c r="Q206" s="105">
        <v>11.5304180927566</v>
      </c>
    </row>
    <row r="207" spans="1:17" x14ac:dyDescent="0.3">
      <c r="A207" s="103" t="s">
        <v>256</v>
      </c>
      <c r="B207" s="104">
        <v>43986</v>
      </c>
      <c r="C207" s="105">
        <v>31.302399999999999</v>
      </c>
      <c r="D207" s="105"/>
      <c r="E207" s="105"/>
      <c r="F207" s="105">
        <v>4.3148756977143803</v>
      </c>
      <c r="G207" s="105">
        <v>4.4714810589221798</v>
      </c>
      <c r="H207" s="105">
        <v>4.3346238240795296</v>
      </c>
      <c r="I207" s="105">
        <v>4.5304468797416302</v>
      </c>
      <c r="J207" s="105">
        <v>5.3086435472430802</v>
      </c>
      <c r="K207" s="105">
        <v>4.9053324395851696</v>
      </c>
      <c r="L207" s="105">
        <v>5.4514965090709202</v>
      </c>
      <c r="M207" s="105">
        <v>5.8016981339604499</v>
      </c>
      <c r="N207" s="105">
        <v>6.1918747076903697</v>
      </c>
      <c r="O207" s="105">
        <v>7.2443157379335501</v>
      </c>
      <c r="Q207" s="105">
        <v>14.500887728459499</v>
      </c>
    </row>
    <row r="208" spans="1:17" x14ac:dyDescent="0.3">
      <c r="A208" s="103" t="s">
        <v>257</v>
      </c>
      <c r="B208" s="104">
        <v>43986</v>
      </c>
      <c r="C208" s="105">
        <v>27.0444</v>
      </c>
      <c r="D208" s="105"/>
      <c r="E208" s="105"/>
      <c r="F208" s="105">
        <v>2.02456097533865</v>
      </c>
      <c r="G208" s="105">
        <v>1.61977456288194</v>
      </c>
      <c r="H208" s="105">
        <v>2.4304707788597</v>
      </c>
      <c r="I208" s="105">
        <v>2.6634221246460301</v>
      </c>
      <c r="J208" s="105">
        <v>3.12111355734719</v>
      </c>
      <c r="K208" s="105">
        <v>3.8452211052861802</v>
      </c>
      <c r="L208" s="105">
        <v>4.32584006048309</v>
      </c>
      <c r="M208" s="105">
        <v>4.6152270322418998</v>
      </c>
      <c r="N208" s="105">
        <v>4.9801247728896296</v>
      </c>
      <c r="O208" s="105">
        <v>6.2933821363313402</v>
      </c>
      <c r="Q208" s="105">
        <v>11.9240404166546</v>
      </c>
    </row>
    <row r="209" spans="1:17" x14ac:dyDescent="0.3">
      <c r="A209" s="103" t="s">
        <v>260</v>
      </c>
      <c r="B209" s="104">
        <v>43986</v>
      </c>
      <c r="C209" s="105">
        <v>3120.0405000000001</v>
      </c>
      <c r="D209" s="105"/>
      <c r="E209" s="105"/>
      <c r="F209" s="105">
        <v>2.20063295301631</v>
      </c>
      <c r="G209" s="105">
        <v>2.3432840626255902</v>
      </c>
      <c r="H209" s="105">
        <v>2.7537919340449299</v>
      </c>
      <c r="I209" s="105">
        <v>3.3781544131102699</v>
      </c>
      <c r="J209" s="105">
        <v>4.7163191169579397</v>
      </c>
      <c r="K209" s="105">
        <v>5.3883611094102299</v>
      </c>
      <c r="L209" s="105">
        <v>5.25864694024839</v>
      </c>
      <c r="M209" s="105">
        <v>5.3706530218622301</v>
      </c>
      <c r="N209" s="105">
        <v>5.6617672302186399</v>
      </c>
      <c r="O209" s="105">
        <v>7.0555555702509398</v>
      </c>
      <c r="Q209" s="105">
        <v>11.4358064681667</v>
      </c>
    </row>
    <row r="210" spans="1:17" x14ac:dyDescent="0.3">
      <c r="A210" s="103" t="s">
        <v>261</v>
      </c>
      <c r="B210" s="104">
        <v>43986</v>
      </c>
      <c r="C210" s="105">
        <v>41.991900000000001</v>
      </c>
      <c r="D210" s="105"/>
      <c r="E210" s="105"/>
      <c r="F210" s="105">
        <v>2.1731675137027802</v>
      </c>
      <c r="G210" s="105">
        <v>2.1734263202527799</v>
      </c>
      <c r="H210" s="105">
        <v>2.6835302923387299</v>
      </c>
      <c r="I210" s="105">
        <v>3.4068027729965999</v>
      </c>
      <c r="J210" s="105">
        <v>4.5542910873487097</v>
      </c>
      <c r="K210" s="105">
        <v>5.2275318399074502</v>
      </c>
      <c r="L210" s="105">
        <v>5.2386950289960703</v>
      </c>
      <c r="M210" s="105">
        <v>5.3604768958912699</v>
      </c>
      <c r="N210" s="105">
        <v>5.6871755540134998</v>
      </c>
      <c r="O210" s="105">
        <v>7.13115402375798</v>
      </c>
      <c r="Q210" s="105">
        <v>13.1021525785742</v>
      </c>
    </row>
    <row r="211" spans="1:17" x14ac:dyDescent="0.3">
      <c r="A211" s="103" t="s">
        <v>262</v>
      </c>
      <c r="B211" s="104">
        <v>43986</v>
      </c>
      <c r="C211" s="105">
        <v>3141.9254000000001</v>
      </c>
      <c r="D211" s="105"/>
      <c r="E211" s="105"/>
      <c r="F211" s="105">
        <v>2.22713019884679</v>
      </c>
      <c r="G211" s="105">
        <v>2.3970758663629201</v>
      </c>
      <c r="H211" s="105">
        <v>2.8013865790291099</v>
      </c>
      <c r="I211" s="105">
        <v>3.2778922703444402</v>
      </c>
      <c r="J211" s="105">
        <v>4.7981787749922598</v>
      </c>
      <c r="K211" s="105">
        <v>5.8471861482748198</v>
      </c>
      <c r="L211" s="105">
        <v>5.5169022809034596</v>
      </c>
      <c r="M211" s="105">
        <v>5.5397307731744601</v>
      </c>
      <c r="N211" s="105">
        <v>5.8211108876577704</v>
      </c>
      <c r="O211" s="105">
        <v>7.2014996588701203</v>
      </c>
      <c r="Q211" s="105">
        <v>13.584757098175499</v>
      </c>
    </row>
    <row r="212" spans="1:17" x14ac:dyDescent="0.3">
      <c r="A212" s="103" t="s">
        <v>263</v>
      </c>
      <c r="B212" s="104">
        <v>43986</v>
      </c>
      <c r="C212" s="105">
        <v>1915.0707</v>
      </c>
      <c r="D212" s="105"/>
      <c r="E212" s="105"/>
      <c r="F212" s="105">
        <v>2.6875660239656902</v>
      </c>
      <c r="G212" s="105">
        <v>2.96953579698785</v>
      </c>
      <c r="H212" s="105">
        <v>2.8552917071839201</v>
      </c>
      <c r="I212" s="105">
        <v>3.3520789061404699</v>
      </c>
      <c r="J212" s="105">
        <v>4.9290687332175303</v>
      </c>
      <c r="K212" s="105">
        <v>5.8646803313414404</v>
      </c>
      <c r="L212" s="105">
        <v>5.5374976342549802</v>
      </c>
      <c r="M212" s="105">
        <v>5.5095955347718801</v>
      </c>
      <c r="N212" s="105">
        <v>5.7595326057782898</v>
      </c>
      <c r="O212" s="105">
        <v>5.6567374462681999</v>
      </c>
      <c r="Q212" s="105">
        <v>10.188434787871801</v>
      </c>
    </row>
    <row r="213" spans="1:17" x14ac:dyDescent="0.3">
      <c r="A213" s="103" t="s">
        <v>264</v>
      </c>
      <c r="B213" s="104">
        <v>43986</v>
      </c>
      <c r="C213" s="105">
        <v>3265.6878000000002</v>
      </c>
      <c r="D213" s="105"/>
      <c r="E213" s="105"/>
      <c r="F213" s="105">
        <v>2.4322377830922099</v>
      </c>
      <c r="G213" s="105">
        <v>2.5309581114128701</v>
      </c>
      <c r="H213" s="105">
        <v>2.7512676166517598</v>
      </c>
      <c r="I213" s="105">
        <v>3.2635597680108202</v>
      </c>
      <c r="J213" s="105">
        <v>4.7134540902363202</v>
      </c>
      <c r="K213" s="105">
        <v>5.3305301246857102</v>
      </c>
      <c r="L213" s="105">
        <v>5.2322080104703996</v>
      </c>
      <c r="M213" s="105">
        <v>5.3760324905644001</v>
      </c>
      <c r="N213" s="105">
        <v>5.7020562546827698</v>
      </c>
      <c r="O213" s="105">
        <v>7.1657360692351499</v>
      </c>
      <c r="Q213" s="105">
        <v>13.301125491530801</v>
      </c>
    </row>
    <row r="214" spans="1:17" x14ac:dyDescent="0.3">
      <c r="A214" s="103" t="s">
        <v>265</v>
      </c>
      <c r="B214" s="104">
        <v>43986</v>
      </c>
      <c r="C214" s="105">
        <v>1083.8946000000001</v>
      </c>
      <c r="D214" s="105"/>
      <c r="E214" s="105"/>
      <c r="F214" s="105">
        <v>2.8053315185055898</v>
      </c>
      <c r="G214" s="105">
        <v>2.6474200181839298</v>
      </c>
      <c r="H214" s="105">
        <v>2.9039082760367401</v>
      </c>
      <c r="I214" s="105">
        <v>2.9720637369631802</v>
      </c>
      <c r="J214" s="105">
        <v>3.2860352655958298</v>
      </c>
      <c r="K214" s="105">
        <v>3.8181551631876198</v>
      </c>
      <c r="L214" s="105">
        <v>4.5216708949445499</v>
      </c>
      <c r="M214" s="105">
        <v>4.9513707792138399</v>
      </c>
      <c r="N214" s="105">
        <v>5.4200198343798904</v>
      </c>
      <c r="O214" s="105"/>
      <c r="Q214" s="105">
        <v>6.0473810914339499</v>
      </c>
    </row>
    <row r="215" spans="1:17" x14ac:dyDescent="0.3">
      <c r="A215" s="139"/>
      <c r="B215" s="139"/>
      <c r="C215" s="139"/>
      <c r="D215" s="108"/>
      <c r="E215" s="108"/>
      <c r="F215" s="108"/>
      <c r="G215" s="108"/>
      <c r="H215" s="108"/>
      <c r="I215" s="108"/>
      <c r="J215" s="108"/>
      <c r="K215" s="108"/>
      <c r="L215" s="108"/>
      <c r="M215" s="108"/>
      <c r="N215" s="108" t="s">
        <v>4</v>
      </c>
      <c r="O215" s="108" t="s">
        <v>5</v>
      </c>
      <c r="P215" s="108" t="s">
        <v>6</v>
      </c>
      <c r="Q215" s="108" t="s">
        <v>46</v>
      </c>
    </row>
    <row r="216" spans="1:17" x14ac:dyDescent="0.3">
      <c r="A216" s="139"/>
      <c r="B216" s="139"/>
      <c r="C216" s="139"/>
      <c r="D216" s="108"/>
      <c r="E216" s="108"/>
      <c r="F216" s="108"/>
      <c r="G216" s="108"/>
      <c r="H216" s="108"/>
      <c r="I216" s="108"/>
      <c r="J216" s="108"/>
      <c r="K216" s="108"/>
      <c r="L216" s="108"/>
      <c r="M216" s="108"/>
      <c r="N216" s="108" t="s">
        <v>0</v>
      </c>
      <c r="O216" s="108" t="s">
        <v>0</v>
      </c>
      <c r="P216" s="108" t="s">
        <v>0</v>
      </c>
      <c r="Q216" s="108" t="s">
        <v>0</v>
      </c>
    </row>
    <row r="217" spans="1:17" x14ac:dyDescent="0.3">
      <c r="A217" s="108" t="s">
        <v>7</v>
      </c>
      <c r="B217" s="108" t="s">
        <v>8</v>
      </c>
      <c r="C217" s="108" t="s">
        <v>9</v>
      </c>
      <c r="D217" s="108"/>
      <c r="E217" s="108"/>
      <c r="F217" s="108"/>
      <c r="G217" s="108"/>
      <c r="H217" s="108"/>
      <c r="I217" s="108"/>
      <c r="J217" s="108"/>
      <c r="K217" s="108"/>
      <c r="L217" s="108"/>
      <c r="M217" s="108"/>
      <c r="N217" s="108"/>
      <c r="O217" s="108"/>
      <c r="P217" s="108"/>
      <c r="Q217" s="108"/>
    </row>
    <row r="218" spans="1:17" x14ac:dyDescent="0.3">
      <c r="A218" s="102" t="s">
        <v>386</v>
      </c>
      <c r="B218" s="102"/>
      <c r="C218" s="102"/>
      <c r="D218" s="102"/>
      <c r="E218" s="102"/>
      <c r="F218" s="102"/>
      <c r="G218" s="102"/>
      <c r="H218" s="102"/>
      <c r="I218" s="102"/>
      <c r="J218" s="102"/>
      <c r="K218" s="102"/>
      <c r="L218" s="102"/>
      <c r="M218" s="102"/>
      <c r="N218" s="102"/>
      <c r="O218" s="102"/>
      <c r="P218" s="102"/>
      <c r="Q218" s="102"/>
    </row>
    <row r="219" spans="1:17" x14ac:dyDescent="0.3">
      <c r="A219" s="103" t="s">
        <v>163</v>
      </c>
      <c r="B219" s="104">
        <v>43986</v>
      </c>
      <c r="C219" s="105">
        <v>37.31</v>
      </c>
      <c r="D219" s="105"/>
      <c r="E219" s="105"/>
      <c r="F219" s="105"/>
      <c r="G219" s="105"/>
      <c r="H219" s="105"/>
      <c r="I219" s="105"/>
      <c r="J219" s="105"/>
      <c r="K219" s="105"/>
      <c r="L219" s="105"/>
      <c r="M219" s="105"/>
      <c r="N219" s="105">
        <v>-11.409519584839501</v>
      </c>
      <c r="O219" s="105">
        <v>1.73429719420122</v>
      </c>
      <c r="P219" s="105">
        <v>7.6082425108689202</v>
      </c>
      <c r="Q219" s="105">
        <v>18.986553013514701</v>
      </c>
    </row>
    <row r="220" spans="1:17" x14ac:dyDescent="0.3">
      <c r="A220" s="103" t="s">
        <v>164</v>
      </c>
      <c r="B220" s="104">
        <v>43986</v>
      </c>
      <c r="C220" s="105">
        <v>30.4</v>
      </c>
      <c r="D220" s="105"/>
      <c r="E220" s="105"/>
      <c r="F220" s="105"/>
      <c r="G220" s="105"/>
      <c r="H220" s="105"/>
      <c r="I220" s="105"/>
      <c r="J220" s="105"/>
      <c r="K220" s="105"/>
      <c r="L220" s="105"/>
      <c r="M220" s="105"/>
      <c r="N220" s="105">
        <v>-9.8455429568463106</v>
      </c>
      <c r="O220" s="105">
        <v>2.74651139860612</v>
      </c>
      <c r="P220" s="105">
        <v>8.5620455078583095</v>
      </c>
      <c r="Q220" s="105">
        <v>20.729772297459501</v>
      </c>
    </row>
    <row r="221" spans="1:17" x14ac:dyDescent="0.3">
      <c r="A221" s="103" t="s">
        <v>165</v>
      </c>
      <c r="B221" s="104">
        <v>43986</v>
      </c>
      <c r="C221" s="105">
        <v>46.279800000000002</v>
      </c>
      <c r="D221" s="105"/>
      <c r="E221" s="105"/>
      <c r="F221" s="105"/>
      <c r="G221" s="105"/>
      <c r="H221" s="105"/>
      <c r="I221" s="105"/>
      <c r="J221" s="105"/>
      <c r="K221" s="105"/>
      <c r="L221" s="105"/>
      <c r="M221" s="105"/>
      <c r="N221" s="105">
        <v>-7.4957005201090299</v>
      </c>
      <c r="O221" s="105">
        <v>6.7826412357018198</v>
      </c>
      <c r="P221" s="105">
        <v>10.0262020616528</v>
      </c>
      <c r="Q221" s="105">
        <v>28.3130664487751</v>
      </c>
    </row>
    <row r="222" spans="1:17" x14ac:dyDescent="0.3">
      <c r="A222" s="103" t="s">
        <v>166</v>
      </c>
      <c r="B222" s="104">
        <v>43986</v>
      </c>
      <c r="C222" s="105">
        <v>40.799999999999997</v>
      </c>
      <c r="D222" s="105"/>
      <c r="E222" s="105"/>
      <c r="F222" s="105"/>
      <c r="G222" s="105"/>
      <c r="H222" s="105"/>
      <c r="I222" s="105"/>
      <c r="J222" s="105"/>
      <c r="K222" s="105"/>
      <c r="L222" s="105"/>
      <c r="M222" s="105"/>
      <c r="N222" s="105">
        <v>-15.8502049602752</v>
      </c>
      <c r="O222" s="105">
        <v>-3.8153948420390802</v>
      </c>
      <c r="P222" s="105">
        <v>2.26825659742389</v>
      </c>
      <c r="Q222" s="105">
        <v>0.31274073831740001</v>
      </c>
    </row>
    <row r="223" spans="1:17" x14ac:dyDescent="0.3">
      <c r="A223" s="103" t="s">
        <v>167</v>
      </c>
      <c r="B223" s="104">
        <v>43986</v>
      </c>
      <c r="C223" s="105">
        <v>38.462000000000003</v>
      </c>
      <c r="D223" s="105"/>
      <c r="E223" s="105"/>
      <c r="F223" s="105"/>
      <c r="G223" s="105"/>
      <c r="H223" s="105"/>
      <c r="I223" s="105"/>
      <c r="J223" s="105"/>
      <c r="K223" s="105"/>
      <c r="L223" s="105"/>
      <c r="M223" s="105"/>
      <c r="N223" s="105">
        <v>-7.0458873265397699</v>
      </c>
      <c r="O223" s="105">
        <v>3.0012924513683599</v>
      </c>
      <c r="P223" s="105">
        <v>6.2086477286248902</v>
      </c>
      <c r="Q223" s="105">
        <v>16.946503131071701</v>
      </c>
    </row>
    <row r="224" spans="1:17" x14ac:dyDescent="0.3">
      <c r="A224" s="103" t="s">
        <v>168</v>
      </c>
      <c r="B224" s="104">
        <v>43986</v>
      </c>
      <c r="C224" s="105">
        <v>8.6</v>
      </c>
      <c r="D224" s="105"/>
      <c r="E224" s="105"/>
      <c r="F224" s="105"/>
      <c r="G224" s="105"/>
      <c r="H224" s="105"/>
      <c r="I224" s="105"/>
      <c r="J224" s="105"/>
      <c r="K224" s="105"/>
      <c r="L224" s="105"/>
      <c r="M224" s="105"/>
      <c r="N224" s="105">
        <v>-2.5976396908205399</v>
      </c>
      <c r="O224" s="105"/>
      <c r="P224" s="105"/>
      <c r="Q224" s="105">
        <v>-6.1124401913875603</v>
      </c>
    </row>
    <row r="225" spans="1:17" x14ac:dyDescent="0.3">
      <c r="A225" s="103" t="s">
        <v>169</v>
      </c>
      <c r="B225" s="104">
        <v>43986</v>
      </c>
      <c r="C225" s="105">
        <v>10.4</v>
      </c>
      <c r="D225" s="105"/>
      <c r="E225" s="105"/>
      <c r="F225" s="105"/>
      <c r="G225" s="105"/>
      <c r="H225" s="105"/>
      <c r="I225" s="105"/>
      <c r="J225" s="105"/>
      <c r="K225" s="105"/>
      <c r="L225" s="105"/>
      <c r="M225" s="105"/>
      <c r="N225" s="105">
        <v>-5.4396423248882302</v>
      </c>
      <c r="O225" s="105"/>
      <c r="P225" s="105"/>
      <c r="Q225" s="105">
        <v>2.4579124579124598</v>
      </c>
    </row>
    <row r="226" spans="1:17" x14ac:dyDescent="0.3">
      <c r="A226" s="103" t="s">
        <v>170</v>
      </c>
      <c r="B226" s="104">
        <v>43986</v>
      </c>
      <c r="C226" s="105">
        <v>55.73</v>
      </c>
      <c r="D226" s="105"/>
      <c r="E226" s="105"/>
      <c r="F226" s="105"/>
      <c r="G226" s="105"/>
      <c r="H226" s="105"/>
      <c r="I226" s="105"/>
      <c r="J226" s="105"/>
      <c r="K226" s="105"/>
      <c r="L226" s="105"/>
      <c r="M226" s="105"/>
      <c r="N226" s="105">
        <v>-2.1706372158292599</v>
      </c>
      <c r="O226" s="105">
        <v>5.1772990974125097</v>
      </c>
      <c r="P226" s="105">
        <v>9.2521342374231601</v>
      </c>
      <c r="Q226" s="105">
        <v>18.629153665057501</v>
      </c>
    </row>
    <row r="227" spans="1:17" x14ac:dyDescent="0.3">
      <c r="A227" s="103" t="s">
        <v>171</v>
      </c>
      <c r="B227" s="104">
        <v>43986</v>
      </c>
      <c r="C227" s="105">
        <v>64.66</v>
      </c>
      <c r="D227" s="105"/>
      <c r="E227" s="105"/>
      <c r="F227" s="105"/>
      <c r="G227" s="105"/>
      <c r="H227" s="105"/>
      <c r="I227" s="105"/>
      <c r="J227" s="105"/>
      <c r="K227" s="105"/>
      <c r="L227" s="105"/>
      <c r="M227" s="105"/>
      <c r="N227" s="105">
        <v>-8.6228859685286707</v>
      </c>
      <c r="O227" s="105">
        <v>5.0859233101813999</v>
      </c>
      <c r="P227" s="105">
        <v>8.4627644869980703</v>
      </c>
      <c r="Q227" s="105">
        <v>15.6813176784633</v>
      </c>
    </row>
    <row r="228" spans="1:17" x14ac:dyDescent="0.3">
      <c r="A228" s="103" t="s">
        <v>172</v>
      </c>
      <c r="B228" s="104">
        <v>43986</v>
      </c>
      <c r="C228" s="105">
        <v>45.472000000000001</v>
      </c>
      <c r="D228" s="105"/>
      <c r="E228" s="105"/>
      <c r="F228" s="105"/>
      <c r="G228" s="105"/>
      <c r="H228" s="105"/>
      <c r="I228" s="105"/>
      <c r="J228" s="105"/>
      <c r="K228" s="105"/>
      <c r="L228" s="105"/>
      <c r="M228" s="105"/>
      <c r="N228" s="105">
        <v>-12.6267460645326</v>
      </c>
      <c r="O228" s="105">
        <v>1.1723301835506399</v>
      </c>
      <c r="P228" s="105">
        <v>8.9237913857673306</v>
      </c>
      <c r="Q228" s="105">
        <v>18.870621775303199</v>
      </c>
    </row>
    <row r="229" spans="1:17" x14ac:dyDescent="0.3">
      <c r="A229" s="103" t="s">
        <v>173</v>
      </c>
      <c r="B229" s="104">
        <v>43986</v>
      </c>
      <c r="C229" s="105">
        <v>43.32</v>
      </c>
      <c r="D229" s="105"/>
      <c r="E229" s="105"/>
      <c r="F229" s="105"/>
      <c r="G229" s="105"/>
      <c r="H229" s="105"/>
      <c r="I229" s="105"/>
      <c r="J229" s="105"/>
      <c r="K229" s="105"/>
      <c r="L229" s="105"/>
      <c r="M229" s="105"/>
      <c r="N229" s="105">
        <v>-15.4473390771146</v>
      </c>
      <c r="O229" s="105">
        <v>-1.01906230372275</v>
      </c>
      <c r="P229" s="105">
        <v>3.9360015777582098</v>
      </c>
      <c r="Q229" s="105">
        <v>13.3895178968972</v>
      </c>
    </row>
    <row r="230" spans="1:17" x14ac:dyDescent="0.3">
      <c r="A230" s="103" t="s">
        <v>174</v>
      </c>
      <c r="B230" s="104">
        <v>43986</v>
      </c>
      <c r="C230" s="105">
        <v>13.1511</v>
      </c>
      <c r="D230" s="105"/>
      <c r="E230" s="105"/>
      <c r="F230" s="105"/>
      <c r="G230" s="105"/>
      <c r="H230" s="105"/>
      <c r="I230" s="105"/>
      <c r="J230" s="105"/>
      <c r="K230" s="105"/>
      <c r="L230" s="105"/>
      <c r="M230" s="105"/>
      <c r="N230" s="105">
        <v>-16.116649584611899</v>
      </c>
      <c r="O230" s="105">
        <v>-0.83632353037478002</v>
      </c>
      <c r="P230" s="105"/>
      <c r="Q230" s="105">
        <v>7.1084765142150799</v>
      </c>
    </row>
    <row r="231" spans="1:17" x14ac:dyDescent="0.3">
      <c r="A231" s="103" t="s">
        <v>175</v>
      </c>
      <c r="B231" s="104">
        <v>43986</v>
      </c>
      <c r="C231" s="105">
        <v>483.13170000000002</v>
      </c>
      <c r="D231" s="105"/>
      <c r="E231" s="105"/>
      <c r="F231" s="105"/>
      <c r="G231" s="105"/>
      <c r="H231" s="105"/>
      <c r="I231" s="105"/>
      <c r="J231" s="105"/>
      <c r="K231" s="105"/>
      <c r="L231" s="105"/>
      <c r="M231" s="105"/>
      <c r="N231" s="105">
        <v>-21.3609249384251</v>
      </c>
      <c r="O231" s="105">
        <v>-2.9222526440719498</v>
      </c>
      <c r="P231" s="105">
        <v>2.8732230266733598</v>
      </c>
      <c r="Q231" s="105">
        <v>13.3450356931329</v>
      </c>
    </row>
    <row r="232" spans="1:17" x14ac:dyDescent="0.3">
      <c r="A232" s="103" t="s">
        <v>176</v>
      </c>
      <c r="B232" s="104">
        <v>43986</v>
      </c>
      <c r="C232" s="105">
        <v>311.23700000000002</v>
      </c>
      <c r="D232" s="105"/>
      <c r="E232" s="105"/>
      <c r="F232" s="105"/>
      <c r="G232" s="105"/>
      <c r="H232" s="105"/>
      <c r="I232" s="105"/>
      <c r="J232" s="105"/>
      <c r="K232" s="105"/>
      <c r="L232" s="105"/>
      <c r="M232" s="105"/>
      <c r="N232" s="105">
        <v>-19.532009592240001</v>
      </c>
      <c r="O232" s="105">
        <v>-0.65665995693330703</v>
      </c>
      <c r="P232" s="105">
        <v>6.7342953164673496</v>
      </c>
      <c r="Q232" s="105">
        <v>15.0776154946936</v>
      </c>
    </row>
    <row r="233" spans="1:17" x14ac:dyDescent="0.3">
      <c r="A233" s="103" t="s">
        <v>177</v>
      </c>
      <c r="B233" s="104">
        <v>43986</v>
      </c>
      <c r="C233" s="105">
        <v>431.5</v>
      </c>
      <c r="D233" s="105"/>
      <c r="E233" s="105"/>
      <c r="F233" s="105"/>
      <c r="G233" s="105"/>
      <c r="H233" s="105"/>
      <c r="I233" s="105"/>
      <c r="J233" s="105"/>
      <c r="K233" s="105"/>
      <c r="L233" s="105"/>
      <c r="M233" s="105"/>
      <c r="N233" s="105">
        <v>-22.8281192042821</v>
      </c>
      <c r="O233" s="105">
        <v>-4.9030451535046202</v>
      </c>
      <c r="P233" s="105">
        <v>2.24118784047482</v>
      </c>
      <c r="Q233" s="105">
        <v>10.344191373102101</v>
      </c>
    </row>
    <row r="234" spans="1:17" x14ac:dyDescent="0.3">
      <c r="A234" s="103" t="s">
        <v>178</v>
      </c>
      <c r="B234" s="104">
        <v>43986</v>
      </c>
      <c r="C234" s="105">
        <v>33.003</v>
      </c>
      <c r="D234" s="105"/>
      <c r="E234" s="105"/>
      <c r="F234" s="105"/>
      <c r="G234" s="105"/>
      <c r="H234" s="105"/>
      <c r="I234" s="105"/>
      <c r="J234" s="105"/>
      <c r="K234" s="105"/>
      <c r="L234" s="105"/>
      <c r="M234" s="105"/>
      <c r="N234" s="105">
        <v>-16.659093679015701</v>
      </c>
      <c r="O234" s="105">
        <v>-3.12224848588383</v>
      </c>
      <c r="P234" s="105">
        <v>5.05777432789972</v>
      </c>
      <c r="Q234" s="105">
        <v>12.7363256107084</v>
      </c>
    </row>
    <row r="235" spans="1:17" x14ac:dyDescent="0.3">
      <c r="A235" s="103" t="s">
        <v>179</v>
      </c>
      <c r="B235" s="104">
        <v>43986</v>
      </c>
      <c r="C235" s="105">
        <v>349.34</v>
      </c>
      <c r="D235" s="105"/>
      <c r="E235" s="105"/>
      <c r="F235" s="105"/>
      <c r="G235" s="105"/>
      <c r="H235" s="105"/>
      <c r="I235" s="105"/>
      <c r="J235" s="105"/>
      <c r="K235" s="105"/>
      <c r="L235" s="105"/>
      <c r="M235" s="105"/>
      <c r="N235" s="105">
        <v>-15.8249578974534</v>
      </c>
      <c r="O235" s="105">
        <v>0.86002495734577</v>
      </c>
      <c r="P235" s="105">
        <v>6.2346698325328704</v>
      </c>
      <c r="Q235" s="105">
        <v>16.108149051258899</v>
      </c>
    </row>
    <row r="236" spans="1:17" x14ac:dyDescent="0.3">
      <c r="A236" s="103" t="s">
        <v>180</v>
      </c>
      <c r="B236" s="104">
        <v>43986</v>
      </c>
      <c r="C236" s="105">
        <v>9.1</v>
      </c>
      <c r="D236" s="105"/>
      <c r="E236" s="105"/>
      <c r="F236" s="105"/>
      <c r="G236" s="105"/>
      <c r="H236" s="105"/>
      <c r="I236" s="105"/>
      <c r="J236" s="105"/>
      <c r="K236" s="105"/>
      <c r="L236" s="105"/>
      <c r="M236" s="105"/>
      <c r="N236" s="105">
        <v>-19.344697904717599</v>
      </c>
      <c r="O236" s="105"/>
      <c r="P236" s="105"/>
      <c r="Q236" s="105">
        <v>-4.0858208955223896</v>
      </c>
    </row>
    <row r="237" spans="1:17" x14ac:dyDescent="0.3">
      <c r="A237" s="103" t="s">
        <v>181</v>
      </c>
      <c r="B237" s="104">
        <v>43986</v>
      </c>
      <c r="C237" s="105">
        <v>25.62</v>
      </c>
      <c r="D237" s="105"/>
      <c r="E237" s="105"/>
      <c r="F237" s="105"/>
      <c r="G237" s="105"/>
      <c r="H237" s="105"/>
      <c r="I237" s="105"/>
      <c r="J237" s="105"/>
      <c r="K237" s="105"/>
      <c r="L237" s="105"/>
      <c r="M237" s="105"/>
      <c r="N237" s="105">
        <v>-8.8984787646737704</v>
      </c>
      <c r="O237" s="105">
        <v>1.21027640723646</v>
      </c>
      <c r="P237" s="105">
        <v>5.6138478379857704</v>
      </c>
      <c r="Q237" s="105">
        <v>23.185441236274901</v>
      </c>
    </row>
    <row r="238" spans="1:17" x14ac:dyDescent="0.3">
      <c r="A238" s="103" t="s">
        <v>182</v>
      </c>
      <c r="B238" s="104">
        <v>43986</v>
      </c>
      <c r="C238" s="105">
        <v>48.02</v>
      </c>
      <c r="D238" s="105"/>
      <c r="E238" s="105"/>
      <c r="F238" s="105"/>
      <c r="G238" s="105"/>
      <c r="H238" s="105"/>
      <c r="I238" s="105"/>
      <c r="J238" s="105"/>
      <c r="K238" s="105"/>
      <c r="L238" s="105"/>
      <c r="M238" s="105"/>
      <c r="N238" s="105">
        <v>-22.511687574782002</v>
      </c>
      <c r="O238" s="105">
        <v>-2.6099939797366298</v>
      </c>
      <c r="P238" s="105">
        <v>4.0167679065456197</v>
      </c>
      <c r="Q238" s="105">
        <v>15.5135545050306</v>
      </c>
    </row>
    <row r="239" spans="1:17" x14ac:dyDescent="0.3">
      <c r="A239" s="103" t="s">
        <v>183</v>
      </c>
      <c r="B239" s="104">
        <v>43986</v>
      </c>
      <c r="C239" s="105">
        <v>8.51</v>
      </c>
      <c r="D239" s="105"/>
      <c r="E239" s="105"/>
      <c r="F239" s="105"/>
      <c r="G239" s="105"/>
      <c r="H239" s="105"/>
      <c r="I239" s="105"/>
      <c r="J239" s="105"/>
      <c r="K239" s="105"/>
      <c r="L239" s="105"/>
      <c r="M239" s="105"/>
      <c r="N239" s="105">
        <v>-15.616284044690699</v>
      </c>
      <c r="O239" s="105"/>
      <c r="P239" s="105"/>
      <c r="Q239" s="105">
        <v>-6.1175478065241897</v>
      </c>
    </row>
    <row r="240" spans="1:17" x14ac:dyDescent="0.3">
      <c r="A240" s="103" t="s">
        <v>184</v>
      </c>
      <c r="B240" s="104">
        <v>43986</v>
      </c>
      <c r="C240" s="105">
        <v>51.81</v>
      </c>
      <c r="D240" s="105"/>
      <c r="E240" s="105"/>
      <c r="F240" s="105"/>
      <c r="G240" s="105"/>
      <c r="H240" s="105"/>
      <c r="I240" s="105"/>
      <c r="J240" s="105"/>
      <c r="K240" s="105"/>
      <c r="L240" s="105"/>
      <c r="M240" s="105"/>
      <c r="N240" s="105">
        <v>-9.6335891682269299</v>
      </c>
      <c r="O240" s="105">
        <v>4.16611278068173</v>
      </c>
      <c r="P240" s="105">
        <v>8.9505042522524807</v>
      </c>
      <c r="Q240" s="105">
        <v>21.873342758703402</v>
      </c>
    </row>
    <row r="241" spans="1:17" x14ac:dyDescent="0.3">
      <c r="A241" s="103" t="s">
        <v>185</v>
      </c>
      <c r="B241" s="104">
        <v>43986</v>
      </c>
      <c r="C241" s="105">
        <v>8.7570999999999994</v>
      </c>
      <c r="D241" s="105"/>
      <c r="E241" s="105"/>
      <c r="F241" s="105"/>
      <c r="G241" s="105"/>
      <c r="H241" s="105"/>
      <c r="I241" s="105"/>
      <c r="J241" s="105"/>
      <c r="K241" s="105"/>
      <c r="L241" s="105"/>
      <c r="M241" s="105"/>
      <c r="N241" s="105"/>
      <c r="O241" s="105"/>
      <c r="P241" s="105"/>
      <c r="Q241" s="105">
        <v>-19.724282608695699</v>
      </c>
    </row>
    <row r="242" spans="1:17" x14ac:dyDescent="0.3">
      <c r="A242" s="103" t="s">
        <v>186</v>
      </c>
      <c r="B242" s="104">
        <v>43986</v>
      </c>
      <c r="C242" s="105">
        <v>16.303699999999999</v>
      </c>
      <c r="D242" s="105"/>
      <c r="E242" s="105"/>
      <c r="F242" s="105"/>
      <c r="G242" s="105"/>
      <c r="H242" s="105"/>
      <c r="I242" s="105"/>
      <c r="J242" s="105"/>
      <c r="K242" s="105"/>
      <c r="L242" s="105"/>
      <c r="M242" s="105"/>
      <c r="N242" s="105">
        <v>-14.2575413736927</v>
      </c>
      <c r="O242" s="105">
        <v>0.65916017644128999</v>
      </c>
      <c r="P242" s="105">
        <v>7.8338590632535903</v>
      </c>
      <c r="Q242" s="105">
        <v>17.252589452916499</v>
      </c>
    </row>
    <row r="243" spans="1:17" x14ac:dyDescent="0.3">
      <c r="A243" s="103" t="s">
        <v>187</v>
      </c>
      <c r="B243" s="104">
        <v>43986</v>
      </c>
      <c r="C243" s="105">
        <v>43.222000000000001</v>
      </c>
      <c r="D243" s="105"/>
      <c r="E243" s="105"/>
      <c r="F243" s="105"/>
      <c r="G243" s="105"/>
      <c r="H243" s="105"/>
      <c r="I243" s="105"/>
      <c r="J243" s="105"/>
      <c r="K243" s="105"/>
      <c r="L243" s="105"/>
      <c r="M243" s="105"/>
      <c r="N243" s="105">
        <v>-13.382537852429801</v>
      </c>
      <c r="O243" s="105">
        <v>1.09719077456425</v>
      </c>
      <c r="P243" s="105">
        <v>7.8433232549620904</v>
      </c>
      <c r="Q243" s="105">
        <v>15.1716348711238</v>
      </c>
    </row>
    <row r="244" spans="1:17" x14ac:dyDescent="0.3">
      <c r="A244" s="103" t="s">
        <v>188</v>
      </c>
      <c r="B244" s="104">
        <v>43986</v>
      </c>
      <c r="C244" s="105">
        <v>48.207999999999998</v>
      </c>
      <c r="D244" s="105"/>
      <c r="E244" s="105"/>
      <c r="F244" s="105"/>
      <c r="G244" s="105"/>
      <c r="H244" s="105"/>
      <c r="I244" s="105"/>
      <c r="J244" s="105"/>
      <c r="K244" s="105"/>
      <c r="L244" s="105"/>
      <c r="M244" s="105"/>
      <c r="N244" s="105">
        <v>-16.0561862262063</v>
      </c>
      <c r="O244" s="105">
        <v>-2.1804117552854798</v>
      </c>
      <c r="P244" s="105">
        <v>5.9585146904075899</v>
      </c>
      <c r="Q244" s="105">
        <v>13.9759393047381</v>
      </c>
    </row>
    <row r="245" spans="1:17" x14ac:dyDescent="0.3">
      <c r="A245" s="103" t="s">
        <v>189</v>
      </c>
      <c r="B245" s="104">
        <v>43986</v>
      </c>
      <c r="C245" s="105">
        <v>62.117800000000003</v>
      </c>
      <c r="D245" s="105"/>
      <c r="E245" s="105"/>
      <c r="F245" s="105"/>
      <c r="G245" s="105"/>
      <c r="H245" s="105"/>
      <c r="I245" s="105"/>
      <c r="J245" s="105"/>
      <c r="K245" s="105"/>
      <c r="L245" s="105"/>
      <c r="M245" s="105"/>
      <c r="N245" s="105">
        <v>-14.2542697957638</v>
      </c>
      <c r="O245" s="105">
        <v>1.28163085631482</v>
      </c>
      <c r="P245" s="105">
        <v>4.7611145644876904</v>
      </c>
      <c r="Q245" s="105">
        <v>14.415040934169101</v>
      </c>
    </row>
    <row r="246" spans="1:17" x14ac:dyDescent="0.3">
      <c r="A246" s="103" t="s">
        <v>190</v>
      </c>
      <c r="B246" s="104">
        <v>43986</v>
      </c>
      <c r="C246" s="105">
        <v>10.6768</v>
      </c>
      <c r="D246" s="105"/>
      <c r="E246" s="105"/>
      <c r="F246" s="105"/>
      <c r="G246" s="105"/>
      <c r="H246" s="105"/>
      <c r="I246" s="105"/>
      <c r="J246" s="105"/>
      <c r="K246" s="105"/>
      <c r="L246" s="105"/>
      <c r="M246" s="105"/>
      <c r="N246" s="105">
        <v>-14.6981199853796</v>
      </c>
      <c r="O246" s="105">
        <v>-2.5256717068096899</v>
      </c>
      <c r="P246" s="105"/>
      <c r="Q246" s="105">
        <v>1.8643924528301901</v>
      </c>
    </row>
    <row r="247" spans="1:17" x14ac:dyDescent="0.3">
      <c r="A247" s="103" t="s">
        <v>191</v>
      </c>
      <c r="B247" s="104">
        <v>43986</v>
      </c>
      <c r="C247" s="105">
        <v>16.969000000000001</v>
      </c>
      <c r="D247" s="105"/>
      <c r="E247" s="105"/>
      <c r="F247" s="105"/>
      <c r="G247" s="105"/>
      <c r="H247" s="105"/>
      <c r="I247" s="105"/>
      <c r="J247" s="105"/>
      <c r="K247" s="105"/>
      <c r="L247" s="105"/>
      <c r="M247" s="105"/>
      <c r="N247" s="105">
        <v>-11.1914792521832</v>
      </c>
      <c r="O247" s="105">
        <v>4.7690544926084701</v>
      </c>
      <c r="P247" s="105"/>
      <c r="Q247" s="105">
        <v>15.701759259259299</v>
      </c>
    </row>
    <row r="248" spans="1:17" x14ac:dyDescent="0.3">
      <c r="A248" s="103" t="s">
        <v>192</v>
      </c>
      <c r="B248" s="104">
        <v>43986</v>
      </c>
      <c r="C248" s="105">
        <v>16.0259</v>
      </c>
      <c r="D248" s="105"/>
      <c r="E248" s="105"/>
      <c r="F248" s="105"/>
      <c r="G248" s="105"/>
      <c r="H248" s="105"/>
      <c r="I248" s="105"/>
      <c r="J248" s="105"/>
      <c r="K248" s="105"/>
      <c r="L248" s="105"/>
      <c r="M248" s="105"/>
      <c r="N248" s="105">
        <v>-13.4237433945455</v>
      </c>
      <c r="O248" s="105">
        <v>-1.04609068208247</v>
      </c>
      <c r="P248" s="105">
        <v>9.8932464591199096</v>
      </c>
      <c r="Q248" s="105">
        <v>11.215979092299801</v>
      </c>
    </row>
    <row r="249" spans="1:17" x14ac:dyDescent="0.3">
      <c r="A249" s="103" t="s">
        <v>193</v>
      </c>
      <c r="B249" s="104">
        <v>43986</v>
      </c>
      <c r="C249" s="105">
        <v>42.478700000000003</v>
      </c>
      <c r="D249" s="105"/>
      <c r="E249" s="105"/>
      <c r="F249" s="105"/>
      <c r="G249" s="105"/>
      <c r="H249" s="105"/>
      <c r="I249" s="105"/>
      <c r="J249" s="105"/>
      <c r="K249" s="105"/>
      <c r="L249" s="105"/>
      <c r="M249" s="105"/>
      <c r="N249" s="105">
        <v>-29.360452055245901</v>
      </c>
      <c r="O249" s="105">
        <v>-9.4274371660422798</v>
      </c>
      <c r="P249" s="105">
        <v>-1.5535963175482099</v>
      </c>
      <c r="Q249" s="105">
        <v>9.6011196739486895</v>
      </c>
    </row>
    <row r="250" spans="1:17" x14ac:dyDescent="0.3">
      <c r="A250" s="103" t="s">
        <v>194</v>
      </c>
      <c r="B250" s="104">
        <v>43986</v>
      </c>
      <c r="C250" s="105">
        <v>10.037100000000001</v>
      </c>
      <c r="D250" s="105"/>
      <c r="E250" s="105"/>
      <c r="F250" s="105"/>
      <c r="G250" s="105"/>
      <c r="H250" s="105"/>
      <c r="I250" s="105"/>
      <c r="J250" s="105"/>
      <c r="K250" s="105"/>
      <c r="L250" s="105"/>
      <c r="M250" s="105"/>
      <c r="N250" s="105"/>
      <c r="O250" s="105"/>
      <c r="P250" s="105"/>
      <c r="Q250" s="105">
        <v>0.42852848101266999</v>
      </c>
    </row>
    <row r="251" spans="1:17" x14ac:dyDescent="0.3">
      <c r="A251" s="103" t="s">
        <v>195</v>
      </c>
      <c r="B251" s="104">
        <v>43986</v>
      </c>
      <c r="C251" s="105">
        <v>13.33</v>
      </c>
      <c r="D251" s="105"/>
      <c r="E251" s="105"/>
      <c r="F251" s="105"/>
      <c r="G251" s="105"/>
      <c r="H251" s="105"/>
      <c r="I251" s="105"/>
      <c r="J251" s="105"/>
      <c r="K251" s="105"/>
      <c r="L251" s="105"/>
      <c r="M251" s="105"/>
      <c r="N251" s="105">
        <v>-14.1825080349671</v>
      </c>
      <c r="O251" s="105">
        <v>0.45502711462943402</v>
      </c>
      <c r="P251" s="105"/>
      <c r="Q251" s="105">
        <v>7.4248625534514296</v>
      </c>
    </row>
    <row r="252" spans="1:17" x14ac:dyDescent="0.3">
      <c r="A252" s="103" t="s">
        <v>196</v>
      </c>
      <c r="B252" s="104">
        <v>43986</v>
      </c>
      <c r="C252" s="105">
        <v>171.42</v>
      </c>
      <c r="D252" s="105"/>
      <c r="E252" s="105"/>
      <c r="F252" s="105"/>
      <c r="G252" s="105"/>
      <c r="H252" s="105"/>
      <c r="I252" s="105"/>
      <c r="J252" s="105"/>
      <c r="K252" s="105"/>
      <c r="L252" s="105"/>
      <c r="M252" s="105"/>
      <c r="N252" s="105">
        <v>-17.439584936182001</v>
      </c>
      <c r="O252" s="105">
        <v>-3.2933020212959798</v>
      </c>
      <c r="P252" s="105">
        <v>2.6791677960304701</v>
      </c>
      <c r="Q252" s="105">
        <v>9.1965368821400197</v>
      </c>
    </row>
    <row r="253" spans="1:17" x14ac:dyDescent="0.3">
      <c r="A253" s="103" t="s">
        <v>197</v>
      </c>
      <c r="B253" s="104">
        <v>43986</v>
      </c>
      <c r="C253" s="105">
        <v>184.18</v>
      </c>
      <c r="D253" s="105"/>
      <c r="E253" s="105"/>
      <c r="F253" s="105"/>
      <c r="G253" s="105"/>
      <c r="H253" s="105"/>
      <c r="I253" s="105"/>
      <c r="J253" s="105"/>
      <c r="K253" s="105"/>
      <c r="L253" s="105"/>
      <c r="M253" s="105"/>
      <c r="N253" s="105">
        <v>-16.600067069479199</v>
      </c>
      <c r="O253" s="105">
        <v>-1.57494098093094</v>
      </c>
      <c r="P253" s="105">
        <v>6.7960158928099998</v>
      </c>
      <c r="Q253" s="105">
        <v>15.474810571712901</v>
      </c>
    </row>
    <row r="254" spans="1:17" x14ac:dyDescent="0.3">
      <c r="A254" s="103" t="s">
        <v>198</v>
      </c>
      <c r="B254" s="104">
        <v>43986</v>
      </c>
      <c r="C254" s="105">
        <v>88.589200000000005</v>
      </c>
      <c r="D254" s="105"/>
      <c r="E254" s="105"/>
      <c r="F254" s="105"/>
      <c r="G254" s="105"/>
      <c r="H254" s="105"/>
      <c r="I254" s="105"/>
      <c r="J254" s="105"/>
      <c r="K254" s="105"/>
      <c r="L254" s="105"/>
      <c r="M254" s="105"/>
      <c r="N254" s="105">
        <v>-9.4518931023568999</v>
      </c>
      <c r="O254" s="105">
        <v>1.2717589463103101</v>
      </c>
      <c r="P254" s="105">
        <v>10.432637215877801</v>
      </c>
      <c r="Q254" s="105">
        <v>17.038348466918801</v>
      </c>
    </row>
    <row r="255" spans="1:17" x14ac:dyDescent="0.3">
      <c r="A255" s="103" t="s">
        <v>199</v>
      </c>
      <c r="B255" s="104">
        <v>43986</v>
      </c>
      <c r="C255" s="105">
        <v>43.32</v>
      </c>
      <c r="D255" s="105"/>
      <c r="E255" s="105"/>
      <c r="F255" s="105"/>
      <c r="G255" s="105"/>
      <c r="H255" s="105"/>
      <c r="I255" s="105"/>
      <c r="J255" s="105"/>
      <c r="K255" s="105"/>
      <c r="L255" s="105"/>
      <c r="M255" s="105"/>
      <c r="N255" s="105">
        <v>-22.9648012863085</v>
      </c>
      <c r="O255" s="105">
        <v>-4.4007876965821398</v>
      </c>
      <c r="P255" s="105">
        <v>3.1623098560218299</v>
      </c>
      <c r="Q255" s="105">
        <v>29.0882563979909</v>
      </c>
    </row>
    <row r="256" spans="1:17" x14ac:dyDescent="0.3">
      <c r="A256" s="103" t="s">
        <v>372</v>
      </c>
      <c r="B256" s="104">
        <v>43986</v>
      </c>
      <c r="C256" s="105">
        <v>128.2687</v>
      </c>
      <c r="D256" s="105"/>
      <c r="E256" s="105"/>
      <c r="F256" s="105"/>
      <c r="G256" s="105"/>
      <c r="H256" s="105"/>
      <c r="I256" s="105"/>
      <c r="J256" s="105"/>
      <c r="K256" s="105"/>
      <c r="L256" s="105"/>
      <c r="M256" s="105"/>
      <c r="N256" s="105">
        <v>-15.6709067683634</v>
      </c>
      <c r="O256" s="105">
        <v>-2.11305533144533</v>
      </c>
      <c r="P256" s="105">
        <v>2.7141662322822699</v>
      </c>
      <c r="Q256" s="105">
        <v>12.0983080684159</v>
      </c>
    </row>
    <row r="257" spans="1:17" x14ac:dyDescent="0.3">
      <c r="A257" s="103" t="s">
        <v>201</v>
      </c>
      <c r="B257" s="104">
        <v>43986</v>
      </c>
      <c r="C257" s="105">
        <v>11.666399999999999</v>
      </c>
      <c r="D257" s="105"/>
      <c r="E257" s="105"/>
      <c r="F257" s="105"/>
      <c r="G257" s="105"/>
      <c r="H257" s="105"/>
      <c r="I257" s="105"/>
      <c r="J257" s="105"/>
      <c r="K257" s="105"/>
      <c r="L257" s="105"/>
      <c r="M257" s="105"/>
      <c r="N257" s="105">
        <v>-16.865103341537701</v>
      </c>
      <c r="O257" s="105">
        <v>-3.2692712776813</v>
      </c>
      <c r="P257" s="105">
        <v>3.6756795760685499</v>
      </c>
      <c r="Q257" s="105">
        <v>3.2176370553705902</v>
      </c>
    </row>
    <row r="258" spans="1:17" x14ac:dyDescent="0.3">
      <c r="A258" s="103" t="s">
        <v>202</v>
      </c>
      <c r="B258" s="104">
        <v>43986</v>
      </c>
      <c r="C258" s="105">
        <v>12.508800000000001</v>
      </c>
      <c r="D258" s="105"/>
      <c r="E258" s="105"/>
      <c r="F258" s="105"/>
      <c r="G258" s="105"/>
      <c r="H258" s="105"/>
      <c r="I258" s="105"/>
      <c r="J258" s="105"/>
      <c r="K258" s="105"/>
      <c r="L258" s="105"/>
      <c r="M258" s="105"/>
      <c r="N258" s="105">
        <v>-13.8837481979066</v>
      </c>
      <c r="O258" s="105">
        <v>-1.60069559833243</v>
      </c>
      <c r="P258" s="105">
        <v>6.4455929582129396</v>
      </c>
      <c r="Q258" s="105">
        <v>4.7839461372745804</v>
      </c>
    </row>
    <row r="259" spans="1:17" x14ac:dyDescent="0.3">
      <c r="A259" s="103" t="s">
        <v>203</v>
      </c>
      <c r="B259" s="104">
        <v>43986</v>
      </c>
      <c r="C259" s="105">
        <v>12.310700000000001</v>
      </c>
      <c r="D259" s="105"/>
      <c r="E259" s="105"/>
      <c r="F259" s="105"/>
      <c r="G259" s="105"/>
      <c r="H259" s="105"/>
      <c r="I259" s="105"/>
      <c r="J259" s="105"/>
      <c r="K259" s="105"/>
      <c r="L259" s="105"/>
      <c r="M259" s="105"/>
      <c r="N259" s="105">
        <v>-14.9064459370066</v>
      </c>
      <c r="O259" s="105">
        <v>-0.71187546051893602</v>
      </c>
      <c r="P259" s="105"/>
      <c r="Q259" s="105">
        <v>5.5269036697247698</v>
      </c>
    </row>
    <row r="260" spans="1:17" x14ac:dyDescent="0.3">
      <c r="A260" s="103" t="s">
        <v>204</v>
      </c>
      <c r="B260" s="104">
        <v>43986</v>
      </c>
      <c r="C260" s="105">
        <v>12.448499999999999</v>
      </c>
      <c r="D260" s="105"/>
      <c r="E260" s="105"/>
      <c r="F260" s="105"/>
      <c r="G260" s="105"/>
      <c r="H260" s="105"/>
      <c r="I260" s="105"/>
      <c r="J260" s="105"/>
      <c r="K260" s="105"/>
      <c r="L260" s="105"/>
      <c r="M260" s="105"/>
      <c r="N260" s="105">
        <v>-6.98791437993461</v>
      </c>
      <c r="O260" s="105">
        <v>6.79181994537457</v>
      </c>
      <c r="P260" s="105"/>
      <c r="Q260" s="105">
        <v>7.69769595176572</v>
      </c>
    </row>
    <row r="261" spans="1:17" x14ac:dyDescent="0.3">
      <c r="A261" s="103" t="s">
        <v>205</v>
      </c>
      <c r="B261" s="104">
        <v>43986</v>
      </c>
      <c r="C261" s="105">
        <v>9.2053999999999991</v>
      </c>
      <c r="D261" s="105"/>
      <c r="E261" s="105"/>
      <c r="F261" s="105"/>
      <c r="G261" s="105"/>
      <c r="H261" s="105"/>
      <c r="I261" s="105"/>
      <c r="J261" s="105"/>
      <c r="K261" s="105"/>
      <c r="L261" s="105"/>
      <c r="M261" s="105"/>
      <c r="N261" s="105">
        <v>-13.105947571466199</v>
      </c>
      <c r="O261" s="105"/>
      <c r="P261" s="105"/>
      <c r="Q261" s="105">
        <v>-3.6253625</v>
      </c>
    </row>
    <row r="262" spans="1:17" x14ac:dyDescent="0.3">
      <c r="A262" s="103" t="s">
        <v>206</v>
      </c>
      <c r="B262" s="104">
        <v>43986</v>
      </c>
      <c r="C262" s="105">
        <v>9.5860000000000003</v>
      </c>
      <c r="D262" s="105"/>
      <c r="E262" s="105"/>
      <c r="F262" s="105"/>
      <c r="G262" s="105"/>
      <c r="H262" s="105"/>
      <c r="I262" s="105"/>
      <c r="J262" s="105"/>
      <c r="K262" s="105"/>
      <c r="L262" s="105"/>
      <c r="M262" s="105"/>
      <c r="N262" s="105">
        <v>-13.361951867881301</v>
      </c>
      <c r="O262" s="105"/>
      <c r="P262" s="105"/>
      <c r="Q262" s="105">
        <v>-2.1963662790697702</v>
      </c>
    </row>
    <row r="263" spans="1:17" x14ac:dyDescent="0.3">
      <c r="A263" s="103" t="s">
        <v>207</v>
      </c>
      <c r="B263" s="104">
        <v>43986</v>
      </c>
      <c r="C263" s="105">
        <v>26.387799999999999</v>
      </c>
      <c r="D263" s="105"/>
      <c r="E263" s="105"/>
      <c r="F263" s="105"/>
      <c r="G263" s="105"/>
      <c r="H263" s="105"/>
      <c r="I263" s="105"/>
      <c r="J263" s="105"/>
      <c r="K263" s="105"/>
      <c r="L263" s="105"/>
      <c r="M263" s="105"/>
      <c r="N263" s="105">
        <v>-0.85020704589872598</v>
      </c>
      <c r="O263" s="105">
        <v>9.73829271542672</v>
      </c>
      <c r="P263" s="105">
        <v>13.083565303687701</v>
      </c>
      <c r="Q263" s="105">
        <v>26.467022123893798</v>
      </c>
    </row>
    <row r="264" spans="1:17" x14ac:dyDescent="0.3">
      <c r="A264" s="103" t="s">
        <v>208</v>
      </c>
      <c r="B264" s="104">
        <v>43986</v>
      </c>
      <c r="C264" s="105">
        <v>10.213699999999999</v>
      </c>
      <c r="D264" s="105"/>
      <c r="E264" s="105"/>
      <c r="F264" s="105"/>
      <c r="G264" s="105"/>
      <c r="H264" s="105"/>
      <c r="I264" s="105"/>
      <c r="J264" s="105"/>
      <c r="K264" s="105"/>
      <c r="L264" s="105"/>
      <c r="M264" s="105"/>
      <c r="N264" s="105">
        <v>-4.9857822453775302</v>
      </c>
      <c r="O264" s="105"/>
      <c r="P264" s="105"/>
      <c r="Q264" s="105">
        <v>1.57259072580644</v>
      </c>
    </row>
    <row r="265" spans="1:17" x14ac:dyDescent="0.3">
      <c r="A265" s="103" t="s">
        <v>209</v>
      </c>
      <c r="B265" s="104">
        <v>43986</v>
      </c>
      <c r="C265" s="105">
        <v>83.6006</v>
      </c>
      <c r="D265" s="105"/>
      <c r="E265" s="105"/>
      <c r="F265" s="105"/>
      <c r="G265" s="105"/>
      <c r="H265" s="105"/>
      <c r="I265" s="105"/>
      <c r="J265" s="105"/>
      <c r="K265" s="105"/>
      <c r="L265" s="105"/>
      <c r="M265" s="105"/>
      <c r="N265" s="105">
        <v>-22.5667468403025</v>
      </c>
      <c r="O265" s="105">
        <v>-5.0628809886574997</v>
      </c>
      <c r="P265" s="105">
        <v>3.37343560313849</v>
      </c>
      <c r="Q265" s="105">
        <v>9.6540782405489107</v>
      </c>
    </row>
    <row r="266" spans="1:17" x14ac:dyDescent="0.3">
      <c r="A266" s="103" t="s">
        <v>210</v>
      </c>
      <c r="B266" s="104">
        <v>43986</v>
      </c>
      <c r="C266" s="105">
        <v>7.3494999999999999</v>
      </c>
      <c r="D266" s="105"/>
      <c r="E266" s="105"/>
      <c r="F266" s="105"/>
      <c r="G266" s="105"/>
      <c r="H266" s="105"/>
      <c r="I266" s="105"/>
      <c r="J266" s="105"/>
      <c r="K266" s="105"/>
      <c r="L266" s="105"/>
      <c r="M266" s="105"/>
      <c r="N266" s="105">
        <v>-32.493031676585197</v>
      </c>
      <c r="O266" s="105">
        <v>-13.191047690334299</v>
      </c>
      <c r="P266" s="105"/>
      <c r="Q266" s="105">
        <v>-7.4762944358578096</v>
      </c>
    </row>
    <row r="267" spans="1:17" x14ac:dyDescent="0.3">
      <c r="A267" s="103" t="s">
        <v>211</v>
      </c>
      <c r="B267" s="104">
        <v>43986</v>
      </c>
      <c r="C267" s="105">
        <v>6.1856999999999998</v>
      </c>
      <c r="D267" s="105"/>
      <c r="E267" s="105"/>
      <c r="F267" s="105"/>
      <c r="G267" s="105"/>
      <c r="H267" s="105"/>
      <c r="I267" s="105"/>
      <c r="J267" s="105"/>
      <c r="K267" s="105"/>
      <c r="L267" s="105"/>
      <c r="M267" s="105"/>
      <c r="N267" s="105">
        <v>-32.5080253534002</v>
      </c>
      <c r="O267" s="105">
        <v>-13.325688261150701</v>
      </c>
      <c r="P267" s="105"/>
      <c r="Q267" s="105">
        <v>-11.9196875</v>
      </c>
    </row>
    <row r="268" spans="1:17" x14ac:dyDescent="0.3">
      <c r="A268" s="103" t="s">
        <v>212</v>
      </c>
      <c r="B268" s="104">
        <v>43986</v>
      </c>
      <c r="C268" s="105">
        <v>5.9916999999999998</v>
      </c>
      <c r="D268" s="105"/>
      <c r="E268" s="105"/>
      <c r="F268" s="105"/>
      <c r="G268" s="105"/>
      <c r="H268" s="105"/>
      <c r="I268" s="105"/>
      <c r="J268" s="105"/>
      <c r="K268" s="105"/>
      <c r="L268" s="105"/>
      <c r="M268" s="105"/>
      <c r="N268" s="105">
        <v>-32.764303860752399</v>
      </c>
      <c r="O268" s="105"/>
      <c r="P268" s="105"/>
      <c r="Q268" s="105">
        <v>-13.7373661971831</v>
      </c>
    </row>
    <row r="269" spans="1:17" x14ac:dyDescent="0.3">
      <c r="A269" s="103" t="s">
        <v>213</v>
      </c>
      <c r="B269" s="104">
        <v>43986</v>
      </c>
      <c r="C269" s="105">
        <v>5.5895000000000001</v>
      </c>
      <c r="D269" s="105"/>
      <c r="E269" s="105"/>
      <c r="F269" s="105"/>
      <c r="G269" s="105"/>
      <c r="H269" s="105"/>
      <c r="I269" s="105"/>
      <c r="J269" s="105"/>
      <c r="K269" s="105"/>
      <c r="L269" s="105"/>
      <c r="M269" s="105"/>
      <c r="N269" s="105">
        <v>-34.5143453650618</v>
      </c>
      <c r="O269" s="105"/>
      <c r="P269" s="105"/>
      <c r="Q269" s="105">
        <v>-16.426862244898</v>
      </c>
    </row>
    <row r="270" spans="1:17" x14ac:dyDescent="0.3">
      <c r="A270" s="103" t="s">
        <v>214</v>
      </c>
      <c r="B270" s="104">
        <v>43986</v>
      </c>
      <c r="C270" s="105">
        <v>11.828900000000001</v>
      </c>
      <c r="D270" s="105"/>
      <c r="E270" s="105"/>
      <c r="F270" s="105"/>
      <c r="G270" s="105"/>
      <c r="H270" s="105"/>
      <c r="I270" s="105"/>
      <c r="J270" s="105"/>
      <c r="K270" s="105"/>
      <c r="L270" s="105"/>
      <c r="M270" s="105"/>
      <c r="N270" s="105">
        <v>-16.5925485457999</v>
      </c>
      <c r="O270" s="105">
        <v>-2.4989391804782501</v>
      </c>
      <c r="P270" s="105">
        <v>3.9359820817225102</v>
      </c>
      <c r="Q270" s="105">
        <v>3.5189694254085402</v>
      </c>
    </row>
    <row r="271" spans="1:17" x14ac:dyDescent="0.3">
      <c r="A271" s="103" t="s">
        <v>215</v>
      </c>
      <c r="B271" s="104">
        <v>43986</v>
      </c>
      <c r="C271" s="105">
        <v>12.999700000000001</v>
      </c>
      <c r="D271" s="105"/>
      <c r="E271" s="105"/>
      <c r="F271" s="105"/>
      <c r="G271" s="105"/>
      <c r="H271" s="105"/>
      <c r="I271" s="105"/>
      <c r="J271" s="105"/>
      <c r="K271" s="105"/>
      <c r="L271" s="105"/>
      <c r="M271" s="105"/>
      <c r="N271" s="105">
        <v>-15.3223533542042</v>
      </c>
      <c r="O271" s="105">
        <v>-1.24260003462382</v>
      </c>
      <c r="P271" s="105"/>
      <c r="Q271" s="105">
        <v>7.1281933593750004</v>
      </c>
    </row>
    <row r="272" spans="1:17" x14ac:dyDescent="0.3">
      <c r="A272" s="103" t="s">
        <v>216</v>
      </c>
      <c r="B272" s="104">
        <v>43986</v>
      </c>
      <c r="C272" s="105">
        <v>6.0842000000000001</v>
      </c>
      <c r="D272" s="105"/>
      <c r="E272" s="105"/>
      <c r="F272" s="105"/>
      <c r="G272" s="105"/>
      <c r="H272" s="105"/>
      <c r="I272" s="105"/>
      <c r="J272" s="105"/>
      <c r="K272" s="105"/>
      <c r="L272" s="105"/>
      <c r="M272" s="105"/>
      <c r="N272" s="105">
        <v>-31.948528363738902</v>
      </c>
      <c r="O272" s="105"/>
      <c r="P272" s="105"/>
      <c r="Q272" s="105">
        <v>-17.888197747184002</v>
      </c>
    </row>
    <row r="273" spans="1:17" x14ac:dyDescent="0.3">
      <c r="A273" s="103" t="s">
        <v>217</v>
      </c>
      <c r="B273" s="104">
        <v>43986</v>
      </c>
      <c r="C273" s="105">
        <v>7.3037999999999998</v>
      </c>
      <c r="D273" s="105"/>
      <c r="E273" s="105"/>
      <c r="F273" s="105"/>
      <c r="G273" s="105"/>
      <c r="H273" s="105"/>
      <c r="I273" s="105"/>
      <c r="J273" s="105"/>
      <c r="K273" s="105"/>
      <c r="L273" s="105"/>
      <c r="M273" s="105"/>
      <c r="N273" s="105">
        <v>-28.335435798334998</v>
      </c>
      <c r="O273" s="105"/>
      <c r="P273" s="105"/>
      <c r="Q273" s="105">
        <v>-13.9392776203966</v>
      </c>
    </row>
    <row r="274" spans="1:17" x14ac:dyDescent="0.3">
      <c r="A274" s="103" t="s">
        <v>218</v>
      </c>
      <c r="B274" s="104">
        <v>43986</v>
      </c>
      <c r="C274" s="105">
        <v>16.982299999999999</v>
      </c>
      <c r="D274" s="105"/>
      <c r="E274" s="105"/>
      <c r="F274" s="105"/>
      <c r="G274" s="105"/>
      <c r="H274" s="105"/>
      <c r="I274" s="105"/>
      <c r="J274" s="105"/>
      <c r="K274" s="105"/>
      <c r="L274" s="105"/>
      <c r="M274" s="105"/>
      <c r="N274" s="105">
        <v>-14.8588678341328</v>
      </c>
      <c r="O274" s="105">
        <v>1.57926410605926</v>
      </c>
      <c r="P274" s="105">
        <v>9.3275223977659998</v>
      </c>
      <c r="Q274" s="105">
        <v>12.365548277535201</v>
      </c>
    </row>
    <row r="275" spans="1:17" x14ac:dyDescent="0.3">
      <c r="A275" s="103" t="s">
        <v>219</v>
      </c>
      <c r="B275" s="104">
        <v>43986</v>
      </c>
      <c r="C275" s="105">
        <v>73.099999999999994</v>
      </c>
      <c r="D275" s="105"/>
      <c r="E275" s="105"/>
      <c r="F275" s="105"/>
      <c r="G275" s="105"/>
      <c r="H275" s="105"/>
      <c r="I275" s="105"/>
      <c r="J275" s="105"/>
      <c r="K275" s="105"/>
      <c r="L275" s="105"/>
      <c r="M275" s="105"/>
      <c r="N275" s="105">
        <v>-13.454263265108199</v>
      </c>
      <c r="O275" s="105">
        <v>1.5218201385794401</v>
      </c>
      <c r="P275" s="105">
        <v>7.47817435877805</v>
      </c>
      <c r="Q275" s="105">
        <v>11.9742767063605</v>
      </c>
    </row>
    <row r="276" spans="1:17" x14ac:dyDescent="0.3">
      <c r="A276" s="103" t="s">
        <v>220</v>
      </c>
      <c r="B276" s="104">
        <v>43986</v>
      </c>
      <c r="C276" s="105">
        <v>23.28</v>
      </c>
      <c r="D276" s="105"/>
      <c r="E276" s="105"/>
      <c r="F276" s="105"/>
      <c r="G276" s="105"/>
      <c r="H276" s="105"/>
      <c r="I276" s="105"/>
      <c r="J276" s="105"/>
      <c r="K276" s="105"/>
      <c r="L276" s="105"/>
      <c r="M276" s="105"/>
      <c r="N276" s="105">
        <v>-10.260905271802599</v>
      </c>
      <c r="O276" s="105">
        <v>0.78939400493101697</v>
      </c>
      <c r="P276" s="105">
        <v>3.1377144902887002</v>
      </c>
      <c r="Q276" s="105">
        <v>10.407937198679701</v>
      </c>
    </row>
    <row r="277" spans="1:17" x14ac:dyDescent="0.3">
      <c r="A277" s="103" t="s">
        <v>221</v>
      </c>
      <c r="B277" s="104">
        <v>43986</v>
      </c>
      <c r="C277" s="105">
        <v>11.7354</v>
      </c>
      <c r="D277" s="105"/>
      <c r="E277" s="105"/>
      <c r="F277" s="105"/>
      <c r="G277" s="105"/>
      <c r="H277" s="105"/>
      <c r="I277" s="105"/>
      <c r="J277" s="105"/>
      <c r="K277" s="105"/>
      <c r="L277" s="105"/>
      <c r="M277" s="105"/>
      <c r="N277" s="105">
        <v>-20.2770894855345</v>
      </c>
      <c r="O277" s="105">
        <v>-4.1836961056669804</v>
      </c>
      <c r="P277" s="105"/>
      <c r="Q277" s="105">
        <v>4.1481401440733503</v>
      </c>
    </row>
    <row r="278" spans="1:17" x14ac:dyDescent="0.3">
      <c r="A278" s="103" t="s">
        <v>222</v>
      </c>
      <c r="B278" s="104">
        <v>43986</v>
      </c>
      <c r="C278" s="105">
        <v>8.5387000000000004</v>
      </c>
      <c r="D278" s="105"/>
      <c r="E278" s="105"/>
      <c r="F278" s="105"/>
      <c r="G278" s="105"/>
      <c r="H278" s="105"/>
      <c r="I278" s="105"/>
      <c r="J278" s="105"/>
      <c r="K278" s="105"/>
      <c r="L278" s="105"/>
      <c r="M278" s="105"/>
      <c r="N278" s="105">
        <v>-25.100589845184601</v>
      </c>
      <c r="O278" s="105">
        <v>-7.7555320692949401</v>
      </c>
      <c r="P278" s="105"/>
      <c r="Q278" s="105">
        <v>-4.3505261011419201</v>
      </c>
    </row>
    <row r="279" spans="1:17" x14ac:dyDescent="0.3">
      <c r="A279" s="103" t="s">
        <v>223</v>
      </c>
      <c r="B279" s="104">
        <v>43986</v>
      </c>
      <c r="C279" s="105">
        <v>8.0998000000000001</v>
      </c>
      <c r="D279" s="105"/>
      <c r="E279" s="105"/>
      <c r="F279" s="105"/>
      <c r="G279" s="105"/>
      <c r="H279" s="105"/>
      <c r="I279" s="105"/>
      <c r="J279" s="105"/>
      <c r="K279" s="105"/>
      <c r="L279" s="105"/>
      <c r="M279" s="105"/>
      <c r="N279" s="105">
        <v>-22.765806817132301</v>
      </c>
      <c r="O279" s="105">
        <v>-6.1028353333190903</v>
      </c>
      <c r="P279" s="105"/>
      <c r="Q279" s="105">
        <v>-5.9636543422184003</v>
      </c>
    </row>
    <row r="280" spans="1:17" x14ac:dyDescent="0.3">
      <c r="A280" s="103" t="s">
        <v>224</v>
      </c>
      <c r="B280" s="104">
        <v>43986</v>
      </c>
      <c r="C280" s="105">
        <v>7.5065999999999997</v>
      </c>
      <c r="D280" s="105"/>
      <c r="E280" s="105"/>
      <c r="F280" s="105"/>
      <c r="G280" s="105"/>
      <c r="H280" s="105"/>
      <c r="I280" s="105"/>
      <c r="J280" s="105"/>
      <c r="K280" s="105"/>
      <c r="L280" s="105"/>
      <c r="M280" s="105"/>
      <c r="N280" s="105">
        <v>-17.329851616855802</v>
      </c>
      <c r="O280" s="105"/>
      <c r="P280" s="105"/>
      <c r="Q280" s="105">
        <v>-10.4849193548387</v>
      </c>
    </row>
    <row r="281" spans="1:17" x14ac:dyDescent="0.3">
      <c r="A281" s="103" t="s">
        <v>225</v>
      </c>
      <c r="B281" s="104">
        <v>43986</v>
      </c>
      <c r="C281" s="105">
        <v>7.8589000000000002</v>
      </c>
      <c r="D281" s="105"/>
      <c r="E281" s="105"/>
      <c r="F281" s="105"/>
      <c r="G281" s="105"/>
      <c r="H281" s="105"/>
      <c r="I281" s="105"/>
      <c r="J281" s="105"/>
      <c r="K281" s="105"/>
      <c r="L281" s="105"/>
      <c r="M281" s="105"/>
      <c r="N281" s="105">
        <v>-15.6495411640422</v>
      </c>
      <c r="O281" s="105"/>
      <c r="P281" s="105"/>
      <c r="Q281" s="105">
        <v>-9.7687687499999996</v>
      </c>
    </row>
    <row r="282" spans="1:17" x14ac:dyDescent="0.3">
      <c r="A282" s="103" t="s">
        <v>226</v>
      </c>
      <c r="B282" s="104">
        <v>43986</v>
      </c>
      <c r="C282" s="105">
        <v>83.643699999999995</v>
      </c>
      <c r="D282" s="105"/>
      <c r="E282" s="105"/>
      <c r="F282" s="105"/>
      <c r="G282" s="105"/>
      <c r="H282" s="105"/>
      <c r="I282" s="105"/>
      <c r="J282" s="105"/>
      <c r="K282" s="105"/>
      <c r="L282" s="105"/>
      <c r="M282" s="105"/>
      <c r="N282" s="105">
        <v>-10.759994527820099</v>
      </c>
      <c r="O282" s="105">
        <v>0.82630117169031203</v>
      </c>
      <c r="P282" s="105">
        <v>6.0356042981535998</v>
      </c>
      <c r="Q282" s="105">
        <v>13.051290904858201</v>
      </c>
    </row>
    <row r="283" spans="1:17" x14ac:dyDescent="0.3">
      <c r="A283" s="139"/>
      <c r="B283" s="139"/>
      <c r="C283" s="139"/>
      <c r="D283" s="108"/>
      <c r="E283" s="108"/>
      <c r="F283" s="108"/>
      <c r="G283" s="108"/>
      <c r="H283" s="108"/>
      <c r="I283" s="108"/>
      <c r="J283" s="108"/>
      <c r="K283" s="108"/>
      <c r="L283" s="108"/>
      <c r="M283" s="108"/>
      <c r="N283" s="108" t="s">
        <v>4</v>
      </c>
      <c r="O283" s="108" t="s">
        <v>5</v>
      </c>
      <c r="P283" s="108" t="s">
        <v>6</v>
      </c>
      <c r="Q283" s="108" t="s">
        <v>46</v>
      </c>
    </row>
    <row r="284" spans="1:17" x14ac:dyDescent="0.3">
      <c r="A284" s="139"/>
      <c r="B284" s="139"/>
      <c r="C284" s="139"/>
      <c r="D284" s="108"/>
      <c r="E284" s="108"/>
      <c r="F284" s="108"/>
      <c r="G284" s="108"/>
      <c r="H284" s="108"/>
      <c r="I284" s="108"/>
      <c r="J284" s="108"/>
      <c r="K284" s="108"/>
      <c r="L284" s="108"/>
      <c r="M284" s="108"/>
      <c r="N284" s="108" t="s">
        <v>0</v>
      </c>
      <c r="O284" s="108" t="s">
        <v>0</v>
      </c>
      <c r="P284" s="108" t="s">
        <v>0</v>
      </c>
      <c r="Q284" s="108" t="s">
        <v>0</v>
      </c>
    </row>
    <row r="285" spans="1:17" x14ac:dyDescent="0.3">
      <c r="A285" s="108" t="s">
        <v>7</v>
      </c>
      <c r="B285" s="108" t="s">
        <v>8</v>
      </c>
      <c r="C285" s="108" t="s">
        <v>9</v>
      </c>
      <c r="D285" s="108"/>
      <c r="E285" s="108"/>
      <c r="F285" s="108"/>
      <c r="G285" s="108"/>
      <c r="H285" s="108"/>
      <c r="I285" s="108"/>
      <c r="J285" s="108"/>
      <c r="K285" s="108"/>
      <c r="L285" s="108"/>
      <c r="M285" s="108"/>
      <c r="N285" s="108"/>
      <c r="O285" s="108"/>
      <c r="P285" s="108"/>
      <c r="Q285" s="108"/>
    </row>
    <row r="286" spans="1:17" x14ac:dyDescent="0.3">
      <c r="A286" s="102" t="s">
        <v>386</v>
      </c>
      <c r="B286" s="102"/>
      <c r="C286" s="102"/>
      <c r="D286" s="102"/>
      <c r="E286" s="102"/>
      <c r="F286" s="102"/>
      <c r="G286" s="102"/>
      <c r="H286" s="102"/>
      <c r="I286" s="102"/>
      <c r="J286" s="102"/>
      <c r="K286" s="102"/>
      <c r="L286" s="102"/>
      <c r="M286" s="102"/>
      <c r="N286" s="102"/>
      <c r="O286" s="102"/>
      <c r="P286" s="102"/>
      <c r="Q286" s="102"/>
    </row>
    <row r="287" spans="1:17" x14ac:dyDescent="0.3">
      <c r="A287" s="103" t="s">
        <v>266</v>
      </c>
      <c r="B287" s="104">
        <v>43986</v>
      </c>
      <c r="C287" s="105">
        <v>34.770000000000003</v>
      </c>
      <c r="D287" s="105"/>
      <c r="E287" s="105"/>
      <c r="F287" s="105"/>
      <c r="G287" s="105"/>
      <c r="H287" s="105"/>
      <c r="I287" s="105"/>
      <c r="J287" s="105"/>
      <c r="K287" s="105"/>
      <c r="L287" s="105"/>
      <c r="M287" s="105"/>
      <c r="N287" s="105">
        <v>-12.030771909748999</v>
      </c>
      <c r="O287" s="105">
        <v>0.80290580544087098</v>
      </c>
      <c r="P287" s="105">
        <v>6.2941612905095603</v>
      </c>
      <c r="Q287" s="105">
        <v>18.1074504306028</v>
      </c>
    </row>
    <row r="288" spans="1:17" x14ac:dyDescent="0.3">
      <c r="A288" s="103" t="s">
        <v>405</v>
      </c>
      <c r="B288" s="104">
        <v>43986</v>
      </c>
      <c r="C288" s="105">
        <v>28.39</v>
      </c>
      <c r="D288" s="105"/>
      <c r="E288" s="105"/>
      <c r="F288" s="105"/>
      <c r="G288" s="105"/>
      <c r="H288" s="105"/>
      <c r="I288" s="105"/>
      <c r="J288" s="105"/>
      <c r="K288" s="105"/>
      <c r="L288" s="105"/>
      <c r="M288" s="105"/>
      <c r="N288" s="105">
        <v>-10.721960822712701</v>
      </c>
      <c r="O288" s="105">
        <v>1.62097456301311</v>
      </c>
      <c r="P288" s="105">
        <v>7.1856119468089403</v>
      </c>
      <c r="Q288" s="105">
        <v>15.301428735789401</v>
      </c>
    </row>
    <row r="289" spans="1:17" x14ac:dyDescent="0.3">
      <c r="A289" s="103" t="s">
        <v>267</v>
      </c>
      <c r="B289" s="104">
        <v>43986</v>
      </c>
      <c r="C289" s="105">
        <v>28.39</v>
      </c>
      <c r="D289" s="105"/>
      <c r="E289" s="105"/>
      <c r="F289" s="105"/>
      <c r="G289" s="105"/>
      <c r="H289" s="105"/>
      <c r="I289" s="105"/>
      <c r="J289" s="105"/>
      <c r="K289" s="105"/>
      <c r="L289" s="105"/>
      <c r="M289" s="105"/>
      <c r="N289" s="105">
        <v>-10.721960822712701</v>
      </c>
      <c r="O289" s="105">
        <v>1.62097456301311</v>
      </c>
      <c r="P289" s="105">
        <v>7.1856119468089403</v>
      </c>
      <c r="Q289" s="105">
        <v>15.301428735789401</v>
      </c>
    </row>
    <row r="290" spans="1:17" x14ac:dyDescent="0.3">
      <c r="A290" s="103" t="s">
        <v>268</v>
      </c>
      <c r="B290" s="104">
        <v>43986</v>
      </c>
      <c r="C290" s="105">
        <v>42.682899999999997</v>
      </c>
      <c r="D290" s="105"/>
      <c r="E290" s="105"/>
      <c r="F290" s="105"/>
      <c r="G290" s="105"/>
      <c r="H290" s="105"/>
      <c r="I290" s="105"/>
      <c r="J290" s="105"/>
      <c r="K290" s="105"/>
      <c r="L290" s="105"/>
      <c r="M290" s="105"/>
      <c r="N290" s="105">
        <v>-8.2247605549045097</v>
      </c>
      <c r="O290" s="105">
        <v>5.6409636982985001</v>
      </c>
      <c r="P290" s="105">
        <v>8.5365924571456002</v>
      </c>
      <c r="Q290" s="105">
        <v>31.310389763779501</v>
      </c>
    </row>
    <row r="291" spans="1:17" x14ac:dyDescent="0.3">
      <c r="A291" s="103" t="s">
        <v>269</v>
      </c>
      <c r="B291" s="104">
        <v>43986</v>
      </c>
      <c r="C291" s="105">
        <v>37.69</v>
      </c>
      <c r="D291" s="105"/>
      <c r="E291" s="105"/>
      <c r="F291" s="105"/>
      <c r="G291" s="105"/>
      <c r="H291" s="105"/>
      <c r="I291" s="105"/>
      <c r="J291" s="105"/>
      <c r="K291" s="105"/>
      <c r="L291" s="105"/>
      <c r="M291" s="105"/>
      <c r="N291" s="105">
        <v>-16.440665036887999</v>
      </c>
      <c r="O291" s="105">
        <v>-4.5783206837247903</v>
      </c>
      <c r="P291" s="105">
        <v>1.32245455368901</v>
      </c>
      <c r="Q291" s="105">
        <v>-0.58154885465603501</v>
      </c>
    </row>
    <row r="292" spans="1:17" x14ac:dyDescent="0.3">
      <c r="A292" s="103" t="s">
        <v>270</v>
      </c>
      <c r="B292" s="104">
        <v>43986</v>
      </c>
      <c r="C292" s="105">
        <v>36.356000000000002</v>
      </c>
      <c r="D292" s="105"/>
      <c r="E292" s="105"/>
      <c r="F292" s="105"/>
      <c r="G292" s="105"/>
      <c r="H292" s="105"/>
      <c r="I292" s="105"/>
      <c r="J292" s="105"/>
      <c r="K292" s="105"/>
      <c r="L292" s="105"/>
      <c r="M292" s="105"/>
      <c r="N292" s="105">
        <v>-8.1371567306319807</v>
      </c>
      <c r="O292" s="105">
        <v>1.7660130458241601</v>
      </c>
      <c r="P292" s="105">
        <v>4.9480761981250199</v>
      </c>
      <c r="Q292" s="105">
        <v>18.274962006079001</v>
      </c>
    </row>
    <row r="293" spans="1:17" x14ac:dyDescent="0.3">
      <c r="A293" s="103" t="s">
        <v>271</v>
      </c>
      <c r="B293" s="104">
        <v>43986</v>
      </c>
      <c r="C293" s="105">
        <v>8.44</v>
      </c>
      <c r="D293" s="105"/>
      <c r="E293" s="105"/>
      <c r="F293" s="105"/>
      <c r="G293" s="105"/>
      <c r="H293" s="105"/>
      <c r="I293" s="105"/>
      <c r="J293" s="105"/>
      <c r="K293" s="105"/>
      <c r="L293" s="105"/>
      <c r="M293" s="105"/>
      <c r="N293" s="105">
        <v>-3.3128024086280101</v>
      </c>
      <c r="O293" s="105"/>
      <c r="P293" s="105"/>
      <c r="Q293" s="105">
        <v>-6.8110047846889996</v>
      </c>
    </row>
    <row r="294" spans="1:17" x14ac:dyDescent="0.3">
      <c r="A294" s="103" t="s">
        <v>272</v>
      </c>
      <c r="B294" s="104">
        <v>43986</v>
      </c>
      <c r="C294" s="105">
        <v>10.210000000000001</v>
      </c>
      <c r="D294" s="105"/>
      <c r="E294" s="105"/>
      <c r="F294" s="105"/>
      <c r="G294" s="105"/>
      <c r="H294" s="105"/>
      <c r="I294" s="105"/>
      <c r="J294" s="105"/>
      <c r="K294" s="105"/>
      <c r="L294" s="105"/>
      <c r="M294" s="105"/>
      <c r="N294" s="105">
        <v>-6.4840669348865898</v>
      </c>
      <c r="O294" s="105"/>
      <c r="P294" s="105"/>
      <c r="Q294" s="105">
        <v>1.29040404040405</v>
      </c>
    </row>
    <row r="295" spans="1:17" x14ac:dyDescent="0.3">
      <c r="A295" s="103" t="s">
        <v>273</v>
      </c>
      <c r="B295" s="104">
        <v>43986</v>
      </c>
      <c r="C295" s="105">
        <v>50.62</v>
      </c>
      <c r="D295" s="105"/>
      <c r="E295" s="105"/>
      <c r="F295" s="105"/>
      <c r="G295" s="105"/>
      <c r="H295" s="105"/>
      <c r="I295" s="105"/>
      <c r="J295" s="105"/>
      <c r="K295" s="105"/>
      <c r="L295" s="105"/>
      <c r="M295" s="105"/>
      <c r="N295" s="105">
        <v>-3.2403577814541902</v>
      </c>
      <c r="O295" s="105">
        <v>3.8058068029698902</v>
      </c>
      <c r="P295" s="105">
        <v>7.3688850287571004</v>
      </c>
      <c r="Q295" s="105">
        <v>36.012387660918101</v>
      </c>
    </row>
    <row r="296" spans="1:17" x14ac:dyDescent="0.3">
      <c r="A296" s="103" t="s">
        <v>274</v>
      </c>
      <c r="B296" s="104">
        <v>43986</v>
      </c>
      <c r="C296" s="105">
        <v>61.58</v>
      </c>
      <c r="D296" s="105"/>
      <c r="E296" s="105"/>
      <c r="F296" s="105"/>
      <c r="G296" s="105"/>
      <c r="H296" s="105"/>
      <c r="I296" s="105"/>
      <c r="J296" s="105"/>
      <c r="K296" s="105"/>
      <c r="L296" s="105"/>
      <c r="M296" s="105"/>
      <c r="N296" s="105">
        <v>-9.5082529154735393</v>
      </c>
      <c r="O296" s="105">
        <v>4.0855729999109798</v>
      </c>
      <c r="P296" s="105">
        <v>7.3790603454057297</v>
      </c>
      <c r="Q296" s="105">
        <v>43.286785909668303</v>
      </c>
    </row>
    <row r="297" spans="1:17" x14ac:dyDescent="0.3">
      <c r="A297" s="103" t="s">
        <v>275</v>
      </c>
      <c r="B297" s="104">
        <v>43986</v>
      </c>
      <c r="C297" s="105">
        <v>42.966999999999999</v>
      </c>
      <c r="D297" s="105"/>
      <c r="E297" s="105"/>
      <c r="F297" s="105"/>
      <c r="G297" s="105"/>
      <c r="H297" s="105"/>
      <c r="I297" s="105"/>
      <c r="J297" s="105"/>
      <c r="K297" s="105"/>
      <c r="L297" s="105"/>
      <c r="M297" s="105"/>
      <c r="N297" s="105">
        <v>-13.4686154257732</v>
      </c>
      <c r="O297" s="105">
        <v>0.12580880508443601</v>
      </c>
      <c r="P297" s="105">
        <v>7.5894732501251596</v>
      </c>
      <c r="Q297" s="105">
        <v>24.627415063446598</v>
      </c>
    </row>
    <row r="298" spans="1:17" x14ac:dyDescent="0.3">
      <c r="A298" s="103" t="s">
        <v>276</v>
      </c>
      <c r="B298" s="104">
        <v>43986</v>
      </c>
      <c r="C298" s="105">
        <v>39.92</v>
      </c>
      <c r="D298" s="105"/>
      <c r="E298" s="105"/>
      <c r="F298" s="105"/>
      <c r="G298" s="105"/>
      <c r="H298" s="105"/>
      <c r="I298" s="105"/>
      <c r="J298" s="105"/>
      <c r="K298" s="105"/>
      <c r="L298" s="105"/>
      <c r="M298" s="105"/>
      <c r="N298" s="105">
        <v>-16.873645963050802</v>
      </c>
      <c r="O298" s="105">
        <v>-2.4669579704708502</v>
      </c>
      <c r="P298" s="105">
        <v>2.5318006426943902</v>
      </c>
      <c r="Q298" s="105">
        <v>26.1638715860086</v>
      </c>
    </row>
    <row r="299" spans="1:17" x14ac:dyDescent="0.3">
      <c r="A299" s="103" t="s">
        <v>277</v>
      </c>
      <c r="B299" s="104">
        <v>43986</v>
      </c>
      <c r="C299" s="105">
        <v>12.235799999999999</v>
      </c>
      <c r="D299" s="105"/>
      <c r="E299" s="105"/>
      <c r="F299" s="105"/>
      <c r="G299" s="105"/>
      <c r="H299" s="105"/>
      <c r="I299" s="105"/>
      <c r="J299" s="105"/>
      <c r="K299" s="105"/>
      <c r="L299" s="105"/>
      <c r="M299" s="105"/>
      <c r="N299" s="105">
        <v>-17.389048627091501</v>
      </c>
      <c r="O299" s="105">
        <v>-2.3879918487372702</v>
      </c>
      <c r="P299" s="105"/>
      <c r="Q299" s="105">
        <v>5.0436773794808403</v>
      </c>
    </row>
    <row r="300" spans="1:17" x14ac:dyDescent="0.3">
      <c r="A300" s="103" t="s">
        <v>278</v>
      </c>
      <c r="B300" s="104">
        <v>43986</v>
      </c>
      <c r="C300" s="105">
        <v>452.2013</v>
      </c>
      <c r="D300" s="105"/>
      <c r="E300" s="105"/>
      <c r="F300" s="105"/>
      <c r="G300" s="105"/>
      <c r="H300" s="105"/>
      <c r="I300" s="105"/>
      <c r="J300" s="105"/>
      <c r="K300" s="105"/>
      <c r="L300" s="105"/>
      <c r="M300" s="105"/>
      <c r="N300" s="105">
        <v>-22.125885883549898</v>
      </c>
      <c r="O300" s="105">
        <v>-3.8080078258070902</v>
      </c>
      <c r="P300" s="105">
        <v>1.7757220849400699</v>
      </c>
      <c r="Q300" s="105">
        <v>208.90949326948001</v>
      </c>
    </row>
    <row r="301" spans="1:17" x14ac:dyDescent="0.3">
      <c r="A301" s="103" t="s">
        <v>279</v>
      </c>
      <c r="B301" s="104">
        <v>43986</v>
      </c>
      <c r="C301" s="105">
        <v>298.29000000000002</v>
      </c>
      <c r="D301" s="105"/>
      <c r="E301" s="105"/>
      <c r="F301" s="105"/>
      <c r="G301" s="105"/>
      <c r="H301" s="105"/>
      <c r="I301" s="105"/>
      <c r="J301" s="105"/>
      <c r="K301" s="105"/>
      <c r="L301" s="105"/>
      <c r="M301" s="105"/>
      <c r="N301" s="105">
        <v>-19.932835977099401</v>
      </c>
      <c r="O301" s="105">
        <v>-1.2186140658372999</v>
      </c>
      <c r="P301" s="105">
        <v>5.9419029225805202</v>
      </c>
      <c r="Q301" s="105">
        <v>148.351684759622</v>
      </c>
    </row>
    <row r="302" spans="1:17" x14ac:dyDescent="0.3">
      <c r="A302" s="103" t="s">
        <v>280</v>
      </c>
      <c r="B302" s="104">
        <v>43986</v>
      </c>
      <c r="C302" s="105">
        <v>412.19299999999998</v>
      </c>
      <c r="D302" s="105"/>
      <c r="E302" s="105"/>
      <c r="F302" s="105"/>
      <c r="G302" s="105"/>
      <c r="H302" s="105"/>
      <c r="I302" s="105"/>
      <c r="J302" s="105"/>
      <c r="K302" s="105"/>
      <c r="L302" s="105"/>
      <c r="M302" s="105"/>
      <c r="N302" s="105">
        <v>-23.254355575605299</v>
      </c>
      <c r="O302" s="105">
        <v>-5.4567556223795197</v>
      </c>
      <c r="P302" s="105">
        <v>1.5363638527622001</v>
      </c>
      <c r="Q302" s="105">
        <v>551.75789568779203</v>
      </c>
    </row>
    <row r="303" spans="1:17" x14ac:dyDescent="0.3">
      <c r="A303" s="103" t="s">
        <v>281</v>
      </c>
      <c r="B303" s="104">
        <v>43986</v>
      </c>
      <c r="C303" s="105">
        <v>31.091200000000001</v>
      </c>
      <c r="D303" s="105"/>
      <c r="E303" s="105"/>
      <c r="F303" s="105"/>
      <c r="G303" s="105"/>
      <c r="H303" s="105"/>
      <c r="I303" s="105"/>
      <c r="J303" s="105"/>
      <c r="K303" s="105"/>
      <c r="L303" s="105"/>
      <c r="M303" s="105"/>
      <c r="N303" s="105">
        <v>-17.716361765206099</v>
      </c>
      <c r="O303" s="105">
        <v>-3.9383033532402498</v>
      </c>
      <c r="P303" s="105">
        <v>4.0388485420426701</v>
      </c>
      <c r="Q303" s="105">
        <v>15.713998775260301</v>
      </c>
    </row>
    <row r="304" spans="1:17" x14ac:dyDescent="0.3">
      <c r="A304" s="103" t="s">
        <v>282</v>
      </c>
      <c r="B304" s="104">
        <v>43986</v>
      </c>
      <c r="C304" s="105">
        <v>325.74</v>
      </c>
      <c r="D304" s="105"/>
      <c r="E304" s="105"/>
      <c r="F304" s="105"/>
      <c r="G304" s="105"/>
      <c r="H304" s="105"/>
      <c r="I304" s="105"/>
      <c r="J304" s="105"/>
      <c r="K304" s="105"/>
      <c r="L304" s="105"/>
      <c r="M304" s="105"/>
      <c r="N304" s="105">
        <v>-16.401992700756502</v>
      </c>
      <c r="O304" s="105">
        <v>-6.2135062901112398E-2</v>
      </c>
      <c r="P304" s="105">
        <v>4.92019242885039</v>
      </c>
      <c r="Q304" s="105">
        <v>151.738117182357</v>
      </c>
    </row>
    <row r="305" spans="1:17" x14ac:dyDescent="0.3">
      <c r="A305" s="103" t="s">
        <v>283</v>
      </c>
      <c r="B305" s="104">
        <v>43986</v>
      </c>
      <c r="C305" s="105">
        <v>8.91</v>
      </c>
      <c r="D305" s="105"/>
      <c r="E305" s="105"/>
      <c r="F305" s="105"/>
      <c r="G305" s="105"/>
      <c r="H305" s="105"/>
      <c r="I305" s="105"/>
      <c r="J305" s="105"/>
      <c r="K305" s="105"/>
      <c r="L305" s="105"/>
      <c r="M305" s="105"/>
      <c r="N305" s="105">
        <v>-19.675823364347998</v>
      </c>
      <c r="O305" s="105"/>
      <c r="P305" s="105"/>
      <c r="Q305" s="105">
        <v>-4.9483830845771104</v>
      </c>
    </row>
    <row r="306" spans="1:17" x14ac:dyDescent="0.3">
      <c r="A306" s="103" t="s">
        <v>284</v>
      </c>
      <c r="B306" s="104">
        <v>43986</v>
      </c>
      <c r="C306" s="105">
        <v>23.67</v>
      </c>
      <c r="D306" s="105"/>
      <c r="E306" s="105"/>
      <c r="F306" s="105"/>
      <c r="G306" s="105"/>
      <c r="H306" s="105"/>
      <c r="I306" s="105"/>
      <c r="J306" s="105"/>
      <c r="K306" s="105"/>
      <c r="L306" s="105"/>
      <c r="M306" s="105"/>
      <c r="N306" s="105">
        <v>-10.0067916580992</v>
      </c>
      <c r="O306" s="105">
        <v>-0.36117790428518898</v>
      </c>
      <c r="P306" s="105">
        <v>3.9410528134299798</v>
      </c>
      <c r="Q306" s="105">
        <v>20.290971939812898</v>
      </c>
    </row>
    <row r="307" spans="1:17" x14ac:dyDescent="0.3">
      <c r="A307" s="103" t="s">
        <v>285</v>
      </c>
      <c r="B307" s="104">
        <v>43986</v>
      </c>
      <c r="C307" s="105">
        <v>44.3</v>
      </c>
      <c r="D307" s="105"/>
      <c r="E307" s="105"/>
      <c r="F307" s="105"/>
      <c r="G307" s="105"/>
      <c r="H307" s="105"/>
      <c r="I307" s="105"/>
      <c r="J307" s="105"/>
      <c r="K307" s="105"/>
      <c r="L307" s="105"/>
      <c r="M307" s="105"/>
      <c r="N307" s="105">
        <v>-23.358648473771002</v>
      </c>
      <c r="O307" s="105">
        <v>-3.6980303786912501</v>
      </c>
      <c r="P307" s="105">
        <v>2.66376793546383</v>
      </c>
      <c r="Q307" s="105">
        <v>29.9652943992341</v>
      </c>
    </row>
    <row r="308" spans="1:17" x14ac:dyDescent="0.3">
      <c r="A308" s="103" t="s">
        <v>286</v>
      </c>
      <c r="B308" s="104">
        <v>43986</v>
      </c>
      <c r="C308" s="105">
        <v>8.3000000000000007</v>
      </c>
      <c r="D308" s="105"/>
      <c r="E308" s="105"/>
      <c r="F308" s="105"/>
      <c r="G308" s="105"/>
      <c r="H308" s="105"/>
      <c r="I308" s="105"/>
      <c r="J308" s="105"/>
      <c r="K308" s="105"/>
      <c r="L308" s="105"/>
      <c r="M308" s="105"/>
      <c r="N308" s="105">
        <v>-16.537606063102402</v>
      </c>
      <c r="O308" s="105"/>
      <c r="P308" s="105"/>
      <c r="Q308" s="105">
        <v>-6.9797525309336299</v>
      </c>
    </row>
    <row r="309" spans="1:17" x14ac:dyDescent="0.3">
      <c r="A309" s="103" t="s">
        <v>287</v>
      </c>
      <c r="B309" s="104">
        <v>43986</v>
      </c>
      <c r="C309" s="105">
        <v>46.61</v>
      </c>
      <c r="D309" s="105"/>
      <c r="E309" s="105"/>
      <c r="F309" s="105"/>
      <c r="G309" s="105"/>
      <c r="H309" s="105"/>
      <c r="I309" s="105"/>
      <c r="J309" s="105"/>
      <c r="K309" s="105"/>
      <c r="L309" s="105"/>
      <c r="M309" s="105"/>
      <c r="N309" s="105">
        <v>-10.645422423850199</v>
      </c>
      <c r="O309" s="105">
        <v>2.6073867846043801</v>
      </c>
      <c r="P309" s="105">
        <v>6.8184270317736004</v>
      </c>
      <c r="Q309" s="105">
        <v>27.2373624133714</v>
      </c>
    </row>
    <row r="310" spans="1:17" x14ac:dyDescent="0.3">
      <c r="A310" s="103" t="s">
        <v>288</v>
      </c>
      <c r="B310" s="104">
        <v>43986</v>
      </c>
      <c r="C310" s="105">
        <v>8.6378000000000004</v>
      </c>
      <c r="D310" s="105"/>
      <c r="E310" s="105"/>
      <c r="F310" s="105"/>
      <c r="G310" s="105"/>
      <c r="H310" s="105"/>
      <c r="I310" s="105"/>
      <c r="J310" s="105"/>
      <c r="K310" s="105"/>
      <c r="L310" s="105"/>
      <c r="M310" s="105"/>
      <c r="N310" s="105"/>
      <c r="O310" s="105"/>
      <c r="P310" s="105"/>
      <c r="Q310" s="105">
        <v>-21.6175217391304</v>
      </c>
    </row>
    <row r="311" spans="1:17" x14ac:dyDescent="0.3">
      <c r="A311" s="103" t="s">
        <v>289</v>
      </c>
      <c r="B311" s="104">
        <v>43986</v>
      </c>
      <c r="C311" s="105">
        <v>15.0093</v>
      </c>
      <c r="D311" s="105"/>
      <c r="E311" s="105"/>
      <c r="F311" s="105"/>
      <c r="G311" s="105"/>
      <c r="H311" s="105"/>
      <c r="I311" s="105"/>
      <c r="J311" s="105"/>
      <c r="K311" s="105"/>
      <c r="L311" s="105"/>
      <c r="M311" s="105"/>
      <c r="N311" s="105">
        <v>-14.8956019922463</v>
      </c>
      <c r="O311" s="105">
        <v>-9.5844202402287595E-2</v>
      </c>
      <c r="P311" s="105">
        <v>6.0887426738182704</v>
      </c>
      <c r="Q311" s="105">
        <v>4.1105991456834499</v>
      </c>
    </row>
    <row r="312" spans="1:17" x14ac:dyDescent="0.3">
      <c r="A312" s="103" t="s">
        <v>290</v>
      </c>
      <c r="B312" s="104">
        <v>43986</v>
      </c>
      <c r="C312" s="105">
        <v>39.387</v>
      </c>
      <c r="D312" s="105"/>
      <c r="E312" s="105"/>
      <c r="F312" s="105"/>
      <c r="G312" s="105"/>
      <c r="H312" s="105"/>
      <c r="I312" s="105"/>
      <c r="J312" s="105"/>
      <c r="K312" s="105"/>
      <c r="L312" s="105"/>
      <c r="M312" s="105"/>
      <c r="N312" s="105">
        <v>-14.412848704700499</v>
      </c>
      <c r="O312" s="105">
        <v>-0.106003709922402</v>
      </c>
      <c r="P312" s="105">
        <v>6.06795876844809</v>
      </c>
      <c r="Q312" s="105">
        <v>20.211522517429799</v>
      </c>
    </row>
    <row r="313" spans="1:17" x14ac:dyDescent="0.3">
      <c r="A313" s="103" t="s">
        <v>291</v>
      </c>
      <c r="B313" s="104">
        <v>43986</v>
      </c>
      <c r="C313" s="105">
        <v>45.978999999999999</v>
      </c>
      <c r="D313" s="105"/>
      <c r="E313" s="105"/>
      <c r="F313" s="105"/>
      <c r="G313" s="105"/>
      <c r="H313" s="105"/>
      <c r="I313" s="105"/>
      <c r="J313" s="105"/>
      <c r="K313" s="105"/>
      <c r="L313" s="105"/>
      <c r="M313" s="105"/>
      <c r="N313" s="105">
        <v>-16.512841475512001</v>
      </c>
      <c r="O313" s="105">
        <v>-2.7866373520376699</v>
      </c>
      <c r="P313" s="105">
        <v>5.1071891418922499</v>
      </c>
      <c r="Q313" s="105">
        <v>25.201180195739799</v>
      </c>
    </row>
    <row r="314" spans="1:17" x14ac:dyDescent="0.3">
      <c r="A314" s="103" t="s">
        <v>292</v>
      </c>
      <c r="B314" s="104">
        <v>43986</v>
      </c>
      <c r="C314" s="105">
        <v>57.789900000000003</v>
      </c>
      <c r="D314" s="105"/>
      <c r="E314" s="105"/>
      <c r="F314" s="105"/>
      <c r="G314" s="105"/>
      <c r="H314" s="105"/>
      <c r="I314" s="105"/>
      <c r="J314" s="105"/>
      <c r="K314" s="105"/>
      <c r="L314" s="105"/>
      <c r="M314" s="105"/>
      <c r="N314" s="105">
        <v>-15.190763079973101</v>
      </c>
      <c r="O314" s="105">
        <v>8.64506344890561E-2</v>
      </c>
      <c r="P314" s="105">
        <v>3.5171848903101002</v>
      </c>
      <c r="Q314" s="105">
        <v>20.700494949233001</v>
      </c>
    </row>
    <row r="315" spans="1:17" x14ac:dyDescent="0.3">
      <c r="A315" s="103" t="s">
        <v>293</v>
      </c>
      <c r="B315" s="104">
        <v>43986</v>
      </c>
      <c r="C315" s="105">
        <v>9.9018999999999995</v>
      </c>
      <c r="D315" s="105"/>
      <c r="E315" s="105"/>
      <c r="F315" s="105"/>
      <c r="G315" s="105"/>
      <c r="H315" s="105"/>
      <c r="I315" s="105"/>
      <c r="J315" s="105"/>
      <c r="K315" s="105"/>
      <c r="L315" s="105"/>
      <c r="M315" s="105"/>
      <c r="N315" s="105">
        <v>-16.1209981486499</v>
      </c>
      <c r="O315" s="105">
        <v>-4.3174420063265897</v>
      </c>
      <c r="P315" s="105"/>
      <c r="Q315" s="105">
        <v>-0.27023773584905902</v>
      </c>
    </row>
    <row r="316" spans="1:17" x14ac:dyDescent="0.3">
      <c r="A316" s="103" t="s">
        <v>294</v>
      </c>
      <c r="B316" s="104">
        <v>43986</v>
      </c>
      <c r="C316" s="105">
        <v>15.919</v>
      </c>
      <c r="D316" s="105"/>
      <c r="E316" s="105"/>
      <c r="F316" s="105"/>
      <c r="G316" s="105"/>
      <c r="H316" s="105"/>
      <c r="I316" s="105"/>
      <c r="J316" s="105"/>
      <c r="K316" s="105"/>
      <c r="L316" s="105"/>
      <c r="M316" s="105"/>
      <c r="N316" s="105">
        <v>-12.5801246718747</v>
      </c>
      <c r="O316" s="105">
        <v>3.2028870423058202</v>
      </c>
      <c r="P316" s="105"/>
      <c r="Q316" s="105">
        <v>13.3360185185185</v>
      </c>
    </row>
    <row r="317" spans="1:17" x14ac:dyDescent="0.3">
      <c r="A317" s="103" t="s">
        <v>295</v>
      </c>
      <c r="B317" s="104">
        <v>43986</v>
      </c>
      <c r="C317" s="105">
        <v>14.908099999999999</v>
      </c>
      <c r="D317" s="105"/>
      <c r="E317" s="105"/>
      <c r="F317" s="105"/>
      <c r="G317" s="105"/>
      <c r="H317" s="105"/>
      <c r="I317" s="105"/>
      <c r="J317" s="105"/>
      <c r="K317" s="105"/>
      <c r="L317" s="105"/>
      <c r="M317" s="105"/>
      <c r="N317" s="105">
        <v>-14.5538076291735</v>
      </c>
      <c r="O317" s="105">
        <v>-2.2641232819294301</v>
      </c>
      <c r="P317" s="105">
        <v>7.9153909320122597</v>
      </c>
      <c r="Q317" s="105">
        <v>9.13542325344212</v>
      </c>
    </row>
    <row r="318" spans="1:17" x14ac:dyDescent="0.3">
      <c r="A318" s="103" t="s">
        <v>296</v>
      </c>
      <c r="B318" s="104">
        <v>43986</v>
      </c>
      <c r="C318" s="105">
        <v>40.106099999999998</v>
      </c>
      <c r="D318" s="105"/>
      <c r="E318" s="105"/>
      <c r="F318" s="105"/>
      <c r="G318" s="105"/>
      <c r="H318" s="105"/>
      <c r="I318" s="105"/>
      <c r="J318" s="105"/>
      <c r="K318" s="105"/>
      <c r="L318" s="105"/>
      <c r="M318" s="105"/>
      <c r="N318" s="105">
        <v>-29.836390229486199</v>
      </c>
      <c r="O318" s="105">
        <v>-10.0202089701174</v>
      </c>
      <c r="P318" s="105">
        <v>-2.2818518679378301</v>
      </c>
      <c r="Q318" s="105">
        <v>20.463177839850999</v>
      </c>
    </row>
    <row r="319" spans="1:17" x14ac:dyDescent="0.3">
      <c r="A319" s="103" t="s">
        <v>297</v>
      </c>
      <c r="B319" s="104">
        <v>43986</v>
      </c>
      <c r="C319" s="105">
        <v>9.9305000000000003</v>
      </c>
      <c r="D319" s="105"/>
      <c r="E319" s="105"/>
      <c r="F319" s="105"/>
      <c r="G319" s="105"/>
      <c r="H319" s="105"/>
      <c r="I319" s="105"/>
      <c r="J319" s="105"/>
      <c r="K319" s="105"/>
      <c r="L319" s="105"/>
      <c r="M319" s="105"/>
      <c r="N319" s="105"/>
      <c r="O319" s="105"/>
      <c r="P319" s="105"/>
      <c r="Q319" s="105">
        <v>-0.80276898734177304</v>
      </c>
    </row>
    <row r="320" spans="1:17" x14ac:dyDescent="0.3">
      <c r="A320" s="103" t="s">
        <v>298</v>
      </c>
      <c r="B320" s="104">
        <v>43986</v>
      </c>
      <c r="C320" s="105">
        <v>12.51</v>
      </c>
      <c r="D320" s="105"/>
      <c r="E320" s="105"/>
      <c r="F320" s="105"/>
      <c r="G320" s="105"/>
      <c r="H320" s="105"/>
      <c r="I320" s="105"/>
      <c r="J320" s="105"/>
      <c r="K320" s="105"/>
      <c r="L320" s="105"/>
      <c r="M320" s="105"/>
      <c r="N320" s="105">
        <v>-15.430697090533201</v>
      </c>
      <c r="O320" s="105">
        <v>-1.2529774415020301</v>
      </c>
      <c r="P320" s="105"/>
      <c r="Q320" s="105">
        <v>5.5965180207697003</v>
      </c>
    </row>
    <row r="321" spans="1:17" x14ac:dyDescent="0.3">
      <c r="A321" s="103" t="s">
        <v>299</v>
      </c>
      <c r="B321" s="104">
        <v>43986</v>
      </c>
      <c r="C321" s="105">
        <v>164.71</v>
      </c>
      <c r="D321" s="105"/>
      <c r="E321" s="105"/>
      <c r="F321" s="105"/>
      <c r="G321" s="105"/>
      <c r="H321" s="105"/>
      <c r="I321" s="105"/>
      <c r="J321" s="105"/>
      <c r="K321" s="105"/>
      <c r="L321" s="105"/>
      <c r="M321" s="105"/>
      <c r="N321" s="105">
        <v>-17.711610848637001</v>
      </c>
      <c r="O321" s="105">
        <v>-3.6842127517140102</v>
      </c>
      <c r="P321" s="105">
        <v>2.0945653318459501</v>
      </c>
      <c r="Q321" s="105">
        <v>197.53421536019599</v>
      </c>
    </row>
    <row r="322" spans="1:17" x14ac:dyDescent="0.3">
      <c r="A322" s="103" t="s">
        <v>300</v>
      </c>
      <c r="B322" s="104">
        <v>43986</v>
      </c>
      <c r="C322" s="105">
        <v>177.22</v>
      </c>
      <c r="D322" s="105"/>
      <c r="E322" s="105"/>
      <c r="F322" s="105"/>
      <c r="G322" s="105"/>
      <c r="H322" s="105"/>
      <c r="I322" s="105"/>
      <c r="J322" s="105"/>
      <c r="K322" s="105"/>
      <c r="L322" s="105"/>
      <c r="M322" s="105"/>
      <c r="N322" s="105">
        <v>-16.985300137123801</v>
      </c>
      <c r="O322" s="105">
        <v>-2.1229671285395599</v>
      </c>
      <c r="P322" s="105">
        <v>6.09538949292768</v>
      </c>
      <c r="Q322" s="105">
        <v>106.361224979735</v>
      </c>
    </row>
    <row r="323" spans="1:17" x14ac:dyDescent="0.3">
      <c r="A323" s="103" t="s">
        <v>301</v>
      </c>
      <c r="B323" s="104">
        <v>43986</v>
      </c>
      <c r="C323" s="105">
        <v>85.601399999999998</v>
      </c>
      <c r="D323" s="105"/>
      <c r="E323" s="105"/>
      <c r="F323" s="105"/>
      <c r="G323" s="105"/>
      <c r="H323" s="105"/>
      <c r="I323" s="105"/>
      <c r="J323" s="105"/>
      <c r="K323" s="105"/>
      <c r="L323" s="105"/>
      <c r="M323" s="105"/>
      <c r="N323" s="105">
        <v>-10.961779316452001</v>
      </c>
      <c r="O323" s="105">
        <v>0.39710302606949099</v>
      </c>
      <c r="P323" s="105">
        <v>9.6131705167300705</v>
      </c>
      <c r="Q323" s="105">
        <v>37.441670284938901</v>
      </c>
    </row>
    <row r="324" spans="1:17" x14ac:dyDescent="0.3">
      <c r="A324" s="103" t="s">
        <v>302</v>
      </c>
      <c r="B324" s="104">
        <v>43986</v>
      </c>
      <c r="C324" s="105">
        <v>42.89</v>
      </c>
      <c r="D324" s="105"/>
      <c r="E324" s="105"/>
      <c r="F324" s="105"/>
      <c r="G324" s="105"/>
      <c r="H324" s="105"/>
      <c r="I324" s="105"/>
      <c r="J324" s="105"/>
      <c r="K324" s="105"/>
      <c r="L324" s="105"/>
      <c r="M324" s="105"/>
      <c r="N324" s="105">
        <v>-23.3603874405722</v>
      </c>
      <c r="O324" s="105">
        <v>-4.68135172925132</v>
      </c>
      <c r="P324" s="105">
        <v>2.8289466304022999</v>
      </c>
      <c r="Q324" s="105">
        <v>27.942740830504899</v>
      </c>
    </row>
    <row r="325" spans="1:17" x14ac:dyDescent="0.3">
      <c r="A325" s="103" t="s">
        <v>375</v>
      </c>
      <c r="B325" s="104">
        <v>43986</v>
      </c>
      <c r="C325" s="105">
        <v>122.6878</v>
      </c>
      <c r="D325" s="105"/>
      <c r="E325" s="105"/>
      <c r="F325" s="105"/>
      <c r="G325" s="105"/>
      <c r="H325" s="105"/>
      <c r="I325" s="105"/>
      <c r="J325" s="105"/>
      <c r="K325" s="105"/>
      <c r="L325" s="105"/>
      <c r="M325" s="105"/>
      <c r="N325" s="105">
        <v>-16.2009282522619</v>
      </c>
      <c r="O325" s="105">
        <v>-2.7371999478169902</v>
      </c>
      <c r="P325" s="105">
        <v>1.99498624910342</v>
      </c>
      <c r="Q325" s="105">
        <v>136.39922886062601</v>
      </c>
    </row>
    <row r="326" spans="1:17" x14ac:dyDescent="0.3">
      <c r="A326" s="103" t="s">
        <v>304</v>
      </c>
      <c r="B326" s="104">
        <v>43986</v>
      </c>
      <c r="C326" s="105">
        <v>11.803900000000001</v>
      </c>
      <c r="D326" s="105"/>
      <c r="E326" s="105"/>
      <c r="F326" s="105"/>
      <c r="G326" s="105"/>
      <c r="H326" s="105"/>
      <c r="I326" s="105"/>
      <c r="J326" s="105"/>
      <c r="K326" s="105"/>
      <c r="L326" s="105"/>
      <c r="M326" s="105"/>
      <c r="N326" s="105">
        <v>-15.3185979918079</v>
      </c>
      <c r="O326" s="105">
        <v>-1.50949651714875</v>
      </c>
      <c r="P326" s="105"/>
      <c r="Q326" s="105">
        <v>4.3147018348623902</v>
      </c>
    </row>
    <row r="327" spans="1:17" x14ac:dyDescent="0.3">
      <c r="A327" s="103" t="s">
        <v>305</v>
      </c>
      <c r="B327" s="104">
        <v>43986</v>
      </c>
      <c r="C327" s="105">
        <v>12.2509</v>
      </c>
      <c r="D327" s="105"/>
      <c r="E327" s="105"/>
      <c r="F327" s="105"/>
      <c r="G327" s="105"/>
      <c r="H327" s="105"/>
      <c r="I327" s="105"/>
      <c r="J327" s="105"/>
      <c r="K327" s="105"/>
      <c r="L327" s="105"/>
      <c r="M327" s="105"/>
      <c r="N327" s="105">
        <v>-14.1771502577846</v>
      </c>
      <c r="O327" s="105">
        <v>-2.1211598724198701</v>
      </c>
      <c r="P327" s="105">
        <v>5.9139438178377199</v>
      </c>
      <c r="Q327" s="105">
        <v>4.2878260430965298</v>
      </c>
    </row>
    <row r="328" spans="1:17" x14ac:dyDescent="0.3">
      <c r="A328" s="103" t="s">
        <v>306</v>
      </c>
      <c r="B328" s="104">
        <v>43986</v>
      </c>
      <c r="C328" s="105">
        <v>11.4231</v>
      </c>
      <c r="D328" s="105"/>
      <c r="E328" s="105"/>
      <c r="F328" s="105"/>
      <c r="G328" s="105"/>
      <c r="H328" s="105"/>
      <c r="I328" s="105"/>
      <c r="J328" s="105"/>
      <c r="K328" s="105"/>
      <c r="L328" s="105"/>
      <c r="M328" s="105"/>
      <c r="N328" s="105">
        <v>-17.153517250836298</v>
      </c>
      <c r="O328" s="105">
        <v>-3.7770721281455</v>
      </c>
      <c r="P328" s="105">
        <v>3.2049721439019399</v>
      </c>
      <c r="Q328" s="105">
        <v>2.7583800075023599</v>
      </c>
    </row>
    <row r="329" spans="1:17" x14ac:dyDescent="0.3">
      <c r="A329" s="103" t="s">
        <v>307</v>
      </c>
      <c r="B329" s="104">
        <v>43986</v>
      </c>
      <c r="C329" s="105">
        <v>12.1364</v>
      </c>
      <c r="D329" s="105"/>
      <c r="E329" s="105"/>
      <c r="F329" s="105"/>
      <c r="G329" s="105"/>
      <c r="H329" s="105"/>
      <c r="I329" s="105"/>
      <c r="J329" s="105"/>
      <c r="K329" s="105"/>
      <c r="L329" s="105"/>
      <c r="M329" s="105"/>
      <c r="N329" s="105">
        <v>-7.4518517222394696</v>
      </c>
      <c r="O329" s="105">
        <v>5.8444565116169196</v>
      </c>
      <c r="P329" s="105"/>
      <c r="Q329" s="105">
        <v>6.7165030146425497</v>
      </c>
    </row>
    <row r="330" spans="1:17" x14ac:dyDescent="0.3">
      <c r="A330" s="103" t="s">
        <v>308</v>
      </c>
      <c r="B330" s="104">
        <v>43986</v>
      </c>
      <c r="C330" s="105">
        <v>9.4207000000000001</v>
      </c>
      <c r="D330" s="105"/>
      <c r="E330" s="105"/>
      <c r="F330" s="105"/>
      <c r="G330" s="105"/>
      <c r="H330" s="105"/>
      <c r="I330" s="105"/>
      <c r="J330" s="105"/>
      <c r="K330" s="105"/>
      <c r="L330" s="105"/>
      <c r="M330" s="105"/>
      <c r="N330" s="105">
        <v>-13.9445023967507</v>
      </c>
      <c r="O330" s="105"/>
      <c r="P330" s="105"/>
      <c r="Q330" s="105">
        <v>-3.0733212209302398</v>
      </c>
    </row>
    <row r="331" spans="1:17" x14ac:dyDescent="0.3">
      <c r="A331" s="103" t="s">
        <v>309</v>
      </c>
      <c r="B331" s="104">
        <v>43986</v>
      </c>
      <c r="C331" s="105">
        <v>9.0409000000000006</v>
      </c>
      <c r="D331" s="105"/>
      <c r="E331" s="105"/>
      <c r="F331" s="105"/>
      <c r="G331" s="105"/>
      <c r="H331" s="105"/>
      <c r="I331" s="105"/>
      <c r="J331" s="105"/>
      <c r="K331" s="105"/>
      <c r="L331" s="105"/>
      <c r="M331" s="105"/>
      <c r="N331" s="105">
        <v>-13.622049779420999</v>
      </c>
      <c r="O331" s="105"/>
      <c r="P331" s="105"/>
      <c r="Q331" s="105">
        <v>-4.3758937500000004</v>
      </c>
    </row>
    <row r="332" spans="1:17" x14ac:dyDescent="0.3">
      <c r="A332" s="103" t="s">
        <v>310</v>
      </c>
      <c r="B332" s="104">
        <v>43986</v>
      </c>
      <c r="C332" s="105">
        <v>35.901299999999999</v>
      </c>
      <c r="D332" s="105"/>
      <c r="E332" s="105"/>
      <c r="F332" s="105"/>
      <c r="G332" s="105"/>
      <c r="H332" s="105"/>
      <c r="I332" s="105"/>
      <c r="J332" s="105"/>
      <c r="K332" s="105"/>
      <c r="L332" s="105"/>
      <c r="M332" s="105"/>
      <c r="N332" s="105">
        <v>-5.3709889693809298</v>
      </c>
      <c r="O332" s="105">
        <v>4.9339043011462804</v>
      </c>
      <c r="P332" s="105">
        <v>12.3295645933038</v>
      </c>
      <c r="Q332" s="105">
        <v>31.629222147875499</v>
      </c>
    </row>
    <row r="333" spans="1:17" x14ac:dyDescent="0.3">
      <c r="A333" s="103" t="s">
        <v>311</v>
      </c>
      <c r="B333" s="104">
        <v>43986</v>
      </c>
      <c r="C333" s="105">
        <v>25.7438</v>
      </c>
      <c r="D333" s="105"/>
      <c r="E333" s="105"/>
      <c r="F333" s="105"/>
      <c r="G333" s="105"/>
      <c r="H333" s="105"/>
      <c r="I333" s="105"/>
      <c r="J333" s="105"/>
      <c r="K333" s="105"/>
      <c r="L333" s="105"/>
      <c r="M333" s="105"/>
      <c r="N333" s="105">
        <v>-1.3399123049494599</v>
      </c>
      <c r="O333" s="105">
        <v>8.9267490047018896</v>
      </c>
      <c r="P333" s="105">
        <v>12.38934777952</v>
      </c>
      <c r="Q333" s="105">
        <v>25.426933628318601</v>
      </c>
    </row>
    <row r="334" spans="1:17" x14ac:dyDescent="0.3">
      <c r="A334" s="103" t="s">
        <v>312</v>
      </c>
      <c r="B334" s="104">
        <v>43986</v>
      </c>
      <c r="C334" s="105">
        <v>9.9422999999999995</v>
      </c>
      <c r="D334" s="105"/>
      <c r="E334" s="105"/>
      <c r="F334" s="105"/>
      <c r="G334" s="105"/>
      <c r="H334" s="105"/>
      <c r="I334" s="105"/>
      <c r="J334" s="105"/>
      <c r="K334" s="105"/>
      <c r="L334" s="105"/>
      <c r="M334" s="105"/>
      <c r="N334" s="105">
        <v>-6.8449469548636603</v>
      </c>
      <c r="O334" s="105"/>
      <c r="P334" s="105"/>
      <c r="Q334" s="105">
        <v>-0.42460685483871402</v>
      </c>
    </row>
    <row r="335" spans="1:17" x14ac:dyDescent="0.3">
      <c r="A335" s="103" t="s">
        <v>313</v>
      </c>
      <c r="B335" s="104">
        <v>43986</v>
      </c>
      <c r="C335" s="105">
        <v>81.135400000000004</v>
      </c>
      <c r="D335" s="105"/>
      <c r="E335" s="105"/>
      <c r="F335" s="105"/>
      <c r="G335" s="105"/>
      <c r="H335" s="105"/>
      <c r="I335" s="105"/>
      <c r="J335" s="105"/>
      <c r="K335" s="105"/>
      <c r="L335" s="105"/>
      <c r="M335" s="105"/>
      <c r="N335" s="105">
        <v>-22.855925989359601</v>
      </c>
      <c r="O335" s="105">
        <v>-5.4853315470475996</v>
      </c>
      <c r="P335" s="105">
        <v>2.8755108106092302</v>
      </c>
      <c r="Q335" s="105">
        <v>34.066313192919701</v>
      </c>
    </row>
    <row r="336" spans="1:17" x14ac:dyDescent="0.3">
      <c r="A336" s="103" t="s">
        <v>314</v>
      </c>
      <c r="B336" s="104">
        <v>43986</v>
      </c>
      <c r="C336" s="105">
        <v>7.2</v>
      </c>
      <c r="D336" s="105"/>
      <c r="E336" s="105"/>
      <c r="F336" s="105"/>
      <c r="G336" s="105"/>
      <c r="H336" s="105"/>
      <c r="I336" s="105"/>
      <c r="J336" s="105"/>
      <c r="K336" s="105"/>
      <c r="L336" s="105"/>
      <c r="M336" s="105"/>
      <c r="N336" s="105">
        <v>-32.5939294025059</v>
      </c>
      <c r="O336" s="105">
        <v>-13.397285947767299</v>
      </c>
      <c r="P336" s="105"/>
      <c r="Q336" s="105">
        <v>-7.89799072642968</v>
      </c>
    </row>
    <row r="337" spans="1:17" x14ac:dyDescent="0.3">
      <c r="A337" s="103" t="s">
        <v>315</v>
      </c>
      <c r="B337" s="104">
        <v>43986</v>
      </c>
      <c r="C337" s="105">
        <v>6.0829000000000004</v>
      </c>
      <c r="D337" s="105"/>
      <c r="E337" s="105"/>
      <c r="F337" s="105"/>
      <c r="G337" s="105"/>
      <c r="H337" s="105"/>
      <c r="I337" s="105"/>
      <c r="J337" s="105"/>
      <c r="K337" s="105"/>
      <c r="L337" s="105"/>
      <c r="M337" s="105"/>
      <c r="N337" s="105">
        <v>-32.602602470051302</v>
      </c>
      <c r="O337" s="105">
        <v>-13.606471591031699</v>
      </c>
      <c r="P337" s="105"/>
      <c r="Q337" s="105">
        <v>-12.240937499999999</v>
      </c>
    </row>
    <row r="338" spans="1:17" x14ac:dyDescent="0.3">
      <c r="A338" s="103" t="s">
        <v>316</v>
      </c>
      <c r="B338" s="104">
        <v>43986</v>
      </c>
      <c r="C338" s="105">
        <v>5.3982000000000001</v>
      </c>
      <c r="D338" s="105"/>
      <c r="E338" s="105"/>
      <c r="F338" s="105"/>
      <c r="G338" s="105"/>
      <c r="H338" s="105"/>
      <c r="I338" s="105"/>
      <c r="J338" s="105"/>
      <c r="K338" s="105"/>
      <c r="L338" s="105"/>
      <c r="M338" s="105"/>
      <c r="N338" s="105">
        <v>-34.697473308798102</v>
      </c>
      <c r="O338" s="105"/>
      <c r="P338" s="105"/>
      <c r="Q338" s="105">
        <v>-17.139357142857101</v>
      </c>
    </row>
    <row r="339" spans="1:17" x14ac:dyDescent="0.3">
      <c r="A339" s="103" t="s">
        <v>317</v>
      </c>
      <c r="B339" s="104">
        <v>43986</v>
      </c>
      <c r="C339" s="105">
        <v>5.8963000000000001</v>
      </c>
      <c r="D339" s="105"/>
      <c r="E339" s="105"/>
      <c r="F339" s="105"/>
      <c r="G339" s="105"/>
      <c r="H339" s="105"/>
      <c r="I339" s="105"/>
      <c r="J339" s="105"/>
      <c r="K339" s="105"/>
      <c r="L339" s="105"/>
      <c r="M339" s="105"/>
      <c r="N339" s="105">
        <v>-32.9807670717421</v>
      </c>
      <c r="O339" s="105"/>
      <c r="P339" s="105"/>
      <c r="Q339" s="105">
        <v>-14.064323943662</v>
      </c>
    </row>
    <row r="340" spans="1:17" x14ac:dyDescent="0.3">
      <c r="A340" s="103" t="s">
        <v>318</v>
      </c>
      <c r="B340" s="104">
        <v>43986</v>
      </c>
      <c r="C340" s="105">
        <v>5.9622000000000002</v>
      </c>
      <c r="D340" s="105"/>
      <c r="E340" s="105"/>
      <c r="F340" s="105"/>
      <c r="G340" s="105"/>
      <c r="H340" s="105"/>
      <c r="I340" s="105"/>
      <c r="J340" s="105"/>
      <c r="K340" s="105"/>
      <c r="L340" s="105"/>
      <c r="M340" s="105"/>
      <c r="N340" s="105">
        <v>-32.091214580966202</v>
      </c>
      <c r="O340" s="105"/>
      <c r="P340" s="105"/>
      <c r="Q340" s="105">
        <v>-18.4455193992491</v>
      </c>
    </row>
    <row r="341" spans="1:17" x14ac:dyDescent="0.3">
      <c r="A341" s="103" t="s">
        <v>319</v>
      </c>
      <c r="B341" s="104">
        <v>43986</v>
      </c>
      <c r="C341" s="105">
        <v>12.737399999999999</v>
      </c>
      <c r="D341" s="105"/>
      <c r="E341" s="105"/>
      <c r="F341" s="105"/>
      <c r="G341" s="105"/>
      <c r="H341" s="105"/>
      <c r="I341" s="105"/>
      <c r="J341" s="105"/>
      <c r="K341" s="105"/>
      <c r="L341" s="105"/>
      <c r="M341" s="105"/>
      <c r="N341" s="105">
        <v>-15.531679743919</v>
      </c>
      <c r="O341" s="105">
        <v>-1.75841285505772</v>
      </c>
      <c r="P341" s="105"/>
      <c r="Q341" s="105">
        <v>6.50488932291666</v>
      </c>
    </row>
    <row r="342" spans="1:17" x14ac:dyDescent="0.3">
      <c r="A342" s="103" t="s">
        <v>320</v>
      </c>
      <c r="B342" s="104">
        <v>43986</v>
      </c>
      <c r="C342" s="105">
        <v>11.579700000000001</v>
      </c>
      <c r="D342" s="105"/>
      <c r="E342" s="105"/>
      <c r="F342" s="105"/>
      <c r="G342" s="105"/>
      <c r="H342" s="105"/>
      <c r="I342" s="105"/>
      <c r="J342" s="105"/>
      <c r="K342" s="105"/>
      <c r="L342" s="105"/>
      <c r="M342" s="105"/>
      <c r="N342" s="105">
        <v>-16.902225109898701</v>
      </c>
      <c r="O342" s="105">
        <v>-2.8313355443144399</v>
      </c>
      <c r="P342" s="105">
        <v>3.5170621716872099</v>
      </c>
      <c r="Q342" s="105">
        <v>3.0394860305745999</v>
      </c>
    </row>
    <row r="343" spans="1:17" x14ac:dyDescent="0.3">
      <c r="A343" s="103" t="s">
        <v>321</v>
      </c>
      <c r="B343" s="104">
        <v>43986</v>
      </c>
      <c r="C343" s="105">
        <v>7.2470999999999997</v>
      </c>
      <c r="D343" s="105"/>
      <c r="E343" s="105"/>
      <c r="F343" s="105"/>
      <c r="G343" s="105"/>
      <c r="H343" s="105"/>
      <c r="I343" s="105"/>
      <c r="J343" s="105"/>
      <c r="K343" s="105"/>
      <c r="L343" s="105"/>
      <c r="M343" s="105"/>
      <c r="N343" s="105">
        <v>-28.542196374806299</v>
      </c>
      <c r="O343" s="105"/>
      <c r="P343" s="105"/>
      <c r="Q343" s="105">
        <v>-14.2324150141643</v>
      </c>
    </row>
    <row r="344" spans="1:17" x14ac:dyDescent="0.3">
      <c r="A344" s="103" t="s">
        <v>322</v>
      </c>
      <c r="B344" s="104">
        <v>43986</v>
      </c>
      <c r="C344" s="105">
        <v>15.779500000000001</v>
      </c>
      <c r="D344" s="105"/>
      <c r="E344" s="105"/>
      <c r="F344" s="105"/>
      <c r="G344" s="105"/>
      <c r="H344" s="105"/>
      <c r="I344" s="105"/>
      <c r="J344" s="105"/>
      <c r="K344" s="105"/>
      <c r="L344" s="105"/>
      <c r="M344" s="105"/>
      <c r="N344" s="105">
        <v>-16.150623402633101</v>
      </c>
      <c r="O344" s="105">
        <v>0.177481811900428</v>
      </c>
      <c r="P344" s="105">
        <v>7.5544073344385403</v>
      </c>
      <c r="Q344" s="105">
        <v>10.2354075691412</v>
      </c>
    </row>
    <row r="345" spans="1:17" x14ac:dyDescent="0.3">
      <c r="A345" s="103" t="s">
        <v>323</v>
      </c>
      <c r="B345" s="104">
        <v>43986</v>
      </c>
      <c r="C345" s="105">
        <v>69.36</v>
      </c>
      <c r="D345" s="105"/>
      <c r="E345" s="105"/>
      <c r="F345" s="105"/>
      <c r="G345" s="105"/>
      <c r="H345" s="105"/>
      <c r="I345" s="105"/>
      <c r="J345" s="105"/>
      <c r="K345" s="105"/>
      <c r="L345" s="105"/>
      <c r="M345" s="105"/>
      <c r="N345" s="105">
        <v>-14.119731645295399</v>
      </c>
      <c r="O345" s="105">
        <v>0.83523262944983701</v>
      </c>
      <c r="P345" s="105">
        <v>6.2559234437703699</v>
      </c>
      <c r="Q345" s="105">
        <v>39.401627554960697</v>
      </c>
    </row>
    <row r="346" spans="1:17" x14ac:dyDescent="0.3">
      <c r="A346" s="103" t="s">
        <v>324</v>
      </c>
      <c r="B346" s="104">
        <v>43986</v>
      </c>
      <c r="C346" s="105">
        <v>22.32</v>
      </c>
      <c r="D346" s="105"/>
      <c r="E346" s="105"/>
      <c r="F346" s="105"/>
      <c r="G346" s="105"/>
      <c r="H346" s="105"/>
      <c r="I346" s="105"/>
      <c r="J346" s="105"/>
      <c r="K346" s="105"/>
      <c r="L346" s="105"/>
      <c r="M346" s="105"/>
      <c r="N346" s="105">
        <v>-10.6194245013497</v>
      </c>
      <c r="O346" s="105">
        <v>0.25513245918086502</v>
      </c>
      <c r="P346" s="105">
        <v>2.32861367739152</v>
      </c>
      <c r="Q346" s="105">
        <v>14.571613739468599</v>
      </c>
    </row>
    <row r="347" spans="1:17" x14ac:dyDescent="0.3">
      <c r="A347" s="103" t="s">
        <v>325</v>
      </c>
      <c r="B347" s="104">
        <v>43986</v>
      </c>
      <c r="C347" s="105">
        <v>11.146699999999999</v>
      </c>
      <c r="D347" s="105"/>
      <c r="E347" s="105"/>
      <c r="F347" s="105"/>
      <c r="G347" s="105"/>
      <c r="H347" s="105"/>
      <c r="I347" s="105"/>
      <c r="J347" s="105"/>
      <c r="K347" s="105"/>
      <c r="L347" s="105"/>
      <c r="M347" s="105"/>
      <c r="N347" s="105">
        <v>-20.394161980469299</v>
      </c>
      <c r="O347" s="105">
        <v>-4.8999645587703498</v>
      </c>
      <c r="P347" s="105"/>
      <c r="Q347" s="105">
        <v>2.7409659462999301</v>
      </c>
    </row>
    <row r="348" spans="1:17" x14ac:dyDescent="0.3">
      <c r="A348" s="103" t="s">
        <v>326</v>
      </c>
      <c r="B348" s="104">
        <v>43986</v>
      </c>
      <c r="C348" s="105">
        <v>8.1522000000000006</v>
      </c>
      <c r="D348" s="105"/>
      <c r="E348" s="105"/>
      <c r="F348" s="105"/>
      <c r="G348" s="105"/>
      <c r="H348" s="105"/>
      <c r="I348" s="105"/>
      <c r="J348" s="105"/>
      <c r="K348" s="105"/>
      <c r="L348" s="105"/>
      <c r="M348" s="105"/>
      <c r="N348" s="105">
        <v>-25.3647473133056</v>
      </c>
      <c r="O348" s="105">
        <v>-8.7084912828802103</v>
      </c>
      <c r="P348" s="105"/>
      <c r="Q348" s="105">
        <v>-5.5011990212071797</v>
      </c>
    </row>
    <row r="349" spans="1:17" x14ac:dyDescent="0.3">
      <c r="A349" s="103" t="s">
        <v>327</v>
      </c>
      <c r="B349" s="104">
        <v>43986</v>
      </c>
      <c r="C349" s="105">
        <v>7.7290999999999999</v>
      </c>
      <c r="D349" s="105"/>
      <c r="E349" s="105"/>
      <c r="F349" s="105"/>
      <c r="G349" s="105"/>
      <c r="H349" s="105"/>
      <c r="I349" s="105"/>
      <c r="J349" s="105"/>
      <c r="K349" s="105"/>
      <c r="L349" s="105"/>
      <c r="M349" s="105"/>
      <c r="N349" s="105">
        <v>-23.050271962917702</v>
      </c>
      <c r="O349" s="105">
        <v>-7.2361307992342798</v>
      </c>
      <c r="P349" s="105"/>
      <c r="Q349" s="105">
        <v>-7.1270722269991396</v>
      </c>
    </row>
    <row r="350" spans="1:17" x14ac:dyDescent="0.3">
      <c r="A350" s="103" t="s">
        <v>328</v>
      </c>
      <c r="B350" s="104">
        <v>43986</v>
      </c>
      <c r="C350" s="105">
        <v>7.2588999999999997</v>
      </c>
      <c r="D350" s="105"/>
      <c r="E350" s="105"/>
      <c r="F350" s="105"/>
      <c r="G350" s="105"/>
      <c r="H350" s="105"/>
      <c r="I350" s="105"/>
      <c r="J350" s="105"/>
      <c r="K350" s="105"/>
      <c r="L350" s="105"/>
      <c r="M350" s="105"/>
      <c r="N350" s="105">
        <v>-17.7942438706886</v>
      </c>
      <c r="O350" s="105"/>
      <c r="P350" s="105"/>
      <c r="Q350" s="105">
        <v>-11.5265149769585</v>
      </c>
    </row>
    <row r="351" spans="1:17" x14ac:dyDescent="0.3">
      <c r="A351" s="103" t="s">
        <v>329</v>
      </c>
      <c r="B351" s="104">
        <v>43986</v>
      </c>
      <c r="C351" s="105">
        <v>7.6269999999999998</v>
      </c>
      <c r="D351" s="105"/>
      <c r="E351" s="105"/>
      <c r="F351" s="105"/>
      <c r="G351" s="105"/>
      <c r="H351" s="105"/>
      <c r="I351" s="105"/>
      <c r="J351" s="105"/>
      <c r="K351" s="105"/>
      <c r="L351" s="105"/>
      <c r="M351" s="105"/>
      <c r="N351" s="105">
        <v>-16.014719054139199</v>
      </c>
      <c r="O351" s="105"/>
      <c r="P351" s="105"/>
      <c r="Q351" s="105">
        <v>-10.826812500000001</v>
      </c>
    </row>
    <row r="352" spans="1:17" x14ac:dyDescent="0.3">
      <c r="A352" s="103" t="s">
        <v>330</v>
      </c>
      <c r="B352" s="104">
        <v>43986</v>
      </c>
      <c r="C352" s="105">
        <v>78.612099999999998</v>
      </c>
      <c r="D352" s="105"/>
      <c r="E352" s="105"/>
      <c r="F352" s="105"/>
      <c r="G352" s="105"/>
      <c r="H352" s="105"/>
      <c r="I352" s="105"/>
      <c r="J352" s="105"/>
      <c r="K352" s="105"/>
      <c r="L352" s="105"/>
      <c r="M352" s="105"/>
      <c r="N352" s="105">
        <v>-11.5891046451463</v>
      </c>
      <c r="O352" s="105">
        <v>-6.8615827884213096E-2</v>
      </c>
      <c r="P352" s="105">
        <v>4.8550510741687098</v>
      </c>
      <c r="Q352" s="105">
        <v>18.0934338977079</v>
      </c>
    </row>
    <row r="353" spans="1:17" x14ac:dyDescent="0.3">
      <c r="A353" s="103" t="s">
        <v>331</v>
      </c>
      <c r="B353" s="104">
        <v>43986</v>
      </c>
      <c r="C353" s="105">
        <v>90.104699999999994</v>
      </c>
      <c r="D353" s="105"/>
      <c r="E353" s="105"/>
      <c r="F353" s="105"/>
      <c r="G353" s="105"/>
      <c r="H353" s="105"/>
      <c r="I353" s="105"/>
      <c r="J353" s="105"/>
      <c r="K353" s="105"/>
      <c r="L353" s="105"/>
      <c r="M353" s="105"/>
      <c r="N353" s="105">
        <v>-18.818702694708399</v>
      </c>
      <c r="O353" s="105">
        <v>-1.97852610601403</v>
      </c>
      <c r="P353" s="105">
        <v>4.4531092935205203</v>
      </c>
      <c r="Q353" s="105">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357</v>
      </c>
      <c r="C1" s="59" t="s">
        <v>358</v>
      </c>
      <c r="D1" s="59" t="s">
        <v>359</v>
      </c>
    </row>
    <row r="2" spans="1:10" x14ac:dyDescent="0.3">
      <c r="A2" s="58" t="s">
        <v>53</v>
      </c>
      <c r="B2" s="58" t="s">
        <v>360</v>
      </c>
      <c r="C2" s="58" t="s">
        <v>361</v>
      </c>
      <c r="D2" s="58" t="s">
        <v>362</v>
      </c>
      <c r="G2" s="19" t="s">
        <v>53</v>
      </c>
      <c r="H2" s="60" t="s">
        <v>396</v>
      </c>
      <c r="I2" s="60" t="b">
        <f>EXACT(G2,A2)</f>
        <v>1</v>
      </c>
    </row>
    <row r="3" spans="1:10" x14ac:dyDescent="0.3">
      <c r="A3" s="58" t="s">
        <v>54</v>
      </c>
      <c r="B3" s="58" t="s">
        <v>360</v>
      </c>
      <c r="C3" s="58" t="s">
        <v>361</v>
      </c>
      <c r="D3" s="58" t="s">
        <v>362</v>
      </c>
      <c r="G3" s="19" t="s">
        <v>54</v>
      </c>
      <c r="H3" s="60" t="s">
        <v>396</v>
      </c>
      <c r="I3" s="60" t="b">
        <f t="shared" ref="I3:I66" si="0">EXACT(G3,A3)</f>
        <v>1</v>
      </c>
    </row>
    <row r="4" spans="1:10" x14ac:dyDescent="0.3">
      <c r="A4" s="58" t="s">
        <v>55</v>
      </c>
      <c r="B4" s="58" t="s">
        <v>360</v>
      </c>
      <c r="C4" s="58" t="s">
        <v>361</v>
      </c>
      <c r="D4" s="58" t="s">
        <v>362</v>
      </c>
      <c r="G4" s="19" t="s">
        <v>55</v>
      </c>
      <c r="H4" s="60" t="s">
        <v>396</v>
      </c>
      <c r="I4" s="60" t="b">
        <f t="shared" si="0"/>
        <v>1</v>
      </c>
    </row>
    <row r="5" spans="1:10" x14ac:dyDescent="0.3">
      <c r="A5" s="58" t="s">
        <v>56</v>
      </c>
      <c r="B5" s="58" t="s">
        <v>360</v>
      </c>
      <c r="C5" s="58" t="s">
        <v>361</v>
      </c>
      <c r="D5" s="58" t="s">
        <v>362</v>
      </c>
      <c r="G5" s="19" t="s">
        <v>56</v>
      </c>
      <c r="H5" s="60" t="s">
        <v>396</v>
      </c>
      <c r="I5" s="60" t="b">
        <f t="shared" si="0"/>
        <v>1</v>
      </c>
    </row>
    <row r="6" spans="1:10" x14ac:dyDescent="0.3">
      <c r="A6" s="58" t="s">
        <v>57</v>
      </c>
      <c r="B6" s="58" t="s">
        <v>360</v>
      </c>
      <c r="C6" s="58" t="s">
        <v>361</v>
      </c>
      <c r="D6" s="58" t="s">
        <v>362</v>
      </c>
      <c r="G6" s="19" t="s">
        <v>57</v>
      </c>
      <c r="H6" s="60" t="s">
        <v>396</v>
      </c>
      <c r="I6" s="60" t="b">
        <f t="shared" si="0"/>
        <v>1</v>
      </c>
    </row>
    <row r="7" spans="1:10" x14ac:dyDescent="0.3">
      <c r="A7" s="58" t="s">
        <v>58</v>
      </c>
      <c r="B7" s="58" t="s">
        <v>360</v>
      </c>
      <c r="C7" s="58" t="s">
        <v>361</v>
      </c>
      <c r="D7" s="58" t="s">
        <v>362</v>
      </c>
      <c r="G7" s="19" t="s">
        <v>58</v>
      </c>
      <c r="H7" s="60" t="s">
        <v>396</v>
      </c>
      <c r="I7" s="60" t="b">
        <f t="shared" si="0"/>
        <v>1</v>
      </c>
    </row>
    <row r="8" spans="1:10" x14ac:dyDescent="0.3">
      <c r="A8" s="58" t="s">
        <v>59</v>
      </c>
      <c r="B8" s="58" t="s">
        <v>360</v>
      </c>
      <c r="C8" s="58" t="s">
        <v>361</v>
      </c>
      <c r="D8" s="58" t="s">
        <v>362</v>
      </c>
      <c r="G8" s="19" t="s">
        <v>59</v>
      </c>
      <c r="H8" s="60" t="s">
        <v>396</v>
      </c>
      <c r="I8" s="60" t="b">
        <f t="shared" si="0"/>
        <v>1</v>
      </c>
    </row>
    <row r="9" spans="1:10" x14ac:dyDescent="0.3">
      <c r="A9" s="58" t="s">
        <v>60</v>
      </c>
      <c r="B9" s="58" t="s">
        <v>360</v>
      </c>
      <c r="C9" s="58" t="s">
        <v>361</v>
      </c>
      <c r="D9" s="58" t="s">
        <v>362</v>
      </c>
      <c r="G9" s="19" t="s">
        <v>60</v>
      </c>
      <c r="H9" s="60" t="s">
        <v>396</v>
      </c>
      <c r="I9" s="60" t="b">
        <f t="shared" si="0"/>
        <v>1</v>
      </c>
    </row>
    <row r="10" spans="1:10" x14ac:dyDescent="0.3">
      <c r="A10" s="58" t="s">
        <v>61</v>
      </c>
      <c r="B10" s="58" t="s">
        <v>360</v>
      </c>
      <c r="C10" s="58" t="s">
        <v>361</v>
      </c>
      <c r="D10" s="58" t="s">
        <v>362</v>
      </c>
      <c r="G10" s="19" t="s">
        <v>61</v>
      </c>
      <c r="H10" s="60" t="s">
        <v>396</v>
      </c>
      <c r="I10" s="60" t="b">
        <f t="shared" si="0"/>
        <v>1</v>
      </c>
    </row>
    <row r="11" spans="1:10" x14ac:dyDescent="0.3">
      <c r="A11" s="58" t="s">
        <v>363</v>
      </c>
      <c r="B11" s="58" t="s">
        <v>360</v>
      </c>
      <c r="C11" s="58" t="s">
        <v>361</v>
      </c>
      <c r="D11" s="58" t="s">
        <v>362</v>
      </c>
      <c r="G11" s="61" t="s">
        <v>363</v>
      </c>
      <c r="H11" s="60" t="s">
        <v>396</v>
      </c>
      <c r="I11" s="60" t="b">
        <f t="shared" si="0"/>
        <v>1</v>
      </c>
      <c r="J11" s="60"/>
    </row>
    <row r="12" spans="1:10" x14ac:dyDescent="0.3">
      <c r="A12" s="58" t="s">
        <v>364</v>
      </c>
      <c r="B12" s="58" t="s">
        <v>360</v>
      </c>
      <c r="C12" s="58" t="s">
        <v>361</v>
      </c>
      <c r="D12" s="58" t="s">
        <v>362</v>
      </c>
      <c r="G12" s="61" t="s">
        <v>364</v>
      </c>
      <c r="H12" s="60" t="s">
        <v>396</v>
      </c>
      <c r="I12" s="60" t="b">
        <f t="shared" si="0"/>
        <v>1</v>
      </c>
      <c r="J12" s="60"/>
    </row>
    <row r="13" spans="1:10" x14ac:dyDescent="0.3">
      <c r="A13" s="58" t="s">
        <v>62</v>
      </c>
      <c r="B13" s="58" t="s">
        <v>360</v>
      </c>
      <c r="C13" s="58" t="s">
        <v>361</v>
      </c>
      <c r="D13" s="58" t="s">
        <v>362</v>
      </c>
      <c r="G13" s="19" t="s">
        <v>62</v>
      </c>
      <c r="H13" s="60" t="s">
        <v>396</v>
      </c>
      <c r="I13" s="60" t="b">
        <f t="shared" si="0"/>
        <v>1</v>
      </c>
    </row>
    <row r="14" spans="1:10" x14ac:dyDescent="0.3">
      <c r="A14" s="58" t="s">
        <v>63</v>
      </c>
      <c r="B14" s="58" t="s">
        <v>360</v>
      </c>
      <c r="C14" s="58" t="s">
        <v>361</v>
      </c>
      <c r="D14" s="58" t="s">
        <v>362</v>
      </c>
      <c r="G14" s="19" t="s">
        <v>63</v>
      </c>
      <c r="H14" s="60" t="s">
        <v>396</v>
      </c>
      <c r="I14" s="60" t="b">
        <f t="shared" si="0"/>
        <v>1</v>
      </c>
    </row>
    <row r="15" spans="1:10" x14ac:dyDescent="0.3">
      <c r="A15" s="58" t="s">
        <v>64</v>
      </c>
      <c r="B15" s="58" t="s">
        <v>360</v>
      </c>
      <c r="C15" s="58" t="s">
        <v>361</v>
      </c>
      <c r="D15" s="58" t="s">
        <v>362</v>
      </c>
      <c r="G15" s="19" t="s">
        <v>64</v>
      </c>
      <c r="H15" s="60" t="s">
        <v>396</v>
      </c>
      <c r="I15" s="60" t="b">
        <f t="shared" si="0"/>
        <v>1</v>
      </c>
    </row>
    <row r="16" spans="1:10" x14ac:dyDescent="0.3">
      <c r="A16" s="58" t="s">
        <v>65</v>
      </c>
      <c r="B16" s="58" t="s">
        <v>360</v>
      </c>
      <c r="C16" s="58" t="s">
        <v>361</v>
      </c>
      <c r="D16" s="58" t="s">
        <v>362</v>
      </c>
      <c r="G16" s="19" t="s">
        <v>65</v>
      </c>
      <c r="H16" s="60" t="s">
        <v>396</v>
      </c>
      <c r="I16" s="60" t="b">
        <f t="shared" si="0"/>
        <v>1</v>
      </c>
    </row>
    <row r="17" spans="1:10" x14ac:dyDescent="0.3">
      <c r="A17" s="58" t="s">
        <v>66</v>
      </c>
      <c r="B17" s="58" t="s">
        <v>360</v>
      </c>
      <c r="C17" s="58" t="s">
        <v>361</v>
      </c>
      <c r="D17" s="58" t="s">
        <v>362</v>
      </c>
      <c r="G17" s="19" t="s">
        <v>66</v>
      </c>
      <c r="H17" s="60" t="s">
        <v>396</v>
      </c>
      <c r="I17" s="60" t="b">
        <f t="shared" si="0"/>
        <v>1</v>
      </c>
    </row>
    <row r="18" spans="1:10" x14ac:dyDescent="0.3">
      <c r="A18" s="58" t="s">
        <v>67</v>
      </c>
      <c r="B18" s="58" t="s">
        <v>360</v>
      </c>
      <c r="C18" s="58" t="s">
        <v>361</v>
      </c>
      <c r="D18" s="58" t="s">
        <v>362</v>
      </c>
      <c r="G18" s="19" t="s">
        <v>67</v>
      </c>
      <c r="H18" s="60" t="s">
        <v>396</v>
      </c>
      <c r="I18" s="60" t="b">
        <f t="shared" si="0"/>
        <v>1</v>
      </c>
    </row>
    <row r="19" spans="1:10" x14ac:dyDescent="0.3">
      <c r="A19" s="58" t="s">
        <v>68</v>
      </c>
      <c r="B19" s="58" t="s">
        <v>360</v>
      </c>
      <c r="C19" s="58" t="s">
        <v>361</v>
      </c>
      <c r="D19" s="58" t="s">
        <v>362</v>
      </c>
      <c r="G19" s="19" t="s">
        <v>68</v>
      </c>
      <c r="H19" s="60" t="s">
        <v>396</v>
      </c>
      <c r="I19" s="60" t="b">
        <f t="shared" si="0"/>
        <v>1</v>
      </c>
    </row>
    <row r="20" spans="1:10" x14ac:dyDescent="0.3">
      <c r="A20" s="58" t="s">
        <v>69</v>
      </c>
      <c r="B20" s="58" t="s">
        <v>360</v>
      </c>
      <c r="C20" s="58" t="s">
        <v>361</v>
      </c>
      <c r="D20" s="58" t="s">
        <v>362</v>
      </c>
      <c r="G20" s="19" t="s">
        <v>69</v>
      </c>
      <c r="H20" s="60" t="s">
        <v>396</v>
      </c>
      <c r="I20" s="60" t="b">
        <f t="shared" si="0"/>
        <v>1</v>
      </c>
    </row>
    <row r="21" spans="1:10" x14ac:dyDescent="0.3">
      <c r="A21" s="58" t="s">
        <v>70</v>
      </c>
      <c r="B21" s="58" t="s">
        <v>360</v>
      </c>
      <c r="C21" s="58" t="s">
        <v>361</v>
      </c>
      <c r="D21" s="58" t="s">
        <v>362</v>
      </c>
      <c r="G21" s="19" t="s">
        <v>70</v>
      </c>
      <c r="H21" s="60" t="s">
        <v>396</v>
      </c>
      <c r="I21" s="60" t="b">
        <f t="shared" si="0"/>
        <v>1</v>
      </c>
    </row>
    <row r="22" spans="1:10" x14ac:dyDescent="0.3">
      <c r="A22" s="58" t="s">
        <v>71</v>
      </c>
      <c r="B22" s="58" t="s">
        <v>360</v>
      </c>
      <c r="C22" s="58" t="s">
        <v>361</v>
      </c>
      <c r="D22" s="58" t="s">
        <v>362</v>
      </c>
      <c r="G22" s="19" t="s">
        <v>71</v>
      </c>
      <c r="H22" s="60" t="s">
        <v>396</v>
      </c>
      <c r="I22" s="60" t="b">
        <f t="shared" si="0"/>
        <v>1</v>
      </c>
    </row>
    <row r="23" spans="1:10" x14ac:dyDescent="0.3">
      <c r="A23" s="58" t="s">
        <v>72</v>
      </c>
      <c r="B23" s="58" t="s">
        <v>360</v>
      </c>
      <c r="C23" s="58" t="s">
        <v>361</v>
      </c>
      <c r="D23" s="58" t="s">
        <v>362</v>
      </c>
      <c r="G23" s="19" t="s">
        <v>72</v>
      </c>
      <c r="H23" s="60" t="s">
        <v>396</v>
      </c>
      <c r="I23" s="60" t="b">
        <f t="shared" si="0"/>
        <v>1</v>
      </c>
    </row>
    <row r="24" spans="1:10" x14ac:dyDescent="0.3">
      <c r="A24" s="58" t="s">
        <v>73</v>
      </c>
      <c r="B24" s="58" t="s">
        <v>360</v>
      </c>
      <c r="C24" s="58" t="s">
        <v>361</v>
      </c>
      <c r="D24" s="58" t="s">
        <v>362</v>
      </c>
      <c r="G24" s="19" t="s">
        <v>73</v>
      </c>
      <c r="H24" s="60" t="s">
        <v>396</v>
      </c>
      <c r="I24" s="60" t="b">
        <f t="shared" si="0"/>
        <v>1</v>
      </c>
    </row>
    <row r="25" spans="1:10" x14ac:dyDescent="0.3">
      <c r="A25" s="58" t="s">
        <v>74</v>
      </c>
      <c r="B25" s="58" t="s">
        <v>360</v>
      </c>
      <c r="C25" s="58" t="s">
        <v>361</v>
      </c>
      <c r="D25" s="58" t="s">
        <v>362</v>
      </c>
      <c r="G25" s="19" t="s">
        <v>74</v>
      </c>
      <c r="H25" s="60" t="s">
        <v>396</v>
      </c>
      <c r="I25" s="60" t="b">
        <f t="shared" si="0"/>
        <v>1</v>
      </c>
    </row>
    <row r="26" spans="1:10" x14ac:dyDescent="0.3">
      <c r="A26" s="58" t="s">
        <v>75</v>
      </c>
      <c r="B26" s="58" t="s">
        <v>360</v>
      </c>
      <c r="C26" s="58" t="s">
        <v>361</v>
      </c>
      <c r="D26" s="58" t="s">
        <v>362</v>
      </c>
      <c r="G26" s="19" t="s">
        <v>75</v>
      </c>
      <c r="H26" s="60" t="s">
        <v>396</v>
      </c>
      <c r="I26" s="60" t="b">
        <f t="shared" si="0"/>
        <v>1</v>
      </c>
    </row>
    <row r="27" spans="1:10" x14ac:dyDescent="0.3">
      <c r="A27" s="58" t="s">
        <v>76</v>
      </c>
      <c r="B27" s="58" t="s">
        <v>360</v>
      </c>
      <c r="C27" s="58" t="s">
        <v>361</v>
      </c>
      <c r="D27" s="58" t="s">
        <v>362</v>
      </c>
      <c r="G27" s="19" t="s">
        <v>76</v>
      </c>
      <c r="H27" s="60" t="s">
        <v>396</v>
      </c>
      <c r="I27" s="60" t="b">
        <f t="shared" si="0"/>
        <v>1</v>
      </c>
    </row>
    <row r="28" spans="1:10" x14ac:dyDescent="0.3">
      <c r="A28" s="58" t="s">
        <v>77</v>
      </c>
      <c r="B28" s="58" t="s">
        <v>360</v>
      </c>
      <c r="C28" s="58" t="s">
        <v>361</v>
      </c>
      <c r="D28" s="58" t="s">
        <v>362</v>
      </c>
      <c r="G28" s="19" t="s">
        <v>77</v>
      </c>
      <c r="H28" s="60" t="s">
        <v>396</v>
      </c>
      <c r="I28" s="60" t="b">
        <f t="shared" si="0"/>
        <v>1</v>
      </c>
    </row>
    <row r="29" spans="1:10" x14ac:dyDescent="0.3">
      <c r="A29" s="58" t="s">
        <v>78</v>
      </c>
      <c r="B29" s="58" t="s">
        <v>360</v>
      </c>
      <c r="C29" s="58" t="s">
        <v>361</v>
      </c>
      <c r="D29" s="58" t="s">
        <v>362</v>
      </c>
      <c r="G29" s="19" t="s">
        <v>78</v>
      </c>
      <c r="H29" s="60" t="s">
        <v>396</v>
      </c>
      <c r="I29" s="60" t="b">
        <f t="shared" si="0"/>
        <v>1</v>
      </c>
    </row>
    <row r="30" spans="1:10" x14ac:dyDescent="0.3">
      <c r="A30" s="58" t="s">
        <v>79</v>
      </c>
      <c r="B30" s="58" t="s">
        <v>360</v>
      </c>
      <c r="C30" s="58" t="s">
        <v>361</v>
      </c>
      <c r="D30" s="58" t="s">
        <v>362</v>
      </c>
      <c r="G30" s="19" t="s">
        <v>79</v>
      </c>
      <c r="H30" s="60" t="s">
        <v>396</v>
      </c>
      <c r="I30" s="60" t="b">
        <f t="shared" si="0"/>
        <v>1</v>
      </c>
    </row>
    <row r="31" spans="1:10" x14ac:dyDescent="0.3">
      <c r="A31" s="58" t="s">
        <v>80</v>
      </c>
      <c r="B31" s="58" t="s">
        <v>360</v>
      </c>
      <c r="C31" s="58" t="s">
        <v>361</v>
      </c>
      <c r="D31" s="58" t="s">
        <v>362</v>
      </c>
      <c r="G31" s="19" t="s">
        <v>80</v>
      </c>
      <c r="H31" s="60" t="s">
        <v>396</v>
      </c>
      <c r="I31" s="60" t="b">
        <f t="shared" si="0"/>
        <v>1</v>
      </c>
    </row>
    <row r="32" spans="1:10" x14ac:dyDescent="0.3">
      <c r="A32" s="58" t="s">
        <v>365</v>
      </c>
      <c r="B32" s="58" t="s">
        <v>360</v>
      </c>
      <c r="C32" s="58" t="s">
        <v>361</v>
      </c>
      <c r="D32" s="58" t="s">
        <v>362</v>
      </c>
      <c r="G32" s="61" t="s">
        <v>365</v>
      </c>
      <c r="H32" s="60" t="s">
        <v>396</v>
      </c>
      <c r="I32" s="60" t="b">
        <f t="shared" si="0"/>
        <v>1</v>
      </c>
      <c r="J32" s="60"/>
    </row>
    <row r="33" spans="1:9" x14ac:dyDescent="0.3">
      <c r="A33" s="58" t="s">
        <v>81</v>
      </c>
      <c r="B33" s="58" t="s">
        <v>360</v>
      </c>
      <c r="C33" s="58" t="s">
        <v>361</v>
      </c>
      <c r="D33" s="58" t="s">
        <v>362</v>
      </c>
      <c r="G33" s="19" t="s">
        <v>81</v>
      </c>
      <c r="H33" s="60" t="s">
        <v>396</v>
      </c>
      <c r="I33" s="60" t="b">
        <f t="shared" si="0"/>
        <v>1</v>
      </c>
    </row>
    <row r="34" spans="1:9" x14ac:dyDescent="0.3">
      <c r="A34" s="58" t="s">
        <v>82</v>
      </c>
      <c r="B34" s="58" t="s">
        <v>360</v>
      </c>
      <c r="C34" s="58" t="s">
        <v>361</v>
      </c>
      <c r="D34" s="58" t="s">
        <v>366</v>
      </c>
      <c r="G34" s="19" t="s">
        <v>82</v>
      </c>
      <c r="H34" s="60" t="s">
        <v>397</v>
      </c>
      <c r="I34" s="60" t="b">
        <f t="shared" si="0"/>
        <v>1</v>
      </c>
    </row>
    <row r="35" spans="1:9" x14ac:dyDescent="0.3">
      <c r="A35" s="58" t="s">
        <v>83</v>
      </c>
      <c r="B35" s="58" t="s">
        <v>360</v>
      </c>
      <c r="C35" s="58" t="s">
        <v>361</v>
      </c>
      <c r="D35" s="58" t="s">
        <v>366</v>
      </c>
      <c r="G35" s="19" t="s">
        <v>83</v>
      </c>
      <c r="H35" s="60" t="s">
        <v>397</v>
      </c>
      <c r="I35" s="60" t="b">
        <f t="shared" si="0"/>
        <v>1</v>
      </c>
    </row>
    <row r="36" spans="1:9" x14ac:dyDescent="0.3">
      <c r="A36" s="58" t="s">
        <v>84</v>
      </c>
      <c r="B36" s="58" t="s">
        <v>360</v>
      </c>
      <c r="C36" s="58" t="s">
        <v>361</v>
      </c>
      <c r="D36" s="58" t="s">
        <v>366</v>
      </c>
      <c r="G36" s="19" t="s">
        <v>84</v>
      </c>
      <c r="H36" s="60" t="s">
        <v>397</v>
      </c>
      <c r="I36" s="60" t="b">
        <f t="shared" si="0"/>
        <v>1</v>
      </c>
    </row>
    <row r="37" spans="1:9" x14ac:dyDescent="0.3">
      <c r="A37" s="58" t="s">
        <v>85</v>
      </c>
      <c r="B37" s="58" t="s">
        <v>360</v>
      </c>
      <c r="C37" s="58" t="s">
        <v>361</v>
      </c>
      <c r="D37" s="58" t="s">
        <v>366</v>
      </c>
      <c r="G37" s="19" t="s">
        <v>85</v>
      </c>
      <c r="H37" s="60" t="s">
        <v>397</v>
      </c>
      <c r="I37" s="60" t="b">
        <f t="shared" si="0"/>
        <v>1</v>
      </c>
    </row>
    <row r="38" spans="1:9" x14ac:dyDescent="0.3">
      <c r="A38" s="58" t="s">
        <v>86</v>
      </c>
      <c r="B38" s="58" t="s">
        <v>360</v>
      </c>
      <c r="C38" s="58" t="s">
        <v>361</v>
      </c>
      <c r="D38" s="58" t="s">
        <v>366</v>
      </c>
      <c r="G38" s="19" t="s">
        <v>86</v>
      </c>
      <c r="H38" s="60" t="s">
        <v>397</v>
      </c>
      <c r="I38" s="60" t="b">
        <f t="shared" si="0"/>
        <v>1</v>
      </c>
    </row>
    <row r="39" spans="1:9" x14ac:dyDescent="0.3">
      <c r="A39" s="58" t="s">
        <v>87</v>
      </c>
      <c r="B39" s="58" t="s">
        <v>360</v>
      </c>
      <c r="C39" s="58" t="s">
        <v>361</v>
      </c>
      <c r="D39" s="58" t="s">
        <v>366</v>
      </c>
      <c r="G39" s="19" t="s">
        <v>87</v>
      </c>
      <c r="H39" s="60" t="s">
        <v>397</v>
      </c>
      <c r="I39" s="60" t="b">
        <f t="shared" si="0"/>
        <v>1</v>
      </c>
    </row>
    <row r="40" spans="1:9" x14ac:dyDescent="0.3">
      <c r="A40" s="58" t="s">
        <v>88</v>
      </c>
      <c r="B40" s="58" t="s">
        <v>360</v>
      </c>
      <c r="C40" s="58" t="s">
        <v>361</v>
      </c>
      <c r="D40" s="58" t="s">
        <v>366</v>
      </c>
      <c r="G40" s="19" t="s">
        <v>88</v>
      </c>
      <c r="H40" s="60" t="s">
        <v>397</v>
      </c>
      <c r="I40" s="60" t="b">
        <f t="shared" si="0"/>
        <v>1</v>
      </c>
    </row>
    <row r="41" spans="1:9" x14ac:dyDescent="0.3">
      <c r="A41" s="58" t="s">
        <v>89</v>
      </c>
      <c r="B41" s="58" t="s">
        <v>360</v>
      </c>
      <c r="C41" s="58" t="s">
        <v>361</v>
      </c>
      <c r="D41" s="58" t="s">
        <v>366</v>
      </c>
      <c r="G41" s="19" t="s">
        <v>89</v>
      </c>
      <c r="H41" s="60" t="s">
        <v>397</v>
      </c>
      <c r="I41" s="60" t="b">
        <f t="shared" si="0"/>
        <v>1</v>
      </c>
    </row>
    <row r="42" spans="1:9" x14ac:dyDescent="0.3">
      <c r="A42" s="58" t="s">
        <v>90</v>
      </c>
      <c r="B42" s="58" t="s">
        <v>360</v>
      </c>
      <c r="C42" s="58" t="s">
        <v>361</v>
      </c>
      <c r="D42" s="58" t="s">
        <v>366</v>
      </c>
      <c r="G42" s="19" t="s">
        <v>90</v>
      </c>
      <c r="H42" s="60" t="s">
        <v>397</v>
      </c>
      <c r="I42" s="60" t="b">
        <f t="shared" si="0"/>
        <v>1</v>
      </c>
    </row>
    <row r="43" spans="1:9" x14ac:dyDescent="0.3">
      <c r="A43" s="58" t="s">
        <v>91</v>
      </c>
      <c r="B43" s="58" t="s">
        <v>360</v>
      </c>
      <c r="C43" s="58" t="s">
        <v>361</v>
      </c>
      <c r="D43" s="58" t="s">
        <v>366</v>
      </c>
      <c r="G43" s="19" t="s">
        <v>91</v>
      </c>
      <c r="H43" s="60" t="s">
        <v>397</v>
      </c>
      <c r="I43" s="60" t="b">
        <f t="shared" si="0"/>
        <v>1</v>
      </c>
    </row>
    <row r="44" spans="1:9" x14ac:dyDescent="0.3">
      <c r="A44" s="58" t="s">
        <v>92</v>
      </c>
      <c r="B44" s="58" t="s">
        <v>360</v>
      </c>
      <c r="C44" s="58" t="s">
        <v>361</v>
      </c>
      <c r="D44" s="58" t="s">
        <v>366</v>
      </c>
      <c r="G44" s="19" t="s">
        <v>92</v>
      </c>
      <c r="H44" s="60" t="s">
        <v>397</v>
      </c>
      <c r="I44" s="60" t="b">
        <f t="shared" si="0"/>
        <v>1</v>
      </c>
    </row>
    <row r="45" spans="1:9" x14ac:dyDescent="0.3">
      <c r="A45" s="58" t="s">
        <v>367</v>
      </c>
      <c r="B45" s="58" t="s">
        <v>360</v>
      </c>
      <c r="C45" s="58" t="s">
        <v>361</v>
      </c>
      <c r="D45" s="58" t="s">
        <v>366</v>
      </c>
      <c r="G45" s="61" t="s">
        <v>367</v>
      </c>
      <c r="H45" s="60" t="s">
        <v>397</v>
      </c>
      <c r="I45" s="60" t="b">
        <f t="shared" si="0"/>
        <v>1</v>
      </c>
    </row>
    <row r="46" spans="1:9" x14ac:dyDescent="0.3">
      <c r="A46" s="58" t="s">
        <v>368</v>
      </c>
      <c r="B46" s="58" t="s">
        <v>360</v>
      </c>
      <c r="C46" s="58" t="s">
        <v>361</v>
      </c>
      <c r="D46" s="58" t="s">
        <v>366</v>
      </c>
      <c r="G46" s="61" t="s">
        <v>368</v>
      </c>
      <c r="H46" s="60" t="s">
        <v>397</v>
      </c>
      <c r="I46" s="60" t="b">
        <f t="shared" si="0"/>
        <v>1</v>
      </c>
    </row>
    <row r="47" spans="1:9" x14ac:dyDescent="0.3">
      <c r="A47" s="58" t="s">
        <v>93</v>
      </c>
      <c r="B47" s="58" t="s">
        <v>360</v>
      </c>
      <c r="C47" s="58" t="s">
        <v>361</v>
      </c>
      <c r="D47" s="58" t="s">
        <v>366</v>
      </c>
      <c r="G47" s="19" t="s">
        <v>93</v>
      </c>
      <c r="H47" s="60" t="s">
        <v>397</v>
      </c>
      <c r="I47" s="60" t="b">
        <f t="shared" si="0"/>
        <v>1</v>
      </c>
    </row>
    <row r="48" spans="1:9" x14ac:dyDescent="0.3">
      <c r="A48" s="58" t="s">
        <v>94</v>
      </c>
      <c r="B48" s="58" t="s">
        <v>360</v>
      </c>
      <c r="C48" s="58" t="s">
        <v>361</v>
      </c>
      <c r="D48" s="58" t="s">
        <v>366</v>
      </c>
      <c r="G48" s="19" t="s">
        <v>94</v>
      </c>
      <c r="H48" s="60" t="s">
        <v>397</v>
      </c>
      <c r="I48" s="60" t="b">
        <f t="shared" si="0"/>
        <v>1</v>
      </c>
    </row>
    <row r="49" spans="1:9" x14ac:dyDescent="0.3">
      <c r="A49" s="58" t="s">
        <v>95</v>
      </c>
      <c r="B49" s="58" t="s">
        <v>360</v>
      </c>
      <c r="C49" s="58" t="s">
        <v>361</v>
      </c>
      <c r="D49" s="58" t="s">
        <v>366</v>
      </c>
      <c r="G49" s="19" t="s">
        <v>95</v>
      </c>
      <c r="H49" s="60" t="s">
        <v>397</v>
      </c>
      <c r="I49" s="60" t="b">
        <f t="shared" si="0"/>
        <v>1</v>
      </c>
    </row>
    <row r="50" spans="1:9" x14ac:dyDescent="0.3">
      <c r="A50" s="58" t="s">
        <v>96</v>
      </c>
      <c r="B50" s="58" t="s">
        <v>360</v>
      </c>
      <c r="C50" s="58" t="s">
        <v>361</v>
      </c>
      <c r="D50" s="58" t="s">
        <v>366</v>
      </c>
      <c r="G50" s="19" t="s">
        <v>96</v>
      </c>
      <c r="H50" s="60" t="s">
        <v>397</v>
      </c>
      <c r="I50" s="60" t="b">
        <f t="shared" si="0"/>
        <v>1</v>
      </c>
    </row>
    <row r="51" spans="1:9" x14ac:dyDescent="0.3">
      <c r="A51" s="58" t="s">
        <v>97</v>
      </c>
      <c r="B51" s="58" t="s">
        <v>360</v>
      </c>
      <c r="C51" s="58" t="s">
        <v>361</v>
      </c>
      <c r="D51" s="58" t="s">
        <v>366</v>
      </c>
      <c r="G51" s="19" t="s">
        <v>97</v>
      </c>
      <c r="H51" s="60" t="s">
        <v>397</v>
      </c>
      <c r="I51" s="60" t="b">
        <f t="shared" si="0"/>
        <v>1</v>
      </c>
    </row>
    <row r="52" spans="1:9" x14ac:dyDescent="0.3">
      <c r="A52" s="58" t="s">
        <v>98</v>
      </c>
      <c r="B52" s="58" t="s">
        <v>360</v>
      </c>
      <c r="C52" s="58" t="s">
        <v>361</v>
      </c>
      <c r="D52" s="58" t="s">
        <v>366</v>
      </c>
      <c r="G52" s="19" t="s">
        <v>98</v>
      </c>
      <c r="H52" s="60" t="s">
        <v>397</v>
      </c>
      <c r="I52" s="60" t="b">
        <f t="shared" si="0"/>
        <v>1</v>
      </c>
    </row>
    <row r="53" spans="1:9" x14ac:dyDescent="0.3">
      <c r="A53" s="58" t="s">
        <v>99</v>
      </c>
      <c r="B53" s="58" t="s">
        <v>360</v>
      </c>
      <c r="C53" s="58" t="s">
        <v>361</v>
      </c>
      <c r="D53" s="58" t="s">
        <v>366</v>
      </c>
      <c r="G53" s="19" t="s">
        <v>99</v>
      </c>
      <c r="H53" s="60" t="s">
        <v>397</v>
      </c>
      <c r="I53" s="60" t="b">
        <f t="shared" si="0"/>
        <v>1</v>
      </c>
    </row>
    <row r="54" spans="1:9" x14ac:dyDescent="0.3">
      <c r="A54" s="58" t="s">
        <v>100</v>
      </c>
      <c r="B54" s="58" t="s">
        <v>360</v>
      </c>
      <c r="C54" s="58" t="s">
        <v>361</v>
      </c>
      <c r="D54" s="58" t="s">
        <v>366</v>
      </c>
      <c r="G54" s="19" t="s">
        <v>100</v>
      </c>
      <c r="H54" s="60" t="s">
        <v>397</v>
      </c>
      <c r="I54" s="60" t="b">
        <f t="shared" si="0"/>
        <v>1</v>
      </c>
    </row>
    <row r="55" spans="1:9" x14ac:dyDescent="0.3">
      <c r="A55" s="58" t="s">
        <v>101</v>
      </c>
      <c r="B55" s="58" t="s">
        <v>360</v>
      </c>
      <c r="C55" s="58" t="s">
        <v>361</v>
      </c>
      <c r="D55" s="58" t="s">
        <v>366</v>
      </c>
      <c r="G55" s="19" t="s">
        <v>101</v>
      </c>
      <c r="H55" s="60" t="s">
        <v>397</v>
      </c>
      <c r="I55" s="60" t="b">
        <f t="shared" si="0"/>
        <v>1</v>
      </c>
    </row>
    <row r="56" spans="1:9" x14ac:dyDescent="0.3">
      <c r="A56" s="58" t="s">
        <v>102</v>
      </c>
      <c r="B56" s="58" t="s">
        <v>360</v>
      </c>
      <c r="C56" s="58" t="s">
        <v>361</v>
      </c>
      <c r="D56" s="58" t="s">
        <v>366</v>
      </c>
      <c r="G56" s="19" t="s">
        <v>102</v>
      </c>
      <c r="H56" s="60" t="s">
        <v>397</v>
      </c>
      <c r="I56" s="60" t="b">
        <f t="shared" si="0"/>
        <v>1</v>
      </c>
    </row>
    <row r="57" spans="1:9" x14ac:dyDescent="0.3">
      <c r="A57" s="58" t="s">
        <v>103</v>
      </c>
      <c r="B57" s="58" t="s">
        <v>360</v>
      </c>
      <c r="C57" s="58" t="s">
        <v>361</v>
      </c>
      <c r="D57" s="58" t="s">
        <v>366</v>
      </c>
      <c r="G57" s="19" t="s">
        <v>103</v>
      </c>
      <c r="H57" s="60" t="s">
        <v>397</v>
      </c>
      <c r="I57" s="60" t="b">
        <f t="shared" si="0"/>
        <v>1</v>
      </c>
    </row>
    <row r="58" spans="1:9" x14ac:dyDescent="0.3">
      <c r="A58" s="58" t="s">
        <v>104</v>
      </c>
      <c r="B58" s="58" t="s">
        <v>360</v>
      </c>
      <c r="C58" s="58" t="s">
        <v>361</v>
      </c>
      <c r="D58" s="58" t="s">
        <v>366</v>
      </c>
      <c r="G58" s="19" t="s">
        <v>104</v>
      </c>
      <c r="H58" s="60" t="s">
        <v>397</v>
      </c>
      <c r="I58" s="60" t="b">
        <f t="shared" si="0"/>
        <v>1</v>
      </c>
    </row>
    <row r="59" spans="1:9" x14ac:dyDescent="0.3">
      <c r="A59" s="58" t="s">
        <v>105</v>
      </c>
      <c r="B59" s="58" t="s">
        <v>360</v>
      </c>
      <c r="C59" s="58" t="s">
        <v>361</v>
      </c>
      <c r="D59" s="58" t="s">
        <v>366</v>
      </c>
      <c r="G59" s="19" t="s">
        <v>105</v>
      </c>
      <c r="H59" s="60" t="s">
        <v>397</v>
      </c>
      <c r="I59" s="60" t="b">
        <f t="shared" si="0"/>
        <v>1</v>
      </c>
    </row>
    <row r="60" spans="1:9" x14ac:dyDescent="0.3">
      <c r="A60" s="58" t="s">
        <v>106</v>
      </c>
      <c r="B60" s="58" t="s">
        <v>360</v>
      </c>
      <c r="C60" s="58" t="s">
        <v>361</v>
      </c>
      <c r="D60" s="58" t="s">
        <v>366</v>
      </c>
      <c r="G60" s="19" t="s">
        <v>106</v>
      </c>
      <c r="H60" s="60" t="s">
        <v>397</v>
      </c>
      <c r="I60" s="60" t="b">
        <f t="shared" si="0"/>
        <v>1</v>
      </c>
    </row>
    <row r="61" spans="1:9" x14ac:dyDescent="0.3">
      <c r="A61" s="58" t="s">
        <v>107</v>
      </c>
      <c r="B61" s="58" t="s">
        <v>360</v>
      </c>
      <c r="C61" s="58" t="s">
        <v>361</v>
      </c>
      <c r="D61" s="58" t="s">
        <v>366</v>
      </c>
      <c r="G61" s="19" t="s">
        <v>107</v>
      </c>
      <c r="H61" s="60" t="s">
        <v>397</v>
      </c>
      <c r="I61" s="60" t="b">
        <f t="shared" si="0"/>
        <v>1</v>
      </c>
    </row>
    <row r="62" spans="1:9" x14ac:dyDescent="0.3">
      <c r="A62" s="58" t="s">
        <v>108</v>
      </c>
      <c r="B62" s="58" t="s">
        <v>360</v>
      </c>
      <c r="C62" s="58" t="s">
        <v>361</v>
      </c>
      <c r="D62" s="58" t="s">
        <v>366</v>
      </c>
      <c r="G62" s="19" t="s">
        <v>108</v>
      </c>
      <c r="H62" s="60" t="s">
        <v>397</v>
      </c>
      <c r="I62" s="60" t="b">
        <f t="shared" si="0"/>
        <v>1</v>
      </c>
    </row>
    <row r="63" spans="1:9" x14ac:dyDescent="0.3">
      <c r="A63" s="58" t="s">
        <v>109</v>
      </c>
      <c r="B63" s="58" t="s">
        <v>360</v>
      </c>
      <c r="C63" s="58" t="s">
        <v>361</v>
      </c>
      <c r="D63" s="58" t="s">
        <v>366</v>
      </c>
      <c r="G63" s="19" t="s">
        <v>109</v>
      </c>
      <c r="H63" s="60" t="s">
        <v>397</v>
      </c>
      <c r="I63" s="60" t="b">
        <f t="shared" si="0"/>
        <v>1</v>
      </c>
    </row>
    <row r="64" spans="1:9" x14ac:dyDescent="0.3">
      <c r="A64" s="58" t="s">
        <v>110</v>
      </c>
      <c r="B64" s="58" t="s">
        <v>360</v>
      </c>
      <c r="C64" s="58" t="s">
        <v>361</v>
      </c>
      <c r="D64" s="58" t="s">
        <v>366</v>
      </c>
      <c r="G64" s="19" t="s">
        <v>110</v>
      </c>
      <c r="H64" s="60" t="s">
        <v>397</v>
      </c>
      <c r="I64" s="60" t="b">
        <f t="shared" si="0"/>
        <v>1</v>
      </c>
    </row>
    <row r="65" spans="1:9" x14ac:dyDescent="0.3">
      <c r="A65" s="58" t="s">
        <v>111</v>
      </c>
      <c r="B65" s="58" t="s">
        <v>360</v>
      </c>
      <c r="C65" s="58" t="s">
        <v>361</v>
      </c>
      <c r="D65" s="58" t="s">
        <v>366</v>
      </c>
      <c r="G65" s="19" t="s">
        <v>111</v>
      </c>
      <c r="H65" s="60" t="s">
        <v>397</v>
      </c>
      <c r="I65" s="60" t="b">
        <f t="shared" si="0"/>
        <v>1</v>
      </c>
    </row>
    <row r="66" spans="1:9" x14ac:dyDescent="0.3">
      <c r="A66" s="58" t="s">
        <v>112</v>
      </c>
      <c r="B66" s="58" t="s">
        <v>360</v>
      </c>
      <c r="C66" s="58" t="s">
        <v>361</v>
      </c>
      <c r="D66" s="58" t="s">
        <v>366</v>
      </c>
      <c r="G66" s="19" t="s">
        <v>112</v>
      </c>
      <c r="H66" s="60" t="s">
        <v>397</v>
      </c>
      <c r="I66" s="60" t="b">
        <f t="shared" si="0"/>
        <v>1</v>
      </c>
    </row>
    <row r="67" spans="1:9" x14ac:dyDescent="0.3">
      <c r="A67" s="58" t="s">
        <v>113</v>
      </c>
      <c r="B67" s="58" t="s">
        <v>360</v>
      </c>
      <c r="C67" s="58" t="s">
        <v>361</v>
      </c>
      <c r="D67" s="58" t="s">
        <v>366</v>
      </c>
      <c r="G67" s="19" t="s">
        <v>113</v>
      </c>
      <c r="H67" s="60" t="s">
        <v>397</v>
      </c>
      <c r="I67" s="60" t="b">
        <f t="shared" ref="I67:I130" si="1">EXACT(G67,A67)</f>
        <v>1</v>
      </c>
    </row>
    <row r="68" spans="1:9" x14ac:dyDescent="0.3">
      <c r="A68" s="58" t="s">
        <v>369</v>
      </c>
      <c r="B68" s="58" t="s">
        <v>360</v>
      </c>
      <c r="C68" s="58" t="s">
        <v>361</v>
      </c>
      <c r="D68" s="58" t="s">
        <v>366</v>
      </c>
      <c r="G68" s="61" t="s">
        <v>369</v>
      </c>
      <c r="H68" s="60" t="s">
        <v>397</v>
      </c>
      <c r="I68" s="60" t="b">
        <f t="shared" si="1"/>
        <v>1</v>
      </c>
    </row>
    <row r="69" spans="1:9" x14ac:dyDescent="0.3">
      <c r="A69" s="58" t="s">
        <v>114</v>
      </c>
      <c r="B69" s="58" t="s">
        <v>360</v>
      </c>
      <c r="C69" s="58" t="s">
        <v>361</v>
      </c>
      <c r="D69" s="58" t="s">
        <v>366</v>
      </c>
      <c r="G69" s="19" t="s">
        <v>114</v>
      </c>
      <c r="H69" s="60" t="s">
        <v>397</v>
      </c>
      <c r="I69" s="60" t="b">
        <f t="shared" si="1"/>
        <v>1</v>
      </c>
    </row>
    <row r="70" spans="1:9" x14ac:dyDescent="0.3">
      <c r="A70" s="58" t="s">
        <v>163</v>
      </c>
      <c r="B70" s="58" t="s">
        <v>370</v>
      </c>
      <c r="C70" s="58" t="s">
        <v>361</v>
      </c>
      <c r="D70" s="58" t="s">
        <v>362</v>
      </c>
      <c r="G70" s="25" t="s">
        <v>163</v>
      </c>
      <c r="H70" s="60" t="s">
        <v>393</v>
      </c>
      <c r="I70" s="60" t="b">
        <f t="shared" si="1"/>
        <v>1</v>
      </c>
    </row>
    <row r="71" spans="1:9" x14ac:dyDescent="0.3">
      <c r="A71" s="58" t="s">
        <v>164</v>
      </c>
      <c r="B71" s="58" t="s">
        <v>370</v>
      </c>
      <c r="C71" s="58" t="s">
        <v>361</v>
      </c>
      <c r="D71" s="58" t="s">
        <v>362</v>
      </c>
      <c r="G71" s="25" t="s">
        <v>164</v>
      </c>
      <c r="H71" s="60" t="s">
        <v>393</v>
      </c>
      <c r="I71" s="60" t="b">
        <f t="shared" si="1"/>
        <v>1</v>
      </c>
    </row>
    <row r="72" spans="1:9" x14ac:dyDescent="0.3">
      <c r="A72" s="58" t="s">
        <v>165</v>
      </c>
      <c r="B72" s="58" t="s">
        <v>370</v>
      </c>
      <c r="C72" s="58" t="s">
        <v>361</v>
      </c>
      <c r="D72" s="58" t="s">
        <v>362</v>
      </c>
      <c r="G72" s="25" t="s">
        <v>165</v>
      </c>
      <c r="H72" s="60" t="s">
        <v>393</v>
      </c>
      <c r="I72" s="60" t="b">
        <f t="shared" si="1"/>
        <v>1</v>
      </c>
    </row>
    <row r="73" spans="1:9" x14ac:dyDescent="0.3">
      <c r="A73" s="58" t="s">
        <v>166</v>
      </c>
      <c r="B73" s="58" t="s">
        <v>370</v>
      </c>
      <c r="C73" s="58" t="s">
        <v>361</v>
      </c>
      <c r="D73" s="58" t="s">
        <v>362</v>
      </c>
      <c r="G73" s="25" t="s">
        <v>166</v>
      </c>
      <c r="H73" s="60" t="s">
        <v>393</v>
      </c>
      <c r="I73" s="60" t="b">
        <f t="shared" si="1"/>
        <v>1</v>
      </c>
    </row>
    <row r="74" spans="1:9" x14ac:dyDescent="0.3">
      <c r="A74" s="58" t="s">
        <v>167</v>
      </c>
      <c r="B74" s="58" t="s">
        <v>370</v>
      </c>
      <c r="C74" s="58" t="s">
        <v>361</v>
      </c>
      <c r="D74" s="58" t="s">
        <v>362</v>
      </c>
      <c r="G74" s="25" t="s">
        <v>167</v>
      </c>
      <c r="H74" s="60" t="s">
        <v>393</v>
      </c>
      <c r="I74" s="60" t="b">
        <f t="shared" si="1"/>
        <v>1</v>
      </c>
    </row>
    <row r="75" spans="1:9" x14ac:dyDescent="0.3">
      <c r="A75" s="58" t="s">
        <v>168</v>
      </c>
      <c r="B75" s="58" t="s">
        <v>370</v>
      </c>
      <c r="C75" s="58" t="s">
        <v>371</v>
      </c>
      <c r="D75" s="58" t="s">
        <v>362</v>
      </c>
      <c r="G75" s="25" t="s">
        <v>168</v>
      </c>
      <c r="H75" s="60" t="s">
        <v>393</v>
      </c>
      <c r="I75" s="60" t="b">
        <f t="shared" si="1"/>
        <v>1</v>
      </c>
    </row>
    <row r="76" spans="1:9" x14ac:dyDescent="0.3">
      <c r="A76" s="58" t="s">
        <v>169</v>
      </c>
      <c r="B76" s="58" t="s">
        <v>370</v>
      </c>
      <c r="C76" s="58" t="s">
        <v>371</v>
      </c>
      <c r="D76" s="58" t="s">
        <v>362</v>
      </c>
      <c r="G76" s="25" t="s">
        <v>169</v>
      </c>
      <c r="H76" s="60" t="s">
        <v>393</v>
      </c>
      <c r="I76" s="60" t="b">
        <f t="shared" si="1"/>
        <v>1</v>
      </c>
    </row>
    <row r="77" spans="1:9" x14ac:dyDescent="0.3">
      <c r="A77" s="58" t="s">
        <v>170</v>
      </c>
      <c r="B77" s="58" t="s">
        <v>370</v>
      </c>
      <c r="C77" s="58" t="s">
        <v>361</v>
      </c>
      <c r="D77" s="58" t="s">
        <v>362</v>
      </c>
      <c r="G77" s="25" t="s">
        <v>170</v>
      </c>
      <c r="H77" s="60" t="s">
        <v>393</v>
      </c>
      <c r="I77" s="60" t="b">
        <f t="shared" si="1"/>
        <v>1</v>
      </c>
    </row>
    <row r="78" spans="1:9" x14ac:dyDescent="0.3">
      <c r="A78" s="58" t="s">
        <v>171</v>
      </c>
      <c r="B78" s="58" t="s">
        <v>370</v>
      </c>
      <c r="C78" s="58" t="s">
        <v>361</v>
      </c>
      <c r="D78" s="58" t="s">
        <v>362</v>
      </c>
      <c r="G78" s="25" t="s">
        <v>171</v>
      </c>
      <c r="H78" s="60" t="s">
        <v>393</v>
      </c>
      <c r="I78" s="60" t="b">
        <f t="shared" si="1"/>
        <v>1</v>
      </c>
    </row>
    <row r="79" spans="1:9" x14ac:dyDescent="0.3">
      <c r="A79" s="58" t="s">
        <v>172</v>
      </c>
      <c r="B79" s="58" t="s">
        <v>370</v>
      </c>
      <c r="C79" s="58" t="s">
        <v>361</v>
      </c>
      <c r="D79" s="58" t="s">
        <v>362</v>
      </c>
      <c r="G79" s="25" t="s">
        <v>172</v>
      </c>
      <c r="H79" s="60" t="s">
        <v>393</v>
      </c>
      <c r="I79" s="60" t="b">
        <f t="shared" si="1"/>
        <v>1</v>
      </c>
    </row>
    <row r="80" spans="1:9" x14ac:dyDescent="0.3">
      <c r="A80" s="58" t="s">
        <v>173</v>
      </c>
      <c r="B80" s="58" t="s">
        <v>370</v>
      </c>
      <c r="C80" s="58" t="s">
        <v>361</v>
      </c>
      <c r="D80" s="58" t="s">
        <v>362</v>
      </c>
      <c r="G80" s="25" t="s">
        <v>173</v>
      </c>
      <c r="H80" s="60" t="s">
        <v>393</v>
      </c>
      <c r="I80" s="60" t="b">
        <f t="shared" si="1"/>
        <v>1</v>
      </c>
    </row>
    <row r="81" spans="1:9" x14ac:dyDescent="0.3">
      <c r="A81" s="58" t="s">
        <v>174</v>
      </c>
      <c r="B81" s="58" t="s">
        <v>370</v>
      </c>
      <c r="C81" s="58" t="s">
        <v>361</v>
      </c>
      <c r="D81" s="58" t="s">
        <v>362</v>
      </c>
      <c r="G81" s="25" t="s">
        <v>174</v>
      </c>
      <c r="H81" s="60" t="s">
        <v>393</v>
      </c>
      <c r="I81" s="60" t="b">
        <f t="shared" si="1"/>
        <v>1</v>
      </c>
    </row>
    <row r="82" spans="1:9" x14ac:dyDescent="0.3">
      <c r="A82" s="58" t="s">
        <v>175</v>
      </c>
      <c r="B82" s="58" t="s">
        <v>370</v>
      </c>
      <c r="C82" s="58" t="s">
        <v>361</v>
      </c>
      <c r="D82" s="58" t="s">
        <v>362</v>
      </c>
      <c r="G82" s="25" t="s">
        <v>175</v>
      </c>
      <c r="H82" s="60" t="s">
        <v>393</v>
      </c>
      <c r="I82" s="60" t="b">
        <f t="shared" si="1"/>
        <v>1</v>
      </c>
    </row>
    <row r="83" spans="1:9" x14ac:dyDescent="0.3">
      <c r="A83" s="58" t="s">
        <v>176</v>
      </c>
      <c r="B83" s="58" t="s">
        <v>370</v>
      </c>
      <c r="C83" s="58" t="s">
        <v>361</v>
      </c>
      <c r="D83" s="58" t="s">
        <v>362</v>
      </c>
      <c r="G83" s="25" t="s">
        <v>176</v>
      </c>
      <c r="H83" s="60" t="s">
        <v>393</v>
      </c>
      <c r="I83" s="60" t="b">
        <f t="shared" si="1"/>
        <v>1</v>
      </c>
    </row>
    <row r="84" spans="1:9" x14ac:dyDescent="0.3">
      <c r="A84" s="58" t="s">
        <v>177</v>
      </c>
      <c r="B84" s="58" t="s">
        <v>370</v>
      </c>
      <c r="C84" s="58" t="s">
        <v>361</v>
      </c>
      <c r="D84" s="58" t="s">
        <v>362</v>
      </c>
      <c r="G84" s="25" t="s">
        <v>177</v>
      </c>
      <c r="H84" s="60" t="s">
        <v>393</v>
      </c>
      <c r="I84" s="60" t="b">
        <f t="shared" si="1"/>
        <v>1</v>
      </c>
    </row>
    <row r="85" spans="1:9" x14ac:dyDescent="0.3">
      <c r="A85" s="58" t="s">
        <v>178</v>
      </c>
      <c r="B85" s="58" t="s">
        <v>370</v>
      </c>
      <c r="C85" s="58" t="s">
        <v>361</v>
      </c>
      <c r="D85" s="58" t="s">
        <v>362</v>
      </c>
      <c r="G85" s="25" t="s">
        <v>178</v>
      </c>
      <c r="H85" s="60" t="s">
        <v>393</v>
      </c>
      <c r="I85" s="60" t="b">
        <f t="shared" si="1"/>
        <v>1</v>
      </c>
    </row>
    <row r="86" spans="1:9" x14ac:dyDescent="0.3">
      <c r="A86" s="58" t="s">
        <v>179</v>
      </c>
      <c r="B86" s="58" t="s">
        <v>370</v>
      </c>
      <c r="C86" s="58" t="s">
        <v>361</v>
      </c>
      <c r="D86" s="58" t="s">
        <v>362</v>
      </c>
      <c r="G86" s="25" t="s">
        <v>179</v>
      </c>
      <c r="H86" s="60" t="s">
        <v>393</v>
      </c>
      <c r="I86" s="60" t="b">
        <f t="shared" si="1"/>
        <v>1</v>
      </c>
    </row>
    <row r="87" spans="1:9" x14ac:dyDescent="0.3">
      <c r="A87" s="58" t="s">
        <v>180</v>
      </c>
      <c r="B87" s="58" t="s">
        <v>370</v>
      </c>
      <c r="C87" s="58" t="s">
        <v>371</v>
      </c>
      <c r="D87" s="58" t="s">
        <v>362</v>
      </c>
      <c r="G87" s="25" t="s">
        <v>180</v>
      </c>
      <c r="H87" s="60" t="s">
        <v>393</v>
      </c>
      <c r="I87" s="60" t="b">
        <f t="shared" si="1"/>
        <v>1</v>
      </c>
    </row>
    <row r="88" spans="1:9" x14ac:dyDescent="0.3">
      <c r="A88" s="58" t="s">
        <v>181</v>
      </c>
      <c r="B88" s="58" t="s">
        <v>370</v>
      </c>
      <c r="C88" s="58" t="s">
        <v>361</v>
      </c>
      <c r="D88" s="58" t="s">
        <v>362</v>
      </c>
      <c r="G88" s="25" t="s">
        <v>181</v>
      </c>
      <c r="H88" s="60" t="s">
        <v>393</v>
      </c>
      <c r="I88" s="60" t="b">
        <f t="shared" si="1"/>
        <v>1</v>
      </c>
    </row>
    <row r="89" spans="1:9" x14ac:dyDescent="0.3">
      <c r="A89" s="58" t="s">
        <v>182</v>
      </c>
      <c r="B89" s="58" t="s">
        <v>370</v>
      </c>
      <c r="C89" s="58" t="s">
        <v>361</v>
      </c>
      <c r="D89" s="58" t="s">
        <v>362</v>
      </c>
      <c r="G89" s="25" t="s">
        <v>182</v>
      </c>
      <c r="H89" s="60" t="s">
        <v>393</v>
      </c>
      <c r="I89" s="60" t="b">
        <f t="shared" si="1"/>
        <v>1</v>
      </c>
    </row>
    <row r="90" spans="1:9" x14ac:dyDescent="0.3">
      <c r="A90" s="58" t="s">
        <v>183</v>
      </c>
      <c r="B90" s="58" t="s">
        <v>370</v>
      </c>
      <c r="C90" s="58" t="s">
        <v>361</v>
      </c>
      <c r="D90" s="58" t="s">
        <v>362</v>
      </c>
      <c r="G90" s="25" t="s">
        <v>183</v>
      </c>
      <c r="H90" s="60" t="s">
        <v>393</v>
      </c>
      <c r="I90" s="60" t="b">
        <f t="shared" si="1"/>
        <v>1</v>
      </c>
    </row>
    <row r="91" spans="1:9" x14ac:dyDescent="0.3">
      <c r="A91" s="58" t="s">
        <v>184</v>
      </c>
      <c r="B91" s="58" t="s">
        <v>370</v>
      </c>
      <c r="C91" s="58" t="s">
        <v>361</v>
      </c>
      <c r="D91" s="58" t="s">
        <v>362</v>
      </c>
      <c r="G91" s="25" t="s">
        <v>184</v>
      </c>
      <c r="H91" s="60" t="s">
        <v>393</v>
      </c>
      <c r="I91" s="60" t="b">
        <f t="shared" si="1"/>
        <v>1</v>
      </c>
    </row>
    <row r="92" spans="1:9" x14ac:dyDescent="0.3">
      <c r="A92" s="58" t="s">
        <v>185</v>
      </c>
      <c r="B92" s="58" t="s">
        <v>370</v>
      </c>
      <c r="C92" s="58" t="s">
        <v>361</v>
      </c>
      <c r="D92" s="58" t="s">
        <v>362</v>
      </c>
      <c r="G92" s="25" t="s">
        <v>185</v>
      </c>
      <c r="H92" s="60" t="s">
        <v>393</v>
      </c>
      <c r="I92" s="60" t="b">
        <f t="shared" si="1"/>
        <v>1</v>
      </c>
    </row>
    <row r="93" spans="1:9" x14ac:dyDescent="0.3">
      <c r="A93" s="58" t="s">
        <v>186</v>
      </c>
      <c r="B93" s="58" t="s">
        <v>370</v>
      </c>
      <c r="C93" s="58" t="s">
        <v>361</v>
      </c>
      <c r="D93" s="58" t="s">
        <v>362</v>
      </c>
      <c r="G93" s="25" t="s">
        <v>186</v>
      </c>
      <c r="H93" s="60" t="s">
        <v>393</v>
      </c>
      <c r="I93" s="60" t="b">
        <f t="shared" si="1"/>
        <v>1</v>
      </c>
    </row>
    <row r="94" spans="1:9" x14ac:dyDescent="0.3">
      <c r="A94" s="58" t="s">
        <v>187</v>
      </c>
      <c r="B94" s="58" t="s">
        <v>370</v>
      </c>
      <c r="C94" s="58" t="s">
        <v>361</v>
      </c>
      <c r="D94" s="58" t="s">
        <v>362</v>
      </c>
      <c r="G94" s="25" t="s">
        <v>187</v>
      </c>
      <c r="H94" s="60" t="s">
        <v>393</v>
      </c>
      <c r="I94" s="60" t="b">
        <f t="shared" si="1"/>
        <v>1</v>
      </c>
    </row>
    <row r="95" spans="1:9" x14ac:dyDescent="0.3">
      <c r="A95" s="58" t="s">
        <v>188</v>
      </c>
      <c r="B95" s="58" t="s">
        <v>370</v>
      </c>
      <c r="C95" s="58" t="s">
        <v>361</v>
      </c>
      <c r="D95" s="58" t="s">
        <v>362</v>
      </c>
      <c r="G95" s="25" t="s">
        <v>188</v>
      </c>
      <c r="H95" s="60" t="s">
        <v>393</v>
      </c>
      <c r="I95" s="60" t="b">
        <f t="shared" si="1"/>
        <v>1</v>
      </c>
    </row>
    <row r="96" spans="1:9" x14ac:dyDescent="0.3">
      <c r="A96" s="58" t="s">
        <v>189</v>
      </c>
      <c r="B96" s="58" t="s">
        <v>370</v>
      </c>
      <c r="C96" s="58" t="s">
        <v>361</v>
      </c>
      <c r="D96" s="58" t="s">
        <v>362</v>
      </c>
      <c r="G96" s="25" t="s">
        <v>189</v>
      </c>
      <c r="H96" s="60" t="s">
        <v>393</v>
      </c>
      <c r="I96" s="60" t="b">
        <f t="shared" si="1"/>
        <v>1</v>
      </c>
    </row>
    <row r="97" spans="1:10" x14ac:dyDescent="0.3">
      <c r="A97" s="58" t="s">
        <v>190</v>
      </c>
      <c r="B97" s="58" t="s">
        <v>370</v>
      </c>
      <c r="C97" s="58" t="s">
        <v>361</v>
      </c>
      <c r="D97" s="58" t="s">
        <v>362</v>
      </c>
      <c r="G97" s="25" t="s">
        <v>190</v>
      </c>
      <c r="H97" s="60" t="s">
        <v>393</v>
      </c>
      <c r="I97" s="60" t="b">
        <f t="shared" si="1"/>
        <v>1</v>
      </c>
    </row>
    <row r="98" spans="1:10" x14ac:dyDescent="0.3">
      <c r="A98" s="58" t="s">
        <v>191</v>
      </c>
      <c r="B98" s="58" t="s">
        <v>370</v>
      </c>
      <c r="C98" s="58" t="s">
        <v>361</v>
      </c>
      <c r="D98" s="58" t="s">
        <v>362</v>
      </c>
      <c r="G98" s="25" t="s">
        <v>191</v>
      </c>
      <c r="H98" s="60" t="s">
        <v>393</v>
      </c>
      <c r="I98" s="60" t="b">
        <f t="shared" si="1"/>
        <v>1</v>
      </c>
    </row>
    <row r="99" spans="1:10" x14ac:dyDescent="0.3">
      <c r="A99" s="58" t="s">
        <v>192</v>
      </c>
      <c r="B99" s="58" t="s">
        <v>370</v>
      </c>
      <c r="C99" s="58" t="s">
        <v>361</v>
      </c>
      <c r="D99" s="58" t="s">
        <v>362</v>
      </c>
      <c r="G99" s="25" t="s">
        <v>192</v>
      </c>
      <c r="H99" s="60" t="s">
        <v>393</v>
      </c>
      <c r="I99" s="60" t="b">
        <f t="shared" si="1"/>
        <v>1</v>
      </c>
    </row>
    <row r="100" spans="1:10" x14ac:dyDescent="0.3">
      <c r="A100" s="58" t="s">
        <v>193</v>
      </c>
      <c r="B100" s="58" t="s">
        <v>370</v>
      </c>
      <c r="C100" s="58" t="s">
        <v>361</v>
      </c>
      <c r="D100" s="58" t="s">
        <v>362</v>
      </c>
      <c r="G100" s="25" t="s">
        <v>193</v>
      </c>
      <c r="H100" s="60" t="s">
        <v>393</v>
      </c>
      <c r="I100" s="60" t="b">
        <f t="shared" si="1"/>
        <v>1</v>
      </c>
    </row>
    <row r="101" spans="1:10" x14ac:dyDescent="0.3">
      <c r="A101" s="58" t="s">
        <v>194</v>
      </c>
      <c r="B101" s="58" t="s">
        <v>370</v>
      </c>
      <c r="C101" s="58" t="s">
        <v>361</v>
      </c>
      <c r="D101" s="58" t="s">
        <v>362</v>
      </c>
      <c r="G101" s="25" t="s">
        <v>194</v>
      </c>
      <c r="H101" s="60" t="s">
        <v>393</v>
      </c>
      <c r="I101" s="60" t="b">
        <f t="shared" si="1"/>
        <v>1</v>
      </c>
    </row>
    <row r="102" spans="1:10" x14ac:dyDescent="0.3">
      <c r="A102" s="58" t="s">
        <v>195</v>
      </c>
      <c r="B102" s="58" t="s">
        <v>370</v>
      </c>
      <c r="C102" s="58" t="s">
        <v>361</v>
      </c>
      <c r="D102" s="58" t="s">
        <v>362</v>
      </c>
      <c r="G102" s="25" t="s">
        <v>195</v>
      </c>
      <c r="H102" s="60" t="s">
        <v>393</v>
      </c>
      <c r="I102" s="60" t="b">
        <f t="shared" si="1"/>
        <v>1</v>
      </c>
    </row>
    <row r="103" spans="1:10" x14ac:dyDescent="0.3">
      <c r="A103" s="58" t="s">
        <v>196</v>
      </c>
      <c r="B103" s="58" t="s">
        <v>370</v>
      </c>
      <c r="C103" s="58" t="s">
        <v>361</v>
      </c>
      <c r="D103" s="58" t="s">
        <v>362</v>
      </c>
      <c r="G103" s="25" t="s">
        <v>196</v>
      </c>
      <c r="H103" s="60" t="s">
        <v>393</v>
      </c>
      <c r="I103" s="60" t="b">
        <f t="shared" si="1"/>
        <v>1</v>
      </c>
    </row>
    <row r="104" spans="1:10" x14ac:dyDescent="0.3">
      <c r="A104" s="58" t="s">
        <v>197</v>
      </c>
      <c r="B104" s="58" t="s">
        <v>370</v>
      </c>
      <c r="C104" s="58" t="s">
        <v>361</v>
      </c>
      <c r="D104" s="58" t="s">
        <v>362</v>
      </c>
      <c r="G104" s="25" t="s">
        <v>197</v>
      </c>
      <c r="H104" s="60" t="s">
        <v>393</v>
      </c>
      <c r="I104" s="60" t="b">
        <f t="shared" si="1"/>
        <v>1</v>
      </c>
    </row>
    <row r="105" spans="1:10" x14ac:dyDescent="0.3">
      <c r="A105" s="58" t="s">
        <v>198</v>
      </c>
      <c r="B105" s="58" t="s">
        <v>370</v>
      </c>
      <c r="C105" s="58" t="s">
        <v>361</v>
      </c>
      <c r="D105" s="58" t="s">
        <v>362</v>
      </c>
      <c r="G105" s="25" t="s">
        <v>198</v>
      </c>
      <c r="H105" s="60" t="s">
        <v>393</v>
      </c>
      <c r="I105" s="60" t="b">
        <f t="shared" si="1"/>
        <v>1</v>
      </c>
    </row>
    <row r="106" spans="1:10" x14ac:dyDescent="0.3">
      <c r="A106" s="58" t="s">
        <v>199</v>
      </c>
      <c r="B106" s="58" t="s">
        <v>370</v>
      </c>
      <c r="C106" s="58" t="s">
        <v>361</v>
      </c>
      <c r="D106" s="58" t="s">
        <v>362</v>
      </c>
      <c r="G106" s="25" t="s">
        <v>199</v>
      </c>
      <c r="H106" s="60" t="s">
        <v>393</v>
      </c>
      <c r="I106" s="60" t="b">
        <f t="shared" si="1"/>
        <v>1</v>
      </c>
      <c r="J106" s="60"/>
    </row>
    <row r="107" spans="1:10" x14ac:dyDescent="0.3">
      <c r="A107" s="58" t="s">
        <v>200</v>
      </c>
      <c r="B107" s="58" t="s">
        <v>370</v>
      </c>
      <c r="C107" s="58" t="s">
        <v>361</v>
      </c>
      <c r="D107" s="58" t="s">
        <v>362</v>
      </c>
      <c r="G107" s="25" t="s">
        <v>200</v>
      </c>
      <c r="H107" s="60" t="s">
        <v>393</v>
      </c>
      <c r="I107" s="60" t="b">
        <f t="shared" si="1"/>
        <v>1</v>
      </c>
    </row>
    <row r="108" spans="1:10" x14ac:dyDescent="0.3">
      <c r="A108" s="58" t="s">
        <v>372</v>
      </c>
      <c r="B108" s="58" t="s">
        <v>370</v>
      </c>
      <c r="C108" s="58" t="s">
        <v>361</v>
      </c>
      <c r="D108" s="58" t="s">
        <v>362</v>
      </c>
      <c r="G108" s="61" t="s">
        <v>372</v>
      </c>
      <c r="H108" s="60" t="s">
        <v>393</v>
      </c>
      <c r="I108" s="60" t="b">
        <f t="shared" si="1"/>
        <v>1</v>
      </c>
    </row>
    <row r="109" spans="1:10" x14ac:dyDescent="0.3">
      <c r="A109" s="58" t="s">
        <v>201</v>
      </c>
      <c r="B109" s="58" t="s">
        <v>370</v>
      </c>
      <c r="C109" s="58" t="s">
        <v>371</v>
      </c>
      <c r="D109" s="58" t="s">
        <v>362</v>
      </c>
      <c r="G109" s="25" t="s">
        <v>201</v>
      </c>
      <c r="H109" s="60" t="s">
        <v>393</v>
      </c>
      <c r="I109" s="60" t="b">
        <f t="shared" si="1"/>
        <v>1</v>
      </c>
    </row>
    <row r="110" spans="1:10" x14ac:dyDescent="0.3">
      <c r="A110" s="58" t="s">
        <v>202</v>
      </c>
      <c r="B110" s="58" t="s">
        <v>370</v>
      </c>
      <c r="C110" s="58" t="s">
        <v>371</v>
      </c>
      <c r="D110" s="58" t="s">
        <v>362</v>
      </c>
      <c r="G110" s="25" t="s">
        <v>202</v>
      </c>
      <c r="H110" s="60" t="s">
        <v>393</v>
      </c>
      <c r="I110" s="60" t="b">
        <f t="shared" si="1"/>
        <v>1</v>
      </c>
    </row>
    <row r="111" spans="1:10" x14ac:dyDescent="0.3">
      <c r="A111" s="58" t="s">
        <v>203</v>
      </c>
      <c r="B111" s="58" t="s">
        <v>370</v>
      </c>
      <c r="C111" s="58" t="s">
        <v>371</v>
      </c>
      <c r="D111" s="58" t="s">
        <v>362</v>
      </c>
      <c r="G111" s="25" t="s">
        <v>203</v>
      </c>
      <c r="H111" s="60" t="s">
        <v>393</v>
      </c>
      <c r="I111" s="60" t="b">
        <f t="shared" si="1"/>
        <v>1</v>
      </c>
    </row>
    <row r="112" spans="1:10" x14ac:dyDescent="0.3">
      <c r="A112" s="58" t="s">
        <v>204</v>
      </c>
      <c r="B112" s="58" t="s">
        <v>370</v>
      </c>
      <c r="C112" s="58" t="s">
        <v>371</v>
      </c>
      <c r="D112" s="58" t="s">
        <v>362</v>
      </c>
      <c r="G112" s="25" t="s">
        <v>204</v>
      </c>
      <c r="H112" s="60" t="s">
        <v>393</v>
      </c>
      <c r="I112" s="60" t="b">
        <f t="shared" si="1"/>
        <v>1</v>
      </c>
    </row>
    <row r="113" spans="1:10" x14ac:dyDescent="0.3">
      <c r="A113" s="58" t="s">
        <v>205</v>
      </c>
      <c r="B113" s="58" t="s">
        <v>370</v>
      </c>
      <c r="C113" s="58" t="s">
        <v>371</v>
      </c>
      <c r="D113" s="58" t="s">
        <v>362</v>
      </c>
      <c r="G113" s="25" t="s">
        <v>205</v>
      </c>
      <c r="H113" s="60" t="s">
        <v>393</v>
      </c>
      <c r="I113" s="60" t="b">
        <f t="shared" si="1"/>
        <v>1</v>
      </c>
    </row>
    <row r="114" spans="1:10" x14ac:dyDescent="0.3">
      <c r="A114" s="58" t="s">
        <v>206</v>
      </c>
      <c r="B114" s="58" t="s">
        <v>370</v>
      </c>
      <c r="C114" s="58" t="s">
        <v>371</v>
      </c>
      <c r="D114" s="58" t="s">
        <v>362</v>
      </c>
      <c r="G114" s="25" t="s">
        <v>206</v>
      </c>
      <c r="H114" s="60" t="s">
        <v>393</v>
      </c>
      <c r="I114" s="60" t="b">
        <f t="shared" si="1"/>
        <v>1</v>
      </c>
    </row>
    <row r="115" spans="1:10" x14ac:dyDescent="0.3">
      <c r="A115" s="58" t="s">
        <v>207</v>
      </c>
      <c r="B115" s="58" t="s">
        <v>370</v>
      </c>
      <c r="C115" s="58" t="s">
        <v>371</v>
      </c>
      <c r="D115" s="58" t="s">
        <v>362</v>
      </c>
      <c r="G115" s="25" t="s">
        <v>207</v>
      </c>
      <c r="H115" s="60" t="s">
        <v>393</v>
      </c>
      <c r="I115" s="60" t="b">
        <f t="shared" si="1"/>
        <v>1</v>
      </c>
    </row>
    <row r="116" spans="1:10" x14ac:dyDescent="0.3">
      <c r="A116" s="58" t="s">
        <v>208</v>
      </c>
      <c r="B116" s="58" t="s">
        <v>370</v>
      </c>
      <c r="C116" s="58" t="s">
        <v>361</v>
      </c>
      <c r="D116" s="58" t="s">
        <v>362</v>
      </c>
      <c r="G116" s="25" t="s">
        <v>208</v>
      </c>
      <c r="H116" s="60" t="s">
        <v>393</v>
      </c>
      <c r="I116" s="60" t="b">
        <f t="shared" si="1"/>
        <v>1</v>
      </c>
    </row>
    <row r="117" spans="1:10" x14ac:dyDescent="0.3">
      <c r="A117" s="58" t="s">
        <v>209</v>
      </c>
      <c r="B117" s="58" t="s">
        <v>370</v>
      </c>
      <c r="C117" s="58" t="s">
        <v>361</v>
      </c>
      <c r="D117" s="58" t="s">
        <v>362</v>
      </c>
      <c r="G117" s="25" t="s">
        <v>209</v>
      </c>
      <c r="H117" s="60" t="s">
        <v>393</v>
      </c>
      <c r="I117" s="60" t="b">
        <f t="shared" si="1"/>
        <v>1</v>
      </c>
    </row>
    <row r="118" spans="1:10" x14ac:dyDescent="0.3">
      <c r="A118" s="58" t="s">
        <v>210</v>
      </c>
      <c r="B118" s="58" t="s">
        <v>370</v>
      </c>
      <c r="C118" s="58" t="s">
        <v>371</v>
      </c>
      <c r="D118" s="58" t="s">
        <v>362</v>
      </c>
      <c r="G118" s="25" t="s">
        <v>210</v>
      </c>
      <c r="H118" s="60" t="s">
        <v>393</v>
      </c>
      <c r="I118" s="60" t="b">
        <f t="shared" si="1"/>
        <v>1</v>
      </c>
    </row>
    <row r="119" spans="1:10" x14ac:dyDescent="0.3">
      <c r="A119" s="58" t="s">
        <v>211</v>
      </c>
      <c r="B119" s="58" t="s">
        <v>370</v>
      </c>
      <c r="C119" s="58" t="s">
        <v>371</v>
      </c>
      <c r="D119" s="58" t="s">
        <v>362</v>
      </c>
      <c r="G119" s="25" t="s">
        <v>211</v>
      </c>
      <c r="H119" s="60" t="s">
        <v>393</v>
      </c>
      <c r="I119" s="60" t="b">
        <f t="shared" si="1"/>
        <v>1</v>
      </c>
    </row>
    <row r="120" spans="1:10" x14ac:dyDescent="0.3">
      <c r="A120" s="58" t="s">
        <v>212</v>
      </c>
      <c r="B120" s="58" t="s">
        <v>370</v>
      </c>
      <c r="C120" s="58" t="s">
        <v>371</v>
      </c>
      <c r="D120" s="58" t="s">
        <v>362</v>
      </c>
      <c r="G120" s="25" t="s">
        <v>212</v>
      </c>
      <c r="H120" s="60" t="s">
        <v>393</v>
      </c>
      <c r="I120" s="60" t="b">
        <f t="shared" si="1"/>
        <v>1</v>
      </c>
    </row>
    <row r="121" spans="1:10" x14ac:dyDescent="0.3">
      <c r="A121" s="58" t="s">
        <v>213</v>
      </c>
      <c r="B121" s="58" t="s">
        <v>370</v>
      </c>
      <c r="C121" s="58" t="s">
        <v>371</v>
      </c>
      <c r="D121" s="58" t="s">
        <v>362</v>
      </c>
      <c r="G121" s="25" t="s">
        <v>213</v>
      </c>
      <c r="H121" s="60" t="s">
        <v>393</v>
      </c>
      <c r="I121" s="60" t="b">
        <f t="shared" si="1"/>
        <v>1</v>
      </c>
    </row>
    <row r="122" spans="1:10" x14ac:dyDescent="0.3">
      <c r="A122" s="58" t="s">
        <v>214</v>
      </c>
      <c r="B122" s="58" t="s">
        <v>370</v>
      </c>
      <c r="C122" s="58" t="s">
        <v>371</v>
      </c>
      <c r="D122" s="58" t="s">
        <v>362</v>
      </c>
      <c r="G122" s="25" t="s">
        <v>214</v>
      </c>
      <c r="H122" s="60" t="s">
        <v>393</v>
      </c>
      <c r="I122" s="60" t="b">
        <f t="shared" si="1"/>
        <v>1</v>
      </c>
    </row>
    <row r="123" spans="1:10" x14ac:dyDescent="0.3">
      <c r="A123" s="58" t="s">
        <v>215</v>
      </c>
      <c r="B123" s="58" t="s">
        <v>370</v>
      </c>
      <c r="C123" s="58" t="s">
        <v>371</v>
      </c>
      <c r="D123" s="58" t="s">
        <v>362</v>
      </c>
      <c r="G123" s="25" t="s">
        <v>215</v>
      </c>
      <c r="H123" s="60" t="s">
        <v>393</v>
      </c>
      <c r="I123" s="60" t="b">
        <f t="shared" si="1"/>
        <v>1</v>
      </c>
    </row>
    <row r="124" spans="1:10" x14ac:dyDescent="0.3">
      <c r="A124" s="58" t="s">
        <v>216</v>
      </c>
      <c r="B124" s="58" t="s">
        <v>370</v>
      </c>
      <c r="C124" s="58" t="s">
        <v>371</v>
      </c>
      <c r="D124" s="58" t="s">
        <v>362</v>
      </c>
      <c r="G124" s="25" t="s">
        <v>216</v>
      </c>
      <c r="H124" s="60" t="s">
        <v>393</v>
      </c>
      <c r="I124" s="60" t="b">
        <f t="shared" si="1"/>
        <v>1</v>
      </c>
      <c r="J124" s="60"/>
    </row>
    <row r="125" spans="1:10" x14ac:dyDescent="0.3">
      <c r="A125" s="58" t="s">
        <v>217</v>
      </c>
      <c r="B125" s="58" t="s">
        <v>370</v>
      </c>
      <c r="C125" s="58" t="s">
        <v>371</v>
      </c>
      <c r="D125" s="58" t="s">
        <v>362</v>
      </c>
      <c r="G125" s="25" t="s">
        <v>217</v>
      </c>
      <c r="H125" s="60" t="s">
        <v>393</v>
      </c>
      <c r="I125" s="60" t="b">
        <f t="shared" si="1"/>
        <v>1</v>
      </c>
      <c r="J125" s="60"/>
    </row>
    <row r="126" spans="1:10" x14ac:dyDescent="0.3">
      <c r="A126" s="58" t="s">
        <v>373</v>
      </c>
      <c r="B126" s="58" t="s">
        <v>370</v>
      </c>
      <c r="C126" s="58" t="s">
        <v>371</v>
      </c>
      <c r="D126" s="58" t="s">
        <v>362</v>
      </c>
      <c r="G126" s="25" t="s">
        <v>373</v>
      </c>
      <c r="H126" s="60" t="s">
        <v>393</v>
      </c>
      <c r="I126" s="60" t="b">
        <f t="shared" si="1"/>
        <v>1</v>
      </c>
    </row>
    <row r="127" spans="1:10" x14ac:dyDescent="0.3">
      <c r="A127" s="58" t="s">
        <v>374</v>
      </c>
      <c r="B127" s="58" t="s">
        <v>370</v>
      </c>
      <c r="C127" s="58" t="s">
        <v>371</v>
      </c>
      <c r="D127" s="58" t="s">
        <v>362</v>
      </c>
      <c r="G127" s="25" t="s">
        <v>374</v>
      </c>
      <c r="H127" s="60" t="s">
        <v>393</v>
      </c>
      <c r="I127" s="60" t="b">
        <f t="shared" si="1"/>
        <v>1</v>
      </c>
    </row>
    <row r="128" spans="1:10" x14ac:dyDescent="0.3">
      <c r="A128" s="58" t="s">
        <v>218</v>
      </c>
      <c r="B128" s="58" t="s">
        <v>370</v>
      </c>
      <c r="C128" s="58" t="s">
        <v>361</v>
      </c>
      <c r="D128" s="58" t="s">
        <v>362</v>
      </c>
      <c r="G128" s="25" t="s">
        <v>218</v>
      </c>
      <c r="H128" s="60" t="s">
        <v>393</v>
      </c>
      <c r="I128" s="60" t="b">
        <f t="shared" si="1"/>
        <v>1</v>
      </c>
    </row>
    <row r="129" spans="1:9" x14ac:dyDescent="0.3">
      <c r="A129" s="58" t="s">
        <v>219</v>
      </c>
      <c r="B129" s="58" t="s">
        <v>370</v>
      </c>
      <c r="C129" s="58" t="s">
        <v>361</v>
      </c>
      <c r="D129" s="58" t="s">
        <v>362</v>
      </c>
      <c r="G129" s="25" t="s">
        <v>219</v>
      </c>
      <c r="H129" s="60" t="s">
        <v>393</v>
      </c>
      <c r="I129" s="60" t="b">
        <f t="shared" si="1"/>
        <v>1</v>
      </c>
    </row>
    <row r="130" spans="1:9" x14ac:dyDescent="0.3">
      <c r="A130" s="58" t="s">
        <v>220</v>
      </c>
      <c r="B130" s="58" t="s">
        <v>370</v>
      </c>
      <c r="C130" s="58" t="s">
        <v>361</v>
      </c>
      <c r="D130" s="58" t="s">
        <v>362</v>
      </c>
      <c r="G130" s="25" t="s">
        <v>220</v>
      </c>
      <c r="H130" s="60" t="s">
        <v>393</v>
      </c>
      <c r="I130" s="60" t="b">
        <f t="shared" si="1"/>
        <v>1</v>
      </c>
    </row>
    <row r="131" spans="1:9" x14ac:dyDescent="0.3">
      <c r="A131" s="58" t="s">
        <v>221</v>
      </c>
      <c r="B131" s="58" t="s">
        <v>370</v>
      </c>
      <c r="C131" s="58" t="s">
        <v>371</v>
      </c>
      <c r="D131" s="58" t="s">
        <v>362</v>
      </c>
      <c r="G131" s="25" t="s">
        <v>221</v>
      </c>
      <c r="H131" s="60" t="s">
        <v>393</v>
      </c>
      <c r="I131" s="60" t="b">
        <f t="shared" ref="I131:I194" si="2">EXACT(G131,A131)</f>
        <v>1</v>
      </c>
    </row>
    <row r="132" spans="1:9" x14ac:dyDescent="0.3">
      <c r="A132" s="58" t="s">
        <v>222</v>
      </c>
      <c r="B132" s="58" t="s">
        <v>370</v>
      </c>
      <c r="C132" s="58" t="s">
        <v>371</v>
      </c>
      <c r="D132" s="58" t="s">
        <v>362</v>
      </c>
      <c r="G132" s="25" t="s">
        <v>222</v>
      </c>
      <c r="H132" s="60" t="s">
        <v>393</v>
      </c>
      <c r="I132" s="60" t="b">
        <f t="shared" si="2"/>
        <v>1</v>
      </c>
    </row>
    <row r="133" spans="1:9" x14ac:dyDescent="0.3">
      <c r="A133" s="58" t="s">
        <v>223</v>
      </c>
      <c r="B133" s="58" t="s">
        <v>370</v>
      </c>
      <c r="C133" s="58" t="s">
        <v>371</v>
      </c>
      <c r="D133" s="58" t="s">
        <v>362</v>
      </c>
      <c r="G133" s="25" t="s">
        <v>223</v>
      </c>
      <c r="H133" s="60" t="s">
        <v>393</v>
      </c>
      <c r="I133" s="60" t="b">
        <f t="shared" si="2"/>
        <v>1</v>
      </c>
    </row>
    <row r="134" spans="1:9" x14ac:dyDescent="0.3">
      <c r="A134" s="58" t="s">
        <v>224</v>
      </c>
      <c r="B134" s="58" t="s">
        <v>370</v>
      </c>
      <c r="C134" s="58" t="s">
        <v>371</v>
      </c>
      <c r="D134" s="58" t="s">
        <v>362</v>
      </c>
      <c r="G134" s="25" t="s">
        <v>224</v>
      </c>
      <c r="H134" s="60" t="s">
        <v>393</v>
      </c>
      <c r="I134" s="60" t="b">
        <f t="shared" si="2"/>
        <v>1</v>
      </c>
    </row>
    <row r="135" spans="1:9" x14ac:dyDescent="0.3">
      <c r="A135" s="58" t="s">
        <v>225</v>
      </c>
      <c r="B135" s="58" t="s">
        <v>370</v>
      </c>
      <c r="C135" s="58" t="s">
        <v>371</v>
      </c>
      <c r="D135" s="58" t="s">
        <v>362</v>
      </c>
      <c r="G135" s="25" t="s">
        <v>225</v>
      </c>
      <c r="H135" s="60" t="s">
        <v>393</v>
      </c>
      <c r="I135" s="60" t="b">
        <f t="shared" si="2"/>
        <v>1</v>
      </c>
    </row>
    <row r="136" spans="1:9" x14ac:dyDescent="0.3">
      <c r="A136" s="58" t="s">
        <v>226</v>
      </c>
      <c r="B136" s="58" t="s">
        <v>370</v>
      </c>
      <c r="C136" s="58" t="s">
        <v>361</v>
      </c>
      <c r="D136" s="58" t="s">
        <v>362</v>
      </c>
      <c r="G136" s="25" t="s">
        <v>226</v>
      </c>
      <c r="H136" s="60" t="s">
        <v>393</v>
      </c>
      <c r="I136" s="60" t="b">
        <f t="shared" si="2"/>
        <v>1</v>
      </c>
    </row>
    <row r="137" spans="1:9" x14ac:dyDescent="0.3">
      <c r="A137" s="58" t="s">
        <v>266</v>
      </c>
      <c r="B137" s="58" t="s">
        <v>370</v>
      </c>
      <c r="C137" s="58" t="s">
        <v>361</v>
      </c>
      <c r="D137" s="58" t="s">
        <v>366</v>
      </c>
      <c r="G137" s="10" t="s">
        <v>266</v>
      </c>
      <c r="H137" t="s">
        <v>392</v>
      </c>
      <c r="I137" s="60" t="b">
        <f t="shared" si="2"/>
        <v>1</v>
      </c>
    </row>
    <row r="138" spans="1:9" x14ac:dyDescent="0.3">
      <c r="A138" s="58" t="s">
        <v>267</v>
      </c>
      <c r="B138" s="58" t="s">
        <v>370</v>
      </c>
      <c r="C138" s="58" t="s">
        <v>361</v>
      </c>
      <c r="D138" s="58" t="s">
        <v>366</v>
      </c>
      <c r="G138" s="10" t="s">
        <v>267</v>
      </c>
      <c r="H138" s="60" t="s">
        <v>392</v>
      </c>
      <c r="I138" s="60" t="b">
        <f t="shared" si="2"/>
        <v>1</v>
      </c>
    </row>
    <row r="139" spans="1:9" x14ac:dyDescent="0.3">
      <c r="A139" s="58" t="s">
        <v>268</v>
      </c>
      <c r="B139" s="58" t="s">
        <v>370</v>
      </c>
      <c r="C139" s="58" t="s">
        <v>361</v>
      </c>
      <c r="D139" s="58" t="s">
        <v>366</v>
      </c>
      <c r="G139" s="10" t="s">
        <v>268</v>
      </c>
      <c r="H139" s="60" t="s">
        <v>392</v>
      </c>
      <c r="I139" s="60" t="b">
        <f t="shared" si="2"/>
        <v>1</v>
      </c>
    </row>
    <row r="140" spans="1:9" x14ac:dyDescent="0.3">
      <c r="A140" s="58" t="s">
        <v>269</v>
      </c>
      <c r="B140" s="58" t="s">
        <v>370</v>
      </c>
      <c r="C140" s="58" t="s">
        <v>361</v>
      </c>
      <c r="D140" s="58" t="s">
        <v>366</v>
      </c>
      <c r="G140" s="10" t="s">
        <v>269</v>
      </c>
      <c r="H140" s="60" t="s">
        <v>392</v>
      </c>
      <c r="I140" s="60" t="b">
        <f t="shared" si="2"/>
        <v>1</v>
      </c>
    </row>
    <row r="141" spans="1:9" x14ac:dyDescent="0.3">
      <c r="A141" s="58" t="s">
        <v>270</v>
      </c>
      <c r="B141" s="58" t="s">
        <v>370</v>
      </c>
      <c r="C141" s="58" t="s">
        <v>361</v>
      </c>
      <c r="D141" s="58" t="s">
        <v>366</v>
      </c>
      <c r="G141" s="10" t="s">
        <v>270</v>
      </c>
      <c r="H141" s="60" t="s">
        <v>392</v>
      </c>
      <c r="I141" s="60" t="b">
        <f t="shared" si="2"/>
        <v>1</v>
      </c>
    </row>
    <row r="142" spans="1:9" x14ac:dyDescent="0.3">
      <c r="A142" s="58" t="s">
        <v>271</v>
      </c>
      <c r="B142" s="58" t="s">
        <v>370</v>
      </c>
      <c r="C142" s="58" t="s">
        <v>371</v>
      </c>
      <c r="D142" s="58" t="s">
        <v>366</v>
      </c>
      <c r="G142" s="10" t="s">
        <v>271</v>
      </c>
      <c r="H142" s="60" t="s">
        <v>392</v>
      </c>
      <c r="I142" s="60" t="b">
        <f t="shared" si="2"/>
        <v>1</v>
      </c>
    </row>
    <row r="143" spans="1:9" x14ac:dyDescent="0.3">
      <c r="A143" s="58" t="s">
        <v>272</v>
      </c>
      <c r="B143" s="58" t="s">
        <v>370</v>
      </c>
      <c r="C143" s="58" t="s">
        <v>371</v>
      </c>
      <c r="D143" s="58" t="s">
        <v>366</v>
      </c>
      <c r="G143" s="10" t="s">
        <v>272</v>
      </c>
      <c r="H143" s="60" t="s">
        <v>392</v>
      </c>
      <c r="I143" s="60" t="b">
        <f t="shared" si="2"/>
        <v>1</v>
      </c>
    </row>
    <row r="144" spans="1:9" x14ac:dyDescent="0.3">
      <c r="A144" s="58" t="s">
        <v>273</v>
      </c>
      <c r="B144" s="58" t="s">
        <v>370</v>
      </c>
      <c r="C144" s="58" t="s">
        <v>361</v>
      </c>
      <c r="D144" s="58" t="s">
        <v>366</v>
      </c>
      <c r="G144" s="10" t="s">
        <v>273</v>
      </c>
      <c r="H144" s="60" t="s">
        <v>392</v>
      </c>
      <c r="I144" s="60" t="b">
        <f t="shared" si="2"/>
        <v>1</v>
      </c>
    </row>
    <row r="145" spans="1:9" x14ac:dyDescent="0.3">
      <c r="A145" s="58" t="s">
        <v>274</v>
      </c>
      <c r="B145" s="58" t="s">
        <v>370</v>
      </c>
      <c r="C145" s="58" t="s">
        <v>361</v>
      </c>
      <c r="D145" s="58" t="s">
        <v>366</v>
      </c>
      <c r="G145" s="10" t="s">
        <v>274</v>
      </c>
      <c r="H145" s="60" t="s">
        <v>392</v>
      </c>
      <c r="I145" s="60" t="b">
        <f t="shared" si="2"/>
        <v>1</v>
      </c>
    </row>
    <row r="146" spans="1:9" x14ac:dyDescent="0.3">
      <c r="A146" s="58" t="s">
        <v>275</v>
      </c>
      <c r="B146" s="58" t="s">
        <v>370</v>
      </c>
      <c r="C146" s="58" t="s">
        <v>361</v>
      </c>
      <c r="D146" s="58" t="s">
        <v>366</v>
      </c>
      <c r="G146" s="10" t="s">
        <v>275</v>
      </c>
      <c r="H146" s="60" t="s">
        <v>392</v>
      </c>
      <c r="I146" s="60" t="b">
        <f t="shared" si="2"/>
        <v>1</v>
      </c>
    </row>
    <row r="147" spans="1:9" x14ac:dyDescent="0.3">
      <c r="A147" s="58" t="s">
        <v>276</v>
      </c>
      <c r="B147" s="58" t="s">
        <v>370</v>
      </c>
      <c r="C147" s="58" t="s">
        <v>361</v>
      </c>
      <c r="D147" s="58" t="s">
        <v>366</v>
      </c>
      <c r="G147" s="10" t="s">
        <v>276</v>
      </c>
      <c r="H147" s="60" t="s">
        <v>392</v>
      </c>
      <c r="I147" s="60" t="b">
        <f t="shared" si="2"/>
        <v>1</v>
      </c>
    </row>
    <row r="148" spans="1:9" x14ac:dyDescent="0.3">
      <c r="A148" s="58" t="s">
        <v>277</v>
      </c>
      <c r="B148" s="58" t="s">
        <v>370</v>
      </c>
      <c r="C148" s="58" t="s">
        <v>361</v>
      </c>
      <c r="D148" s="58" t="s">
        <v>366</v>
      </c>
      <c r="G148" s="10" t="s">
        <v>277</v>
      </c>
      <c r="H148" s="60" t="s">
        <v>392</v>
      </c>
      <c r="I148" s="60" t="b">
        <f t="shared" si="2"/>
        <v>1</v>
      </c>
    </row>
    <row r="149" spans="1:9" x14ac:dyDescent="0.3">
      <c r="A149" s="58" t="s">
        <v>278</v>
      </c>
      <c r="B149" s="58" t="s">
        <v>370</v>
      </c>
      <c r="C149" s="58" t="s">
        <v>361</v>
      </c>
      <c r="D149" s="58" t="s">
        <v>366</v>
      </c>
      <c r="G149" s="10" t="s">
        <v>278</v>
      </c>
      <c r="H149" s="60" t="s">
        <v>392</v>
      </c>
      <c r="I149" s="60" t="b">
        <f t="shared" si="2"/>
        <v>1</v>
      </c>
    </row>
    <row r="150" spans="1:9" x14ac:dyDescent="0.3">
      <c r="A150" s="58" t="s">
        <v>279</v>
      </c>
      <c r="B150" s="58" t="s">
        <v>370</v>
      </c>
      <c r="C150" s="58" t="s">
        <v>361</v>
      </c>
      <c r="D150" s="58" t="s">
        <v>366</v>
      </c>
      <c r="G150" s="10" t="s">
        <v>279</v>
      </c>
      <c r="H150" s="60" t="s">
        <v>392</v>
      </c>
      <c r="I150" s="60" t="b">
        <f t="shared" si="2"/>
        <v>1</v>
      </c>
    </row>
    <row r="151" spans="1:9" x14ac:dyDescent="0.3">
      <c r="A151" s="58" t="s">
        <v>280</v>
      </c>
      <c r="B151" s="58" t="s">
        <v>370</v>
      </c>
      <c r="C151" s="58" t="s">
        <v>361</v>
      </c>
      <c r="D151" s="58" t="s">
        <v>366</v>
      </c>
      <c r="G151" s="10" t="s">
        <v>280</v>
      </c>
      <c r="H151" s="60" t="s">
        <v>392</v>
      </c>
      <c r="I151" s="60" t="b">
        <f t="shared" si="2"/>
        <v>1</v>
      </c>
    </row>
    <row r="152" spans="1:9" x14ac:dyDescent="0.3">
      <c r="A152" s="58" t="s">
        <v>281</v>
      </c>
      <c r="B152" s="58" t="s">
        <v>370</v>
      </c>
      <c r="C152" s="58" t="s">
        <v>361</v>
      </c>
      <c r="D152" s="58" t="s">
        <v>366</v>
      </c>
      <c r="G152" s="10" t="s">
        <v>281</v>
      </c>
      <c r="H152" s="60" t="s">
        <v>392</v>
      </c>
      <c r="I152" s="60" t="b">
        <f t="shared" si="2"/>
        <v>1</v>
      </c>
    </row>
    <row r="153" spans="1:9" x14ac:dyDescent="0.3">
      <c r="A153" s="58" t="s">
        <v>282</v>
      </c>
      <c r="B153" s="58" t="s">
        <v>370</v>
      </c>
      <c r="C153" s="58" t="s">
        <v>361</v>
      </c>
      <c r="D153" s="58" t="s">
        <v>366</v>
      </c>
      <c r="G153" s="10" t="s">
        <v>282</v>
      </c>
      <c r="H153" s="60" t="s">
        <v>392</v>
      </c>
      <c r="I153" s="60" t="b">
        <f t="shared" si="2"/>
        <v>1</v>
      </c>
    </row>
    <row r="154" spans="1:9" x14ac:dyDescent="0.3">
      <c r="A154" s="58" t="s">
        <v>283</v>
      </c>
      <c r="B154" s="58" t="s">
        <v>370</v>
      </c>
      <c r="C154" s="58" t="s">
        <v>371</v>
      </c>
      <c r="D154" s="58" t="s">
        <v>366</v>
      </c>
      <c r="G154" s="10" t="s">
        <v>283</v>
      </c>
      <c r="H154" s="60" t="s">
        <v>392</v>
      </c>
      <c r="I154" s="60" t="b">
        <f t="shared" si="2"/>
        <v>1</v>
      </c>
    </row>
    <row r="155" spans="1:9" x14ac:dyDescent="0.3">
      <c r="A155" s="58" t="s">
        <v>284</v>
      </c>
      <c r="B155" s="58" t="s">
        <v>370</v>
      </c>
      <c r="C155" s="58" t="s">
        <v>361</v>
      </c>
      <c r="D155" s="58" t="s">
        <v>366</v>
      </c>
      <c r="G155" s="10" t="s">
        <v>284</v>
      </c>
      <c r="H155" s="60" t="s">
        <v>392</v>
      </c>
      <c r="I155" s="60" t="b">
        <f t="shared" si="2"/>
        <v>1</v>
      </c>
    </row>
    <row r="156" spans="1:9" x14ac:dyDescent="0.3">
      <c r="A156" s="58" t="s">
        <v>285</v>
      </c>
      <c r="B156" s="58" t="s">
        <v>370</v>
      </c>
      <c r="C156" s="58" t="s">
        <v>361</v>
      </c>
      <c r="D156" s="58" t="s">
        <v>366</v>
      </c>
      <c r="G156" s="10" t="s">
        <v>285</v>
      </c>
      <c r="H156" s="60" t="s">
        <v>392</v>
      </c>
      <c r="I156" s="60" t="b">
        <f t="shared" si="2"/>
        <v>1</v>
      </c>
    </row>
    <row r="157" spans="1:9" x14ac:dyDescent="0.3">
      <c r="A157" s="58" t="s">
        <v>286</v>
      </c>
      <c r="B157" s="58" t="s">
        <v>370</v>
      </c>
      <c r="C157" s="58" t="s">
        <v>361</v>
      </c>
      <c r="D157" s="58" t="s">
        <v>366</v>
      </c>
      <c r="G157" s="10" t="s">
        <v>286</v>
      </c>
      <c r="H157" s="60" t="s">
        <v>392</v>
      </c>
      <c r="I157" s="60" t="b">
        <f t="shared" si="2"/>
        <v>1</v>
      </c>
    </row>
    <row r="158" spans="1:9" x14ac:dyDescent="0.3">
      <c r="A158" s="58" t="s">
        <v>287</v>
      </c>
      <c r="B158" s="58" t="s">
        <v>370</v>
      </c>
      <c r="C158" s="58" t="s">
        <v>361</v>
      </c>
      <c r="D158" s="58" t="s">
        <v>366</v>
      </c>
      <c r="G158" s="10" t="s">
        <v>287</v>
      </c>
      <c r="H158" s="60" t="s">
        <v>392</v>
      </c>
      <c r="I158" s="60" t="b">
        <f t="shared" si="2"/>
        <v>1</v>
      </c>
    </row>
    <row r="159" spans="1:9" x14ac:dyDescent="0.3">
      <c r="A159" s="58" t="s">
        <v>288</v>
      </c>
      <c r="B159" s="58" t="s">
        <v>370</v>
      </c>
      <c r="C159" s="58" t="s">
        <v>361</v>
      </c>
      <c r="D159" s="58" t="s">
        <v>366</v>
      </c>
      <c r="G159" s="10" t="s">
        <v>288</v>
      </c>
      <c r="H159" s="60" t="s">
        <v>392</v>
      </c>
      <c r="I159" s="60" t="b">
        <f t="shared" si="2"/>
        <v>1</v>
      </c>
    </row>
    <row r="160" spans="1:9" x14ac:dyDescent="0.3">
      <c r="A160" s="58" t="s">
        <v>289</v>
      </c>
      <c r="B160" s="58" t="s">
        <v>370</v>
      </c>
      <c r="C160" s="58" t="s">
        <v>361</v>
      </c>
      <c r="D160" s="58" t="s">
        <v>366</v>
      </c>
      <c r="G160" s="10" t="s">
        <v>289</v>
      </c>
      <c r="H160" s="60" t="s">
        <v>392</v>
      </c>
      <c r="I160" s="60" t="b">
        <f t="shared" si="2"/>
        <v>1</v>
      </c>
    </row>
    <row r="161" spans="1:9" x14ac:dyDescent="0.3">
      <c r="A161" s="58" t="s">
        <v>290</v>
      </c>
      <c r="B161" s="58" t="s">
        <v>370</v>
      </c>
      <c r="C161" s="58" t="s">
        <v>361</v>
      </c>
      <c r="D161" s="58" t="s">
        <v>366</v>
      </c>
      <c r="G161" s="10" t="s">
        <v>290</v>
      </c>
      <c r="H161" s="60" t="s">
        <v>392</v>
      </c>
      <c r="I161" s="60" t="b">
        <f t="shared" si="2"/>
        <v>1</v>
      </c>
    </row>
    <row r="162" spans="1:9" x14ac:dyDescent="0.3">
      <c r="A162" s="58" t="s">
        <v>291</v>
      </c>
      <c r="B162" s="58" t="s">
        <v>370</v>
      </c>
      <c r="C162" s="58" t="s">
        <v>361</v>
      </c>
      <c r="D162" s="58" t="s">
        <v>366</v>
      </c>
      <c r="G162" s="10" t="s">
        <v>291</v>
      </c>
      <c r="H162" s="60" t="s">
        <v>392</v>
      </c>
      <c r="I162" s="60" t="b">
        <f t="shared" si="2"/>
        <v>1</v>
      </c>
    </row>
    <row r="163" spans="1:9" x14ac:dyDescent="0.3">
      <c r="A163" s="58" t="s">
        <v>292</v>
      </c>
      <c r="B163" s="58" t="s">
        <v>370</v>
      </c>
      <c r="C163" s="58" t="s">
        <v>361</v>
      </c>
      <c r="D163" s="58" t="s">
        <v>366</v>
      </c>
      <c r="G163" s="10" t="s">
        <v>292</v>
      </c>
      <c r="H163" s="60" t="s">
        <v>392</v>
      </c>
      <c r="I163" s="60" t="b">
        <f t="shared" si="2"/>
        <v>1</v>
      </c>
    </row>
    <row r="164" spans="1:9" x14ac:dyDescent="0.3">
      <c r="A164" s="58" t="s">
        <v>293</v>
      </c>
      <c r="B164" s="58" t="s">
        <v>370</v>
      </c>
      <c r="C164" s="58" t="s">
        <v>361</v>
      </c>
      <c r="D164" s="58" t="s">
        <v>366</v>
      </c>
      <c r="G164" s="10" t="s">
        <v>293</v>
      </c>
      <c r="H164" s="60" t="s">
        <v>392</v>
      </c>
      <c r="I164" s="60" t="b">
        <f t="shared" si="2"/>
        <v>1</v>
      </c>
    </row>
    <row r="165" spans="1:9" x14ac:dyDescent="0.3">
      <c r="A165" s="58" t="s">
        <v>294</v>
      </c>
      <c r="B165" s="58" t="s">
        <v>370</v>
      </c>
      <c r="C165" s="58" t="s">
        <v>361</v>
      </c>
      <c r="D165" s="58" t="s">
        <v>366</v>
      </c>
      <c r="G165" s="10" t="s">
        <v>294</v>
      </c>
      <c r="H165" s="60" t="s">
        <v>392</v>
      </c>
      <c r="I165" s="60" t="b">
        <f t="shared" si="2"/>
        <v>1</v>
      </c>
    </row>
    <row r="166" spans="1:9" x14ac:dyDescent="0.3">
      <c r="A166" s="58" t="s">
        <v>295</v>
      </c>
      <c r="B166" s="58" t="s">
        <v>370</v>
      </c>
      <c r="C166" s="58" t="s">
        <v>361</v>
      </c>
      <c r="D166" s="58" t="s">
        <v>366</v>
      </c>
      <c r="G166" s="10" t="s">
        <v>295</v>
      </c>
      <c r="H166" s="60" t="s">
        <v>392</v>
      </c>
      <c r="I166" s="60" t="b">
        <f t="shared" si="2"/>
        <v>1</v>
      </c>
    </row>
    <row r="167" spans="1:9" x14ac:dyDescent="0.3">
      <c r="A167" s="58" t="s">
        <v>296</v>
      </c>
      <c r="B167" s="58" t="s">
        <v>370</v>
      </c>
      <c r="C167" s="58" t="s">
        <v>361</v>
      </c>
      <c r="D167" s="58" t="s">
        <v>366</v>
      </c>
      <c r="G167" s="10" t="s">
        <v>296</v>
      </c>
      <c r="H167" s="60" t="s">
        <v>392</v>
      </c>
      <c r="I167" s="60" t="b">
        <f t="shared" si="2"/>
        <v>1</v>
      </c>
    </row>
    <row r="168" spans="1:9" x14ac:dyDescent="0.3">
      <c r="A168" s="58" t="s">
        <v>297</v>
      </c>
      <c r="B168" s="58" t="s">
        <v>370</v>
      </c>
      <c r="C168" s="58" t="s">
        <v>361</v>
      </c>
      <c r="D168" s="58" t="s">
        <v>366</v>
      </c>
      <c r="G168" s="10" t="s">
        <v>297</v>
      </c>
      <c r="H168" s="60" t="s">
        <v>392</v>
      </c>
      <c r="I168" s="60" t="b">
        <f t="shared" si="2"/>
        <v>1</v>
      </c>
    </row>
    <row r="169" spans="1:9" x14ac:dyDescent="0.3">
      <c r="A169" s="58" t="s">
        <v>298</v>
      </c>
      <c r="B169" s="58" t="s">
        <v>370</v>
      </c>
      <c r="C169" s="58" t="s">
        <v>361</v>
      </c>
      <c r="D169" s="58" t="s">
        <v>366</v>
      </c>
      <c r="G169" s="10" t="s">
        <v>298</v>
      </c>
      <c r="H169" s="60" t="s">
        <v>392</v>
      </c>
      <c r="I169" s="60" t="b">
        <f t="shared" si="2"/>
        <v>1</v>
      </c>
    </row>
    <row r="170" spans="1:9" x14ac:dyDescent="0.3">
      <c r="A170" s="58" t="s">
        <v>299</v>
      </c>
      <c r="B170" s="58" t="s">
        <v>370</v>
      </c>
      <c r="C170" s="58" t="s">
        <v>361</v>
      </c>
      <c r="D170" s="58" t="s">
        <v>366</v>
      </c>
      <c r="G170" s="10" t="s">
        <v>299</v>
      </c>
      <c r="H170" s="60" t="s">
        <v>392</v>
      </c>
      <c r="I170" s="60" t="b">
        <f t="shared" si="2"/>
        <v>1</v>
      </c>
    </row>
    <row r="171" spans="1:9" x14ac:dyDescent="0.3">
      <c r="A171" s="58" t="s">
        <v>300</v>
      </c>
      <c r="B171" s="58" t="s">
        <v>370</v>
      </c>
      <c r="C171" s="58" t="s">
        <v>361</v>
      </c>
      <c r="D171" s="58" t="s">
        <v>366</v>
      </c>
      <c r="G171" s="10" t="s">
        <v>300</v>
      </c>
      <c r="H171" s="60" t="s">
        <v>392</v>
      </c>
      <c r="I171" s="60" t="b">
        <f t="shared" si="2"/>
        <v>1</v>
      </c>
    </row>
    <row r="172" spans="1:9" x14ac:dyDescent="0.3">
      <c r="A172" s="58" t="s">
        <v>301</v>
      </c>
      <c r="B172" s="58" t="s">
        <v>370</v>
      </c>
      <c r="C172" s="58" t="s">
        <v>361</v>
      </c>
      <c r="D172" s="58" t="s">
        <v>366</v>
      </c>
      <c r="G172" s="10" t="s">
        <v>301</v>
      </c>
      <c r="H172" s="60" t="s">
        <v>392</v>
      </c>
      <c r="I172" s="60" t="b">
        <f t="shared" si="2"/>
        <v>1</v>
      </c>
    </row>
    <row r="173" spans="1:9" x14ac:dyDescent="0.3">
      <c r="A173" s="58" t="s">
        <v>302</v>
      </c>
      <c r="B173" s="58" t="s">
        <v>370</v>
      </c>
      <c r="C173" s="58" t="s">
        <v>361</v>
      </c>
      <c r="D173" s="58" t="s">
        <v>366</v>
      </c>
      <c r="G173" s="10" t="s">
        <v>302</v>
      </c>
      <c r="H173" s="60" t="s">
        <v>392</v>
      </c>
      <c r="I173" s="60" t="b">
        <f t="shared" si="2"/>
        <v>1</v>
      </c>
    </row>
    <row r="174" spans="1:9" x14ac:dyDescent="0.3">
      <c r="A174" s="58" t="s">
        <v>303</v>
      </c>
      <c r="B174" s="58" t="s">
        <v>370</v>
      </c>
      <c r="C174" s="58" t="s">
        <v>361</v>
      </c>
      <c r="D174" s="58" t="s">
        <v>366</v>
      </c>
      <c r="G174" s="10" t="s">
        <v>303</v>
      </c>
      <c r="H174" s="60" t="s">
        <v>392</v>
      </c>
      <c r="I174" s="60" t="b">
        <f t="shared" si="2"/>
        <v>1</v>
      </c>
    </row>
    <row r="175" spans="1:9" x14ac:dyDescent="0.3">
      <c r="A175" s="58" t="s">
        <v>375</v>
      </c>
      <c r="B175" s="58" t="s">
        <v>370</v>
      </c>
      <c r="C175" s="58" t="s">
        <v>361</v>
      </c>
      <c r="D175" s="58" t="s">
        <v>366</v>
      </c>
      <c r="G175" s="61" t="s">
        <v>375</v>
      </c>
      <c r="H175" s="60" t="s">
        <v>392</v>
      </c>
      <c r="I175" s="60" t="b">
        <f t="shared" si="2"/>
        <v>1</v>
      </c>
    </row>
    <row r="176" spans="1:9" x14ac:dyDescent="0.3">
      <c r="A176" s="58" t="s">
        <v>304</v>
      </c>
      <c r="B176" s="58" t="s">
        <v>370</v>
      </c>
      <c r="C176" s="58" t="s">
        <v>371</v>
      </c>
      <c r="D176" s="58" t="s">
        <v>366</v>
      </c>
      <c r="G176" s="10" t="s">
        <v>304</v>
      </c>
      <c r="H176" s="60" t="s">
        <v>392</v>
      </c>
      <c r="I176" s="60" t="b">
        <f t="shared" si="2"/>
        <v>1</v>
      </c>
    </row>
    <row r="177" spans="1:9" x14ac:dyDescent="0.3">
      <c r="A177" s="58" t="s">
        <v>305</v>
      </c>
      <c r="B177" s="58" t="s">
        <v>370</v>
      </c>
      <c r="C177" s="58" t="s">
        <v>371</v>
      </c>
      <c r="D177" s="58" t="s">
        <v>366</v>
      </c>
      <c r="G177" s="10" t="s">
        <v>305</v>
      </c>
      <c r="H177" s="60" t="s">
        <v>392</v>
      </c>
      <c r="I177" s="60" t="b">
        <f t="shared" si="2"/>
        <v>1</v>
      </c>
    </row>
    <row r="178" spans="1:9" x14ac:dyDescent="0.3">
      <c r="A178" s="58" t="s">
        <v>306</v>
      </c>
      <c r="B178" s="58" t="s">
        <v>370</v>
      </c>
      <c r="C178" s="58" t="s">
        <v>371</v>
      </c>
      <c r="D178" s="58" t="s">
        <v>366</v>
      </c>
      <c r="G178" s="10" t="s">
        <v>306</v>
      </c>
      <c r="H178" s="60" t="s">
        <v>392</v>
      </c>
      <c r="I178" s="60" t="b">
        <f t="shared" si="2"/>
        <v>1</v>
      </c>
    </row>
    <row r="179" spans="1:9" x14ac:dyDescent="0.3">
      <c r="A179" s="58" t="s">
        <v>307</v>
      </c>
      <c r="B179" s="58" t="s">
        <v>370</v>
      </c>
      <c r="C179" s="58" t="s">
        <v>371</v>
      </c>
      <c r="D179" s="58" t="s">
        <v>366</v>
      </c>
      <c r="G179" s="10" t="s">
        <v>307</v>
      </c>
      <c r="H179" s="60" t="s">
        <v>392</v>
      </c>
      <c r="I179" s="60" t="b">
        <f t="shared" si="2"/>
        <v>1</v>
      </c>
    </row>
    <row r="180" spans="1:9" x14ac:dyDescent="0.3">
      <c r="A180" s="58" t="s">
        <v>308</v>
      </c>
      <c r="B180" s="58" t="s">
        <v>370</v>
      </c>
      <c r="C180" s="58" t="s">
        <v>371</v>
      </c>
      <c r="D180" s="58" t="s">
        <v>366</v>
      </c>
      <c r="G180" s="10" t="s">
        <v>308</v>
      </c>
      <c r="H180" s="60" t="s">
        <v>392</v>
      </c>
      <c r="I180" s="60" t="b">
        <f t="shared" si="2"/>
        <v>1</v>
      </c>
    </row>
    <row r="181" spans="1:9" x14ac:dyDescent="0.3">
      <c r="A181" s="58" t="s">
        <v>309</v>
      </c>
      <c r="B181" s="58" t="s">
        <v>370</v>
      </c>
      <c r="C181" s="58" t="s">
        <v>371</v>
      </c>
      <c r="D181" s="58" t="s">
        <v>366</v>
      </c>
      <c r="G181" s="10" t="s">
        <v>309</v>
      </c>
      <c r="H181" s="60" t="s">
        <v>392</v>
      </c>
      <c r="I181" s="60" t="b">
        <f t="shared" si="2"/>
        <v>1</v>
      </c>
    </row>
    <row r="182" spans="1:9" x14ac:dyDescent="0.3">
      <c r="A182" s="58" t="s">
        <v>310</v>
      </c>
      <c r="B182" s="58" t="s">
        <v>370</v>
      </c>
      <c r="C182" s="58" t="s">
        <v>371</v>
      </c>
      <c r="D182" s="58" t="s">
        <v>366</v>
      </c>
      <c r="G182" s="10" t="s">
        <v>310</v>
      </c>
      <c r="H182" s="60" t="s">
        <v>392</v>
      </c>
      <c r="I182" s="60" t="b">
        <f t="shared" si="2"/>
        <v>1</v>
      </c>
    </row>
    <row r="183" spans="1:9" x14ac:dyDescent="0.3">
      <c r="A183" s="58" t="s">
        <v>311</v>
      </c>
      <c r="B183" s="58" t="s">
        <v>370</v>
      </c>
      <c r="C183" s="58" t="s">
        <v>371</v>
      </c>
      <c r="D183" s="58" t="s">
        <v>366</v>
      </c>
      <c r="G183" s="10" t="s">
        <v>311</v>
      </c>
      <c r="H183" s="60" t="s">
        <v>392</v>
      </c>
      <c r="I183" s="60" t="b">
        <f t="shared" si="2"/>
        <v>1</v>
      </c>
    </row>
    <row r="184" spans="1:9" x14ac:dyDescent="0.3">
      <c r="A184" s="58" t="s">
        <v>312</v>
      </c>
      <c r="B184" s="58" t="s">
        <v>370</v>
      </c>
      <c r="C184" s="58" t="s">
        <v>361</v>
      </c>
      <c r="D184" s="58" t="s">
        <v>366</v>
      </c>
      <c r="G184" s="10" t="s">
        <v>312</v>
      </c>
      <c r="H184" s="60" t="s">
        <v>392</v>
      </c>
      <c r="I184" s="60" t="b">
        <f t="shared" si="2"/>
        <v>1</v>
      </c>
    </row>
    <row r="185" spans="1:9" x14ac:dyDescent="0.3">
      <c r="A185" s="58" t="s">
        <v>313</v>
      </c>
      <c r="B185" s="58" t="s">
        <v>370</v>
      </c>
      <c r="C185" s="58" t="s">
        <v>361</v>
      </c>
      <c r="D185" s="58" t="s">
        <v>366</v>
      </c>
      <c r="G185" s="10" t="s">
        <v>313</v>
      </c>
      <c r="H185" s="60" t="s">
        <v>392</v>
      </c>
      <c r="I185" s="60" t="b">
        <f t="shared" si="2"/>
        <v>1</v>
      </c>
    </row>
    <row r="186" spans="1:9" x14ac:dyDescent="0.3">
      <c r="A186" s="58" t="s">
        <v>314</v>
      </c>
      <c r="B186" s="58" t="s">
        <v>370</v>
      </c>
      <c r="C186" s="58" t="s">
        <v>371</v>
      </c>
      <c r="D186" s="58" t="s">
        <v>366</v>
      </c>
      <c r="G186" s="10" t="s">
        <v>314</v>
      </c>
      <c r="H186" s="60" t="s">
        <v>392</v>
      </c>
      <c r="I186" s="60" t="b">
        <f t="shared" si="2"/>
        <v>1</v>
      </c>
    </row>
    <row r="187" spans="1:9" x14ac:dyDescent="0.3">
      <c r="A187" s="58" t="s">
        <v>315</v>
      </c>
      <c r="B187" s="58" t="s">
        <v>370</v>
      </c>
      <c r="C187" s="58" t="s">
        <v>371</v>
      </c>
      <c r="D187" s="58" t="s">
        <v>366</v>
      </c>
      <c r="G187" s="10" t="s">
        <v>315</v>
      </c>
      <c r="H187" s="60" t="s">
        <v>392</v>
      </c>
      <c r="I187" s="60" t="b">
        <f t="shared" si="2"/>
        <v>1</v>
      </c>
    </row>
    <row r="188" spans="1:9" x14ac:dyDescent="0.3">
      <c r="A188" s="58" t="s">
        <v>316</v>
      </c>
      <c r="B188" s="58" t="s">
        <v>370</v>
      </c>
      <c r="C188" s="58" t="s">
        <v>371</v>
      </c>
      <c r="D188" s="58" t="s">
        <v>366</v>
      </c>
      <c r="G188" s="10" t="s">
        <v>316</v>
      </c>
      <c r="H188" s="60" t="s">
        <v>392</v>
      </c>
      <c r="I188" s="60" t="b">
        <f t="shared" si="2"/>
        <v>1</v>
      </c>
    </row>
    <row r="189" spans="1:9" x14ac:dyDescent="0.3">
      <c r="A189" s="58" t="s">
        <v>317</v>
      </c>
      <c r="B189" s="58" t="s">
        <v>370</v>
      </c>
      <c r="C189" s="58" t="s">
        <v>371</v>
      </c>
      <c r="D189" s="58" t="s">
        <v>366</v>
      </c>
      <c r="G189" s="10" t="s">
        <v>317</v>
      </c>
      <c r="H189" s="60" t="s">
        <v>392</v>
      </c>
      <c r="I189" s="60" t="b">
        <f t="shared" si="2"/>
        <v>1</v>
      </c>
    </row>
    <row r="190" spans="1:9" x14ac:dyDescent="0.3">
      <c r="A190" s="58" t="s">
        <v>318</v>
      </c>
      <c r="B190" s="58" t="s">
        <v>370</v>
      </c>
      <c r="C190" s="58" t="s">
        <v>371</v>
      </c>
      <c r="D190" s="58" t="s">
        <v>366</v>
      </c>
      <c r="G190" s="10" t="s">
        <v>318</v>
      </c>
      <c r="H190" s="60" t="s">
        <v>392</v>
      </c>
      <c r="I190" s="60" t="b">
        <f t="shared" si="2"/>
        <v>1</v>
      </c>
    </row>
    <row r="191" spans="1:9" x14ac:dyDescent="0.3">
      <c r="A191" s="58" t="s">
        <v>319</v>
      </c>
      <c r="B191" s="58" t="s">
        <v>370</v>
      </c>
      <c r="C191" s="58" t="s">
        <v>371</v>
      </c>
      <c r="D191" s="58" t="s">
        <v>366</v>
      </c>
      <c r="G191" s="10" t="s">
        <v>319</v>
      </c>
      <c r="H191" s="60" t="s">
        <v>392</v>
      </c>
      <c r="I191" s="60" t="b">
        <f t="shared" si="2"/>
        <v>1</v>
      </c>
    </row>
    <row r="192" spans="1:9" x14ac:dyDescent="0.3">
      <c r="A192" s="58" t="s">
        <v>320</v>
      </c>
      <c r="B192" s="58" t="s">
        <v>370</v>
      </c>
      <c r="C192" s="58" t="s">
        <v>371</v>
      </c>
      <c r="D192" s="58" t="s">
        <v>366</v>
      </c>
      <c r="G192" s="10" t="s">
        <v>320</v>
      </c>
      <c r="H192" s="60" t="s">
        <v>392</v>
      </c>
      <c r="I192" s="60" t="b">
        <f t="shared" si="2"/>
        <v>1</v>
      </c>
    </row>
    <row r="193" spans="1:9" x14ac:dyDescent="0.3">
      <c r="A193" s="58" t="s">
        <v>321</v>
      </c>
      <c r="B193" s="58" t="s">
        <v>370</v>
      </c>
      <c r="C193" s="58" t="s">
        <v>371</v>
      </c>
      <c r="D193" s="58" t="s">
        <v>366</v>
      </c>
      <c r="G193" s="10" t="s">
        <v>321</v>
      </c>
      <c r="H193" s="60" t="s">
        <v>392</v>
      </c>
      <c r="I193" s="60" t="b">
        <f t="shared" si="2"/>
        <v>1</v>
      </c>
    </row>
    <row r="194" spans="1:9" x14ac:dyDescent="0.3">
      <c r="A194" s="58" t="s">
        <v>376</v>
      </c>
      <c r="B194" s="58" t="s">
        <v>370</v>
      </c>
      <c r="C194" s="58" t="s">
        <v>371</v>
      </c>
      <c r="D194" s="58" t="s">
        <v>366</v>
      </c>
      <c r="G194" s="61" t="s">
        <v>376</v>
      </c>
      <c r="H194" s="60" t="s">
        <v>392</v>
      </c>
      <c r="I194" s="60" t="b">
        <f t="shared" si="2"/>
        <v>1</v>
      </c>
    </row>
    <row r="195" spans="1:9" x14ac:dyDescent="0.3">
      <c r="A195" s="58" t="s">
        <v>377</v>
      </c>
      <c r="B195" s="58" t="s">
        <v>370</v>
      </c>
      <c r="C195" s="58" t="s">
        <v>371</v>
      </c>
      <c r="D195" s="58" t="s">
        <v>366</v>
      </c>
      <c r="G195" s="61" t="s">
        <v>377</v>
      </c>
      <c r="H195" s="60" t="s">
        <v>392</v>
      </c>
      <c r="I195" s="60" t="b">
        <f t="shared" ref="I195:I258" si="3">EXACT(G195,A195)</f>
        <v>1</v>
      </c>
    </row>
    <row r="196" spans="1:9" x14ac:dyDescent="0.3">
      <c r="A196" s="58" t="s">
        <v>322</v>
      </c>
      <c r="B196" s="58" t="s">
        <v>370</v>
      </c>
      <c r="C196" s="58" t="s">
        <v>361</v>
      </c>
      <c r="D196" s="58" t="s">
        <v>366</v>
      </c>
      <c r="G196" s="10" t="s">
        <v>322</v>
      </c>
      <c r="H196" s="60" t="s">
        <v>392</v>
      </c>
      <c r="I196" s="60" t="b">
        <f t="shared" si="3"/>
        <v>1</v>
      </c>
    </row>
    <row r="197" spans="1:9" x14ac:dyDescent="0.3">
      <c r="A197" s="58" t="s">
        <v>323</v>
      </c>
      <c r="B197" s="58" t="s">
        <v>370</v>
      </c>
      <c r="C197" s="58" t="s">
        <v>361</v>
      </c>
      <c r="D197" s="58" t="s">
        <v>366</v>
      </c>
      <c r="G197" s="10" t="s">
        <v>323</v>
      </c>
      <c r="H197" s="60" t="s">
        <v>392</v>
      </c>
      <c r="I197" s="60" t="b">
        <f t="shared" si="3"/>
        <v>1</v>
      </c>
    </row>
    <row r="198" spans="1:9" x14ac:dyDescent="0.3">
      <c r="A198" s="58" t="s">
        <v>324</v>
      </c>
      <c r="B198" s="58" t="s">
        <v>370</v>
      </c>
      <c r="C198" s="58" t="s">
        <v>361</v>
      </c>
      <c r="D198" s="58" t="s">
        <v>366</v>
      </c>
      <c r="G198" s="10" t="s">
        <v>324</v>
      </c>
      <c r="H198" s="60" t="s">
        <v>392</v>
      </c>
      <c r="I198" s="60" t="b">
        <f t="shared" si="3"/>
        <v>1</v>
      </c>
    </row>
    <row r="199" spans="1:9" x14ac:dyDescent="0.3">
      <c r="A199" s="58" t="s">
        <v>325</v>
      </c>
      <c r="B199" s="58" t="s">
        <v>370</v>
      </c>
      <c r="C199" s="58" t="s">
        <v>371</v>
      </c>
      <c r="D199" s="58" t="s">
        <v>366</v>
      </c>
      <c r="G199" s="10" t="s">
        <v>325</v>
      </c>
      <c r="H199" s="60" t="s">
        <v>392</v>
      </c>
      <c r="I199" s="60" t="b">
        <f t="shared" si="3"/>
        <v>1</v>
      </c>
    </row>
    <row r="200" spans="1:9" x14ac:dyDescent="0.3">
      <c r="A200" s="58" t="s">
        <v>326</v>
      </c>
      <c r="B200" s="58" t="s">
        <v>370</v>
      </c>
      <c r="C200" s="58" t="s">
        <v>371</v>
      </c>
      <c r="D200" s="58" t="s">
        <v>366</v>
      </c>
      <c r="G200" s="10" t="s">
        <v>326</v>
      </c>
      <c r="H200" s="60" t="s">
        <v>392</v>
      </c>
      <c r="I200" s="60" t="b">
        <f t="shared" si="3"/>
        <v>1</v>
      </c>
    </row>
    <row r="201" spans="1:9" x14ac:dyDescent="0.3">
      <c r="A201" s="58" t="s">
        <v>327</v>
      </c>
      <c r="B201" s="58" t="s">
        <v>370</v>
      </c>
      <c r="C201" s="58" t="s">
        <v>371</v>
      </c>
      <c r="D201" s="58" t="s">
        <v>366</v>
      </c>
      <c r="G201" s="10" t="s">
        <v>327</v>
      </c>
      <c r="H201" s="60" t="s">
        <v>392</v>
      </c>
      <c r="I201" s="60" t="b">
        <f t="shared" si="3"/>
        <v>1</v>
      </c>
    </row>
    <row r="202" spans="1:9" x14ac:dyDescent="0.3">
      <c r="A202" s="58" t="s">
        <v>328</v>
      </c>
      <c r="B202" s="58" t="s">
        <v>370</v>
      </c>
      <c r="C202" s="58" t="s">
        <v>371</v>
      </c>
      <c r="D202" s="58" t="s">
        <v>366</v>
      </c>
      <c r="G202" s="10" t="s">
        <v>328</v>
      </c>
      <c r="H202" s="60" t="s">
        <v>392</v>
      </c>
      <c r="I202" s="60" t="b">
        <f t="shared" si="3"/>
        <v>1</v>
      </c>
    </row>
    <row r="203" spans="1:9" x14ac:dyDescent="0.3">
      <c r="A203" s="58" t="s">
        <v>329</v>
      </c>
      <c r="B203" s="58" t="s">
        <v>370</v>
      </c>
      <c r="C203" s="58" t="s">
        <v>371</v>
      </c>
      <c r="D203" s="58" t="s">
        <v>366</v>
      </c>
      <c r="G203" s="10" t="s">
        <v>329</v>
      </c>
      <c r="H203" s="60" t="s">
        <v>392</v>
      </c>
      <c r="I203" s="60" t="b">
        <f t="shared" si="3"/>
        <v>1</v>
      </c>
    </row>
    <row r="204" spans="1:9" x14ac:dyDescent="0.3">
      <c r="A204" s="58" t="s">
        <v>330</v>
      </c>
      <c r="B204" s="58" t="s">
        <v>370</v>
      </c>
      <c r="C204" s="58" t="s">
        <v>361</v>
      </c>
      <c r="D204" s="58" t="s">
        <v>366</v>
      </c>
      <c r="G204" s="10" t="s">
        <v>330</v>
      </c>
      <c r="H204" s="60" t="s">
        <v>392</v>
      </c>
      <c r="I204" s="60" t="b">
        <f t="shared" si="3"/>
        <v>1</v>
      </c>
    </row>
    <row r="205" spans="1:9" x14ac:dyDescent="0.3">
      <c r="A205" s="58" t="s">
        <v>331</v>
      </c>
      <c r="B205" s="58" t="s">
        <v>370</v>
      </c>
      <c r="C205" s="58" t="s">
        <v>371</v>
      </c>
      <c r="D205" s="58" t="s">
        <v>366</v>
      </c>
      <c r="G205" s="10" t="s">
        <v>331</v>
      </c>
      <c r="H205" s="60" t="s">
        <v>392</v>
      </c>
      <c r="I205" s="60" t="b">
        <f t="shared" si="3"/>
        <v>1</v>
      </c>
    </row>
    <row r="206" spans="1:9" x14ac:dyDescent="0.3">
      <c r="A206" s="58" t="s">
        <v>118</v>
      </c>
      <c r="B206" s="58" t="s">
        <v>378</v>
      </c>
      <c r="C206" s="58" t="s">
        <v>361</v>
      </c>
      <c r="D206" s="58" t="s">
        <v>362</v>
      </c>
      <c r="G206" s="10" t="s">
        <v>118</v>
      </c>
      <c r="H206" s="60" t="s">
        <v>398</v>
      </c>
      <c r="I206" s="60" t="b">
        <f t="shared" si="3"/>
        <v>1</v>
      </c>
    </row>
    <row r="207" spans="1:9" x14ac:dyDescent="0.3">
      <c r="A207" s="58" t="s">
        <v>119</v>
      </c>
      <c r="B207" s="58" t="s">
        <v>378</v>
      </c>
      <c r="C207" s="58" t="s">
        <v>361</v>
      </c>
      <c r="D207" s="58" t="s">
        <v>362</v>
      </c>
      <c r="G207" s="10" t="s">
        <v>119</v>
      </c>
      <c r="H207" s="60" t="s">
        <v>398</v>
      </c>
      <c r="I207" s="60" t="b">
        <f t="shared" si="3"/>
        <v>1</v>
      </c>
    </row>
    <row r="208" spans="1:9" x14ac:dyDescent="0.3">
      <c r="A208" s="58" t="s">
        <v>120</v>
      </c>
      <c r="B208" s="58" t="s">
        <v>378</v>
      </c>
      <c r="C208" s="58" t="s">
        <v>361</v>
      </c>
      <c r="D208" s="58" t="s">
        <v>362</v>
      </c>
      <c r="G208" s="10" t="s">
        <v>120</v>
      </c>
      <c r="H208" s="60" t="s">
        <v>398</v>
      </c>
      <c r="I208" s="60" t="b">
        <f t="shared" si="3"/>
        <v>1</v>
      </c>
    </row>
    <row r="209" spans="1:9" x14ac:dyDescent="0.3">
      <c r="A209" s="58" t="s">
        <v>121</v>
      </c>
      <c r="B209" s="58" t="s">
        <v>378</v>
      </c>
      <c r="C209" s="58" t="s">
        <v>361</v>
      </c>
      <c r="D209" s="58" t="s">
        <v>362</v>
      </c>
      <c r="G209" s="10" t="s">
        <v>121</v>
      </c>
      <c r="H209" s="60" t="s">
        <v>398</v>
      </c>
      <c r="I209" s="60" t="b">
        <f t="shared" si="3"/>
        <v>1</v>
      </c>
    </row>
    <row r="210" spans="1:9" x14ac:dyDescent="0.3">
      <c r="A210" s="58" t="s">
        <v>122</v>
      </c>
      <c r="B210" s="58" t="s">
        <v>378</v>
      </c>
      <c r="C210" s="58" t="s">
        <v>361</v>
      </c>
      <c r="D210" s="58" t="s">
        <v>362</v>
      </c>
      <c r="G210" s="10" t="s">
        <v>122</v>
      </c>
      <c r="H210" s="60" t="s">
        <v>398</v>
      </c>
      <c r="I210" s="60" t="b">
        <f t="shared" si="3"/>
        <v>1</v>
      </c>
    </row>
    <row r="211" spans="1:9" x14ac:dyDescent="0.3">
      <c r="A211" s="58" t="s">
        <v>123</v>
      </c>
      <c r="B211" s="58" t="s">
        <v>378</v>
      </c>
      <c r="C211" s="58" t="s">
        <v>361</v>
      </c>
      <c r="D211" s="58" t="s">
        <v>362</v>
      </c>
      <c r="G211" s="10" t="s">
        <v>123</v>
      </c>
      <c r="H211" s="60" t="s">
        <v>398</v>
      </c>
      <c r="I211" s="60" t="b">
        <f t="shared" si="3"/>
        <v>1</v>
      </c>
    </row>
    <row r="212" spans="1:9" x14ac:dyDescent="0.3">
      <c r="A212" s="58" t="s">
        <v>124</v>
      </c>
      <c r="B212" s="58" t="s">
        <v>378</v>
      </c>
      <c r="C212" s="58" t="s">
        <v>361</v>
      </c>
      <c r="D212" s="58" t="s">
        <v>362</v>
      </c>
      <c r="G212" s="10" t="s">
        <v>124</v>
      </c>
      <c r="H212" s="60" t="s">
        <v>398</v>
      </c>
      <c r="I212" s="60" t="b">
        <f t="shared" si="3"/>
        <v>1</v>
      </c>
    </row>
    <row r="213" spans="1:9" x14ac:dyDescent="0.3">
      <c r="A213" s="58" t="s">
        <v>125</v>
      </c>
      <c r="B213" s="58" t="s">
        <v>378</v>
      </c>
      <c r="C213" s="58" t="s">
        <v>361</v>
      </c>
      <c r="D213" s="58" t="s">
        <v>362</v>
      </c>
      <c r="G213" s="10" t="s">
        <v>125</v>
      </c>
      <c r="H213" s="60" t="s">
        <v>398</v>
      </c>
      <c r="I213" s="60" t="b">
        <f t="shared" si="3"/>
        <v>1</v>
      </c>
    </row>
    <row r="214" spans="1:9" x14ac:dyDescent="0.3">
      <c r="A214" s="58" t="s">
        <v>126</v>
      </c>
      <c r="B214" s="58" t="s">
        <v>378</v>
      </c>
      <c r="C214" s="58" t="s">
        <v>361</v>
      </c>
      <c r="D214" s="58" t="s">
        <v>362</v>
      </c>
      <c r="G214" s="10" t="s">
        <v>126</v>
      </c>
      <c r="H214" s="60" t="s">
        <v>398</v>
      </c>
      <c r="I214" s="60" t="b">
        <f t="shared" si="3"/>
        <v>1</v>
      </c>
    </row>
    <row r="215" spans="1:9" x14ac:dyDescent="0.3">
      <c r="A215" s="58" t="s">
        <v>127</v>
      </c>
      <c r="B215" s="58" t="s">
        <v>378</v>
      </c>
      <c r="C215" s="58" t="s">
        <v>361</v>
      </c>
      <c r="D215" s="58" t="s">
        <v>362</v>
      </c>
      <c r="G215" s="10" t="s">
        <v>127</v>
      </c>
      <c r="H215" s="60" t="s">
        <v>398</v>
      </c>
      <c r="I215" s="60" t="b">
        <f t="shared" si="3"/>
        <v>1</v>
      </c>
    </row>
    <row r="216" spans="1:9" x14ac:dyDescent="0.3">
      <c r="A216" s="58" t="s">
        <v>128</v>
      </c>
      <c r="B216" s="58" t="s">
        <v>378</v>
      </c>
      <c r="C216" s="58" t="s">
        <v>361</v>
      </c>
      <c r="D216" s="58" t="s">
        <v>362</v>
      </c>
      <c r="G216" s="10" t="s">
        <v>128</v>
      </c>
      <c r="H216" s="60" t="s">
        <v>398</v>
      </c>
      <c r="I216" s="60" t="b">
        <f t="shared" si="3"/>
        <v>1</v>
      </c>
    </row>
    <row r="217" spans="1:9" x14ac:dyDescent="0.3">
      <c r="A217" s="58" t="s">
        <v>129</v>
      </c>
      <c r="B217" s="58" t="s">
        <v>378</v>
      </c>
      <c r="C217" s="58" t="s">
        <v>361</v>
      </c>
      <c r="D217" s="58" t="s">
        <v>362</v>
      </c>
      <c r="G217" s="10" t="s">
        <v>129</v>
      </c>
      <c r="H217" s="60" t="s">
        <v>398</v>
      </c>
      <c r="I217" s="60" t="b">
        <f t="shared" si="3"/>
        <v>1</v>
      </c>
    </row>
    <row r="218" spans="1:9" x14ac:dyDescent="0.3">
      <c r="A218" s="58" t="s">
        <v>130</v>
      </c>
      <c r="B218" s="58" t="s">
        <v>378</v>
      </c>
      <c r="C218" s="58" t="s">
        <v>361</v>
      </c>
      <c r="D218" s="58" t="s">
        <v>362</v>
      </c>
      <c r="G218" s="10" t="s">
        <v>130</v>
      </c>
      <c r="H218" s="60" t="s">
        <v>398</v>
      </c>
      <c r="I218" s="60" t="b">
        <f t="shared" si="3"/>
        <v>1</v>
      </c>
    </row>
    <row r="219" spans="1:9" x14ac:dyDescent="0.3">
      <c r="A219" s="58" t="s">
        <v>131</v>
      </c>
      <c r="B219" s="58" t="s">
        <v>378</v>
      </c>
      <c r="C219" s="58" t="s">
        <v>361</v>
      </c>
      <c r="D219" s="58" t="s">
        <v>362</v>
      </c>
      <c r="G219" s="10" t="s">
        <v>131</v>
      </c>
      <c r="H219" s="60" t="s">
        <v>398</v>
      </c>
      <c r="I219" s="60" t="b">
        <f t="shared" si="3"/>
        <v>1</v>
      </c>
    </row>
    <row r="220" spans="1:9" x14ac:dyDescent="0.3">
      <c r="A220" s="58" t="s">
        <v>132</v>
      </c>
      <c r="B220" s="58" t="s">
        <v>378</v>
      </c>
      <c r="C220" s="58" t="s">
        <v>361</v>
      </c>
      <c r="D220" s="58" t="s">
        <v>362</v>
      </c>
      <c r="G220" s="10" t="s">
        <v>132</v>
      </c>
      <c r="H220" s="60" t="s">
        <v>398</v>
      </c>
      <c r="I220" s="60" t="b">
        <f t="shared" si="3"/>
        <v>1</v>
      </c>
    </row>
    <row r="221" spans="1:9" x14ac:dyDescent="0.3">
      <c r="A221" s="58" t="s">
        <v>133</v>
      </c>
      <c r="B221" s="58" t="s">
        <v>378</v>
      </c>
      <c r="C221" s="58" t="s">
        <v>361</v>
      </c>
      <c r="D221" s="58" t="s">
        <v>362</v>
      </c>
      <c r="G221" s="10" t="s">
        <v>133</v>
      </c>
      <c r="H221" s="60" t="s">
        <v>398</v>
      </c>
      <c r="I221" s="60" t="b">
        <f t="shared" si="3"/>
        <v>1</v>
      </c>
    </row>
    <row r="222" spans="1:9" x14ac:dyDescent="0.3">
      <c r="A222" s="58" t="s">
        <v>134</v>
      </c>
      <c r="B222" s="58" t="s">
        <v>378</v>
      </c>
      <c r="C222" s="58" t="s">
        <v>361</v>
      </c>
      <c r="D222" s="58" t="s">
        <v>362</v>
      </c>
      <c r="G222" s="10" t="s">
        <v>134</v>
      </c>
      <c r="H222" s="60" t="s">
        <v>398</v>
      </c>
      <c r="I222" s="60" t="b">
        <f t="shared" si="3"/>
        <v>1</v>
      </c>
    </row>
    <row r="223" spans="1:9" x14ac:dyDescent="0.3">
      <c r="A223" s="58" t="s">
        <v>135</v>
      </c>
      <c r="B223" s="58" t="s">
        <v>378</v>
      </c>
      <c r="C223" s="58" t="s">
        <v>361</v>
      </c>
      <c r="D223" s="58" t="s">
        <v>362</v>
      </c>
      <c r="G223" s="10" t="s">
        <v>135</v>
      </c>
      <c r="H223" s="60" t="s">
        <v>398</v>
      </c>
      <c r="I223" s="60" t="b">
        <f t="shared" si="3"/>
        <v>1</v>
      </c>
    </row>
    <row r="224" spans="1:9" x14ac:dyDescent="0.3">
      <c r="A224" s="58" t="s">
        <v>136</v>
      </c>
      <c r="B224" s="58" t="s">
        <v>378</v>
      </c>
      <c r="C224" s="58" t="s">
        <v>361</v>
      </c>
      <c r="D224" s="58" t="s">
        <v>362</v>
      </c>
      <c r="G224" s="10" t="s">
        <v>136</v>
      </c>
      <c r="H224" s="60" t="s">
        <v>398</v>
      </c>
      <c r="I224" s="60" t="b">
        <f t="shared" si="3"/>
        <v>1</v>
      </c>
    </row>
    <row r="225" spans="1:9" x14ac:dyDescent="0.3">
      <c r="A225" s="58" t="s">
        <v>137</v>
      </c>
      <c r="B225" s="58" t="s">
        <v>378</v>
      </c>
      <c r="C225" s="58" t="s">
        <v>361</v>
      </c>
      <c r="D225" s="58" t="s">
        <v>362</v>
      </c>
      <c r="G225" s="10" t="s">
        <v>137</v>
      </c>
      <c r="H225" s="60" t="s">
        <v>398</v>
      </c>
      <c r="I225" s="60" t="b">
        <f t="shared" si="3"/>
        <v>1</v>
      </c>
    </row>
    <row r="226" spans="1:9" x14ac:dyDescent="0.3">
      <c r="A226" s="58" t="s">
        <v>138</v>
      </c>
      <c r="B226" s="58" t="s">
        <v>378</v>
      </c>
      <c r="C226" s="58" t="s">
        <v>361</v>
      </c>
      <c r="D226" s="58" t="s">
        <v>362</v>
      </c>
      <c r="G226" s="10" t="s">
        <v>138</v>
      </c>
      <c r="H226" s="60" t="s">
        <v>398</v>
      </c>
      <c r="I226" s="60" t="b">
        <f t="shared" si="3"/>
        <v>1</v>
      </c>
    </row>
    <row r="227" spans="1:9" x14ac:dyDescent="0.3">
      <c r="A227" s="58" t="s">
        <v>139</v>
      </c>
      <c r="B227" s="58" t="s">
        <v>378</v>
      </c>
      <c r="C227" s="58" t="s">
        <v>361</v>
      </c>
      <c r="D227" s="58" t="s">
        <v>362</v>
      </c>
      <c r="G227" s="10" t="s">
        <v>139</v>
      </c>
      <c r="H227" s="60" t="s">
        <v>398</v>
      </c>
      <c r="I227" s="60" t="b">
        <f t="shared" si="3"/>
        <v>1</v>
      </c>
    </row>
    <row r="228" spans="1:9" x14ac:dyDescent="0.3">
      <c r="A228" s="58" t="s">
        <v>140</v>
      </c>
      <c r="B228" s="58" t="s">
        <v>378</v>
      </c>
      <c r="C228" s="58" t="s">
        <v>361</v>
      </c>
      <c r="D228" s="58" t="s">
        <v>362</v>
      </c>
      <c r="G228" s="10" t="s">
        <v>140</v>
      </c>
      <c r="H228" s="60" t="s">
        <v>398</v>
      </c>
      <c r="I228" s="60" t="b">
        <f t="shared" si="3"/>
        <v>1</v>
      </c>
    </row>
    <row r="229" spans="1:9" x14ac:dyDescent="0.3">
      <c r="A229" s="58" t="s">
        <v>141</v>
      </c>
      <c r="B229" s="58" t="s">
        <v>378</v>
      </c>
      <c r="C229" s="58" t="s">
        <v>361</v>
      </c>
      <c r="D229" s="58" t="s">
        <v>362</v>
      </c>
      <c r="G229" s="10" t="s">
        <v>141</v>
      </c>
      <c r="H229" s="60" t="s">
        <v>398</v>
      </c>
      <c r="I229" s="60" t="b">
        <f t="shared" si="3"/>
        <v>1</v>
      </c>
    </row>
    <row r="230" spans="1:9" x14ac:dyDescent="0.3">
      <c r="A230" s="58" t="s">
        <v>142</v>
      </c>
      <c r="B230" s="58" t="s">
        <v>378</v>
      </c>
      <c r="C230" s="58" t="s">
        <v>361</v>
      </c>
      <c r="D230" s="58" t="s">
        <v>362</v>
      </c>
      <c r="G230" s="10" t="s">
        <v>142</v>
      </c>
      <c r="H230" s="60" t="s">
        <v>398</v>
      </c>
      <c r="I230" s="60" t="b">
        <f t="shared" si="3"/>
        <v>1</v>
      </c>
    </row>
    <row r="231" spans="1:9" x14ac:dyDescent="0.3">
      <c r="A231" s="58" t="s">
        <v>143</v>
      </c>
      <c r="B231" s="58" t="s">
        <v>378</v>
      </c>
      <c r="C231" s="58" t="s">
        <v>361</v>
      </c>
      <c r="D231" s="58" t="s">
        <v>362</v>
      </c>
      <c r="G231" s="10" t="s">
        <v>143</v>
      </c>
      <c r="H231" s="60" t="s">
        <v>398</v>
      </c>
      <c r="I231" s="60" t="b">
        <f t="shared" si="3"/>
        <v>1</v>
      </c>
    </row>
    <row r="232" spans="1:9" x14ac:dyDescent="0.3">
      <c r="A232" s="58" t="s">
        <v>144</v>
      </c>
      <c r="B232" s="58" t="s">
        <v>378</v>
      </c>
      <c r="C232" s="58" t="s">
        <v>361</v>
      </c>
      <c r="D232" s="58" t="s">
        <v>362</v>
      </c>
      <c r="G232" s="10" t="s">
        <v>144</v>
      </c>
      <c r="H232" s="60" t="s">
        <v>398</v>
      </c>
      <c r="I232" s="60" t="b">
        <f t="shared" si="3"/>
        <v>1</v>
      </c>
    </row>
    <row r="233" spans="1:9" x14ac:dyDescent="0.3">
      <c r="A233" s="58" t="s">
        <v>145</v>
      </c>
      <c r="B233" s="58" t="s">
        <v>378</v>
      </c>
      <c r="C233" s="58" t="s">
        <v>361</v>
      </c>
      <c r="D233" s="58" t="s">
        <v>362</v>
      </c>
      <c r="G233" s="10" t="s">
        <v>145</v>
      </c>
      <c r="H233" s="60" t="s">
        <v>398</v>
      </c>
      <c r="I233" s="60" t="b">
        <f t="shared" si="3"/>
        <v>1</v>
      </c>
    </row>
    <row r="234" spans="1:9" x14ac:dyDescent="0.3">
      <c r="A234" s="58" t="s">
        <v>146</v>
      </c>
      <c r="B234" s="58" t="s">
        <v>378</v>
      </c>
      <c r="C234" s="58" t="s">
        <v>361</v>
      </c>
      <c r="D234" s="58" t="s">
        <v>362</v>
      </c>
      <c r="G234" s="10" t="s">
        <v>146</v>
      </c>
      <c r="H234" s="60" t="s">
        <v>398</v>
      </c>
      <c r="I234" s="60" t="b">
        <f t="shared" si="3"/>
        <v>1</v>
      </c>
    </row>
    <row r="235" spans="1:9" x14ac:dyDescent="0.3">
      <c r="A235" s="58" t="s">
        <v>147</v>
      </c>
      <c r="B235" s="58" t="s">
        <v>378</v>
      </c>
      <c r="C235" s="58" t="s">
        <v>361</v>
      </c>
      <c r="D235" s="58" t="s">
        <v>362</v>
      </c>
      <c r="G235" s="10" t="s">
        <v>147</v>
      </c>
      <c r="H235" s="60" t="s">
        <v>398</v>
      </c>
      <c r="I235" s="60" t="b">
        <f t="shared" si="3"/>
        <v>1</v>
      </c>
    </row>
    <row r="236" spans="1:9" x14ac:dyDescent="0.3">
      <c r="A236" s="58" t="s">
        <v>148</v>
      </c>
      <c r="B236" s="58" t="s">
        <v>378</v>
      </c>
      <c r="C236" s="58" t="s">
        <v>361</v>
      </c>
      <c r="D236" s="58" t="s">
        <v>362</v>
      </c>
      <c r="G236" s="10" t="s">
        <v>148</v>
      </c>
      <c r="H236" s="60" t="s">
        <v>398</v>
      </c>
      <c r="I236" s="60" t="b">
        <f t="shared" si="3"/>
        <v>1</v>
      </c>
    </row>
    <row r="237" spans="1:9" x14ac:dyDescent="0.3">
      <c r="A237" s="58" t="s">
        <v>149</v>
      </c>
      <c r="B237" s="58" t="s">
        <v>378</v>
      </c>
      <c r="C237" s="58" t="s">
        <v>361</v>
      </c>
      <c r="D237" s="58" t="s">
        <v>362</v>
      </c>
      <c r="G237" s="10" t="s">
        <v>149</v>
      </c>
      <c r="H237" s="60" t="s">
        <v>398</v>
      </c>
      <c r="I237" s="60" t="b">
        <f t="shared" si="3"/>
        <v>1</v>
      </c>
    </row>
    <row r="238" spans="1:9" x14ac:dyDescent="0.3">
      <c r="A238" s="58" t="s">
        <v>150</v>
      </c>
      <c r="B238" s="58" t="s">
        <v>378</v>
      </c>
      <c r="C238" s="58" t="s">
        <v>361</v>
      </c>
      <c r="D238" s="58" t="s">
        <v>362</v>
      </c>
      <c r="G238" s="10" t="s">
        <v>150</v>
      </c>
      <c r="H238" s="60" t="s">
        <v>398</v>
      </c>
      <c r="I238" s="60" t="b">
        <f t="shared" si="3"/>
        <v>1</v>
      </c>
    </row>
    <row r="239" spans="1:9" x14ac:dyDescent="0.3">
      <c r="A239" s="58" t="s">
        <v>151</v>
      </c>
      <c r="B239" s="58" t="s">
        <v>378</v>
      </c>
      <c r="C239" s="58" t="s">
        <v>361</v>
      </c>
      <c r="D239" s="58" t="s">
        <v>362</v>
      </c>
      <c r="G239" s="10" t="s">
        <v>151</v>
      </c>
      <c r="H239" s="60" t="s">
        <v>398</v>
      </c>
      <c r="I239" s="60" t="b">
        <f t="shared" si="3"/>
        <v>1</v>
      </c>
    </row>
    <row r="240" spans="1:9" x14ac:dyDescent="0.3">
      <c r="A240" s="58" t="s">
        <v>152</v>
      </c>
      <c r="B240" s="58" t="s">
        <v>378</v>
      </c>
      <c r="C240" s="58" t="s">
        <v>361</v>
      </c>
      <c r="D240" s="58" t="s">
        <v>362</v>
      </c>
      <c r="G240" s="10" t="s">
        <v>152</v>
      </c>
      <c r="H240" s="60" t="s">
        <v>398</v>
      </c>
      <c r="I240" s="60" t="b">
        <f t="shared" si="3"/>
        <v>1</v>
      </c>
    </row>
    <row r="241" spans="1:9" x14ac:dyDescent="0.3">
      <c r="A241" s="58" t="s">
        <v>153</v>
      </c>
      <c r="B241" s="58" t="s">
        <v>378</v>
      </c>
      <c r="C241" s="58" t="s">
        <v>361</v>
      </c>
      <c r="D241" s="58" t="s">
        <v>362</v>
      </c>
      <c r="G241" s="10" t="s">
        <v>153</v>
      </c>
      <c r="H241" s="60" t="s">
        <v>398</v>
      </c>
      <c r="I241" s="60" t="b">
        <f t="shared" si="3"/>
        <v>1</v>
      </c>
    </row>
    <row r="242" spans="1:9" x14ac:dyDescent="0.3">
      <c r="A242" s="58" t="s">
        <v>154</v>
      </c>
      <c r="B242" s="58" t="s">
        <v>378</v>
      </c>
      <c r="C242" s="58" t="s">
        <v>361</v>
      </c>
      <c r="D242" s="58" t="s">
        <v>362</v>
      </c>
      <c r="G242" s="10" t="s">
        <v>154</v>
      </c>
      <c r="H242" s="60" t="s">
        <v>398</v>
      </c>
      <c r="I242" s="60" t="b">
        <f t="shared" si="3"/>
        <v>1</v>
      </c>
    </row>
    <row r="243" spans="1:9" x14ac:dyDescent="0.3">
      <c r="A243" s="58" t="s">
        <v>155</v>
      </c>
      <c r="B243" s="58" t="s">
        <v>378</v>
      </c>
      <c r="C243" s="58" t="s">
        <v>361</v>
      </c>
      <c r="D243" s="58" t="s">
        <v>362</v>
      </c>
      <c r="G243" s="10" t="s">
        <v>155</v>
      </c>
      <c r="H243" s="60" t="s">
        <v>398</v>
      </c>
      <c r="I243" s="60" t="b">
        <f t="shared" si="3"/>
        <v>1</v>
      </c>
    </row>
    <row r="244" spans="1:9" x14ac:dyDescent="0.3">
      <c r="A244" s="58" t="s">
        <v>156</v>
      </c>
      <c r="B244" s="58" t="s">
        <v>378</v>
      </c>
      <c r="C244" s="58" t="s">
        <v>361</v>
      </c>
      <c r="D244" s="58" t="s">
        <v>362</v>
      </c>
      <c r="G244" s="10" t="s">
        <v>156</v>
      </c>
      <c r="H244" s="60" t="s">
        <v>398</v>
      </c>
      <c r="I244" s="60" t="b">
        <f t="shared" si="3"/>
        <v>1</v>
      </c>
    </row>
    <row r="245" spans="1:9" x14ac:dyDescent="0.3">
      <c r="A245" s="58" t="s">
        <v>157</v>
      </c>
      <c r="B245" s="58" t="s">
        <v>378</v>
      </c>
      <c r="C245" s="58" t="s">
        <v>361</v>
      </c>
      <c r="D245" s="58" t="s">
        <v>362</v>
      </c>
      <c r="G245" s="10" t="s">
        <v>157</v>
      </c>
      <c r="H245" s="60" t="s">
        <v>398</v>
      </c>
      <c r="I245" s="60" t="b">
        <f t="shared" si="3"/>
        <v>1</v>
      </c>
    </row>
    <row r="246" spans="1:9" x14ac:dyDescent="0.3">
      <c r="A246" s="58" t="s">
        <v>158</v>
      </c>
      <c r="B246" s="58" t="s">
        <v>378</v>
      </c>
      <c r="C246" s="58" t="s">
        <v>361</v>
      </c>
      <c r="D246" s="58" t="s">
        <v>362</v>
      </c>
      <c r="G246" s="10" t="s">
        <v>158</v>
      </c>
      <c r="H246" s="60" t="s">
        <v>398</v>
      </c>
      <c r="I246" s="60" t="b">
        <f t="shared" si="3"/>
        <v>1</v>
      </c>
    </row>
    <row r="247" spans="1:9" x14ac:dyDescent="0.3">
      <c r="A247" s="58" t="s">
        <v>159</v>
      </c>
      <c r="B247" s="58" t="s">
        <v>378</v>
      </c>
      <c r="C247" s="58" t="s">
        <v>361</v>
      </c>
      <c r="D247" s="58" t="s">
        <v>362</v>
      </c>
      <c r="G247" s="10" t="s">
        <v>159</v>
      </c>
      <c r="H247" s="60" t="s">
        <v>398</v>
      </c>
      <c r="I247" s="60" t="b">
        <f t="shared" si="3"/>
        <v>1</v>
      </c>
    </row>
    <row r="248" spans="1:9" x14ac:dyDescent="0.3">
      <c r="A248" s="58" t="s">
        <v>160</v>
      </c>
      <c r="B248" s="58" t="s">
        <v>378</v>
      </c>
      <c r="C248" s="58" t="s">
        <v>361</v>
      </c>
      <c r="D248" s="58" t="s">
        <v>362</v>
      </c>
      <c r="G248" s="10" t="s">
        <v>160</v>
      </c>
      <c r="H248" s="60" t="s">
        <v>398</v>
      </c>
      <c r="I248" s="60" t="b">
        <f t="shared" si="3"/>
        <v>1</v>
      </c>
    </row>
    <row r="249" spans="1:9" x14ac:dyDescent="0.3">
      <c r="A249" s="58" t="s">
        <v>161</v>
      </c>
      <c r="B249" s="58" t="s">
        <v>378</v>
      </c>
      <c r="C249" s="58" t="s">
        <v>361</v>
      </c>
      <c r="D249" s="58" t="s">
        <v>362</v>
      </c>
      <c r="G249" s="10" t="s">
        <v>161</v>
      </c>
      <c r="H249" s="60" t="s">
        <v>398</v>
      </c>
      <c r="I249" s="60" t="b">
        <f t="shared" si="3"/>
        <v>1</v>
      </c>
    </row>
    <row r="250" spans="1:9" x14ac:dyDescent="0.3">
      <c r="A250" s="58" t="s">
        <v>162</v>
      </c>
      <c r="B250" s="58" t="s">
        <v>378</v>
      </c>
      <c r="C250" s="58" t="s">
        <v>361</v>
      </c>
      <c r="D250" s="58" t="s">
        <v>362</v>
      </c>
      <c r="G250" s="10" t="s">
        <v>162</v>
      </c>
      <c r="H250" s="60" t="s">
        <v>398</v>
      </c>
      <c r="I250" s="60" t="b">
        <f t="shared" si="3"/>
        <v>1</v>
      </c>
    </row>
    <row r="251" spans="1:9" x14ac:dyDescent="0.3">
      <c r="A251" s="58" t="s">
        <v>227</v>
      </c>
      <c r="B251" s="58" t="s">
        <v>378</v>
      </c>
      <c r="C251" s="58" t="s">
        <v>361</v>
      </c>
      <c r="D251" s="58" t="s">
        <v>366</v>
      </c>
      <c r="G251" s="25" t="s">
        <v>227</v>
      </c>
      <c r="H251" s="60" t="s">
        <v>399</v>
      </c>
      <c r="I251" s="60" t="b">
        <f t="shared" si="3"/>
        <v>1</v>
      </c>
    </row>
    <row r="252" spans="1:9" x14ac:dyDescent="0.3">
      <c r="A252" s="58" t="s">
        <v>228</v>
      </c>
      <c r="B252" s="58" t="s">
        <v>378</v>
      </c>
      <c r="C252" s="58" t="s">
        <v>361</v>
      </c>
      <c r="D252" s="58" t="s">
        <v>366</v>
      </c>
      <c r="G252" s="25" t="s">
        <v>228</v>
      </c>
      <c r="H252" s="60" t="s">
        <v>399</v>
      </c>
      <c r="I252" s="60" t="b">
        <f t="shared" si="3"/>
        <v>1</v>
      </c>
    </row>
    <row r="253" spans="1:9" x14ac:dyDescent="0.3">
      <c r="A253" s="58" t="s">
        <v>229</v>
      </c>
      <c r="B253" s="58" t="s">
        <v>378</v>
      </c>
      <c r="C253" s="58" t="s">
        <v>361</v>
      </c>
      <c r="D253" s="58" t="s">
        <v>366</v>
      </c>
      <c r="G253" s="25" t="s">
        <v>229</v>
      </c>
      <c r="H253" s="60" t="s">
        <v>399</v>
      </c>
      <c r="I253" s="60" t="b">
        <f t="shared" si="3"/>
        <v>1</v>
      </c>
    </row>
    <row r="254" spans="1:9" x14ac:dyDescent="0.3">
      <c r="A254" s="58" t="s">
        <v>230</v>
      </c>
      <c r="B254" s="58" t="s">
        <v>378</v>
      </c>
      <c r="C254" s="58" t="s">
        <v>361</v>
      </c>
      <c r="D254" s="58" t="s">
        <v>366</v>
      </c>
      <c r="G254" s="25" t="s">
        <v>230</v>
      </c>
      <c r="H254" s="60" t="s">
        <v>399</v>
      </c>
      <c r="I254" s="60" t="b">
        <f t="shared" si="3"/>
        <v>1</v>
      </c>
    </row>
    <row r="255" spans="1:9" x14ac:dyDescent="0.3">
      <c r="A255" s="58" t="s">
        <v>231</v>
      </c>
      <c r="B255" s="58" t="s">
        <v>378</v>
      </c>
      <c r="C255" s="58" t="s">
        <v>361</v>
      </c>
      <c r="D255" s="58" t="s">
        <v>366</v>
      </c>
      <c r="G255" s="25" t="s">
        <v>231</v>
      </c>
      <c r="H255" s="60" t="s">
        <v>399</v>
      </c>
      <c r="I255" s="60" t="b">
        <f t="shared" si="3"/>
        <v>1</v>
      </c>
    </row>
    <row r="256" spans="1:9" x14ac:dyDescent="0.3">
      <c r="A256" s="58" t="s">
        <v>232</v>
      </c>
      <c r="B256" s="58" t="s">
        <v>378</v>
      </c>
      <c r="C256" s="58" t="s">
        <v>361</v>
      </c>
      <c r="D256" s="58" t="s">
        <v>366</v>
      </c>
      <c r="G256" s="25" t="s">
        <v>232</v>
      </c>
      <c r="H256" s="60" t="s">
        <v>399</v>
      </c>
      <c r="I256" s="60" t="b">
        <f t="shared" si="3"/>
        <v>1</v>
      </c>
    </row>
    <row r="257" spans="1:9" x14ac:dyDescent="0.3">
      <c r="A257" s="58" t="s">
        <v>233</v>
      </c>
      <c r="B257" s="58" t="s">
        <v>378</v>
      </c>
      <c r="C257" s="58" t="s">
        <v>361</v>
      </c>
      <c r="D257" s="58" t="s">
        <v>366</v>
      </c>
      <c r="G257" s="25" t="s">
        <v>233</v>
      </c>
      <c r="H257" s="60" t="s">
        <v>399</v>
      </c>
      <c r="I257" s="60" t="b">
        <f t="shared" si="3"/>
        <v>1</v>
      </c>
    </row>
    <row r="258" spans="1:9" x14ac:dyDescent="0.3">
      <c r="A258" s="58" t="s">
        <v>234</v>
      </c>
      <c r="B258" s="58" t="s">
        <v>378</v>
      </c>
      <c r="C258" s="58" t="s">
        <v>361</v>
      </c>
      <c r="D258" s="58" t="s">
        <v>366</v>
      </c>
      <c r="G258" s="25" t="s">
        <v>234</v>
      </c>
      <c r="H258" s="60" t="s">
        <v>399</v>
      </c>
      <c r="I258" s="60" t="b">
        <f t="shared" si="3"/>
        <v>1</v>
      </c>
    </row>
    <row r="259" spans="1:9" x14ac:dyDescent="0.3">
      <c r="A259" s="58" t="s">
        <v>235</v>
      </c>
      <c r="B259" s="58" t="s">
        <v>378</v>
      </c>
      <c r="C259" s="58" t="s">
        <v>361</v>
      </c>
      <c r="D259" s="58" t="s">
        <v>366</v>
      </c>
      <c r="G259" s="25" t="s">
        <v>235</v>
      </c>
      <c r="H259" s="60" t="s">
        <v>399</v>
      </c>
      <c r="I259" s="60" t="b">
        <f t="shared" ref="I259:I290" si="4">EXACT(G259,A259)</f>
        <v>1</v>
      </c>
    </row>
    <row r="260" spans="1:9" x14ac:dyDescent="0.3">
      <c r="A260" s="58" t="s">
        <v>236</v>
      </c>
      <c r="B260" s="58" t="s">
        <v>378</v>
      </c>
      <c r="C260" s="58" t="s">
        <v>361</v>
      </c>
      <c r="D260" s="58" t="s">
        <v>366</v>
      </c>
      <c r="G260" s="25" t="s">
        <v>236</v>
      </c>
      <c r="H260" s="60" t="s">
        <v>399</v>
      </c>
      <c r="I260" s="60" t="b">
        <f t="shared" si="4"/>
        <v>1</v>
      </c>
    </row>
    <row r="261" spans="1:9" x14ac:dyDescent="0.3">
      <c r="A261" s="58" t="s">
        <v>237</v>
      </c>
      <c r="B261" s="58" t="s">
        <v>378</v>
      </c>
      <c r="C261" s="58" t="s">
        <v>361</v>
      </c>
      <c r="D261" s="58" t="s">
        <v>366</v>
      </c>
      <c r="G261" s="25" t="s">
        <v>237</v>
      </c>
      <c r="H261" s="60" t="s">
        <v>399</v>
      </c>
      <c r="I261" s="60" t="b">
        <f t="shared" si="4"/>
        <v>1</v>
      </c>
    </row>
    <row r="262" spans="1:9" x14ac:dyDescent="0.3">
      <c r="A262" s="58" t="s">
        <v>238</v>
      </c>
      <c r="B262" s="58" t="s">
        <v>378</v>
      </c>
      <c r="C262" s="58" t="s">
        <v>361</v>
      </c>
      <c r="D262" s="58" t="s">
        <v>366</v>
      </c>
      <c r="G262" s="25" t="s">
        <v>238</v>
      </c>
      <c r="H262" s="60" t="s">
        <v>399</v>
      </c>
      <c r="I262" s="60" t="b">
        <f t="shared" si="4"/>
        <v>1</v>
      </c>
    </row>
    <row r="263" spans="1:9" x14ac:dyDescent="0.3">
      <c r="A263" s="58" t="s">
        <v>239</v>
      </c>
      <c r="B263" s="58" t="s">
        <v>378</v>
      </c>
      <c r="C263" s="58" t="s">
        <v>361</v>
      </c>
      <c r="D263" s="58" t="s">
        <v>366</v>
      </c>
      <c r="G263" s="25" t="s">
        <v>239</v>
      </c>
      <c r="H263" s="60" t="s">
        <v>399</v>
      </c>
      <c r="I263" s="60" t="b">
        <f t="shared" si="4"/>
        <v>1</v>
      </c>
    </row>
    <row r="264" spans="1:9" x14ac:dyDescent="0.3">
      <c r="A264" s="58" t="s">
        <v>240</v>
      </c>
      <c r="B264" s="58" t="s">
        <v>378</v>
      </c>
      <c r="C264" s="58" t="s">
        <v>361</v>
      </c>
      <c r="D264" s="58" t="s">
        <v>366</v>
      </c>
      <c r="G264" s="25" t="s">
        <v>240</v>
      </c>
      <c r="H264" s="60" t="s">
        <v>399</v>
      </c>
      <c r="I264" s="60" t="b">
        <f t="shared" si="4"/>
        <v>1</v>
      </c>
    </row>
    <row r="265" spans="1:9" x14ac:dyDescent="0.3">
      <c r="A265" s="58" t="s">
        <v>241</v>
      </c>
      <c r="B265" s="58" t="s">
        <v>378</v>
      </c>
      <c r="C265" s="58" t="s">
        <v>361</v>
      </c>
      <c r="D265" s="58" t="s">
        <v>366</v>
      </c>
      <c r="G265" s="25" t="s">
        <v>241</v>
      </c>
      <c r="H265" s="60" t="s">
        <v>399</v>
      </c>
      <c r="I265" s="60" t="b">
        <f t="shared" si="4"/>
        <v>1</v>
      </c>
    </row>
    <row r="266" spans="1:9" x14ac:dyDescent="0.3">
      <c r="A266" s="58" t="s">
        <v>242</v>
      </c>
      <c r="B266" s="58" t="s">
        <v>378</v>
      </c>
      <c r="C266" s="58" t="s">
        <v>361</v>
      </c>
      <c r="D266" s="58" t="s">
        <v>366</v>
      </c>
      <c r="G266" s="25" t="s">
        <v>242</v>
      </c>
      <c r="H266" s="60" t="s">
        <v>399</v>
      </c>
      <c r="I266" s="60" t="b">
        <f t="shared" si="4"/>
        <v>1</v>
      </c>
    </row>
    <row r="267" spans="1:9" x14ac:dyDescent="0.3">
      <c r="A267" s="58" t="s">
        <v>243</v>
      </c>
      <c r="B267" s="58" t="s">
        <v>378</v>
      </c>
      <c r="C267" s="58" t="s">
        <v>361</v>
      </c>
      <c r="D267" s="58" t="s">
        <v>366</v>
      </c>
      <c r="G267" s="25" t="s">
        <v>243</v>
      </c>
      <c r="H267" s="60" t="s">
        <v>399</v>
      </c>
      <c r="I267" s="60" t="b">
        <f t="shared" si="4"/>
        <v>1</v>
      </c>
    </row>
    <row r="268" spans="1:9" x14ac:dyDescent="0.3">
      <c r="A268" s="58" t="s">
        <v>244</v>
      </c>
      <c r="B268" s="58" t="s">
        <v>378</v>
      </c>
      <c r="C268" s="58" t="s">
        <v>361</v>
      </c>
      <c r="D268" s="58" t="s">
        <v>366</v>
      </c>
      <c r="G268" s="25" t="s">
        <v>244</v>
      </c>
      <c r="H268" s="60" t="s">
        <v>399</v>
      </c>
      <c r="I268" s="60" t="b">
        <f t="shared" si="4"/>
        <v>1</v>
      </c>
    </row>
    <row r="269" spans="1:9" x14ac:dyDescent="0.3">
      <c r="A269" s="58" t="s">
        <v>245</v>
      </c>
      <c r="B269" s="58" t="s">
        <v>378</v>
      </c>
      <c r="C269" s="58" t="s">
        <v>361</v>
      </c>
      <c r="D269" s="58" t="s">
        <v>366</v>
      </c>
      <c r="G269" s="25" t="s">
        <v>245</v>
      </c>
      <c r="H269" s="60" t="s">
        <v>399</v>
      </c>
      <c r="I269" s="60" t="b">
        <f t="shared" si="4"/>
        <v>1</v>
      </c>
    </row>
    <row r="270" spans="1:9" x14ac:dyDescent="0.3">
      <c r="A270" s="58" t="s">
        <v>246</v>
      </c>
      <c r="B270" s="58" t="s">
        <v>378</v>
      </c>
      <c r="C270" s="58" t="s">
        <v>361</v>
      </c>
      <c r="D270" s="58" t="s">
        <v>366</v>
      </c>
      <c r="G270" s="25" t="s">
        <v>246</v>
      </c>
      <c r="H270" s="60" t="s">
        <v>399</v>
      </c>
      <c r="I270" s="60" t="b">
        <f t="shared" si="4"/>
        <v>1</v>
      </c>
    </row>
    <row r="271" spans="1:9" x14ac:dyDescent="0.3">
      <c r="A271" s="58" t="s">
        <v>247</v>
      </c>
      <c r="B271" s="58" t="s">
        <v>378</v>
      </c>
      <c r="C271" s="58" t="s">
        <v>361</v>
      </c>
      <c r="D271" s="58" t="s">
        <v>366</v>
      </c>
      <c r="G271" s="25" t="s">
        <v>247</v>
      </c>
      <c r="H271" s="60" t="s">
        <v>399</v>
      </c>
      <c r="I271" s="60" t="b">
        <f t="shared" si="4"/>
        <v>1</v>
      </c>
    </row>
    <row r="272" spans="1:9" x14ac:dyDescent="0.3">
      <c r="A272" s="58" t="s">
        <v>248</v>
      </c>
      <c r="B272" s="58" t="s">
        <v>378</v>
      </c>
      <c r="C272" s="58" t="s">
        <v>361</v>
      </c>
      <c r="D272" s="58" t="s">
        <v>366</v>
      </c>
      <c r="G272" s="25" t="s">
        <v>248</v>
      </c>
      <c r="H272" s="60" t="s">
        <v>399</v>
      </c>
      <c r="I272" s="60" t="b">
        <f t="shared" si="4"/>
        <v>1</v>
      </c>
    </row>
    <row r="273" spans="1:9" x14ac:dyDescent="0.3">
      <c r="A273" s="58" t="s">
        <v>249</v>
      </c>
      <c r="B273" s="58" t="s">
        <v>378</v>
      </c>
      <c r="C273" s="58" t="s">
        <v>361</v>
      </c>
      <c r="D273" s="58" t="s">
        <v>366</v>
      </c>
      <c r="G273" s="25" t="s">
        <v>249</v>
      </c>
      <c r="H273" s="60" t="s">
        <v>399</v>
      </c>
      <c r="I273" s="60" t="b">
        <f t="shared" si="4"/>
        <v>1</v>
      </c>
    </row>
    <row r="274" spans="1:9" x14ac:dyDescent="0.3">
      <c r="A274" s="58" t="s">
        <v>250</v>
      </c>
      <c r="B274" s="58" t="s">
        <v>378</v>
      </c>
      <c r="C274" s="58" t="s">
        <v>361</v>
      </c>
      <c r="D274" s="58" t="s">
        <v>366</v>
      </c>
      <c r="G274" s="25" t="s">
        <v>250</v>
      </c>
      <c r="H274" s="60" t="s">
        <v>399</v>
      </c>
      <c r="I274" s="60" t="b">
        <f t="shared" si="4"/>
        <v>1</v>
      </c>
    </row>
    <row r="275" spans="1:9" x14ac:dyDescent="0.3">
      <c r="A275" s="58" t="s">
        <v>251</v>
      </c>
      <c r="B275" s="58" t="s">
        <v>378</v>
      </c>
      <c r="C275" s="58" t="s">
        <v>361</v>
      </c>
      <c r="D275" s="58" t="s">
        <v>366</v>
      </c>
      <c r="G275" s="25" t="s">
        <v>251</v>
      </c>
      <c r="H275" s="60" t="s">
        <v>399</v>
      </c>
      <c r="I275" s="60" t="b">
        <f t="shared" si="4"/>
        <v>1</v>
      </c>
    </row>
    <row r="276" spans="1:9" x14ac:dyDescent="0.3">
      <c r="A276" s="58" t="s">
        <v>252</v>
      </c>
      <c r="B276" s="58" t="s">
        <v>378</v>
      </c>
      <c r="C276" s="58" t="s">
        <v>361</v>
      </c>
      <c r="D276" s="58" t="s">
        <v>366</v>
      </c>
      <c r="G276" s="25" t="s">
        <v>252</v>
      </c>
      <c r="H276" s="60" t="s">
        <v>399</v>
      </c>
      <c r="I276" s="60" t="b">
        <f t="shared" si="4"/>
        <v>1</v>
      </c>
    </row>
    <row r="277" spans="1:9" x14ac:dyDescent="0.3">
      <c r="A277" s="58" t="s">
        <v>253</v>
      </c>
      <c r="B277" s="58" t="s">
        <v>378</v>
      </c>
      <c r="C277" s="58" t="s">
        <v>361</v>
      </c>
      <c r="D277" s="58" t="s">
        <v>366</v>
      </c>
      <c r="G277" s="25" t="s">
        <v>253</v>
      </c>
      <c r="H277" s="60" t="s">
        <v>399</v>
      </c>
      <c r="I277" s="60" t="b">
        <f t="shared" si="4"/>
        <v>1</v>
      </c>
    </row>
    <row r="278" spans="1:9" x14ac:dyDescent="0.3">
      <c r="A278" s="58" t="s">
        <v>254</v>
      </c>
      <c r="B278" s="58" t="s">
        <v>378</v>
      </c>
      <c r="C278" s="58" t="s">
        <v>361</v>
      </c>
      <c r="D278" s="58" t="s">
        <v>366</v>
      </c>
      <c r="G278" s="25" t="s">
        <v>254</v>
      </c>
      <c r="H278" s="60" t="s">
        <v>399</v>
      </c>
      <c r="I278" s="60" t="b">
        <f t="shared" si="4"/>
        <v>1</v>
      </c>
    </row>
    <row r="279" spans="1:9" x14ac:dyDescent="0.3">
      <c r="A279" s="58" t="s">
        <v>255</v>
      </c>
      <c r="B279" s="58" t="s">
        <v>378</v>
      </c>
      <c r="C279" s="58" t="s">
        <v>361</v>
      </c>
      <c r="D279" s="58" t="s">
        <v>366</v>
      </c>
      <c r="G279" s="25" t="s">
        <v>255</v>
      </c>
      <c r="H279" s="60" t="s">
        <v>399</v>
      </c>
      <c r="I279" s="60" t="b">
        <f t="shared" si="4"/>
        <v>1</v>
      </c>
    </row>
    <row r="280" spans="1:9" x14ac:dyDescent="0.3">
      <c r="A280" s="58" t="s">
        <v>256</v>
      </c>
      <c r="B280" s="58" t="s">
        <v>378</v>
      </c>
      <c r="C280" s="58" t="s">
        <v>361</v>
      </c>
      <c r="D280" s="58" t="s">
        <v>366</v>
      </c>
      <c r="G280" s="25" t="s">
        <v>256</v>
      </c>
      <c r="H280" s="60" t="s">
        <v>399</v>
      </c>
      <c r="I280" s="60" t="b">
        <f t="shared" si="4"/>
        <v>1</v>
      </c>
    </row>
    <row r="281" spans="1:9" x14ac:dyDescent="0.3">
      <c r="A281" s="58" t="s">
        <v>257</v>
      </c>
      <c r="B281" s="58" t="s">
        <v>378</v>
      </c>
      <c r="C281" s="58" t="s">
        <v>361</v>
      </c>
      <c r="D281" s="58" t="s">
        <v>366</v>
      </c>
      <c r="G281" s="25" t="s">
        <v>257</v>
      </c>
      <c r="H281" s="60" t="s">
        <v>399</v>
      </c>
      <c r="I281" s="60" t="b">
        <f t="shared" si="4"/>
        <v>1</v>
      </c>
    </row>
    <row r="282" spans="1:9" x14ac:dyDescent="0.3">
      <c r="A282" s="58" t="s">
        <v>258</v>
      </c>
      <c r="B282" s="58" t="s">
        <v>378</v>
      </c>
      <c r="C282" s="58" t="s">
        <v>361</v>
      </c>
      <c r="D282" s="58" t="s">
        <v>366</v>
      </c>
      <c r="G282" s="25" t="s">
        <v>258</v>
      </c>
      <c r="H282" s="60" t="s">
        <v>399</v>
      </c>
      <c r="I282" s="60" t="b">
        <f t="shared" si="4"/>
        <v>1</v>
      </c>
    </row>
    <row r="283" spans="1:9" x14ac:dyDescent="0.3">
      <c r="A283" s="58" t="s">
        <v>259</v>
      </c>
      <c r="B283" s="58" t="s">
        <v>378</v>
      </c>
      <c r="C283" s="58" t="s">
        <v>361</v>
      </c>
      <c r="D283" s="58" t="s">
        <v>366</v>
      </c>
      <c r="G283" s="25" t="s">
        <v>259</v>
      </c>
      <c r="H283" s="60" t="s">
        <v>399</v>
      </c>
      <c r="I283" s="60" t="b">
        <f t="shared" si="4"/>
        <v>1</v>
      </c>
    </row>
    <row r="284" spans="1:9" x14ac:dyDescent="0.3">
      <c r="A284" s="58" t="s">
        <v>260</v>
      </c>
      <c r="B284" s="58" t="s">
        <v>378</v>
      </c>
      <c r="C284" s="58" t="s">
        <v>361</v>
      </c>
      <c r="D284" s="58" t="s">
        <v>366</v>
      </c>
      <c r="G284" s="25" t="s">
        <v>260</v>
      </c>
      <c r="H284" s="60" t="s">
        <v>399</v>
      </c>
      <c r="I284" s="60" t="b">
        <f t="shared" si="4"/>
        <v>1</v>
      </c>
    </row>
    <row r="285" spans="1:9" x14ac:dyDescent="0.3">
      <c r="A285" s="58" t="s">
        <v>261</v>
      </c>
      <c r="B285" s="58" t="s">
        <v>378</v>
      </c>
      <c r="C285" s="58" t="s">
        <v>361</v>
      </c>
      <c r="D285" s="58" t="s">
        <v>366</v>
      </c>
      <c r="G285" s="25" t="s">
        <v>261</v>
      </c>
      <c r="H285" s="60" t="s">
        <v>399</v>
      </c>
      <c r="I285" s="60" t="b">
        <f t="shared" si="4"/>
        <v>1</v>
      </c>
    </row>
    <row r="286" spans="1:9" x14ac:dyDescent="0.3">
      <c r="A286" s="58" t="s">
        <v>262</v>
      </c>
      <c r="B286" s="58" t="s">
        <v>378</v>
      </c>
      <c r="C286" s="58" t="s">
        <v>361</v>
      </c>
      <c r="D286" s="58" t="s">
        <v>366</v>
      </c>
      <c r="G286" s="25" t="s">
        <v>262</v>
      </c>
      <c r="H286" s="60" t="s">
        <v>399</v>
      </c>
      <c r="I286" s="60" t="b">
        <f t="shared" si="4"/>
        <v>1</v>
      </c>
    </row>
    <row r="287" spans="1:9" x14ac:dyDescent="0.3">
      <c r="A287" s="58" t="s">
        <v>263</v>
      </c>
      <c r="B287" s="58" t="s">
        <v>378</v>
      </c>
      <c r="C287" s="58" t="s">
        <v>361</v>
      </c>
      <c r="D287" s="58" t="s">
        <v>366</v>
      </c>
      <c r="G287" s="25" t="s">
        <v>263</v>
      </c>
      <c r="H287" s="60" t="s">
        <v>399</v>
      </c>
      <c r="I287" s="60" t="b">
        <f t="shared" si="4"/>
        <v>1</v>
      </c>
    </row>
    <row r="288" spans="1:9" x14ac:dyDescent="0.3">
      <c r="A288" s="58" t="s">
        <v>264</v>
      </c>
      <c r="B288" s="58" t="s">
        <v>378</v>
      </c>
      <c r="C288" s="58" t="s">
        <v>361</v>
      </c>
      <c r="D288" s="58" t="s">
        <v>366</v>
      </c>
      <c r="G288" s="25" t="s">
        <v>264</v>
      </c>
      <c r="H288" s="60" t="s">
        <v>399</v>
      </c>
      <c r="I288" s="60" t="b">
        <f t="shared" si="4"/>
        <v>1</v>
      </c>
    </row>
    <row r="289" spans="1:9" x14ac:dyDescent="0.3">
      <c r="A289" s="58" t="s">
        <v>265</v>
      </c>
      <c r="B289" s="58" t="s">
        <v>378</v>
      </c>
      <c r="C289" s="58" t="s">
        <v>361</v>
      </c>
      <c r="D289" s="58" t="s">
        <v>366</v>
      </c>
      <c r="G289" s="25" t="s">
        <v>265</v>
      </c>
      <c r="H289" s="60" t="s">
        <v>399</v>
      </c>
      <c r="I289" s="60" t="b">
        <f t="shared" si="4"/>
        <v>1</v>
      </c>
    </row>
    <row r="290" spans="1:9" x14ac:dyDescent="0.3">
      <c r="A290" s="58" t="s">
        <v>379</v>
      </c>
      <c r="B290" s="58" t="s">
        <v>380</v>
      </c>
      <c r="C290" s="58" t="s">
        <v>361</v>
      </c>
      <c r="D290" s="58" t="s">
        <v>362</v>
      </c>
      <c r="G290" s="62" t="s">
        <v>379</v>
      </c>
      <c r="H290" t="s">
        <v>394</v>
      </c>
      <c r="I290" s="60" t="b">
        <f t="shared" si="4"/>
        <v>1</v>
      </c>
    </row>
    <row r="291" spans="1:9" x14ac:dyDescent="0.3">
      <c r="A291" s="58" t="s">
        <v>49</v>
      </c>
      <c r="B291" s="58" t="s">
        <v>380</v>
      </c>
      <c r="C291" s="58" t="s">
        <v>361</v>
      </c>
      <c r="D291" s="58" t="s">
        <v>362</v>
      </c>
      <c r="G291" s="25" t="s">
        <v>49</v>
      </c>
      <c r="H291" s="60" t="s">
        <v>394</v>
      </c>
      <c r="I291" s="60" t="b">
        <f t="shared" ref="I291:I327" si="5">EXACT(G291,A291)</f>
        <v>1</v>
      </c>
    </row>
    <row r="292" spans="1:9" x14ac:dyDescent="0.3">
      <c r="A292" s="58" t="s">
        <v>50</v>
      </c>
      <c r="B292" s="58" t="s">
        <v>380</v>
      </c>
      <c r="C292" s="58" t="s">
        <v>361</v>
      </c>
      <c r="D292" s="58" t="s">
        <v>362</v>
      </c>
      <c r="G292" s="25" t="s">
        <v>50</v>
      </c>
      <c r="H292" s="60" t="s">
        <v>394</v>
      </c>
      <c r="I292" s="60" t="b">
        <f t="shared" si="5"/>
        <v>1</v>
      </c>
    </row>
    <row r="293" spans="1:9" x14ac:dyDescent="0.3">
      <c r="A293" s="58" t="s">
        <v>381</v>
      </c>
      <c r="B293" s="58" t="s">
        <v>380</v>
      </c>
      <c r="C293" s="58" t="s">
        <v>361</v>
      </c>
      <c r="D293" s="58" t="s">
        <v>366</v>
      </c>
      <c r="G293" s="62" t="s">
        <v>381</v>
      </c>
      <c r="H293" s="60" t="s">
        <v>395</v>
      </c>
      <c r="I293" s="60" t="b">
        <f t="shared" si="5"/>
        <v>1</v>
      </c>
    </row>
    <row r="294" spans="1:9" x14ac:dyDescent="0.3">
      <c r="A294" s="58" t="s">
        <v>51</v>
      </c>
      <c r="B294" s="58" t="s">
        <v>380</v>
      </c>
      <c r="C294" s="58" t="s">
        <v>361</v>
      </c>
      <c r="D294" s="58" t="s">
        <v>366</v>
      </c>
      <c r="G294" s="25" t="s">
        <v>51</v>
      </c>
      <c r="H294" s="60" t="s">
        <v>395</v>
      </c>
      <c r="I294" s="60" t="b">
        <f t="shared" si="5"/>
        <v>1</v>
      </c>
    </row>
    <row r="295" spans="1:9" x14ac:dyDescent="0.3">
      <c r="A295" s="58" t="s">
        <v>52</v>
      </c>
      <c r="B295" s="58" t="s">
        <v>380</v>
      </c>
      <c r="C295" s="58" t="s">
        <v>361</v>
      </c>
      <c r="D295" s="58" t="s">
        <v>366</v>
      </c>
      <c r="G295" s="25" t="s">
        <v>52</v>
      </c>
      <c r="H295" s="60" t="s">
        <v>395</v>
      </c>
      <c r="I295" s="60" t="b">
        <f t="shared" si="5"/>
        <v>1</v>
      </c>
    </row>
    <row r="296" spans="1:9" x14ac:dyDescent="0.3">
      <c r="A296" s="58" t="s">
        <v>11</v>
      </c>
      <c r="B296" s="58" t="s">
        <v>382</v>
      </c>
      <c r="C296" s="58" t="s">
        <v>361</v>
      </c>
      <c r="D296" s="58" t="s">
        <v>362</v>
      </c>
      <c r="G296" s="25" t="s">
        <v>11</v>
      </c>
      <c r="H296" t="s">
        <v>390</v>
      </c>
      <c r="I296" s="60" t="b">
        <f t="shared" si="5"/>
        <v>1</v>
      </c>
    </row>
    <row r="297" spans="1:9" x14ac:dyDescent="0.3">
      <c r="A297" s="58" t="s">
        <v>12</v>
      </c>
      <c r="B297" s="58" t="s">
        <v>382</v>
      </c>
      <c r="C297" s="58" t="s">
        <v>361</v>
      </c>
      <c r="D297" s="58" t="s">
        <v>362</v>
      </c>
      <c r="G297" s="25" t="s">
        <v>12</v>
      </c>
      <c r="H297" s="60" t="s">
        <v>390</v>
      </c>
      <c r="I297" s="60" t="b">
        <f t="shared" si="5"/>
        <v>1</v>
      </c>
    </row>
    <row r="298" spans="1:9" x14ac:dyDescent="0.3">
      <c r="A298" s="58" t="s">
        <v>13</v>
      </c>
      <c r="B298" s="58" t="s">
        <v>382</v>
      </c>
      <c r="C298" s="58" t="s">
        <v>361</v>
      </c>
      <c r="D298" s="58" t="s">
        <v>362</v>
      </c>
      <c r="G298" s="25" t="s">
        <v>13</v>
      </c>
      <c r="H298" s="60" t="s">
        <v>390</v>
      </c>
      <c r="I298" s="60" t="b">
        <f t="shared" si="5"/>
        <v>1</v>
      </c>
    </row>
    <row r="299" spans="1:9" x14ac:dyDescent="0.3">
      <c r="A299" s="58" t="s">
        <v>14</v>
      </c>
      <c r="B299" s="58" t="s">
        <v>382</v>
      </c>
      <c r="C299" s="58" t="s">
        <v>361</v>
      </c>
      <c r="D299" s="58" t="s">
        <v>362</v>
      </c>
      <c r="G299" s="25" t="s">
        <v>14</v>
      </c>
      <c r="H299" s="60" t="s">
        <v>390</v>
      </c>
      <c r="I299" s="60" t="b">
        <f t="shared" si="5"/>
        <v>1</v>
      </c>
    </row>
    <row r="300" spans="1:9" x14ac:dyDescent="0.3">
      <c r="A300" s="58" t="s">
        <v>15</v>
      </c>
      <c r="B300" s="58" t="s">
        <v>382</v>
      </c>
      <c r="C300" s="58" t="s">
        <v>361</v>
      </c>
      <c r="D300" s="58" t="s">
        <v>362</v>
      </c>
      <c r="G300" s="25" t="s">
        <v>15</v>
      </c>
      <c r="H300" s="60" t="s">
        <v>390</v>
      </c>
      <c r="I300" s="60" t="b">
        <f t="shared" si="5"/>
        <v>1</v>
      </c>
    </row>
    <row r="301" spans="1:9" x14ac:dyDescent="0.3">
      <c r="A301" s="58" t="s">
        <v>16</v>
      </c>
      <c r="B301" s="58" t="s">
        <v>382</v>
      </c>
      <c r="C301" s="58" t="s">
        <v>361</v>
      </c>
      <c r="D301" s="58" t="s">
        <v>362</v>
      </c>
      <c r="G301" s="25" t="s">
        <v>16</v>
      </c>
      <c r="H301" s="60" t="s">
        <v>390</v>
      </c>
      <c r="I301" s="60" t="b">
        <f t="shared" si="5"/>
        <v>1</v>
      </c>
    </row>
    <row r="302" spans="1:9" x14ac:dyDescent="0.3">
      <c r="A302" s="58" t="s">
        <v>17</v>
      </c>
      <c r="B302" s="58" t="s">
        <v>382</v>
      </c>
      <c r="C302" s="58" t="s">
        <v>361</v>
      </c>
      <c r="D302" s="58" t="s">
        <v>362</v>
      </c>
      <c r="G302" s="25" t="s">
        <v>17</v>
      </c>
      <c r="H302" s="60" t="s">
        <v>390</v>
      </c>
      <c r="I302" s="60" t="b">
        <f t="shared" si="5"/>
        <v>1</v>
      </c>
    </row>
    <row r="303" spans="1:9" x14ac:dyDescent="0.3">
      <c r="A303" s="58" t="s">
        <v>18</v>
      </c>
      <c r="B303" s="58" t="s">
        <v>382</v>
      </c>
      <c r="C303" s="58" t="s">
        <v>361</v>
      </c>
      <c r="D303" s="58" t="s">
        <v>362</v>
      </c>
      <c r="G303" s="25" t="s">
        <v>18</v>
      </c>
      <c r="H303" s="60" t="s">
        <v>390</v>
      </c>
      <c r="I303" s="60" t="b">
        <f t="shared" si="5"/>
        <v>1</v>
      </c>
    </row>
    <row r="304" spans="1:9" x14ac:dyDescent="0.3">
      <c r="A304" s="58" t="s">
        <v>19</v>
      </c>
      <c r="B304" s="58" t="s">
        <v>382</v>
      </c>
      <c r="C304" s="58" t="s">
        <v>361</v>
      </c>
      <c r="D304" s="58" t="s">
        <v>362</v>
      </c>
      <c r="G304" s="25" t="s">
        <v>19</v>
      </c>
      <c r="H304" s="60" t="s">
        <v>390</v>
      </c>
      <c r="I304" s="60" t="b">
        <f t="shared" si="5"/>
        <v>1</v>
      </c>
    </row>
    <row r="305" spans="1:9" x14ac:dyDescent="0.3">
      <c r="A305" s="58" t="s">
        <v>20</v>
      </c>
      <c r="B305" s="58" t="s">
        <v>382</v>
      </c>
      <c r="C305" s="58" t="s">
        <v>361</v>
      </c>
      <c r="D305" s="58" t="s">
        <v>362</v>
      </c>
      <c r="G305" s="25" t="s">
        <v>20</v>
      </c>
      <c r="H305" s="60" t="s">
        <v>390</v>
      </c>
      <c r="I305" s="60" t="b">
        <f t="shared" si="5"/>
        <v>1</v>
      </c>
    </row>
    <row r="306" spans="1:9" x14ac:dyDescent="0.3">
      <c r="A306" s="58" t="s">
        <v>21</v>
      </c>
      <c r="B306" s="58" t="s">
        <v>382</v>
      </c>
      <c r="C306" s="58" t="s">
        <v>361</v>
      </c>
      <c r="D306" s="58" t="s">
        <v>362</v>
      </c>
      <c r="G306" s="25" t="s">
        <v>21</v>
      </c>
      <c r="H306" s="60" t="s">
        <v>390</v>
      </c>
      <c r="I306" s="60" t="b">
        <f t="shared" si="5"/>
        <v>1</v>
      </c>
    </row>
    <row r="307" spans="1:9" x14ac:dyDescent="0.3">
      <c r="A307" s="58" t="s">
        <v>22</v>
      </c>
      <c r="B307" s="58" t="s">
        <v>382</v>
      </c>
      <c r="C307" s="58" t="s">
        <v>371</v>
      </c>
      <c r="D307" s="58" t="s">
        <v>362</v>
      </c>
      <c r="G307" s="25" t="s">
        <v>22</v>
      </c>
      <c r="H307" s="60" t="s">
        <v>390</v>
      </c>
      <c r="I307" s="60" t="b">
        <f t="shared" si="5"/>
        <v>1</v>
      </c>
    </row>
    <row r="308" spans="1:9" x14ac:dyDescent="0.3">
      <c r="A308" s="58" t="s">
        <v>23</v>
      </c>
      <c r="B308" s="58" t="s">
        <v>382</v>
      </c>
      <c r="C308" s="58" t="s">
        <v>371</v>
      </c>
      <c r="D308" s="58" t="s">
        <v>362</v>
      </c>
      <c r="G308" s="25" t="s">
        <v>23</v>
      </c>
      <c r="H308" s="60" t="s">
        <v>390</v>
      </c>
      <c r="I308" s="60" t="b">
        <f t="shared" si="5"/>
        <v>1</v>
      </c>
    </row>
    <row r="309" spans="1:9" x14ac:dyDescent="0.3">
      <c r="A309" s="58" t="s">
        <v>24</v>
      </c>
      <c r="B309" s="58" t="s">
        <v>382</v>
      </c>
      <c r="C309" s="58" t="s">
        <v>361</v>
      </c>
      <c r="D309" s="58" t="s">
        <v>362</v>
      </c>
      <c r="G309" s="25" t="s">
        <v>24</v>
      </c>
      <c r="H309" s="60" t="s">
        <v>390</v>
      </c>
      <c r="I309" s="60" t="b">
        <f t="shared" si="5"/>
        <v>1</v>
      </c>
    </row>
    <row r="310" spans="1:9" x14ac:dyDescent="0.3">
      <c r="A310" s="58" t="s">
        <v>25</v>
      </c>
      <c r="B310" s="58" t="s">
        <v>382</v>
      </c>
      <c r="C310" s="58" t="s">
        <v>361</v>
      </c>
      <c r="D310" s="58" t="s">
        <v>362</v>
      </c>
      <c r="G310" s="25" t="s">
        <v>25</v>
      </c>
      <c r="H310" s="60" t="s">
        <v>390</v>
      </c>
      <c r="I310" s="60" t="b">
        <f t="shared" si="5"/>
        <v>1</v>
      </c>
    </row>
    <row r="311" spans="1:9" x14ac:dyDescent="0.3">
      <c r="A311" s="58" t="s">
        <v>26</v>
      </c>
      <c r="B311" s="58" t="s">
        <v>382</v>
      </c>
      <c r="C311" s="58" t="s">
        <v>361</v>
      </c>
      <c r="D311" s="58" t="s">
        <v>362</v>
      </c>
      <c r="G311" s="25" t="s">
        <v>26</v>
      </c>
      <c r="H311" s="60" t="s">
        <v>390</v>
      </c>
      <c r="I311" s="60" t="b">
        <f t="shared" si="5"/>
        <v>1</v>
      </c>
    </row>
    <row r="312" spans="1:9" x14ac:dyDescent="0.3">
      <c r="A312" s="58" t="s">
        <v>30</v>
      </c>
      <c r="B312" s="58" t="s">
        <v>382</v>
      </c>
      <c r="C312" s="58" t="s">
        <v>361</v>
      </c>
      <c r="D312" s="58" t="s">
        <v>366</v>
      </c>
      <c r="G312" s="25" t="s">
        <v>30</v>
      </c>
      <c r="H312" t="s">
        <v>391</v>
      </c>
      <c r="I312" s="60" t="b">
        <f t="shared" si="5"/>
        <v>1</v>
      </c>
    </row>
    <row r="313" spans="1:9" x14ac:dyDescent="0.3">
      <c r="A313" s="58" t="s">
        <v>31</v>
      </c>
      <c r="B313" s="58" t="s">
        <v>382</v>
      </c>
      <c r="C313" s="58" t="s">
        <v>361</v>
      </c>
      <c r="D313" s="58" t="s">
        <v>366</v>
      </c>
      <c r="G313" s="25" t="s">
        <v>31</v>
      </c>
      <c r="H313" s="60" t="s">
        <v>391</v>
      </c>
      <c r="I313" s="60" t="b">
        <f t="shared" si="5"/>
        <v>1</v>
      </c>
    </row>
    <row r="314" spans="1:9" x14ac:dyDescent="0.3">
      <c r="A314" s="58" t="s">
        <v>32</v>
      </c>
      <c r="B314" s="58" t="s">
        <v>382</v>
      </c>
      <c r="C314" s="58" t="s">
        <v>361</v>
      </c>
      <c r="D314" s="58" t="s">
        <v>366</v>
      </c>
      <c r="G314" s="25" t="s">
        <v>32</v>
      </c>
      <c r="H314" s="60" t="s">
        <v>391</v>
      </c>
      <c r="I314" s="60" t="b">
        <f t="shared" si="5"/>
        <v>1</v>
      </c>
    </row>
    <row r="315" spans="1:9" x14ac:dyDescent="0.3">
      <c r="A315" s="58" t="s">
        <v>33</v>
      </c>
      <c r="B315" s="58" t="s">
        <v>382</v>
      </c>
      <c r="C315" s="58" t="s">
        <v>361</v>
      </c>
      <c r="D315" s="58" t="s">
        <v>366</v>
      </c>
      <c r="G315" s="25" t="s">
        <v>33</v>
      </c>
      <c r="H315" s="60" t="s">
        <v>391</v>
      </c>
      <c r="I315" s="60" t="b">
        <f t="shared" si="5"/>
        <v>1</v>
      </c>
    </row>
    <row r="316" spans="1:9" x14ac:dyDescent="0.3">
      <c r="A316" s="58" t="s">
        <v>34</v>
      </c>
      <c r="B316" s="58" t="s">
        <v>382</v>
      </c>
      <c r="C316" s="58" t="s">
        <v>361</v>
      </c>
      <c r="D316" s="58" t="s">
        <v>366</v>
      </c>
      <c r="G316" s="25" t="s">
        <v>34</v>
      </c>
      <c r="H316" s="60" t="s">
        <v>391</v>
      </c>
      <c r="I316" s="60" t="b">
        <f t="shared" si="5"/>
        <v>1</v>
      </c>
    </row>
    <row r="317" spans="1:9" x14ac:dyDescent="0.3">
      <c r="A317" s="58" t="s">
        <v>35</v>
      </c>
      <c r="B317" s="58" t="s">
        <v>382</v>
      </c>
      <c r="C317" s="58" t="s">
        <v>361</v>
      </c>
      <c r="D317" s="58" t="s">
        <v>366</v>
      </c>
      <c r="G317" s="25" t="s">
        <v>35</v>
      </c>
      <c r="H317" s="60" t="s">
        <v>391</v>
      </c>
      <c r="I317" s="60" t="b">
        <f t="shared" si="5"/>
        <v>1</v>
      </c>
    </row>
    <row r="318" spans="1:9" x14ac:dyDescent="0.3">
      <c r="A318" s="58" t="s">
        <v>36</v>
      </c>
      <c r="B318" s="58" t="s">
        <v>382</v>
      </c>
      <c r="C318" s="58" t="s">
        <v>361</v>
      </c>
      <c r="D318" s="58" t="s">
        <v>366</v>
      </c>
      <c r="G318" s="25" t="s">
        <v>36</v>
      </c>
      <c r="H318" s="60" t="s">
        <v>391</v>
      </c>
      <c r="I318" s="60" t="b">
        <f t="shared" si="5"/>
        <v>1</v>
      </c>
    </row>
    <row r="319" spans="1:9" x14ac:dyDescent="0.3">
      <c r="A319" s="58" t="s">
        <v>37</v>
      </c>
      <c r="B319" s="58" t="s">
        <v>382</v>
      </c>
      <c r="C319" s="58" t="s">
        <v>361</v>
      </c>
      <c r="D319" s="58" t="s">
        <v>366</v>
      </c>
      <c r="G319" s="25" t="s">
        <v>37</v>
      </c>
      <c r="H319" s="60" t="s">
        <v>391</v>
      </c>
      <c r="I319" s="60" t="b">
        <f t="shared" si="5"/>
        <v>1</v>
      </c>
    </row>
    <row r="320" spans="1:9" x14ac:dyDescent="0.3">
      <c r="A320" s="58" t="s">
        <v>38</v>
      </c>
      <c r="B320" s="58" t="s">
        <v>382</v>
      </c>
      <c r="C320" s="58" t="s">
        <v>361</v>
      </c>
      <c r="D320" s="58" t="s">
        <v>366</v>
      </c>
      <c r="G320" s="25" t="s">
        <v>38</v>
      </c>
      <c r="H320" s="60" t="s">
        <v>391</v>
      </c>
      <c r="I320" s="60" t="b">
        <f t="shared" si="5"/>
        <v>1</v>
      </c>
    </row>
    <row r="321" spans="1:9" x14ac:dyDescent="0.3">
      <c r="A321" s="58" t="s">
        <v>39</v>
      </c>
      <c r="B321" s="58" t="s">
        <v>382</v>
      </c>
      <c r="C321" s="58" t="s">
        <v>361</v>
      </c>
      <c r="D321" s="58" t="s">
        <v>366</v>
      </c>
      <c r="G321" s="25" t="s">
        <v>39</v>
      </c>
      <c r="H321" s="60" t="s">
        <v>391</v>
      </c>
      <c r="I321" s="60" t="b">
        <f t="shared" si="5"/>
        <v>1</v>
      </c>
    </row>
    <row r="322" spans="1:9" x14ac:dyDescent="0.3">
      <c r="A322" s="58" t="s">
        <v>40</v>
      </c>
      <c r="B322" s="58" t="s">
        <v>382</v>
      </c>
      <c r="C322" s="58" t="s">
        <v>361</v>
      </c>
      <c r="D322" s="58" t="s">
        <v>366</v>
      </c>
      <c r="G322" s="25" t="s">
        <v>40</v>
      </c>
      <c r="H322" s="60" t="s">
        <v>391</v>
      </c>
      <c r="I322" s="60" t="b">
        <f t="shared" si="5"/>
        <v>1</v>
      </c>
    </row>
    <row r="323" spans="1:9" x14ac:dyDescent="0.3">
      <c r="A323" s="58" t="s">
        <v>41</v>
      </c>
      <c r="B323" s="58" t="s">
        <v>382</v>
      </c>
      <c r="C323" s="58" t="s">
        <v>371</v>
      </c>
      <c r="D323" s="58" t="s">
        <v>366</v>
      </c>
      <c r="G323" s="25" t="s">
        <v>41</v>
      </c>
      <c r="H323" s="60" t="s">
        <v>391</v>
      </c>
      <c r="I323" s="60" t="b">
        <f t="shared" si="5"/>
        <v>1</v>
      </c>
    </row>
    <row r="324" spans="1:9" x14ac:dyDescent="0.3">
      <c r="A324" s="58" t="s">
        <v>42</v>
      </c>
      <c r="B324" s="58" t="s">
        <v>382</v>
      </c>
      <c r="C324" s="58" t="s">
        <v>371</v>
      </c>
      <c r="D324" s="58" t="s">
        <v>366</v>
      </c>
      <c r="G324" s="25" t="s">
        <v>42</v>
      </c>
      <c r="H324" s="60" t="s">
        <v>391</v>
      </c>
      <c r="I324" s="60" t="b">
        <f t="shared" si="5"/>
        <v>1</v>
      </c>
    </row>
    <row r="325" spans="1:9" x14ac:dyDescent="0.3">
      <c r="A325" s="58" t="s">
        <v>43</v>
      </c>
      <c r="B325" s="58" t="s">
        <v>382</v>
      </c>
      <c r="C325" s="58" t="s">
        <v>361</v>
      </c>
      <c r="D325" s="58" t="s">
        <v>366</v>
      </c>
      <c r="G325" s="25" t="s">
        <v>43</v>
      </c>
      <c r="H325" s="60" t="s">
        <v>391</v>
      </c>
      <c r="I325" s="60" t="b">
        <f t="shared" si="5"/>
        <v>1</v>
      </c>
    </row>
    <row r="326" spans="1:9" x14ac:dyDescent="0.3">
      <c r="A326" s="58" t="s">
        <v>44</v>
      </c>
      <c r="B326" s="58" t="s">
        <v>382</v>
      </c>
      <c r="C326" s="58" t="s">
        <v>361</v>
      </c>
      <c r="D326" s="58" t="s">
        <v>366</v>
      </c>
      <c r="G326" s="25" t="s">
        <v>44</v>
      </c>
      <c r="H326" s="60" t="s">
        <v>391</v>
      </c>
      <c r="I326" s="60" t="b">
        <f t="shared" si="5"/>
        <v>1</v>
      </c>
    </row>
    <row r="327" spans="1:9" x14ac:dyDescent="0.3">
      <c r="A327" s="58" t="s">
        <v>45</v>
      </c>
      <c r="B327" s="58" t="s">
        <v>382</v>
      </c>
      <c r="C327" s="58" t="s">
        <v>361</v>
      </c>
      <c r="D327" s="58" t="s">
        <v>366</v>
      </c>
      <c r="G327" s="25" t="s">
        <v>45</v>
      </c>
      <c r="H327" s="60" t="s">
        <v>391</v>
      </c>
      <c r="I327" s="60" t="b">
        <f t="shared" si="5"/>
        <v>1</v>
      </c>
    </row>
  </sheetData>
  <sortState xmlns:xlrd2="http://schemas.microsoft.com/office/spreadsheetml/2017/richdata2"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40" t="s">
        <v>349</v>
      </c>
      <c r="C2" s="141"/>
      <c r="D2" s="141"/>
      <c r="E2" s="142"/>
    </row>
    <row r="3" spans="2:15" ht="15.75" customHeight="1" thickBot="1" x14ac:dyDescent="0.35">
      <c r="B3" s="143"/>
      <c r="C3" s="144"/>
      <c r="D3" s="144"/>
      <c r="E3" s="145"/>
    </row>
    <row r="5" spans="2:15" x14ac:dyDescent="0.3">
      <c r="B5" s="146" t="s">
        <v>400</v>
      </c>
      <c r="C5" s="146"/>
      <c r="D5" s="146"/>
      <c r="E5" s="146"/>
      <c r="F5" s="146"/>
      <c r="G5" s="146"/>
      <c r="H5" s="146"/>
      <c r="I5" s="146"/>
      <c r="J5" s="146"/>
      <c r="K5" s="146"/>
      <c r="L5" s="146"/>
      <c r="M5" s="146"/>
      <c r="N5" s="146"/>
    </row>
    <row r="7" spans="2:15" ht="15" customHeight="1" x14ac:dyDescent="0.3">
      <c r="B7" s="147" t="s">
        <v>401</v>
      </c>
      <c r="C7" s="147"/>
      <c r="D7" s="147"/>
      <c r="E7" s="147"/>
      <c r="F7" s="147"/>
      <c r="G7" s="147"/>
      <c r="H7" s="147"/>
      <c r="I7" s="147"/>
      <c r="J7" s="147"/>
      <c r="K7" s="147"/>
      <c r="L7" s="147"/>
      <c r="M7" s="147"/>
      <c r="N7" s="147"/>
      <c r="O7" s="147"/>
    </row>
    <row r="8" spans="2:15" x14ac:dyDescent="0.3">
      <c r="B8" s="147"/>
      <c r="C8" s="147"/>
      <c r="D8" s="147"/>
      <c r="E8" s="147"/>
      <c r="F8" s="147"/>
      <c r="G8" s="147"/>
      <c r="H8" s="147"/>
      <c r="I8" s="147"/>
      <c r="J8" s="147"/>
      <c r="K8" s="147"/>
      <c r="L8" s="147"/>
      <c r="M8" s="147"/>
      <c r="N8" s="147"/>
      <c r="O8" s="147"/>
    </row>
    <row r="9" spans="2:15" x14ac:dyDescent="0.3">
      <c r="B9" s="147"/>
      <c r="C9" s="147"/>
      <c r="D9" s="147"/>
      <c r="E9" s="147"/>
      <c r="F9" s="147"/>
      <c r="G9" s="147"/>
      <c r="H9" s="147"/>
      <c r="I9" s="147"/>
      <c r="J9" s="147"/>
      <c r="K9" s="147"/>
      <c r="L9" s="147"/>
      <c r="M9" s="147"/>
      <c r="N9" s="147"/>
      <c r="O9" s="147"/>
    </row>
    <row r="10" spans="2:15" x14ac:dyDescent="0.3">
      <c r="B10" s="147"/>
      <c r="C10" s="147"/>
      <c r="D10" s="147"/>
      <c r="E10" s="147"/>
      <c r="F10" s="147"/>
      <c r="G10" s="147"/>
      <c r="H10" s="147"/>
      <c r="I10" s="147"/>
      <c r="J10" s="147"/>
      <c r="K10" s="147"/>
      <c r="L10" s="147"/>
      <c r="M10" s="147"/>
      <c r="N10" s="147"/>
      <c r="O10" s="147"/>
    </row>
    <row r="11" spans="2:15" x14ac:dyDescent="0.3">
      <c r="B11" s="147"/>
      <c r="C11" s="147"/>
      <c r="D11" s="147"/>
      <c r="E11" s="147"/>
      <c r="F11" s="147"/>
      <c r="G11" s="147"/>
      <c r="H11" s="147"/>
      <c r="I11" s="147"/>
      <c r="J11" s="147"/>
      <c r="K11" s="147"/>
      <c r="L11" s="147"/>
      <c r="M11" s="147"/>
      <c r="N11" s="147"/>
      <c r="O11" s="147"/>
    </row>
    <row r="12" spans="2:15" x14ac:dyDescent="0.3">
      <c r="B12" s="147"/>
      <c r="C12" s="147"/>
      <c r="D12" s="147"/>
      <c r="E12" s="147"/>
      <c r="F12" s="147"/>
      <c r="G12" s="147"/>
      <c r="H12" s="147"/>
      <c r="I12" s="147"/>
      <c r="J12" s="147"/>
      <c r="K12" s="147"/>
      <c r="L12" s="147"/>
      <c r="M12" s="147"/>
      <c r="N12" s="147"/>
      <c r="O12" s="147"/>
    </row>
    <row r="13" spans="2:15" x14ac:dyDescent="0.3">
      <c r="B13" s="147"/>
      <c r="C13" s="147"/>
      <c r="D13" s="147"/>
      <c r="E13" s="147"/>
      <c r="F13" s="147"/>
      <c r="G13" s="147"/>
      <c r="H13" s="147"/>
      <c r="I13" s="147"/>
      <c r="J13" s="147"/>
      <c r="K13" s="147"/>
      <c r="L13" s="147"/>
      <c r="M13" s="147"/>
      <c r="N13" s="147"/>
      <c r="O13" s="147"/>
    </row>
    <row r="14" spans="2:15" x14ac:dyDescent="0.3">
      <c r="B14" s="147"/>
      <c r="C14" s="147"/>
      <c r="D14" s="147"/>
      <c r="E14" s="147"/>
      <c r="F14" s="147"/>
      <c r="G14" s="147"/>
      <c r="H14" s="147"/>
      <c r="I14" s="147"/>
      <c r="J14" s="147"/>
      <c r="K14" s="147"/>
      <c r="L14" s="147"/>
      <c r="M14" s="147"/>
      <c r="N14" s="147"/>
      <c r="O14" s="147"/>
    </row>
    <row r="15" spans="2:15" x14ac:dyDescent="0.3">
      <c r="B15" s="147"/>
      <c r="C15" s="147"/>
      <c r="D15" s="147"/>
      <c r="E15" s="147"/>
      <c r="F15" s="147"/>
      <c r="G15" s="147"/>
      <c r="H15" s="147"/>
      <c r="I15" s="147"/>
      <c r="J15" s="147"/>
      <c r="K15" s="147"/>
      <c r="L15" s="147"/>
      <c r="M15" s="147"/>
      <c r="N15" s="147"/>
      <c r="O15" s="147"/>
    </row>
    <row r="16" spans="2:15" x14ac:dyDescent="0.3">
      <c r="B16" s="147"/>
      <c r="C16" s="147"/>
      <c r="D16" s="147"/>
      <c r="E16" s="147"/>
      <c r="F16" s="147"/>
      <c r="G16" s="147"/>
      <c r="H16" s="147"/>
      <c r="I16" s="147"/>
      <c r="J16" s="147"/>
      <c r="K16" s="147"/>
      <c r="L16" s="147"/>
      <c r="M16" s="147"/>
      <c r="N16" s="147"/>
      <c r="O16" s="147"/>
    </row>
    <row r="17" spans="2:15" x14ac:dyDescent="0.3">
      <c r="B17" s="147"/>
      <c r="C17" s="147"/>
      <c r="D17" s="147"/>
      <c r="E17" s="147"/>
      <c r="F17" s="147"/>
      <c r="G17" s="147"/>
      <c r="H17" s="147"/>
      <c r="I17" s="147"/>
      <c r="J17" s="147"/>
      <c r="K17" s="147"/>
      <c r="L17" s="147"/>
      <c r="M17" s="147"/>
      <c r="N17" s="147"/>
      <c r="O17" s="147"/>
    </row>
    <row r="18" spans="2:15" x14ac:dyDescent="0.3">
      <c r="B18" s="147"/>
      <c r="C18" s="147"/>
      <c r="D18" s="147"/>
      <c r="E18" s="147"/>
      <c r="F18" s="147"/>
      <c r="G18" s="147"/>
      <c r="H18" s="147"/>
      <c r="I18" s="147"/>
      <c r="J18" s="147"/>
      <c r="K18" s="147"/>
      <c r="L18" s="147"/>
      <c r="M18" s="147"/>
      <c r="N18" s="147"/>
      <c r="O18" s="147"/>
    </row>
    <row r="19" spans="2:15" x14ac:dyDescent="0.3">
      <c r="B19" s="147"/>
      <c r="C19" s="147"/>
      <c r="D19" s="147"/>
      <c r="E19" s="147"/>
      <c r="F19" s="147"/>
      <c r="G19" s="147"/>
      <c r="H19" s="147"/>
      <c r="I19" s="147"/>
      <c r="J19" s="147"/>
      <c r="K19" s="147"/>
      <c r="L19" s="147"/>
      <c r="M19" s="147"/>
      <c r="N19" s="147"/>
      <c r="O19" s="147"/>
    </row>
    <row r="20" spans="2:15" x14ac:dyDescent="0.3">
      <c r="B20" s="147"/>
      <c r="C20" s="147"/>
      <c r="D20" s="147"/>
      <c r="E20" s="147"/>
      <c r="F20" s="147"/>
      <c r="G20" s="147"/>
      <c r="H20" s="147"/>
      <c r="I20" s="147"/>
      <c r="J20" s="147"/>
      <c r="K20" s="147"/>
      <c r="L20" s="147"/>
      <c r="M20" s="147"/>
      <c r="N20" s="147"/>
      <c r="O20" s="147"/>
    </row>
    <row r="21" spans="2:15" x14ac:dyDescent="0.3">
      <c r="B21" s="97"/>
      <c r="C21" s="97"/>
      <c r="D21" s="97"/>
      <c r="E21" s="97"/>
      <c r="F21" s="97"/>
      <c r="G21" s="97"/>
      <c r="H21" s="97"/>
      <c r="I21" s="97"/>
      <c r="J21" s="97"/>
      <c r="K21" s="97"/>
      <c r="L21" s="97"/>
      <c r="M21" s="97"/>
      <c r="N21" s="97"/>
      <c r="O21" s="97"/>
    </row>
    <row r="22" spans="2:15" ht="15" customHeight="1" x14ac:dyDescent="0.3">
      <c r="B22" s="148" t="s">
        <v>402</v>
      </c>
      <c r="C22" s="148"/>
      <c r="D22" s="148"/>
      <c r="E22" s="148"/>
      <c r="F22" s="148"/>
      <c r="G22" s="148"/>
      <c r="H22" s="148"/>
      <c r="I22" s="148"/>
      <c r="J22" s="148"/>
      <c r="K22" s="148"/>
      <c r="L22" s="148"/>
      <c r="M22" s="148"/>
      <c r="N22" s="148"/>
      <c r="O22" s="148"/>
    </row>
    <row r="23" spans="2:15" x14ac:dyDescent="0.3">
      <c r="B23" s="148"/>
      <c r="C23" s="148"/>
      <c r="D23" s="148"/>
      <c r="E23" s="148"/>
      <c r="F23" s="148"/>
      <c r="G23" s="148"/>
      <c r="H23" s="148"/>
      <c r="I23" s="148"/>
      <c r="J23" s="148"/>
      <c r="K23" s="148"/>
      <c r="L23" s="148"/>
      <c r="M23" s="148"/>
      <c r="N23" s="148"/>
      <c r="O23" s="148"/>
    </row>
    <row r="24" spans="2:15" x14ac:dyDescent="0.3">
      <c r="B24" s="148"/>
      <c r="C24" s="148"/>
      <c r="D24" s="148"/>
      <c r="E24" s="148"/>
      <c r="F24" s="148"/>
      <c r="G24" s="148"/>
      <c r="H24" s="148"/>
      <c r="I24" s="148"/>
      <c r="J24" s="148"/>
      <c r="K24" s="148"/>
      <c r="L24" s="148"/>
      <c r="M24" s="148"/>
      <c r="N24" s="148"/>
      <c r="O24" s="14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30" t="s">
        <v>349</v>
      </c>
    </row>
    <row r="3" spans="1:19" ht="15" thickBot="1" x14ac:dyDescent="0.35">
      <c r="A3" s="13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343</v>
      </c>
      <c r="B5" s="128" t="s">
        <v>8</v>
      </c>
      <c r="C5" s="128" t="s">
        <v>9</v>
      </c>
      <c r="D5" s="134" t="s">
        <v>1</v>
      </c>
      <c r="E5" s="134"/>
      <c r="F5" s="134" t="s">
        <v>2</v>
      </c>
      <c r="G5" s="134"/>
      <c r="H5" s="134" t="s">
        <v>3</v>
      </c>
      <c r="I5" s="134"/>
      <c r="J5" s="134" t="s">
        <v>4</v>
      </c>
      <c r="K5" s="134"/>
      <c r="L5" s="134" t="s">
        <v>384</v>
      </c>
      <c r="M5" s="134"/>
      <c r="N5" s="134" t="s">
        <v>5</v>
      </c>
      <c r="O5" s="134"/>
      <c r="P5" s="134" t="s">
        <v>6</v>
      </c>
      <c r="Q5" s="134"/>
      <c r="R5" s="132" t="s">
        <v>46</v>
      </c>
      <c r="S5" s="133"/>
    </row>
    <row r="6" spans="1:19" s="12" customFormat="1" x14ac:dyDescent="0.3">
      <c r="A6" s="17" t="s">
        <v>7</v>
      </c>
      <c r="B6" s="129"/>
      <c r="C6" s="129"/>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Data'!$B$7:$R$526,3,0)</f>
        <v>43999</v>
      </c>
      <c r="C8" s="65">
        <f>VLOOKUP($A8,'Return Data'!$B$7:$R$526,4,0)</f>
        <v>40.533900000000003</v>
      </c>
      <c r="D8" s="65">
        <f>VLOOKUP($A8,'Return Data'!$B$7:$R$526,10,0)</f>
        <v>8.7674000000000003</v>
      </c>
      <c r="E8" s="66">
        <f>RANK(D8,D$8:D$23,0)</f>
        <v>7</v>
      </c>
      <c r="F8" s="65">
        <f>VLOOKUP($A8,'Return Data'!$B$7:$R$526,11,0)</f>
        <v>-17.6159</v>
      </c>
      <c r="G8" s="66">
        <f>RANK(F8,F$8:F$23,0)</f>
        <v>11</v>
      </c>
      <c r="H8" s="65">
        <f>VLOOKUP($A8,'Return Data'!$B$7:$R$526,12,0)</f>
        <v>-15.049799999999999</v>
      </c>
      <c r="I8" s="66">
        <f>RANK(H8,H$8:H$23,0)</f>
        <v>13</v>
      </c>
      <c r="J8" s="65">
        <f>VLOOKUP($A8,'Return Data'!$B$7:$R$526,13,0)</f>
        <v>-23.2881</v>
      </c>
      <c r="K8" s="66">
        <f>RANK(J8,J$8:J$23,0)</f>
        <v>14</v>
      </c>
      <c r="L8" s="65">
        <f>VLOOKUP($A8,'Return Data'!$B$7:$R$526,17,0)</f>
        <v>-19.301200000000001</v>
      </c>
      <c r="M8" s="66">
        <f>RANK(L8,L$8:L$23,0)</f>
        <v>12</v>
      </c>
      <c r="N8" s="65">
        <f>VLOOKUP($A8,'Return Data'!$B$7:$R$526,14,0)</f>
        <v>-10.2013</v>
      </c>
      <c r="O8" s="66">
        <f>RANK(N8,N$8:N$23,0)</f>
        <v>12</v>
      </c>
      <c r="P8" s="65">
        <f>VLOOKUP($A8,'Return Data'!$B$7:$R$526,15,0)</f>
        <v>2.1349999999999998</v>
      </c>
      <c r="Q8" s="66">
        <f>RANK(P8,P$8:P$23,0)</f>
        <v>9</v>
      </c>
      <c r="R8" s="65">
        <f>VLOOKUP($A8,'Return Data'!$B$7:$R$526,16,0)</f>
        <v>11.132400000000001</v>
      </c>
      <c r="S8" s="67">
        <f>RANK(R8,R$8:R$23,0)</f>
        <v>4</v>
      </c>
    </row>
    <row r="9" spans="1:19" s="68" customFormat="1" x14ac:dyDescent="0.3">
      <c r="A9" s="63" t="s">
        <v>12</v>
      </c>
      <c r="B9" s="64">
        <f>VLOOKUP($A9,'Return Data'!$B$7:$R$526,3,0)</f>
        <v>43999</v>
      </c>
      <c r="C9" s="65">
        <f>VLOOKUP($A9,'Return Data'!$B$7:$R$526,4,0)</f>
        <v>243.33099999999999</v>
      </c>
      <c r="D9" s="65">
        <f>VLOOKUP($A9,'Return Data'!$B$7:$R$526,10,0)</f>
        <v>10.567299999999999</v>
      </c>
      <c r="E9" s="66">
        <f t="shared" ref="E9:E23" si="0">RANK(D9,D$8:D$23,0)</f>
        <v>4</v>
      </c>
      <c r="F9" s="65">
        <f>VLOOKUP($A9,'Return Data'!$B$7:$R$526,11,0)</f>
        <v>-19.246600000000001</v>
      </c>
      <c r="G9" s="66">
        <f t="shared" ref="G9:I9" si="1">RANK(F9,F$8:F$23,0)</f>
        <v>14</v>
      </c>
      <c r="H9" s="65">
        <f>VLOOKUP($A9,'Return Data'!$B$7:$R$526,12,0)</f>
        <v>-12.783300000000001</v>
      </c>
      <c r="I9" s="66">
        <f t="shared" si="1"/>
        <v>12</v>
      </c>
      <c r="J9" s="65">
        <f>VLOOKUP($A9,'Return Data'!$B$7:$R$526,13,0)</f>
        <v>-20.127199999999998</v>
      </c>
      <c r="K9" s="66">
        <f t="shared" ref="K9" si="2">RANK(J9,J$8:J$23,0)</f>
        <v>12</v>
      </c>
      <c r="L9" s="65">
        <f>VLOOKUP($A9,'Return Data'!$B$7:$R$526,17,0)</f>
        <v>-10.6778</v>
      </c>
      <c r="M9" s="66">
        <f t="shared" ref="M9" si="3">RANK(L9,L$8:L$23,0)</f>
        <v>8</v>
      </c>
      <c r="N9" s="65">
        <f>VLOOKUP($A9,'Return Data'!$B$7:$R$526,14,0)</f>
        <v>-2.6857000000000002</v>
      </c>
      <c r="O9" s="66">
        <f>RANK(N9,N$8:N$23,0)</f>
        <v>6</v>
      </c>
      <c r="P9" s="65">
        <f>VLOOKUP($A9,'Return Data'!$B$7:$R$526,15,0)</f>
        <v>4.4352</v>
      </c>
      <c r="Q9" s="66">
        <f t="shared" ref="Q9:S23" si="4">RANK(P9,P$8:P$23,0)</f>
        <v>4</v>
      </c>
      <c r="R9" s="65">
        <f>VLOOKUP($A9,'Return Data'!$B$7:$R$526,16,0)</f>
        <v>10.333</v>
      </c>
      <c r="S9" s="67">
        <f t="shared" si="4"/>
        <v>6</v>
      </c>
    </row>
    <row r="10" spans="1:19" s="68" customFormat="1" x14ac:dyDescent="0.3">
      <c r="A10" s="63" t="s">
        <v>13</v>
      </c>
      <c r="B10" s="64">
        <f>VLOOKUP($A10,'Return Data'!$B$7:$R$526,3,0)</f>
        <v>43999</v>
      </c>
      <c r="C10" s="65">
        <f>VLOOKUP($A10,'Return Data'!$B$7:$R$526,4,0)</f>
        <v>139.69</v>
      </c>
      <c r="D10" s="65">
        <f>VLOOKUP($A10,'Return Data'!$B$7:$R$526,10,0)</f>
        <v>20.008600000000001</v>
      </c>
      <c r="E10" s="66">
        <f t="shared" si="0"/>
        <v>1</v>
      </c>
      <c r="F10" s="65">
        <f>VLOOKUP($A10,'Return Data'!$B$7:$R$526,11,0)</f>
        <v>-7.3612000000000002</v>
      </c>
      <c r="G10" s="66">
        <f t="shared" ref="G10:I10" si="5">RANK(F10,F$8:F$23,0)</f>
        <v>1</v>
      </c>
      <c r="H10" s="65">
        <f>VLOOKUP($A10,'Return Data'!$B$7:$R$526,12,0)</f>
        <v>-3.4356</v>
      </c>
      <c r="I10" s="66">
        <f t="shared" si="5"/>
        <v>1</v>
      </c>
      <c r="J10" s="65">
        <f>VLOOKUP($A10,'Return Data'!$B$7:$R$526,13,0)</f>
        <v>-8.3879999999999999</v>
      </c>
      <c r="K10" s="66">
        <f t="shared" ref="K10" si="6">RANK(J10,J$8:J$23,0)</f>
        <v>3</v>
      </c>
      <c r="L10" s="65">
        <f>VLOOKUP($A10,'Return Data'!$B$7:$R$526,17,0)</f>
        <v>-4.4805999999999999</v>
      </c>
      <c r="M10" s="66">
        <f t="shared" ref="M10" si="7">RANK(L10,L$8:L$23,0)</f>
        <v>2</v>
      </c>
      <c r="N10" s="65">
        <f>VLOOKUP($A10,'Return Data'!$B$7:$R$526,14,0)</f>
        <v>6.6799999999999998E-2</v>
      </c>
      <c r="O10" s="66">
        <f>RANK(N10,N$8:N$23,0)</f>
        <v>2</v>
      </c>
      <c r="P10" s="65">
        <f>VLOOKUP($A10,'Return Data'!$B$7:$R$526,15,0)</f>
        <v>4.0472000000000001</v>
      </c>
      <c r="Q10" s="66">
        <f t="shared" si="4"/>
        <v>7</v>
      </c>
      <c r="R10" s="65">
        <f>VLOOKUP($A10,'Return Data'!$B$7:$R$526,16,0)</f>
        <v>12.489100000000001</v>
      </c>
      <c r="S10" s="67">
        <f t="shared" si="4"/>
        <v>3</v>
      </c>
    </row>
    <row r="11" spans="1:19" s="68" customFormat="1" x14ac:dyDescent="0.3">
      <c r="A11" s="63" t="s">
        <v>14</v>
      </c>
      <c r="B11" s="64">
        <f>VLOOKUP($A11,'Return Data'!$B$7:$R$526,3,0)</f>
        <v>43999</v>
      </c>
      <c r="C11" s="65">
        <f>VLOOKUP($A11,'Return Data'!$B$7:$R$526,4,0)</f>
        <v>8.98</v>
      </c>
      <c r="D11" s="65">
        <f>VLOOKUP($A11,'Return Data'!$B$7:$R$526,10,0)</f>
        <v>3.6951999999999998</v>
      </c>
      <c r="E11" s="66">
        <f t="shared" si="0"/>
        <v>14</v>
      </c>
      <c r="F11" s="65">
        <f>VLOOKUP($A11,'Return Data'!$B$7:$R$526,11,0)</f>
        <v>-14.9621</v>
      </c>
      <c r="G11" s="66">
        <f t="shared" ref="G11:I11" si="8">RANK(F11,F$8:F$23,0)</f>
        <v>6</v>
      </c>
      <c r="H11" s="65">
        <f>VLOOKUP($A11,'Return Data'!$B$7:$R$526,12,0)</f>
        <v>-9.2928999999999995</v>
      </c>
      <c r="I11" s="66">
        <f t="shared" si="8"/>
        <v>11</v>
      </c>
      <c r="J11" s="65">
        <f>VLOOKUP($A11,'Return Data'!$B$7:$R$526,13,0)</f>
        <v>-14.557600000000001</v>
      </c>
      <c r="K11" s="66">
        <f t="shared" ref="K11" si="9">RANK(J11,J$8:J$23,0)</f>
        <v>9</v>
      </c>
      <c r="L11" s="65"/>
      <c r="M11" s="66"/>
      <c r="N11" s="65"/>
      <c r="O11" s="66"/>
      <c r="P11" s="65"/>
      <c r="Q11" s="66"/>
      <c r="R11" s="65">
        <f>VLOOKUP($A11,'Return Data'!$B$7:$R$526,16,0)</f>
        <v>-5.7173999999999996</v>
      </c>
      <c r="S11" s="67">
        <f t="shared" si="4"/>
        <v>15</v>
      </c>
    </row>
    <row r="12" spans="1:19" s="68" customFormat="1" x14ac:dyDescent="0.3">
      <c r="A12" s="63" t="s">
        <v>15</v>
      </c>
      <c r="B12" s="64">
        <f>VLOOKUP($A12,'Return Data'!$B$7:$R$526,3,0)</f>
        <v>43999</v>
      </c>
      <c r="C12" s="65">
        <f>VLOOKUP($A12,'Return Data'!$B$7:$R$526,4,0)</f>
        <v>38.549999999999997</v>
      </c>
      <c r="D12" s="65">
        <f>VLOOKUP($A12,'Return Data'!$B$7:$R$526,10,0)</f>
        <v>-0.3619</v>
      </c>
      <c r="E12" s="66">
        <f t="shared" si="0"/>
        <v>16</v>
      </c>
      <c r="F12" s="65">
        <f>VLOOKUP($A12,'Return Data'!$B$7:$R$526,11,0)</f>
        <v>-23.069199999999999</v>
      </c>
      <c r="G12" s="66">
        <f t="shared" ref="G12:I12" si="10">RANK(F12,F$8:F$23,0)</f>
        <v>16</v>
      </c>
      <c r="H12" s="65">
        <f>VLOOKUP($A12,'Return Data'!$B$7:$R$526,12,0)</f>
        <v>-18.152899999999999</v>
      </c>
      <c r="I12" s="66">
        <f t="shared" si="10"/>
        <v>16</v>
      </c>
      <c r="J12" s="65">
        <f>VLOOKUP($A12,'Return Data'!$B$7:$R$526,13,0)</f>
        <v>-27.387499999999999</v>
      </c>
      <c r="K12" s="66">
        <f t="shared" ref="K12" si="11">RANK(J12,J$8:J$23,0)</f>
        <v>16</v>
      </c>
      <c r="L12" s="65">
        <f>VLOOKUP($A12,'Return Data'!$B$7:$R$526,17,0)</f>
        <v>-18.165900000000001</v>
      </c>
      <c r="M12" s="66">
        <f t="shared" ref="M12" si="12">RANK(L12,L$8:L$23,0)</f>
        <v>11</v>
      </c>
      <c r="N12" s="65">
        <f>VLOOKUP($A12,'Return Data'!$B$7:$R$526,14,0)</f>
        <v>-8.67</v>
      </c>
      <c r="O12" s="66">
        <f t="shared" ref="O12:O18" si="13">RANK(N12,N$8:N$23,0)</f>
        <v>11</v>
      </c>
      <c r="P12" s="65">
        <f>VLOOKUP($A12,'Return Data'!$B$7:$R$526,15,0)</f>
        <v>1.3314999999999999</v>
      </c>
      <c r="Q12" s="66">
        <f t="shared" si="4"/>
        <v>11</v>
      </c>
      <c r="R12" s="65">
        <f>VLOOKUP($A12,'Return Data'!$B$7:$R$526,16,0)</f>
        <v>7.8772000000000002</v>
      </c>
      <c r="S12" s="67">
        <f t="shared" si="4"/>
        <v>10</v>
      </c>
    </row>
    <row r="13" spans="1:19" s="68" customFormat="1" x14ac:dyDescent="0.3">
      <c r="A13" s="63" t="s">
        <v>16</v>
      </c>
      <c r="B13" s="64">
        <f>VLOOKUP($A13,'Return Data'!$B$7:$R$526,3,0)</f>
        <v>43999</v>
      </c>
      <c r="C13" s="65">
        <f>VLOOKUP($A13,'Return Data'!$B$7:$R$526,4,0)</f>
        <v>10.757400000000001</v>
      </c>
      <c r="D13" s="65">
        <f>VLOOKUP($A13,'Return Data'!$B$7:$R$526,10,0)</f>
        <v>7.9951999999999996</v>
      </c>
      <c r="E13" s="66">
        <f t="shared" si="0"/>
        <v>8</v>
      </c>
      <c r="F13" s="65">
        <f>VLOOKUP($A13,'Return Data'!$B$7:$R$526,11,0)</f>
        <v>-16.024100000000001</v>
      </c>
      <c r="G13" s="66">
        <f t="shared" ref="G13:I13" si="14">RANK(F13,F$8:F$23,0)</f>
        <v>8</v>
      </c>
      <c r="H13" s="65">
        <f>VLOOKUP($A13,'Return Data'!$B$7:$R$526,12,0)</f>
        <v>-6.7314999999999996</v>
      </c>
      <c r="I13" s="66">
        <f t="shared" si="14"/>
        <v>7</v>
      </c>
      <c r="J13" s="65">
        <f>VLOOKUP($A13,'Return Data'!$B$7:$R$526,13,0)</f>
        <v>-13.9511</v>
      </c>
      <c r="K13" s="66">
        <f t="shared" ref="K13" si="15">RANK(J13,J$8:J$23,0)</f>
        <v>8</v>
      </c>
      <c r="L13" s="65">
        <f>VLOOKUP($A13,'Return Data'!$B$7:$R$526,17,0)</f>
        <v>-11.008599999999999</v>
      </c>
      <c r="M13" s="66">
        <f t="shared" ref="M13" si="16">RANK(L13,L$8:L$23,0)</f>
        <v>9</v>
      </c>
      <c r="N13" s="65">
        <f>VLOOKUP($A13,'Return Data'!$B$7:$R$526,14,0)</f>
        <v>-8.2452000000000005</v>
      </c>
      <c r="O13" s="66">
        <f t="shared" si="13"/>
        <v>10</v>
      </c>
      <c r="P13" s="65"/>
      <c r="Q13" s="66"/>
      <c r="R13" s="65">
        <f>VLOOKUP($A13,'Return Data'!$B$7:$R$526,16,0)</f>
        <v>1.5387999999999999</v>
      </c>
      <c r="S13" s="67">
        <f t="shared" si="4"/>
        <v>12</v>
      </c>
    </row>
    <row r="14" spans="1:19" s="68" customFormat="1" x14ac:dyDescent="0.3">
      <c r="A14" s="63" t="s">
        <v>17</v>
      </c>
      <c r="B14" s="64">
        <f>VLOOKUP($A14,'Return Data'!$B$7:$R$526,3,0)</f>
        <v>43999</v>
      </c>
      <c r="C14" s="65">
        <f>VLOOKUP($A14,'Return Data'!$B$7:$R$526,4,0)</f>
        <v>28.974799999999998</v>
      </c>
      <c r="D14" s="65">
        <f>VLOOKUP($A14,'Return Data'!$B$7:$R$526,10,0)</f>
        <v>0.55840000000000001</v>
      </c>
      <c r="E14" s="66">
        <f t="shared" si="0"/>
        <v>15</v>
      </c>
      <c r="F14" s="65">
        <f>VLOOKUP($A14,'Return Data'!$B$7:$R$526,11,0)</f>
        <v>-19.0745</v>
      </c>
      <c r="G14" s="66">
        <f t="shared" ref="G14:I14" si="17">RANK(F14,F$8:F$23,0)</f>
        <v>13</v>
      </c>
      <c r="H14" s="65">
        <f>VLOOKUP($A14,'Return Data'!$B$7:$R$526,12,0)</f>
        <v>-8.3156999999999996</v>
      </c>
      <c r="I14" s="66">
        <f t="shared" si="17"/>
        <v>8</v>
      </c>
      <c r="J14" s="65">
        <f>VLOOKUP($A14,'Return Data'!$B$7:$R$526,13,0)</f>
        <v>-13.894600000000001</v>
      </c>
      <c r="K14" s="66">
        <f t="shared" ref="K14" si="18">RANK(J14,J$8:J$23,0)</f>
        <v>7</v>
      </c>
      <c r="L14" s="65">
        <f>VLOOKUP($A14,'Return Data'!$B$7:$R$526,17,0)</f>
        <v>-6.6441999999999997</v>
      </c>
      <c r="M14" s="66">
        <f t="shared" ref="M14" si="19">RANK(L14,L$8:L$23,0)</f>
        <v>3</v>
      </c>
      <c r="N14" s="65">
        <f>VLOOKUP($A14,'Return Data'!$B$7:$R$526,14,0)</f>
        <v>-2.3452999999999999</v>
      </c>
      <c r="O14" s="66">
        <f t="shared" si="13"/>
        <v>5</v>
      </c>
      <c r="P14" s="65">
        <f>VLOOKUP($A14,'Return Data'!$B$7:$R$526,15,0)</f>
        <v>6.3624000000000001</v>
      </c>
      <c r="Q14" s="66">
        <f t="shared" si="4"/>
        <v>2</v>
      </c>
      <c r="R14" s="65">
        <f>VLOOKUP($A14,'Return Data'!$B$7:$R$526,16,0)</f>
        <v>9.7349999999999994</v>
      </c>
      <c r="S14" s="67">
        <f t="shared" si="4"/>
        <v>7</v>
      </c>
    </row>
    <row r="15" spans="1:19" s="68" customFormat="1" x14ac:dyDescent="0.3">
      <c r="A15" s="63" t="s">
        <v>18</v>
      </c>
      <c r="B15" s="64">
        <f>VLOOKUP($A15,'Return Data'!$B$7:$R$526,3,0)</f>
        <v>43999</v>
      </c>
      <c r="C15" s="65">
        <f>VLOOKUP($A15,'Return Data'!$B$7:$R$526,4,0)</f>
        <v>31.425000000000001</v>
      </c>
      <c r="D15" s="65">
        <f>VLOOKUP($A15,'Return Data'!$B$7:$R$526,10,0)</f>
        <v>7.6345999999999998</v>
      </c>
      <c r="E15" s="66">
        <f t="shared" si="0"/>
        <v>9</v>
      </c>
      <c r="F15" s="65">
        <f>VLOOKUP($A15,'Return Data'!$B$7:$R$526,11,0)</f>
        <v>-17.3809</v>
      </c>
      <c r="G15" s="66">
        <f t="shared" ref="G15:I15" si="20">RANK(F15,F$8:F$23,0)</f>
        <v>9</v>
      </c>
      <c r="H15" s="65">
        <f>VLOOKUP($A15,'Return Data'!$B$7:$R$526,12,0)</f>
        <v>-9.0027000000000008</v>
      </c>
      <c r="I15" s="66">
        <f t="shared" si="20"/>
        <v>9</v>
      </c>
      <c r="J15" s="65">
        <f>VLOOKUP($A15,'Return Data'!$B$7:$R$526,13,0)</f>
        <v>-16.110499999999998</v>
      </c>
      <c r="K15" s="66">
        <f t="shared" ref="K15" si="21">RANK(J15,J$8:J$23,0)</f>
        <v>10</v>
      </c>
      <c r="L15" s="65">
        <f>VLOOKUP($A15,'Return Data'!$B$7:$R$526,17,0)</f>
        <v>-8.7355</v>
      </c>
      <c r="M15" s="66">
        <f t="shared" ref="M15" si="22">RANK(L15,L$8:L$23,0)</f>
        <v>6</v>
      </c>
      <c r="N15" s="65">
        <f>VLOOKUP($A15,'Return Data'!$B$7:$R$526,14,0)</f>
        <v>-4.0377000000000001</v>
      </c>
      <c r="O15" s="66">
        <f t="shared" si="13"/>
        <v>7</v>
      </c>
      <c r="P15" s="65">
        <f>VLOOKUP($A15,'Return Data'!$B$7:$R$526,15,0)</f>
        <v>5.8544999999999998</v>
      </c>
      <c r="Q15" s="66">
        <f t="shared" si="4"/>
        <v>3</v>
      </c>
      <c r="R15" s="65">
        <f>VLOOKUP($A15,'Return Data'!$B$7:$R$526,16,0)</f>
        <v>13.418699999999999</v>
      </c>
      <c r="S15" s="67">
        <f t="shared" si="4"/>
        <v>1</v>
      </c>
    </row>
    <row r="16" spans="1:19" s="68" customFormat="1" x14ac:dyDescent="0.3">
      <c r="A16" s="63" t="s">
        <v>19</v>
      </c>
      <c r="B16" s="64">
        <f>VLOOKUP($A16,'Return Data'!$B$7:$R$526,3,0)</f>
        <v>43999</v>
      </c>
      <c r="C16" s="65">
        <f>VLOOKUP($A16,'Return Data'!$B$7:$R$526,4,0)</f>
        <v>64.913200000000003</v>
      </c>
      <c r="D16" s="65">
        <f>VLOOKUP($A16,'Return Data'!$B$7:$R$526,10,0)</f>
        <v>6.8513999999999999</v>
      </c>
      <c r="E16" s="66">
        <f t="shared" si="0"/>
        <v>13</v>
      </c>
      <c r="F16" s="65">
        <f>VLOOKUP($A16,'Return Data'!$B$7:$R$526,11,0)</f>
        <v>-17.404199999999999</v>
      </c>
      <c r="G16" s="66">
        <f t="shared" ref="G16:I16" si="23">RANK(F16,F$8:F$23,0)</f>
        <v>10</v>
      </c>
      <c r="H16" s="65">
        <f>VLOOKUP($A16,'Return Data'!$B$7:$R$526,12,0)</f>
        <v>-9.2787000000000006</v>
      </c>
      <c r="I16" s="66">
        <f t="shared" si="23"/>
        <v>10</v>
      </c>
      <c r="J16" s="65">
        <f>VLOOKUP($A16,'Return Data'!$B$7:$R$526,13,0)</f>
        <v>-16.154699999999998</v>
      </c>
      <c r="K16" s="66">
        <f t="shared" ref="K16" si="24">RANK(J16,J$8:J$23,0)</f>
        <v>11</v>
      </c>
      <c r="L16" s="65">
        <f>VLOOKUP($A16,'Return Data'!$B$7:$R$526,17,0)</f>
        <v>-7.3449999999999998</v>
      </c>
      <c r="M16" s="66">
        <f t="shared" ref="M16" si="25">RANK(L16,L$8:L$23,0)</f>
        <v>5</v>
      </c>
      <c r="N16" s="65">
        <f>VLOOKUP($A16,'Return Data'!$B$7:$R$526,14,0)</f>
        <v>-1.3946000000000001</v>
      </c>
      <c r="O16" s="66">
        <f t="shared" si="13"/>
        <v>4</v>
      </c>
      <c r="P16" s="65">
        <f>VLOOKUP($A16,'Return Data'!$B$7:$R$526,15,0)</f>
        <v>4.4034000000000004</v>
      </c>
      <c r="Q16" s="66">
        <f t="shared" si="4"/>
        <v>5</v>
      </c>
      <c r="R16" s="65">
        <f>VLOOKUP($A16,'Return Data'!$B$7:$R$526,16,0)</f>
        <v>8.9117999999999995</v>
      </c>
      <c r="S16" s="67">
        <f t="shared" si="4"/>
        <v>8</v>
      </c>
    </row>
    <row r="17" spans="1:19" s="68" customFormat="1" x14ac:dyDescent="0.3">
      <c r="A17" s="63" t="s">
        <v>20</v>
      </c>
      <c r="B17" s="64">
        <f>VLOOKUP($A17,'Return Data'!$B$7:$R$526,3,0)</f>
        <v>43999</v>
      </c>
      <c r="C17" s="65">
        <f>VLOOKUP($A17,'Return Data'!$B$7:$R$526,4,0)</f>
        <v>43.29</v>
      </c>
      <c r="D17" s="65">
        <f>VLOOKUP($A17,'Return Data'!$B$7:$R$526,10,0)</f>
        <v>10.5465</v>
      </c>
      <c r="E17" s="66">
        <f t="shared" si="0"/>
        <v>5</v>
      </c>
      <c r="F17" s="65">
        <f>VLOOKUP($A17,'Return Data'!$B$7:$R$526,11,0)</f>
        <v>-18.612500000000001</v>
      </c>
      <c r="G17" s="66">
        <f t="shared" ref="G17:I17" si="26">RANK(F17,F$8:F$23,0)</f>
        <v>12</v>
      </c>
      <c r="H17" s="65">
        <f>VLOOKUP($A17,'Return Data'!$B$7:$R$526,12,0)</f>
        <v>-15.2174</v>
      </c>
      <c r="I17" s="66">
        <f t="shared" si="26"/>
        <v>14</v>
      </c>
      <c r="J17" s="65">
        <f>VLOOKUP($A17,'Return Data'!$B$7:$R$526,13,0)</f>
        <v>-20.945900000000002</v>
      </c>
      <c r="K17" s="66">
        <f t="shared" ref="K17" si="27">RANK(J17,J$8:J$23,0)</f>
        <v>13</v>
      </c>
      <c r="L17" s="65">
        <f>VLOOKUP($A17,'Return Data'!$B$7:$R$526,17,0)</f>
        <v>-9.6539000000000001</v>
      </c>
      <c r="M17" s="66">
        <f t="shared" ref="M17" si="28">RANK(L17,L$8:L$23,0)</f>
        <v>7</v>
      </c>
      <c r="N17" s="65">
        <f>VLOOKUP($A17,'Return Data'!$B$7:$R$526,14,0)</f>
        <v>-4.3621999999999996</v>
      </c>
      <c r="O17" s="66">
        <f t="shared" si="13"/>
        <v>8</v>
      </c>
      <c r="P17" s="65">
        <f>VLOOKUP($A17,'Return Data'!$B$7:$R$526,15,0)</f>
        <v>2.7138</v>
      </c>
      <c r="Q17" s="66">
        <f t="shared" si="4"/>
        <v>8</v>
      </c>
      <c r="R17" s="65">
        <f>VLOOKUP($A17,'Return Data'!$B$7:$R$526,16,0)</f>
        <v>10.811199999999999</v>
      </c>
      <c r="S17" s="67">
        <f t="shared" si="4"/>
        <v>5</v>
      </c>
    </row>
    <row r="18" spans="1:19" s="68" customFormat="1" x14ac:dyDescent="0.3">
      <c r="A18" s="63" t="s">
        <v>21</v>
      </c>
      <c r="B18" s="64">
        <f>VLOOKUP($A18,'Return Data'!$B$7:$R$526,3,0)</f>
        <v>43999</v>
      </c>
      <c r="C18" s="65">
        <f>VLOOKUP($A18,'Return Data'!$B$7:$R$526,4,0)</f>
        <v>124.90689999999999</v>
      </c>
      <c r="D18" s="65">
        <f>VLOOKUP($A18,'Return Data'!$B$7:$R$526,10,0)</f>
        <v>12.8452</v>
      </c>
      <c r="E18" s="66">
        <f t="shared" si="0"/>
        <v>3</v>
      </c>
      <c r="F18" s="65">
        <f>VLOOKUP($A18,'Return Data'!$B$7:$R$526,11,0)</f>
        <v>-14.861000000000001</v>
      </c>
      <c r="G18" s="66">
        <f t="shared" ref="G18:I18" si="29">RANK(F18,F$8:F$23,0)</f>
        <v>5</v>
      </c>
      <c r="H18" s="65">
        <f>VLOOKUP($A18,'Return Data'!$B$7:$R$526,12,0)</f>
        <v>-5.3376000000000001</v>
      </c>
      <c r="I18" s="66">
        <f t="shared" si="29"/>
        <v>6</v>
      </c>
      <c r="J18" s="65">
        <f>VLOOKUP($A18,'Return Data'!$B$7:$R$526,13,0)</f>
        <v>-10.348599999999999</v>
      </c>
      <c r="K18" s="66">
        <f t="shared" ref="K18" si="30">RANK(J18,J$8:J$23,0)</f>
        <v>5</v>
      </c>
      <c r="L18" s="65">
        <f>VLOOKUP($A18,'Return Data'!$B$7:$R$526,17,0)</f>
        <v>-6.7793999999999999</v>
      </c>
      <c r="M18" s="66">
        <f t="shared" ref="M18" si="31">RANK(L18,L$8:L$23,0)</f>
        <v>4</v>
      </c>
      <c r="N18" s="65">
        <f>VLOOKUP($A18,'Return Data'!$B$7:$R$526,14,0)</f>
        <v>-0.81059999999999999</v>
      </c>
      <c r="O18" s="66">
        <f t="shared" si="13"/>
        <v>3</v>
      </c>
      <c r="P18" s="65">
        <f>VLOOKUP($A18,'Return Data'!$B$7:$R$526,15,0)</f>
        <v>7.6756000000000002</v>
      </c>
      <c r="Q18" s="66">
        <f t="shared" si="4"/>
        <v>1</v>
      </c>
      <c r="R18" s="65">
        <f>VLOOKUP($A18,'Return Data'!$B$7:$R$526,16,0)</f>
        <v>12.8324</v>
      </c>
      <c r="S18" s="67">
        <f t="shared" si="4"/>
        <v>2</v>
      </c>
    </row>
    <row r="19" spans="1:19" s="68" customFormat="1" x14ac:dyDescent="0.3">
      <c r="A19" s="63" t="s">
        <v>22</v>
      </c>
      <c r="B19" s="64">
        <f>VLOOKUP($A19,'Return Data'!$B$7:$R$526,3,0)</f>
        <v>43999</v>
      </c>
      <c r="C19" s="65">
        <f>VLOOKUP($A19,'Return Data'!$B$7:$R$526,4,0)</f>
        <v>9.0058000000000007</v>
      </c>
      <c r="D19" s="65">
        <f>VLOOKUP($A19,'Return Data'!$B$7:$R$526,10,0)</f>
        <v>7.4715999999999996</v>
      </c>
      <c r="E19" s="66">
        <f t="shared" si="0"/>
        <v>11</v>
      </c>
      <c r="F19" s="65">
        <f>VLOOKUP($A19,'Return Data'!$B$7:$R$526,11,0)</f>
        <v>-15.901999999999999</v>
      </c>
      <c r="G19" s="66">
        <f t="shared" ref="G19:I19" si="32">RANK(F19,F$8:F$23,0)</f>
        <v>7</v>
      </c>
      <c r="H19" s="65">
        <f>VLOOKUP($A19,'Return Data'!$B$7:$R$526,12,0)</f>
        <v>-4.8666</v>
      </c>
      <c r="I19" s="66">
        <f t="shared" si="32"/>
        <v>5</v>
      </c>
      <c r="J19" s="65">
        <f>VLOOKUP($A19,'Return Data'!$B$7:$R$526,13,0)</f>
        <v>-9.1452000000000009</v>
      </c>
      <c r="K19" s="66">
        <f t="shared" ref="K19" si="33">RANK(J19,J$8:J$23,0)</f>
        <v>4</v>
      </c>
      <c r="L19" s="65"/>
      <c r="M19" s="66"/>
      <c r="N19" s="65"/>
      <c r="O19" s="66"/>
      <c r="P19" s="65"/>
      <c r="Q19" s="66"/>
      <c r="R19" s="65">
        <f>VLOOKUP($A19,'Return Data'!$B$7:$R$526,16,0)</f>
        <v>-5.2770999999999999</v>
      </c>
      <c r="S19" s="67">
        <f t="shared" si="4"/>
        <v>14</v>
      </c>
    </row>
    <row r="20" spans="1:19" s="68" customFormat="1" x14ac:dyDescent="0.3">
      <c r="A20" s="63" t="s">
        <v>23</v>
      </c>
      <c r="B20" s="64">
        <f>VLOOKUP($A20,'Return Data'!$B$7:$R$526,3,0)</f>
        <v>43999</v>
      </c>
      <c r="C20" s="65">
        <f>VLOOKUP($A20,'Return Data'!$B$7:$R$526,4,0)</f>
        <v>8.8153000000000006</v>
      </c>
      <c r="D20" s="65">
        <f>VLOOKUP($A20,'Return Data'!$B$7:$R$526,10,0)</f>
        <v>7.6218000000000004</v>
      </c>
      <c r="E20" s="66">
        <f t="shared" si="0"/>
        <v>10</v>
      </c>
      <c r="F20" s="65">
        <f>VLOOKUP($A20,'Return Data'!$B$7:$R$526,11,0)</f>
        <v>-14.6549</v>
      </c>
      <c r="G20" s="66">
        <f t="shared" ref="G20:I20" si="34">RANK(F20,F$8:F$23,0)</f>
        <v>4</v>
      </c>
      <c r="H20" s="65">
        <f>VLOOKUP($A20,'Return Data'!$B$7:$R$526,12,0)</f>
        <v>-4.4370000000000003</v>
      </c>
      <c r="I20" s="66">
        <f t="shared" si="34"/>
        <v>4</v>
      </c>
      <c r="J20" s="65">
        <f>VLOOKUP($A20,'Return Data'!$B$7:$R$526,13,0)</f>
        <v>-8.0771999999999995</v>
      </c>
      <c r="K20" s="66">
        <f t="shared" ref="K20" si="35">RANK(J20,J$8:J$23,0)</f>
        <v>1</v>
      </c>
      <c r="L20" s="65"/>
      <c r="M20" s="66"/>
      <c r="N20" s="65"/>
      <c r="O20" s="66"/>
      <c r="P20" s="65"/>
      <c r="Q20" s="66"/>
      <c r="R20" s="65">
        <f>VLOOKUP($A20,'Return Data'!$B$7:$R$526,16,0)</f>
        <v>-6.5073999999999996</v>
      </c>
      <c r="S20" s="67">
        <f t="shared" si="4"/>
        <v>16</v>
      </c>
    </row>
    <row r="21" spans="1:19" s="68" customFormat="1" x14ac:dyDescent="0.3">
      <c r="A21" s="63" t="s">
        <v>24</v>
      </c>
      <c r="B21" s="64">
        <f>VLOOKUP($A21,'Return Data'!$B$7:$R$526,3,0)</f>
        <v>43999</v>
      </c>
      <c r="C21" s="65">
        <f>VLOOKUP($A21,'Return Data'!$B$7:$R$526,4,0)</f>
        <v>196.0633</v>
      </c>
      <c r="D21" s="65">
        <f>VLOOKUP($A21,'Return Data'!$B$7:$R$526,10,0)</f>
        <v>7.2004999999999999</v>
      </c>
      <c r="E21" s="66">
        <f t="shared" si="0"/>
        <v>12</v>
      </c>
      <c r="F21" s="65">
        <f>VLOOKUP($A21,'Return Data'!$B$7:$R$526,11,0)</f>
        <v>-22.4529</v>
      </c>
      <c r="G21" s="66">
        <f t="shared" ref="G21:I21" si="36">RANK(F21,F$8:F$23,0)</f>
        <v>15</v>
      </c>
      <c r="H21" s="65">
        <f>VLOOKUP($A21,'Return Data'!$B$7:$R$526,12,0)</f>
        <v>-16.823599999999999</v>
      </c>
      <c r="I21" s="66">
        <f t="shared" si="36"/>
        <v>15</v>
      </c>
      <c r="J21" s="65">
        <f>VLOOKUP($A21,'Return Data'!$B$7:$R$526,13,0)</f>
        <v>-24.544</v>
      </c>
      <c r="K21" s="66">
        <f t="shared" ref="K21" si="37">RANK(J21,J$8:J$23,0)</f>
        <v>15</v>
      </c>
      <c r="L21" s="65">
        <f>VLOOKUP($A21,'Return Data'!$B$7:$R$526,17,0)</f>
        <v>-15.2906</v>
      </c>
      <c r="M21" s="66">
        <f t="shared" ref="M21" si="38">RANK(L21,L$8:L$23,0)</f>
        <v>10</v>
      </c>
      <c r="N21" s="65">
        <f>VLOOKUP($A21,'Return Data'!$B$7:$R$526,14,0)</f>
        <v>-7.9225000000000003</v>
      </c>
      <c r="O21" s="66">
        <f>RANK(N21,N$8:N$23,0)</f>
        <v>9</v>
      </c>
      <c r="P21" s="65">
        <f>VLOOKUP($A21,'Return Data'!$B$7:$R$526,15,0)</f>
        <v>1.5399</v>
      </c>
      <c r="Q21" s="66">
        <f t="shared" si="4"/>
        <v>10</v>
      </c>
      <c r="R21" s="65">
        <f>VLOOKUP($A21,'Return Data'!$B$7:$R$526,16,0)</f>
        <v>6.1119000000000003</v>
      </c>
      <c r="S21" s="67">
        <f t="shared" si="4"/>
        <v>11</v>
      </c>
    </row>
    <row r="22" spans="1:19" s="68" customFormat="1" x14ac:dyDescent="0.3">
      <c r="A22" s="63" t="s">
        <v>25</v>
      </c>
      <c r="B22" s="64">
        <f>VLOOKUP($A22,'Return Data'!$B$7:$R$526,3,0)</f>
        <v>43999</v>
      </c>
      <c r="C22" s="65">
        <f>VLOOKUP($A22,'Return Data'!$B$7:$R$526,4,0)</f>
        <v>9.36</v>
      </c>
      <c r="D22" s="65">
        <f>VLOOKUP($A22,'Return Data'!$B$7:$R$526,10,0)</f>
        <v>14.9877</v>
      </c>
      <c r="E22" s="66">
        <f t="shared" si="0"/>
        <v>2</v>
      </c>
      <c r="F22" s="65">
        <f>VLOOKUP($A22,'Return Data'!$B$7:$R$526,11,0)</f>
        <v>-13.573399999999999</v>
      </c>
      <c r="G22" s="66">
        <f t="shared" ref="G22:I22" si="39">RANK(F22,F$8:F$23,0)</f>
        <v>2</v>
      </c>
      <c r="H22" s="65">
        <f>VLOOKUP($A22,'Return Data'!$B$7:$R$526,12,0)</f>
        <v>-4.2945000000000002</v>
      </c>
      <c r="I22" s="66">
        <f t="shared" si="39"/>
        <v>3</v>
      </c>
      <c r="J22" s="65">
        <f>VLOOKUP($A22,'Return Data'!$B$7:$R$526,13,0)</f>
        <v>-11.4475</v>
      </c>
      <c r="K22" s="66">
        <f t="shared" ref="K22" si="40">RANK(J22,J$8:J$23,0)</f>
        <v>6</v>
      </c>
      <c r="L22" s="65"/>
      <c r="M22" s="66"/>
      <c r="N22" s="65"/>
      <c r="O22" s="66"/>
      <c r="P22" s="65"/>
      <c r="Q22" s="66"/>
      <c r="R22" s="65">
        <f>VLOOKUP($A22,'Return Data'!$B$7:$R$526,16,0)</f>
        <v>-4.2192999999999996</v>
      </c>
      <c r="S22" s="67">
        <f t="shared" si="4"/>
        <v>13</v>
      </c>
    </row>
    <row r="23" spans="1:19" s="68" customFormat="1" x14ac:dyDescent="0.3">
      <c r="A23" s="63" t="s">
        <v>26</v>
      </c>
      <c r="B23" s="64">
        <f>VLOOKUP($A23,'Return Data'!$B$7:$R$526,3,0)</f>
        <v>43999</v>
      </c>
      <c r="C23" s="65">
        <f>VLOOKUP($A23,'Return Data'!$B$7:$R$526,4,0)</f>
        <v>58.027299999999997</v>
      </c>
      <c r="D23" s="65">
        <f>VLOOKUP($A23,'Return Data'!$B$7:$R$526,10,0)</f>
        <v>8.9258000000000006</v>
      </c>
      <c r="E23" s="66">
        <f t="shared" si="0"/>
        <v>6</v>
      </c>
      <c r="F23" s="65">
        <f>VLOOKUP($A23,'Return Data'!$B$7:$R$526,11,0)</f>
        <v>-13.655099999999999</v>
      </c>
      <c r="G23" s="66">
        <f t="shared" ref="G23:I23" si="41">RANK(F23,F$8:F$23,0)</f>
        <v>3</v>
      </c>
      <c r="H23" s="65">
        <f>VLOOKUP($A23,'Return Data'!$B$7:$R$526,12,0)</f>
        <v>-3.6848000000000001</v>
      </c>
      <c r="I23" s="66">
        <f t="shared" si="41"/>
        <v>2</v>
      </c>
      <c r="J23" s="65">
        <f>VLOOKUP($A23,'Return Data'!$B$7:$R$526,13,0)</f>
        <v>-8.2371999999999996</v>
      </c>
      <c r="K23" s="66">
        <f t="shared" ref="K23" si="42">RANK(J23,J$8:J$23,0)</f>
        <v>2</v>
      </c>
      <c r="L23" s="65">
        <f>VLOOKUP($A23,'Return Data'!$B$7:$R$526,17,0)</f>
        <v>-3.7042999999999999</v>
      </c>
      <c r="M23" s="66">
        <f t="shared" ref="M23" si="43">RANK(L23,L$8:L$23,0)</f>
        <v>1</v>
      </c>
      <c r="N23" s="65">
        <f>VLOOKUP($A23,'Return Data'!$B$7:$R$526,14,0)</f>
        <v>1.6415999999999999</v>
      </c>
      <c r="O23" s="66">
        <f>RANK(N23,N$8:N$23,0)</f>
        <v>1</v>
      </c>
      <c r="P23" s="65">
        <f>VLOOKUP($A23,'Return Data'!$B$7:$R$526,15,0)</f>
        <v>4.1031000000000004</v>
      </c>
      <c r="Q23" s="66">
        <f t="shared" si="4"/>
        <v>6</v>
      </c>
      <c r="R23" s="65">
        <f>VLOOKUP($A23,'Return Data'!$B$7:$R$526,16,0)</f>
        <v>8.1439000000000004</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8.4572062500000005</v>
      </c>
      <c r="E25" s="74"/>
      <c r="F25" s="75">
        <f>AVERAGE(F8:F23)</f>
        <v>-16.615656249999997</v>
      </c>
      <c r="G25" s="74"/>
      <c r="H25" s="75">
        <f>AVERAGE(H8:H23)</f>
        <v>-9.1690375</v>
      </c>
      <c r="I25" s="74"/>
      <c r="J25" s="75">
        <f>AVERAGE(J8:J23)</f>
        <v>-15.412806249999999</v>
      </c>
      <c r="K25" s="74"/>
      <c r="L25" s="75">
        <f>AVERAGE(L8:L23)</f>
        <v>-10.148916666666667</v>
      </c>
      <c r="M25" s="74"/>
      <c r="N25" s="75">
        <f>AVERAGE(N8:N23)</f>
        <v>-4.0805583333333333</v>
      </c>
      <c r="O25" s="74"/>
      <c r="P25" s="75">
        <f>AVERAGE(P8:P23)</f>
        <v>4.0546909090909091</v>
      </c>
      <c r="Q25" s="74"/>
      <c r="R25" s="75">
        <f>AVERAGE(R8:R23)</f>
        <v>5.7258874999999998</v>
      </c>
      <c r="S25" s="76"/>
    </row>
    <row r="26" spans="1:19" s="68" customFormat="1" x14ac:dyDescent="0.3">
      <c r="A26" s="73" t="s">
        <v>28</v>
      </c>
      <c r="B26" s="74"/>
      <c r="C26" s="74"/>
      <c r="D26" s="75">
        <f>MIN(D8:D23)</f>
        <v>-0.3619</v>
      </c>
      <c r="E26" s="74"/>
      <c r="F26" s="75">
        <f>MIN(F8:F23)</f>
        <v>-23.069199999999999</v>
      </c>
      <c r="G26" s="74"/>
      <c r="H26" s="75">
        <f>MIN(H8:H23)</f>
        <v>-18.152899999999999</v>
      </c>
      <c r="I26" s="74"/>
      <c r="J26" s="75">
        <f>MIN(J8:J23)</f>
        <v>-27.387499999999999</v>
      </c>
      <c r="K26" s="74"/>
      <c r="L26" s="75">
        <f>MIN(L8:L23)</f>
        <v>-19.301200000000001</v>
      </c>
      <c r="M26" s="74"/>
      <c r="N26" s="75">
        <f>MIN(N8:N23)</f>
        <v>-10.2013</v>
      </c>
      <c r="O26" s="74"/>
      <c r="P26" s="75">
        <f>MIN(P8:P23)</f>
        <v>1.3314999999999999</v>
      </c>
      <c r="Q26" s="74"/>
      <c r="R26" s="75">
        <f>MIN(R8:R23)</f>
        <v>-6.5073999999999996</v>
      </c>
      <c r="S26" s="76"/>
    </row>
    <row r="27" spans="1:19" s="68" customFormat="1" ht="15" thickBot="1" x14ac:dyDescent="0.35">
      <c r="A27" s="77" t="s">
        <v>29</v>
      </c>
      <c r="B27" s="78"/>
      <c r="C27" s="78"/>
      <c r="D27" s="79">
        <f>MAX(D8:D23)</f>
        <v>20.008600000000001</v>
      </c>
      <c r="E27" s="78"/>
      <c r="F27" s="79">
        <f>MAX(F8:F23)</f>
        <v>-7.3612000000000002</v>
      </c>
      <c r="G27" s="78"/>
      <c r="H27" s="79">
        <f>MAX(H8:H23)</f>
        <v>-3.4356</v>
      </c>
      <c r="I27" s="78"/>
      <c r="J27" s="79">
        <f>MAX(J8:J23)</f>
        <v>-8.0771999999999995</v>
      </c>
      <c r="K27" s="78"/>
      <c r="L27" s="79">
        <f>MAX(L8:L23)</f>
        <v>-3.7042999999999999</v>
      </c>
      <c r="M27" s="78"/>
      <c r="N27" s="79">
        <f>MAX(N8:N23)</f>
        <v>1.6415999999999999</v>
      </c>
      <c r="O27" s="78"/>
      <c r="P27" s="79">
        <f>MAX(P8:P23)</f>
        <v>7.6756000000000002</v>
      </c>
      <c r="Q27" s="78"/>
      <c r="R27" s="79">
        <f>MAX(R8:R23)</f>
        <v>13.418699999999999</v>
      </c>
      <c r="S27" s="80"/>
    </row>
    <row r="28" spans="1:19" x14ac:dyDescent="0.3">
      <c r="A28" s="113" t="s">
        <v>435</v>
      </c>
    </row>
    <row r="29" spans="1:19" x14ac:dyDescent="0.3">
      <c r="A29" s="14" t="s">
        <v>342</v>
      </c>
    </row>
  </sheetData>
  <sheetProtection algorithmName="SHA-512" hashValue="n43V+wKEmn0nnV4rBrJqPUDRqFAuJ+86aUUpHFfR6w0GoPWyhaY3fP3AI92j3WGYZIi1UvRpehZdpmPw3sT1lw==" saltValue="wCV07wbobSkqsEJDNKnHN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30" t="s">
        <v>349</v>
      </c>
    </row>
    <row r="3" spans="1:20" ht="15" thickBot="1" x14ac:dyDescent="0.35">
      <c r="A3" s="131"/>
    </row>
    <row r="4" spans="1:20" ht="15" thickBot="1" x14ac:dyDescent="0.35"/>
    <row r="5" spans="1:20" x14ac:dyDescent="0.3">
      <c r="A5" s="29" t="s">
        <v>344</v>
      </c>
      <c r="B5" s="128" t="s">
        <v>8</v>
      </c>
      <c r="C5" s="128" t="s">
        <v>9</v>
      </c>
      <c r="D5" s="134" t="s">
        <v>1</v>
      </c>
      <c r="E5" s="134"/>
      <c r="F5" s="134" t="s">
        <v>2</v>
      </c>
      <c r="G5" s="134"/>
      <c r="H5" s="134" t="s">
        <v>3</v>
      </c>
      <c r="I5" s="134"/>
      <c r="J5" s="134" t="s">
        <v>4</v>
      </c>
      <c r="K5" s="134"/>
      <c r="L5" s="134" t="s">
        <v>384</v>
      </c>
      <c r="M5" s="134"/>
      <c r="N5" s="134" t="s">
        <v>5</v>
      </c>
      <c r="O5" s="134"/>
      <c r="P5" s="134" t="s">
        <v>6</v>
      </c>
      <c r="Q5" s="134"/>
      <c r="R5" s="132" t="s">
        <v>46</v>
      </c>
      <c r="S5" s="133"/>
      <c r="T5" s="12"/>
    </row>
    <row r="6" spans="1:20" x14ac:dyDescent="0.3">
      <c r="A6" s="17" t="s">
        <v>7</v>
      </c>
      <c r="B6" s="129"/>
      <c r="C6" s="129"/>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Data'!$B$7:$R$526,3,0)</f>
        <v>43999</v>
      </c>
      <c r="C8" s="65">
        <f>VLOOKUP($A8,'Return Data'!$B$7:$R$526,4,0)</f>
        <v>37.703499999999998</v>
      </c>
      <c r="D8" s="65">
        <f>VLOOKUP($A8,'Return Data'!$B$7:$R$526,10,0)</f>
        <v>8.4777000000000005</v>
      </c>
      <c r="E8" s="66">
        <f>RANK(D8,D$8:D$23,0)</f>
        <v>7</v>
      </c>
      <c r="F8" s="65">
        <f>VLOOKUP($A8,'Return Data'!$B$7:$R$526,11,0)</f>
        <v>-18.031400000000001</v>
      </c>
      <c r="G8" s="66">
        <f>RANK(F8,F$8:F$23,0)</f>
        <v>11</v>
      </c>
      <c r="H8" s="65">
        <f>VLOOKUP($A8,'Return Data'!$B$7:$R$526,12,0)</f>
        <v>-15.727499999999999</v>
      </c>
      <c r="I8" s="66">
        <f>RANK(H8,H$8:H$23,0)</f>
        <v>14</v>
      </c>
      <c r="J8" s="65">
        <f>VLOOKUP($A8,'Return Data'!$B$7:$R$526,13,0)</f>
        <v>-24.1296</v>
      </c>
      <c r="K8" s="66">
        <f>RANK(J8,J$8:J$23,0)</f>
        <v>14</v>
      </c>
      <c r="L8" s="65">
        <f>VLOOKUP($A8,'Return Data'!$B$7:$R$526,17,0)</f>
        <v>-20.212700000000002</v>
      </c>
      <c r="M8" s="66">
        <f>RANK(L8,L$8:L$23,0)</f>
        <v>12</v>
      </c>
      <c r="N8" s="65">
        <f>VLOOKUP($A8,'Return Data'!$B$7:$R$526,14,0)</f>
        <v>-11.2636</v>
      </c>
      <c r="O8" s="66">
        <f>RANK(N8,N$8:N$23,0)</f>
        <v>12</v>
      </c>
      <c r="P8" s="65">
        <f>VLOOKUP($A8,'Return Data'!$B$7:$R$526,15,0)</f>
        <v>1.0224</v>
      </c>
      <c r="Q8" s="66">
        <f>RANK(P8,P$8:P$23,0)</f>
        <v>9</v>
      </c>
      <c r="R8" s="65">
        <f>VLOOKUP($A8,'Return Data'!$B$7:$R$526,16,0)</f>
        <v>11.4596</v>
      </c>
      <c r="S8" s="67">
        <f>RANK(R8,R$8:R$23,0)</f>
        <v>8</v>
      </c>
    </row>
    <row r="9" spans="1:20" x14ac:dyDescent="0.3">
      <c r="A9" s="63" t="s">
        <v>31</v>
      </c>
      <c r="B9" s="64">
        <f>VLOOKUP($A9,'Return Data'!$B$7:$R$526,3,0)</f>
        <v>43999</v>
      </c>
      <c r="C9" s="65">
        <f>VLOOKUP($A9,'Return Data'!$B$7:$R$526,4,0)</f>
        <v>227.93600000000001</v>
      </c>
      <c r="D9" s="65">
        <f>VLOOKUP($A9,'Return Data'!$B$7:$R$526,10,0)</f>
        <v>10.285</v>
      </c>
      <c r="E9" s="66">
        <f t="shared" ref="E9:E23" si="0">RANK(D9,D$8:D$23,0)</f>
        <v>5</v>
      </c>
      <c r="F9" s="65">
        <f>VLOOKUP($A9,'Return Data'!$B$7:$R$526,11,0)</f>
        <v>-19.616599999999998</v>
      </c>
      <c r="G9" s="66">
        <f t="shared" ref="G9:G23" si="1">RANK(F9,F$8:F$23,0)</f>
        <v>14</v>
      </c>
      <c r="H9" s="65">
        <f>VLOOKUP($A9,'Return Data'!$B$7:$R$526,12,0)</f>
        <v>-13.358700000000001</v>
      </c>
      <c r="I9" s="66">
        <f t="shared" ref="I9:I23" si="2">RANK(H9,H$8:H$23,0)</f>
        <v>12</v>
      </c>
      <c r="J9" s="65">
        <f>VLOOKUP($A9,'Return Data'!$B$7:$R$526,13,0)</f>
        <v>-20.822800000000001</v>
      </c>
      <c r="K9" s="66">
        <f t="shared" ref="K9:K23" si="3">RANK(J9,J$8:J$23,0)</f>
        <v>12</v>
      </c>
      <c r="L9" s="65">
        <f>VLOOKUP($A9,'Return Data'!$B$7:$R$526,17,0)</f>
        <v>-11.652699999999999</v>
      </c>
      <c r="M9" s="66">
        <f t="shared" ref="M9:M23" si="4">RANK(L9,L$8:L$23,0)</f>
        <v>8</v>
      </c>
      <c r="N9" s="65">
        <f>VLOOKUP($A9,'Return Data'!$B$7:$R$526,14,0)</f>
        <v>-3.7490000000000001</v>
      </c>
      <c r="O9" s="66">
        <f t="shared" ref="O9:O23" si="5">RANK(N9,N$8:N$23,0)</f>
        <v>6</v>
      </c>
      <c r="P9" s="65">
        <f>VLOOKUP($A9,'Return Data'!$B$7:$R$526,15,0)</f>
        <v>3.3144</v>
      </c>
      <c r="Q9" s="66">
        <f t="shared" ref="Q9:Q23" si="6">RANK(P9,P$8:P$23,0)</f>
        <v>6</v>
      </c>
      <c r="R9" s="65">
        <f>VLOOKUP($A9,'Return Data'!$B$7:$R$526,16,0)</f>
        <v>12.576700000000001</v>
      </c>
      <c r="S9" s="67">
        <f t="shared" ref="S9:S23" si="7">RANK(R9,R$8:R$23,0)</f>
        <v>6</v>
      </c>
    </row>
    <row r="10" spans="1:20" x14ac:dyDescent="0.3">
      <c r="A10" s="63" t="s">
        <v>32</v>
      </c>
      <c r="B10" s="64">
        <f>VLOOKUP($A10,'Return Data'!$B$7:$R$526,3,0)</f>
        <v>43999</v>
      </c>
      <c r="C10" s="65">
        <f>VLOOKUP($A10,'Return Data'!$B$7:$R$526,4,0)</f>
        <v>130.66</v>
      </c>
      <c r="D10" s="65">
        <f>VLOOKUP($A10,'Return Data'!$B$7:$R$526,10,0)</f>
        <v>19.8386</v>
      </c>
      <c r="E10" s="66">
        <f t="shared" si="0"/>
        <v>1</v>
      </c>
      <c r="F10" s="65">
        <f>VLOOKUP($A10,'Return Data'!$B$7:$R$526,11,0)</f>
        <v>-7.6151</v>
      </c>
      <c r="G10" s="66">
        <f t="shared" si="1"/>
        <v>1</v>
      </c>
      <c r="H10" s="65">
        <f>VLOOKUP($A10,'Return Data'!$B$7:$R$526,12,0)</f>
        <v>-3.8203999999999998</v>
      </c>
      <c r="I10" s="66">
        <f t="shared" si="2"/>
        <v>1</v>
      </c>
      <c r="J10" s="65">
        <f>VLOOKUP($A10,'Return Data'!$B$7:$R$526,13,0)</f>
        <v>-8.8905999999999992</v>
      </c>
      <c r="K10" s="66">
        <f t="shared" si="3"/>
        <v>2</v>
      </c>
      <c r="L10" s="65">
        <f>VLOOKUP($A10,'Return Data'!$B$7:$R$526,17,0)</f>
        <v>-5.1086999999999998</v>
      </c>
      <c r="M10" s="66">
        <f t="shared" si="4"/>
        <v>2</v>
      </c>
      <c r="N10" s="65">
        <f>VLOOKUP($A10,'Return Data'!$B$7:$R$526,14,0)</f>
        <v>-0.70299999999999996</v>
      </c>
      <c r="O10" s="66">
        <f t="shared" si="5"/>
        <v>2</v>
      </c>
      <c r="P10" s="65">
        <f>VLOOKUP($A10,'Return Data'!$B$7:$R$526,15,0)</f>
        <v>3.0604</v>
      </c>
      <c r="Q10" s="66">
        <f t="shared" si="6"/>
        <v>7</v>
      </c>
      <c r="R10" s="65">
        <f>VLOOKUP($A10,'Return Data'!$B$7:$R$526,16,0)</f>
        <v>17.607299999999999</v>
      </c>
      <c r="S10" s="67">
        <f t="shared" si="7"/>
        <v>1</v>
      </c>
    </row>
    <row r="11" spans="1:20" x14ac:dyDescent="0.3">
      <c r="A11" s="63" t="s">
        <v>33</v>
      </c>
      <c r="B11" s="64">
        <f>VLOOKUP($A11,'Return Data'!$B$7:$R$526,3,0)</f>
        <v>43999</v>
      </c>
      <c r="C11" s="65">
        <f>VLOOKUP($A11,'Return Data'!$B$7:$R$526,4,0)</f>
        <v>8.75</v>
      </c>
      <c r="D11" s="65">
        <f>VLOOKUP($A11,'Return Data'!$B$7:$R$526,10,0)</f>
        <v>3.673</v>
      </c>
      <c r="E11" s="66">
        <f t="shared" si="0"/>
        <v>14</v>
      </c>
      <c r="F11" s="65">
        <f>VLOOKUP($A11,'Return Data'!$B$7:$R$526,11,0)</f>
        <v>-15.1309</v>
      </c>
      <c r="G11" s="66">
        <f t="shared" si="1"/>
        <v>4</v>
      </c>
      <c r="H11" s="65">
        <f>VLOOKUP($A11,'Return Data'!$B$7:$R$526,12,0)</f>
        <v>-9.6074000000000002</v>
      </c>
      <c r="I11" s="66">
        <f t="shared" si="2"/>
        <v>9</v>
      </c>
      <c r="J11" s="65">
        <f>VLOOKUP($A11,'Return Data'!$B$7:$R$526,13,0)</f>
        <v>-15.213200000000001</v>
      </c>
      <c r="K11" s="66">
        <f t="shared" si="3"/>
        <v>8</v>
      </c>
      <c r="L11" s="65"/>
      <c r="M11" s="66"/>
      <c r="N11" s="65"/>
      <c r="O11" s="66"/>
      <c r="P11" s="65"/>
      <c r="Q11" s="66"/>
      <c r="R11" s="65">
        <f>VLOOKUP($A11,'Return Data'!$B$7:$R$526,16,0)</f>
        <v>-7.0465999999999998</v>
      </c>
      <c r="S11" s="67">
        <f t="shared" si="7"/>
        <v>15</v>
      </c>
    </row>
    <row r="12" spans="1:20" x14ac:dyDescent="0.3">
      <c r="A12" s="63" t="s">
        <v>34</v>
      </c>
      <c r="B12" s="64">
        <f>VLOOKUP($A12,'Return Data'!$B$7:$R$526,3,0)</f>
        <v>43999</v>
      </c>
      <c r="C12" s="65">
        <f>VLOOKUP($A12,'Return Data'!$B$7:$R$526,4,0)</f>
        <v>35.92</v>
      </c>
      <c r="D12" s="65">
        <f>VLOOKUP($A12,'Return Data'!$B$7:$R$526,10,0)</f>
        <v>-0.63619999999999999</v>
      </c>
      <c r="E12" s="66">
        <f t="shared" si="0"/>
        <v>16</v>
      </c>
      <c r="F12" s="65">
        <f>VLOOKUP($A12,'Return Data'!$B$7:$R$526,11,0)</f>
        <v>-23.476800000000001</v>
      </c>
      <c r="G12" s="66">
        <f t="shared" si="1"/>
        <v>16</v>
      </c>
      <c r="H12" s="65">
        <f>VLOOKUP($A12,'Return Data'!$B$7:$R$526,12,0)</f>
        <v>-18.8065</v>
      </c>
      <c r="I12" s="66">
        <f t="shared" si="2"/>
        <v>16</v>
      </c>
      <c r="J12" s="65">
        <f>VLOOKUP($A12,'Return Data'!$B$7:$R$526,13,0)</f>
        <v>-28.16</v>
      </c>
      <c r="K12" s="66">
        <f t="shared" si="3"/>
        <v>16</v>
      </c>
      <c r="L12" s="65">
        <f>VLOOKUP($A12,'Return Data'!$B$7:$R$526,17,0)</f>
        <v>-19.055399999999999</v>
      </c>
      <c r="M12" s="66">
        <f t="shared" si="4"/>
        <v>11</v>
      </c>
      <c r="N12" s="65">
        <f>VLOOKUP($A12,'Return Data'!$B$7:$R$526,14,0)</f>
        <v>-9.6933000000000007</v>
      </c>
      <c r="O12" s="66">
        <f t="shared" si="5"/>
        <v>11</v>
      </c>
      <c r="P12" s="65">
        <f>VLOOKUP($A12,'Return Data'!$B$7:$R$526,15,0)</f>
        <v>0.31530000000000002</v>
      </c>
      <c r="Q12" s="66">
        <f t="shared" si="6"/>
        <v>11</v>
      </c>
      <c r="R12" s="65">
        <f>VLOOKUP($A12,'Return Data'!$B$7:$R$526,16,0)</f>
        <v>10.9672</v>
      </c>
      <c r="S12" s="67">
        <f t="shared" si="7"/>
        <v>9</v>
      </c>
    </row>
    <row r="13" spans="1:20" x14ac:dyDescent="0.3">
      <c r="A13" s="63" t="s">
        <v>35</v>
      </c>
      <c r="B13" s="64">
        <f>VLOOKUP($A13,'Return Data'!$B$7:$R$526,3,0)</f>
        <v>43999</v>
      </c>
      <c r="C13" s="65">
        <f>VLOOKUP($A13,'Return Data'!$B$7:$R$526,4,0)</f>
        <v>9.8414999999999999</v>
      </c>
      <c r="D13" s="65">
        <f>VLOOKUP($A13,'Return Data'!$B$7:$R$526,10,0)</f>
        <v>7.5057</v>
      </c>
      <c r="E13" s="66">
        <f t="shared" si="0"/>
        <v>8</v>
      </c>
      <c r="F13" s="65">
        <f>VLOOKUP($A13,'Return Data'!$B$7:$R$526,11,0)</f>
        <v>-16.724499999999999</v>
      </c>
      <c r="G13" s="66">
        <f t="shared" si="1"/>
        <v>8</v>
      </c>
      <c r="H13" s="65">
        <f>VLOOKUP($A13,'Return Data'!$B$7:$R$526,12,0)</f>
        <v>-7.8226000000000004</v>
      </c>
      <c r="I13" s="66">
        <f t="shared" si="2"/>
        <v>7</v>
      </c>
      <c r="J13" s="65">
        <f>VLOOKUP($A13,'Return Data'!$B$7:$R$526,13,0)</f>
        <v>-15.2902</v>
      </c>
      <c r="K13" s="66">
        <f t="shared" si="3"/>
        <v>9</v>
      </c>
      <c r="L13" s="65">
        <f>VLOOKUP($A13,'Return Data'!$B$7:$R$526,17,0)</f>
        <v>-12.2944</v>
      </c>
      <c r="M13" s="66">
        <f t="shared" si="4"/>
        <v>9</v>
      </c>
      <c r="N13" s="65">
        <f>VLOOKUP($A13,'Return Data'!$B$7:$R$526,14,0)</f>
        <v>-9.6774000000000004</v>
      </c>
      <c r="O13" s="66">
        <f t="shared" si="5"/>
        <v>10</v>
      </c>
      <c r="P13" s="65"/>
      <c r="Q13" s="66"/>
      <c r="R13" s="65">
        <f>VLOOKUP($A13,'Return Data'!$B$7:$R$526,16,0)</f>
        <v>-0.33360000000000001</v>
      </c>
      <c r="S13" s="67">
        <f t="shared" si="7"/>
        <v>12</v>
      </c>
    </row>
    <row r="14" spans="1:20" x14ac:dyDescent="0.3">
      <c r="A14" s="63" t="s">
        <v>36</v>
      </c>
      <c r="B14" s="64">
        <f>VLOOKUP($A14,'Return Data'!$B$7:$R$526,3,0)</f>
        <v>43999</v>
      </c>
      <c r="C14" s="65">
        <f>VLOOKUP($A14,'Return Data'!$B$7:$R$526,4,0)</f>
        <v>217.43125474529299</v>
      </c>
      <c r="D14" s="65">
        <f>VLOOKUP($A14,'Return Data'!$B$7:$R$526,10,0)</f>
        <v>0.39400000000000002</v>
      </c>
      <c r="E14" s="66">
        <f t="shared" si="0"/>
        <v>15</v>
      </c>
      <c r="F14" s="65">
        <f>VLOOKUP($A14,'Return Data'!$B$7:$R$526,11,0)</f>
        <v>-19.337299999999999</v>
      </c>
      <c r="G14" s="66">
        <f t="shared" si="1"/>
        <v>13</v>
      </c>
      <c r="H14" s="65">
        <f>VLOOKUP($A14,'Return Data'!$B$7:$R$526,12,0)</f>
        <v>-8.7609999999999992</v>
      </c>
      <c r="I14" s="66">
        <f t="shared" si="2"/>
        <v>8</v>
      </c>
      <c r="J14" s="65">
        <f>VLOOKUP($A14,'Return Data'!$B$7:$R$526,13,0)</f>
        <v>-14.4526</v>
      </c>
      <c r="K14" s="66">
        <f t="shared" si="3"/>
        <v>7</v>
      </c>
      <c r="L14" s="65">
        <f>VLOOKUP($A14,'Return Data'!$B$7:$R$526,17,0)</f>
        <v>-7.2481999999999998</v>
      </c>
      <c r="M14" s="66">
        <f t="shared" si="4"/>
        <v>3</v>
      </c>
      <c r="N14" s="65">
        <f>VLOOKUP($A14,'Return Data'!$B$7:$R$526,14,0)</f>
        <v>-2.9773000000000001</v>
      </c>
      <c r="O14" s="66">
        <f t="shared" si="5"/>
        <v>5</v>
      </c>
      <c r="P14" s="65">
        <f>VLOOKUP($A14,'Return Data'!$B$7:$R$526,15,0)</f>
        <v>5.1898</v>
      </c>
      <c r="Q14" s="66">
        <f t="shared" si="6"/>
        <v>2</v>
      </c>
      <c r="R14" s="65">
        <f>VLOOKUP($A14,'Return Data'!$B$7:$R$526,16,0)</f>
        <v>14.287699999999999</v>
      </c>
      <c r="S14" s="67">
        <f t="shared" si="7"/>
        <v>3</v>
      </c>
    </row>
    <row r="15" spans="1:20" x14ac:dyDescent="0.3">
      <c r="A15" s="63" t="s">
        <v>37</v>
      </c>
      <c r="B15" s="64">
        <f>VLOOKUP($A15,'Return Data'!$B$7:$R$526,3,0)</f>
        <v>43999</v>
      </c>
      <c r="C15" s="65">
        <f>VLOOKUP($A15,'Return Data'!$B$7:$R$526,4,0)</f>
        <v>29.561</v>
      </c>
      <c r="D15" s="65">
        <f>VLOOKUP($A15,'Return Data'!$B$7:$R$526,10,0)</f>
        <v>7.3617999999999997</v>
      </c>
      <c r="E15" s="66">
        <f t="shared" si="0"/>
        <v>9</v>
      </c>
      <c r="F15" s="65">
        <f>VLOOKUP($A15,'Return Data'!$B$7:$R$526,11,0)</f>
        <v>-17.7925</v>
      </c>
      <c r="G15" s="66">
        <f t="shared" si="1"/>
        <v>10</v>
      </c>
      <c r="H15" s="65">
        <f>VLOOKUP($A15,'Return Data'!$B$7:$R$526,12,0)</f>
        <v>-9.6712000000000007</v>
      </c>
      <c r="I15" s="66">
        <f t="shared" si="2"/>
        <v>10</v>
      </c>
      <c r="J15" s="65">
        <f>VLOOKUP($A15,'Return Data'!$B$7:$R$526,13,0)</f>
        <v>-16.926100000000002</v>
      </c>
      <c r="K15" s="66">
        <f t="shared" si="3"/>
        <v>11</v>
      </c>
      <c r="L15" s="65">
        <f>VLOOKUP($A15,'Return Data'!$B$7:$R$526,17,0)</f>
        <v>-9.6089000000000002</v>
      </c>
      <c r="M15" s="66">
        <f t="shared" si="4"/>
        <v>6</v>
      </c>
      <c r="N15" s="65">
        <f>VLOOKUP($A15,'Return Data'!$B$7:$R$526,14,0)</f>
        <v>-4.9236000000000004</v>
      </c>
      <c r="O15" s="66">
        <f t="shared" si="5"/>
        <v>8</v>
      </c>
      <c r="P15" s="65">
        <f>VLOOKUP($A15,'Return Data'!$B$7:$R$526,15,0)</f>
        <v>4.9192</v>
      </c>
      <c r="Q15" s="66">
        <f t="shared" si="6"/>
        <v>3</v>
      </c>
      <c r="R15" s="65">
        <f>VLOOKUP($A15,'Return Data'!$B$7:$R$526,16,0)</f>
        <v>10.932700000000001</v>
      </c>
      <c r="S15" s="67">
        <f t="shared" si="7"/>
        <v>10</v>
      </c>
    </row>
    <row r="16" spans="1:20" x14ac:dyDescent="0.3">
      <c r="A16" s="63" t="s">
        <v>38</v>
      </c>
      <c r="B16" s="64">
        <f>VLOOKUP($A16,'Return Data'!$B$7:$R$526,3,0)</f>
        <v>43999</v>
      </c>
      <c r="C16" s="65">
        <f>VLOOKUP($A16,'Return Data'!$B$7:$R$526,4,0)</f>
        <v>61.408200000000001</v>
      </c>
      <c r="D16" s="65">
        <f>VLOOKUP($A16,'Return Data'!$B$7:$R$526,10,0)</f>
        <v>6.6708999999999996</v>
      </c>
      <c r="E16" s="66">
        <f t="shared" si="0"/>
        <v>13</v>
      </c>
      <c r="F16" s="65">
        <f>VLOOKUP($A16,'Return Data'!$B$7:$R$526,11,0)</f>
        <v>-17.702999999999999</v>
      </c>
      <c r="G16" s="66">
        <f t="shared" si="1"/>
        <v>9</v>
      </c>
      <c r="H16" s="65">
        <f>VLOOKUP($A16,'Return Data'!$B$7:$R$526,12,0)</f>
        <v>-9.7418999999999993</v>
      </c>
      <c r="I16" s="66">
        <f t="shared" si="2"/>
        <v>11</v>
      </c>
      <c r="J16" s="65">
        <f>VLOOKUP($A16,'Return Data'!$B$7:$R$526,13,0)</f>
        <v>-16.708400000000001</v>
      </c>
      <c r="K16" s="66">
        <f t="shared" si="3"/>
        <v>10</v>
      </c>
      <c r="L16" s="65">
        <f>VLOOKUP($A16,'Return Data'!$B$7:$R$526,17,0)</f>
        <v>-7.9455</v>
      </c>
      <c r="M16" s="66">
        <f t="shared" si="4"/>
        <v>4</v>
      </c>
      <c r="N16" s="65">
        <f>VLOOKUP($A16,'Return Data'!$B$7:$R$526,14,0)</f>
        <v>-2.0905</v>
      </c>
      <c r="O16" s="66">
        <f t="shared" si="5"/>
        <v>4</v>
      </c>
      <c r="P16" s="65">
        <f>VLOOKUP($A16,'Return Data'!$B$7:$R$526,15,0)</f>
        <v>3.6286999999999998</v>
      </c>
      <c r="Q16" s="66">
        <f t="shared" si="6"/>
        <v>4</v>
      </c>
      <c r="R16" s="65">
        <f>VLOOKUP($A16,'Return Data'!$B$7:$R$526,16,0)</f>
        <v>12.829800000000001</v>
      </c>
      <c r="S16" s="67">
        <f t="shared" si="7"/>
        <v>5</v>
      </c>
    </row>
    <row r="17" spans="1:19" x14ac:dyDescent="0.3">
      <c r="A17" s="63" t="s">
        <v>39</v>
      </c>
      <c r="B17" s="64">
        <f>VLOOKUP($A17,'Return Data'!$B$7:$R$526,3,0)</f>
        <v>43999</v>
      </c>
      <c r="C17" s="65">
        <f>VLOOKUP($A17,'Return Data'!$B$7:$R$526,4,0)</f>
        <v>42.87</v>
      </c>
      <c r="D17" s="65">
        <f>VLOOKUP($A17,'Return Data'!$B$7:$R$526,10,0)</f>
        <v>10.404299999999999</v>
      </c>
      <c r="E17" s="66">
        <f t="shared" si="0"/>
        <v>4</v>
      </c>
      <c r="F17" s="65">
        <f>VLOOKUP($A17,'Return Data'!$B$7:$R$526,11,0)</f>
        <v>-18.806799999999999</v>
      </c>
      <c r="G17" s="66">
        <f t="shared" si="1"/>
        <v>12</v>
      </c>
      <c r="H17" s="65">
        <f>VLOOKUP($A17,'Return Data'!$B$7:$R$526,12,0)</f>
        <v>-15.543699999999999</v>
      </c>
      <c r="I17" s="66">
        <f t="shared" si="2"/>
        <v>13</v>
      </c>
      <c r="J17" s="65">
        <f>VLOOKUP($A17,'Return Data'!$B$7:$R$526,13,0)</f>
        <v>-21.339400000000001</v>
      </c>
      <c r="K17" s="66">
        <f t="shared" si="3"/>
        <v>13</v>
      </c>
      <c r="L17" s="65">
        <f>VLOOKUP($A17,'Return Data'!$B$7:$R$526,17,0)</f>
        <v>-9.9984999999999999</v>
      </c>
      <c r="M17" s="66">
        <f t="shared" si="4"/>
        <v>7</v>
      </c>
      <c r="N17" s="65">
        <f>VLOOKUP($A17,'Return Data'!$B$7:$R$526,14,0)</f>
        <v>-4.6654999999999998</v>
      </c>
      <c r="O17" s="66">
        <f t="shared" si="5"/>
        <v>7</v>
      </c>
      <c r="P17" s="65">
        <f>VLOOKUP($A17,'Return Data'!$B$7:$R$526,15,0)</f>
        <v>2.4222000000000001</v>
      </c>
      <c r="Q17" s="66">
        <f t="shared" si="6"/>
        <v>8</v>
      </c>
      <c r="R17" s="65">
        <f>VLOOKUP($A17,'Return Data'!$B$7:$R$526,16,0)</f>
        <v>10.5215</v>
      </c>
      <c r="S17" s="67">
        <f t="shared" si="7"/>
        <v>11</v>
      </c>
    </row>
    <row r="18" spans="1:19" x14ac:dyDescent="0.3">
      <c r="A18" s="63" t="s">
        <v>40</v>
      </c>
      <c r="B18" s="64">
        <f>VLOOKUP($A18,'Return Data'!$B$7:$R$526,3,0)</f>
        <v>43999</v>
      </c>
      <c r="C18" s="65">
        <f>VLOOKUP($A18,'Return Data'!$B$7:$R$526,4,0)</f>
        <v>116.90689999999999</v>
      </c>
      <c r="D18" s="65">
        <f>VLOOKUP($A18,'Return Data'!$B$7:$R$526,10,0)</f>
        <v>12.465400000000001</v>
      </c>
      <c r="E18" s="66">
        <f t="shared" si="0"/>
        <v>3</v>
      </c>
      <c r="F18" s="65">
        <f>VLOOKUP($A18,'Return Data'!$B$7:$R$526,11,0)</f>
        <v>-15.493</v>
      </c>
      <c r="G18" s="66">
        <f t="shared" si="1"/>
        <v>6</v>
      </c>
      <c r="H18" s="65">
        <f>VLOOKUP($A18,'Return Data'!$B$7:$R$526,12,0)</f>
        <v>-6.3910999999999998</v>
      </c>
      <c r="I18" s="66">
        <f t="shared" si="2"/>
        <v>6</v>
      </c>
      <c r="J18" s="65">
        <f>VLOOKUP($A18,'Return Data'!$B$7:$R$526,13,0)</f>
        <v>-11.677199999999999</v>
      </c>
      <c r="K18" s="66">
        <f t="shared" si="3"/>
        <v>5</v>
      </c>
      <c r="L18" s="65">
        <f>VLOOKUP($A18,'Return Data'!$B$7:$R$526,17,0)</f>
        <v>-8.1013999999999999</v>
      </c>
      <c r="M18" s="66">
        <f t="shared" si="4"/>
        <v>5</v>
      </c>
      <c r="N18" s="65">
        <f>VLOOKUP($A18,'Return Data'!$B$7:$R$526,14,0)</f>
        <v>-2.0706000000000002</v>
      </c>
      <c r="O18" s="66">
        <f t="shared" si="5"/>
        <v>3</v>
      </c>
      <c r="P18" s="65">
        <f>VLOOKUP($A18,'Return Data'!$B$7:$R$526,15,0)</f>
        <v>6.5541999999999998</v>
      </c>
      <c r="Q18" s="66">
        <f t="shared" si="6"/>
        <v>1</v>
      </c>
      <c r="R18" s="65">
        <f>VLOOKUP($A18,'Return Data'!$B$7:$R$526,16,0)</f>
        <v>16.6357</v>
      </c>
      <c r="S18" s="67">
        <f t="shared" si="7"/>
        <v>2</v>
      </c>
    </row>
    <row r="19" spans="1:19" x14ac:dyDescent="0.3">
      <c r="A19" s="63" t="s">
        <v>41</v>
      </c>
      <c r="B19" s="64">
        <f>VLOOKUP($A19,'Return Data'!$B$7:$R$526,3,0)</f>
        <v>43999</v>
      </c>
      <c r="C19" s="65">
        <f>VLOOKUP($A19,'Return Data'!$B$7:$R$526,4,0)</f>
        <v>8.7335999999999991</v>
      </c>
      <c r="D19" s="65">
        <f>VLOOKUP($A19,'Return Data'!$B$7:$R$526,10,0)</f>
        <v>7.1371000000000002</v>
      </c>
      <c r="E19" s="66">
        <f t="shared" si="0"/>
        <v>11</v>
      </c>
      <c r="F19" s="65">
        <f>VLOOKUP($A19,'Return Data'!$B$7:$R$526,11,0)</f>
        <v>-16.4009</v>
      </c>
      <c r="G19" s="66">
        <f t="shared" si="1"/>
        <v>7</v>
      </c>
      <c r="H19" s="65">
        <f>VLOOKUP($A19,'Return Data'!$B$7:$R$526,12,0)</f>
        <v>-5.6989000000000001</v>
      </c>
      <c r="I19" s="66">
        <f t="shared" si="2"/>
        <v>5</v>
      </c>
      <c r="J19" s="65">
        <f>VLOOKUP($A19,'Return Data'!$B$7:$R$526,13,0)</f>
        <v>-10.227600000000001</v>
      </c>
      <c r="K19" s="66">
        <f t="shared" si="3"/>
        <v>4</v>
      </c>
      <c r="L19" s="65"/>
      <c r="M19" s="66"/>
      <c r="N19" s="65"/>
      <c r="O19" s="66"/>
      <c r="P19" s="65"/>
      <c r="Q19" s="66"/>
      <c r="R19" s="65">
        <f>VLOOKUP($A19,'Return Data'!$B$7:$R$526,16,0)</f>
        <v>-6.7704000000000004</v>
      </c>
      <c r="S19" s="67">
        <f t="shared" si="7"/>
        <v>14</v>
      </c>
    </row>
    <row r="20" spans="1:19" x14ac:dyDescent="0.3">
      <c r="A20" s="63" t="s">
        <v>42</v>
      </c>
      <c r="B20" s="64">
        <f>VLOOKUP($A20,'Return Data'!$B$7:$R$526,3,0)</f>
        <v>43999</v>
      </c>
      <c r="C20" s="65">
        <f>VLOOKUP($A20,'Return Data'!$B$7:$R$526,4,0)</f>
        <v>8.5379000000000005</v>
      </c>
      <c r="D20" s="65">
        <f>VLOOKUP($A20,'Return Data'!$B$7:$R$526,10,0)</f>
        <v>7.2884000000000002</v>
      </c>
      <c r="E20" s="66">
        <f t="shared" si="0"/>
        <v>10</v>
      </c>
      <c r="F20" s="65">
        <f>VLOOKUP($A20,'Return Data'!$B$7:$R$526,11,0)</f>
        <v>-15.159700000000001</v>
      </c>
      <c r="G20" s="66">
        <f t="shared" si="1"/>
        <v>5</v>
      </c>
      <c r="H20" s="65">
        <f>VLOOKUP($A20,'Return Data'!$B$7:$R$526,12,0)</f>
        <v>-5.2629000000000001</v>
      </c>
      <c r="I20" s="66">
        <f t="shared" si="2"/>
        <v>4</v>
      </c>
      <c r="J20" s="65">
        <f>VLOOKUP($A20,'Return Data'!$B$7:$R$526,13,0)</f>
        <v>-9.2109000000000005</v>
      </c>
      <c r="K20" s="66">
        <f t="shared" si="3"/>
        <v>3</v>
      </c>
      <c r="L20" s="65"/>
      <c r="M20" s="66"/>
      <c r="N20" s="65"/>
      <c r="O20" s="66"/>
      <c r="P20" s="65"/>
      <c r="Q20" s="66"/>
      <c r="R20" s="65">
        <f>VLOOKUP($A20,'Return Data'!$B$7:$R$526,16,0)</f>
        <v>-8.0891000000000002</v>
      </c>
      <c r="S20" s="67">
        <f t="shared" si="7"/>
        <v>16</v>
      </c>
    </row>
    <row r="21" spans="1:19" x14ac:dyDescent="0.3">
      <c r="A21" s="63" t="s">
        <v>43</v>
      </c>
      <c r="B21" s="64">
        <f>VLOOKUP($A21,'Return Data'!$B$7:$R$526,3,0)</f>
        <v>43999</v>
      </c>
      <c r="C21" s="65">
        <f>VLOOKUP($A21,'Return Data'!$B$7:$R$526,4,0)</f>
        <v>185.678</v>
      </c>
      <c r="D21" s="65">
        <f>VLOOKUP($A21,'Return Data'!$B$7:$R$526,10,0)</f>
        <v>6.9175000000000004</v>
      </c>
      <c r="E21" s="66">
        <f t="shared" si="0"/>
        <v>12</v>
      </c>
      <c r="F21" s="65">
        <f>VLOOKUP($A21,'Return Data'!$B$7:$R$526,11,0)</f>
        <v>-22.849900000000002</v>
      </c>
      <c r="G21" s="66">
        <f t="shared" si="1"/>
        <v>15</v>
      </c>
      <c r="H21" s="65">
        <f>VLOOKUP($A21,'Return Data'!$B$7:$R$526,12,0)</f>
        <v>-17.439599999999999</v>
      </c>
      <c r="I21" s="66">
        <f t="shared" si="2"/>
        <v>15</v>
      </c>
      <c r="J21" s="65">
        <f>VLOOKUP($A21,'Return Data'!$B$7:$R$526,13,0)</f>
        <v>-25.251200000000001</v>
      </c>
      <c r="K21" s="66">
        <f t="shared" si="3"/>
        <v>15</v>
      </c>
      <c r="L21" s="65">
        <f>VLOOKUP($A21,'Return Data'!$B$7:$R$526,17,0)</f>
        <v>-16.0136</v>
      </c>
      <c r="M21" s="66">
        <f t="shared" si="4"/>
        <v>10</v>
      </c>
      <c r="N21" s="65">
        <f>VLOOKUP($A21,'Return Data'!$B$7:$R$526,14,0)</f>
        <v>-8.6854999999999993</v>
      </c>
      <c r="O21" s="66">
        <f t="shared" si="5"/>
        <v>9</v>
      </c>
      <c r="P21" s="65">
        <f>VLOOKUP($A21,'Return Data'!$B$7:$R$526,15,0)</f>
        <v>0.74670000000000003</v>
      </c>
      <c r="Q21" s="66">
        <f t="shared" si="6"/>
        <v>10</v>
      </c>
      <c r="R21" s="65">
        <f>VLOOKUP($A21,'Return Data'!$B$7:$R$526,16,0)</f>
        <v>13.9908</v>
      </c>
      <c r="S21" s="67">
        <f t="shared" si="7"/>
        <v>4</v>
      </c>
    </row>
    <row r="22" spans="1:19" x14ac:dyDescent="0.3">
      <c r="A22" s="63" t="s">
        <v>44</v>
      </c>
      <c r="B22" s="64">
        <f>VLOOKUP($A22,'Return Data'!$B$7:$R$526,3,0)</f>
        <v>43999</v>
      </c>
      <c r="C22" s="65">
        <f>VLOOKUP($A22,'Return Data'!$B$7:$R$526,4,0)</f>
        <v>9.24</v>
      </c>
      <c r="D22" s="65">
        <f>VLOOKUP($A22,'Return Data'!$B$7:$R$526,10,0)</f>
        <v>14.9254</v>
      </c>
      <c r="E22" s="66">
        <f t="shared" si="0"/>
        <v>2</v>
      </c>
      <c r="F22" s="65">
        <f>VLOOKUP($A22,'Return Data'!$B$7:$R$526,11,0)</f>
        <v>-13.805999999999999</v>
      </c>
      <c r="G22" s="66">
        <f t="shared" si="1"/>
        <v>2</v>
      </c>
      <c r="H22" s="65">
        <f>VLOOKUP($A22,'Return Data'!$B$7:$R$526,12,0)</f>
        <v>-4.7423000000000002</v>
      </c>
      <c r="I22" s="66">
        <f t="shared" si="2"/>
        <v>3</v>
      </c>
      <c r="J22" s="65">
        <f>VLOOKUP($A22,'Return Data'!$B$7:$R$526,13,0)</f>
        <v>-12.0837</v>
      </c>
      <c r="K22" s="66">
        <f t="shared" si="3"/>
        <v>6</v>
      </c>
      <c r="L22" s="65"/>
      <c r="M22" s="66"/>
      <c r="N22" s="65"/>
      <c r="O22" s="66"/>
      <c r="P22" s="65"/>
      <c r="Q22" s="66"/>
      <c r="R22" s="65">
        <f>VLOOKUP($A22,'Return Data'!$B$7:$R$526,16,0)</f>
        <v>-5.0214999999999996</v>
      </c>
      <c r="S22" s="67">
        <f t="shared" si="7"/>
        <v>13</v>
      </c>
    </row>
    <row r="23" spans="1:19" x14ac:dyDescent="0.3">
      <c r="A23" s="63" t="s">
        <v>45</v>
      </c>
      <c r="B23" s="64">
        <f>VLOOKUP($A23,'Return Data'!$B$7:$R$526,3,0)</f>
        <v>43999</v>
      </c>
      <c r="C23" s="65">
        <f>VLOOKUP($A23,'Return Data'!$B$7:$R$526,4,0)</f>
        <v>54.955599999999997</v>
      </c>
      <c r="D23" s="65">
        <f>VLOOKUP($A23,'Return Data'!$B$7:$R$526,10,0)</f>
        <v>8.7516999999999996</v>
      </c>
      <c r="E23" s="66">
        <f t="shared" si="0"/>
        <v>6</v>
      </c>
      <c r="F23" s="65">
        <f>VLOOKUP($A23,'Return Data'!$B$7:$R$526,11,0)</f>
        <v>-13.933</v>
      </c>
      <c r="G23" s="66">
        <f t="shared" si="1"/>
        <v>3</v>
      </c>
      <c r="H23" s="65">
        <f>VLOOKUP($A23,'Return Data'!$B$7:$R$526,12,0)</f>
        <v>-4.1360999999999999</v>
      </c>
      <c r="I23" s="66">
        <f t="shared" si="2"/>
        <v>2</v>
      </c>
      <c r="J23" s="65">
        <f>VLOOKUP($A23,'Return Data'!$B$7:$R$526,13,0)</f>
        <v>-8.8102</v>
      </c>
      <c r="K23" s="66">
        <f t="shared" si="3"/>
        <v>1</v>
      </c>
      <c r="L23" s="65">
        <f>VLOOKUP($A23,'Return Data'!$B$7:$R$526,17,0)</f>
        <v>-4.3512000000000004</v>
      </c>
      <c r="M23" s="66">
        <f t="shared" si="4"/>
        <v>1</v>
      </c>
      <c r="N23" s="65">
        <f>VLOOKUP($A23,'Return Data'!$B$7:$R$526,14,0)</f>
        <v>0.92169999999999996</v>
      </c>
      <c r="O23" s="66">
        <f t="shared" si="5"/>
        <v>1</v>
      </c>
      <c r="P23" s="65">
        <f>VLOOKUP($A23,'Return Data'!$B$7:$R$526,15,0)</f>
        <v>3.3610000000000002</v>
      </c>
      <c r="Q23" s="66">
        <f t="shared" si="6"/>
        <v>5</v>
      </c>
      <c r="R23" s="65">
        <f>VLOOKUP($A23,'Return Data'!$B$7:$R$526,16,0)</f>
        <v>12.0977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8.2162687499999993</v>
      </c>
      <c r="E25" s="74"/>
      <c r="F25" s="75">
        <f>AVERAGE(F8:F23)</f>
        <v>-16.992337499999998</v>
      </c>
      <c r="G25" s="74"/>
      <c r="H25" s="75">
        <f>AVERAGE(H8:H23)</f>
        <v>-9.7832374999999985</v>
      </c>
      <c r="I25" s="74"/>
      <c r="J25" s="75">
        <f>AVERAGE(J8:J23)</f>
        <v>-16.199606250000002</v>
      </c>
      <c r="K25" s="74"/>
      <c r="L25" s="75">
        <f>AVERAGE(L8:L23)</f>
        <v>-10.965933333333332</v>
      </c>
      <c r="M25" s="74"/>
      <c r="N25" s="75">
        <f>AVERAGE(N8:N23)</f>
        <v>-4.9647999999999994</v>
      </c>
      <c r="O25" s="74"/>
      <c r="P25" s="75">
        <f>AVERAGE(P8:P23)</f>
        <v>3.1394818181818183</v>
      </c>
      <c r="Q25" s="74"/>
      <c r="R25" s="75">
        <f>AVERAGE(R8:R23)</f>
        <v>7.2903437500000017</v>
      </c>
      <c r="S25" s="76"/>
    </row>
    <row r="26" spans="1:19" x14ac:dyDescent="0.3">
      <c r="A26" s="73" t="s">
        <v>28</v>
      </c>
      <c r="B26" s="74"/>
      <c r="C26" s="74"/>
      <c r="D26" s="75">
        <f>MIN(D8:D23)</f>
        <v>-0.63619999999999999</v>
      </c>
      <c r="E26" s="74"/>
      <c r="F26" s="75">
        <f>MIN(F8:F23)</f>
        <v>-23.476800000000001</v>
      </c>
      <c r="G26" s="74"/>
      <c r="H26" s="75">
        <f>MIN(H8:H23)</f>
        <v>-18.8065</v>
      </c>
      <c r="I26" s="74"/>
      <c r="J26" s="75">
        <f>MIN(J8:J23)</f>
        <v>-28.16</v>
      </c>
      <c r="K26" s="74"/>
      <c r="L26" s="75">
        <f>MIN(L8:L23)</f>
        <v>-20.212700000000002</v>
      </c>
      <c r="M26" s="74"/>
      <c r="N26" s="75">
        <f>MIN(N8:N23)</f>
        <v>-11.2636</v>
      </c>
      <c r="O26" s="74"/>
      <c r="P26" s="75">
        <f>MIN(P8:P23)</f>
        <v>0.31530000000000002</v>
      </c>
      <c r="Q26" s="74"/>
      <c r="R26" s="75">
        <f>MIN(R8:R23)</f>
        <v>-8.0891000000000002</v>
      </c>
      <c r="S26" s="76"/>
    </row>
    <row r="27" spans="1:19" ht="15" thickBot="1" x14ac:dyDescent="0.35">
      <c r="A27" s="77" t="s">
        <v>29</v>
      </c>
      <c r="B27" s="78"/>
      <c r="C27" s="78"/>
      <c r="D27" s="79">
        <f>MAX(D8:D23)</f>
        <v>19.8386</v>
      </c>
      <c r="E27" s="78"/>
      <c r="F27" s="79">
        <f>MAX(F8:F23)</f>
        <v>-7.6151</v>
      </c>
      <c r="G27" s="78"/>
      <c r="H27" s="79">
        <f>MAX(H8:H23)</f>
        <v>-3.8203999999999998</v>
      </c>
      <c r="I27" s="78"/>
      <c r="J27" s="79">
        <f>MAX(J8:J23)</f>
        <v>-8.8102</v>
      </c>
      <c r="K27" s="78"/>
      <c r="L27" s="79">
        <f>MAX(L8:L23)</f>
        <v>-4.3512000000000004</v>
      </c>
      <c r="M27" s="78"/>
      <c r="N27" s="79">
        <f>MAX(N8:N23)</f>
        <v>0.92169999999999996</v>
      </c>
      <c r="O27" s="78"/>
      <c r="P27" s="79">
        <f>MAX(P8:P23)</f>
        <v>6.5541999999999998</v>
      </c>
      <c r="Q27" s="78"/>
      <c r="R27" s="79">
        <f>MAX(R8:R23)</f>
        <v>17.607299999999999</v>
      </c>
      <c r="S27" s="80"/>
    </row>
    <row r="28" spans="1:19" x14ac:dyDescent="0.3">
      <c r="A28" s="113" t="s">
        <v>435</v>
      </c>
    </row>
    <row r="29" spans="1:19" x14ac:dyDescent="0.3">
      <c r="A29" s="14" t="s">
        <v>342</v>
      </c>
    </row>
  </sheetData>
  <sheetProtection algorithmName="SHA-512" hashValue="1L2DbfGgf6S7qXNmlKGkWNBhH+5xerJsV2fvoWLOpqURzUe+EMRhL9ieguHmXGcn6gY4MQdTMaj9k8iHow0v7w==" saltValue="rjC5Vw0B5gIKEPAu2SWP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56.66406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30" t="s">
        <v>349</v>
      </c>
    </row>
    <row r="3" spans="1:20" ht="15" thickBot="1" x14ac:dyDescent="0.35">
      <c r="A3" s="131"/>
    </row>
    <row r="4" spans="1:20" ht="15" thickBot="1" x14ac:dyDescent="0.35"/>
    <row r="5" spans="1:20" x14ac:dyDescent="0.3">
      <c r="A5" s="29" t="s">
        <v>345</v>
      </c>
      <c r="B5" s="128" t="s">
        <v>8</v>
      </c>
      <c r="C5" s="128" t="s">
        <v>9</v>
      </c>
      <c r="D5" s="134" t="s">
        <v>1</v>
      </c>
      <c r="E5" s="134"/>
      <c r="F5" s="134" t="s">
        <v>2</v>
      </c>
      <c r="G5" s="134"/>
      <c r="H5" s="134" t="s">
        <v>3</v>
      </c>
      <c r="I5" s="134"/>
      <c r="J5" s="134" t="s">
        <v>4</v>
      </c>
      <c r="K5" s="134"/>
      <c r="L5" s="134" t="s">
        <v>384</v>
      </c>
      <c r="M5" s="134"/>
      <c r="N5" s="134" t="s">
        <v>5</v>
      </c>
      <c r="O5" s="134"/>
      <c r="P5" s="134" t="s">
        <v>6</v>
      </c>
      <c r="Q5" s="134"/>
      <c r="R5" s="132" t="s">
        <v>46</v>
      </c>
      <c r="S5" s="133"/>
      <c r="T5" s="12"/>
    </row>
    <row r="6" spans="1:20" x14ac:dyDescent="0.3">
      <c r="A6" s="17" t="s">
        <v>7</v>
      </c>
      <c r="B6" s="129"/>
      <c r="C6" s="129"/>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Data'!$B$7:$R$526,3,0)</f>
        <v>43999</v>
      </c>
      <c r="C8" s="65">
        <f>VLOOKUP($A8,'Return Data'!$B$7:$R$526,4,0)</f>
        <v>37.32</v>
      </c>
      <c r="D8" s="65">
        <f>VLOOKUP($A8,'Return Data'!$B$7:$R$526,10,0)</f>
        <v>6.5980999999999996</v>
      </c>
      <c r="E8" s="66">
        <f t="shared" ref="E8:E39" si="0">RANK(D8,D$8:D$71,0)</f>
        <v>32</v>
      </c>
      <c r="F8" s="65">
        <f>VLOOKUP($A8,'Return Data'!$B$7:$R$526,11,0)</f>
        <v>-12.925800000000001</v>
      </c>
      <c r="G8" s="66">
        <f t="shared" ref="G8:G39" si="1">RANK(F8,F$8:F$71,0)</f>
        <v>15</v>
      </c>
      <c r="H8" s="65">
        <f>VLOOKUP($A8,'Return Data'!$B$7:$R$526,12,0)</f>
        <v>-2.6604000000000001</v>
      </c>
      <c r="I8" s="66">
        <f t="shared" ref="I8:I29" si="2">RANK(H8,H$8:H$71,0)</f>
        <v>16</v>
      </c>
      <c r="J8" s="65">
        <f>VLOOKUP($A8,'Return Data'!$B$7:$R$526,13,0)</f>
        <v>-7.8746</v>
      </c>
      <c r="K8" s="66">
        <f t="shared" ref="K8:K29" si="3">RANK(J8,J$8:J$71,0)</f>
        <v>14</v>
      </c>
      <c r="L8" s="65">
        <f>VLOOKUP($A8,'Return Data'!$B$7:$R$526,17,0)</f>
        <v>-5.5674999999999999</v>
      </c>
      <c r="M8" s="66">
        <f t="shared" ref="M8:M13" si="4">RANK(L8,L$8:L$71,0)</f>
        <v>25</v>
      </c>
      <c r="N8" s="65">
        <f>VLOOKUP($A8,'Return Data'!$B$7:$R$526,14,0)</f>
        <v>1.6489</v>
      </c>
      <c r="O8" s="66">
        <f>RANK(N8,N$8:N$71,0)</f>
        <v>10</v>
      </c>
      <c r="P8" s="65">
        <f>VLOOKUP($A8,'Return Data'!$B$7:$R$526,15,0)</f>
        <v>6.7912999999999997</v>
      </c>
      <c r="Q8" s="66">
        <f>RANK(P8,P$8:P$71,0)</f>
        <v>12</v>
      </c>
      <c r="R8" s="65">
        <f>VLOOKUP($A8,'Return Data'!$B$7:$R$526,16,0)</f>
        <v>12.5145</v>
      </c>
      <c r="S8" s="67">
        <f t="shared" ref="S8:S39" si="5">RANK(R8,R$8:R$71,0)</f>
        <v>8</v>
      </c>
    </row>
    <row r="9" spans="1:20" x14ac:dyDescent="0.3">
      <c r="A9" s="63" t="s">
        <v>164</v>
      </c>
      <c r="B9" s="64">
        <f>VLOOKUP($A9,'Return Data'!$B$7:$R$526,3,0)</f>
        <v>43999</v>
      </c>
      <c r="C9" s="65">
        <f>VLOOKUP($A9,'Return Data'!$B$7:$R$526,4,0)</f>
        <v>30.41</v>
      </c>
      <c r="D9" s="65">
        <f>VLOOKUP($A9,'Return Data'!$B$7:$R$526,10,0)</f>
        <v>7.1906999999999996</v>
      </c>
      <c r="E9" s="66">
        <f t="shared" si="0"/>
        <v>26</v>
      </c>
      <c r="F9" s="65">
        <f>VLOOKUP($A9,'Return Data'!$B$7:$R$526,11,0)</f>
        <v>-12.058999999999999</v>
      </c>
      <c r="G9" s="66">
        <f t="shared" si="1"/>
        <v>12</v>
      </c>
      <c r="H9" s="65">
        <f>VLOOKUP($A9,'Return Data'!$B$7:$R$526,12,0)</f>
        <v>-1.5858000000000001</v>
      </c>
      <c r="I9" s="66">
        <f t="shared" si="2"/>
        <v>12</v>
      </c>
      <c r="J9" s="65">
        <f>VLOOKUP($A9,'Return Data'!$B$7:$R$526,13,0)</f>
        <v>-6.3731999999999998</v>
      </c>
      <c r="K9" s="66">
        <f t="shared" si="3"/>
        <v>10</v>
      </c>
      <c r="L9" s="65">
        <f>VLOOKUP($A9,'Return Data'!$B$7:$R$526,17,0)</f>
        <v>-4.3342000000000001</v>
      </c>
      <c r="M9" s="66">
        <f t="shared" si="4"/>
        <v>17</v>
      </c>
      <c r="N9" s="65">
        <f>VLOOKUP($A9,'Return Data'!$B$7:$R$526,14,0)</f>
        <v>2.6149</v>
      </c>
      <c r="O9" s="66">
        <f>RANK(N9,N$8:N$71,0)</f>
        <v>8</v>
      </c>
      <c r="P9" s="65">
        <f>VLOOKUP($A9,'Return Data'!$B$7:$R$526,15,0)</f>
        <v>7.5243000000000002</v>
      </c>
      <c r="Q9" s="66">
        <f>RANK(P9,P$8:P$71,0)</f>
        <v>9</v>
      </c>
      <c r="R9" s="65">
        <f>VLOOKUP($A9,'Return Data'!$B$7:$R$526,16,0)</f>
        <v>13.3071</v>
      </c>
      <c r="S9" s="67">
        <f t="shared" si="5"/>
        <v>6</v>
      </c>
    </row>
    <row r="10" spans="1:20" x14ac:dyDescent="0.3">
      <c r="A10" s="63" t="s">
        <v>165</v>
      </c>
      <c r="B10" s="64">
        <f>VLOOKUP($A10,'Return Data'!$B$7:$R$526,3,0)</f>
        <v>43999</v>
      </c>
      <c r="C10" s="65">
        <f>VLOOKUP($A10,'Return Data'!$B$7:$R$526,4,0)</f>
        <v>45.735700000000001</v>
      </c>
      <c r="D10" s="65">
        <f>VLOOKUP($A10,'Return Data'!$B$7:$R$526,10,0)</f>
        <v>1.8816999999999999</v>
      </c>
      <c r="E10" s="66">
        <f t="shared" si="0"/>
        <v>51</v>
      </c>
      <c r="F10" s="65">
        <f>VLOOKUP($A10,'Return Data'!$B$7:$R$526,11,0)</f>
        <v>-13.4171</v>
      </c>
      <c r="G10" s="66">
        <f t="shared" si="1"/>
        <v>18</v>
      </c>
      <c r="H10" s="65">
        <f>VLOOKUP($A10,'Return Data'!$B$7:$R$526,12,0)</f>
        <v>-2.4304999999999999</v>
      </c>
      <c r="I10" s="66">
        <f t="shared" si="2"/>
        <v>15</v>
      </c>
      <c r="J10" s="65">
        <f>VLOOKUP($A10,'Return Data'!$B$7:$R$526,13,0)</f>
        <v>-5.7270000000000003</v>
      </c>
      <c r="K10" s="66">
        <f t="shared" si="3"/>
        <v>9</v>
      </c>
      <c r="L10" s="65">
        <f>VLOOKUP($A10,'Return Data'!$B$7:$R$526,17,0)</f>
        <v>-0.93869999999999998</v>
      </c>
      <c r="M10" s="66">
        <f t="shared" si="4"/>
        <v>6</v>
      </c>
      <c r="N10" s="65">
        <f>VLOOKUP($A10,'Return Data'!$B$7:$R$526,14,0)</f>
        <v>5.3841999999999999</v>
      </c>
      <c r="O10" s="66">
        <f>RANK(N10,N$8:N$71,0)</f>
        <v>2</v>
      </c>
      <c r="P10" s="65">
        <f>VLOOKUP($A10,'Return Data'!$B$7:$R$526,15,0)</f>
        <v>8.3735999999999997</v>
      </c>
      <c r="Q10" s="66">
        <f>RANK(P10,P$8:P$71,0)</f>
        <v>4</v>
      </c>
      <c r="R10" s="65">
        <f>VLOOKUP($A10,'Return Data'!$B$7:$R$526,16,0)</f>
        <v>16.2</v>
      </c>
      <c r="S10" s="67">
        <f t="shared" si="5"/>
        <v>2</v>
      </c>
    </row>
    <row r="11" spans="1:20" x14ac:dyDescent="0.3">
      <c r="A11" s="63" t="s">
        <v>166</v>
      </c>
      <c r="B11" s="64">
        <f>VLOOKUP($A11,'Return Data'!$B$7:$R$526,3,0)</f>
        <v>43999</v>
      </c>
      <c r="C11" s="65">
        <f>VLOOKUP($A11,'Return Data'!$B$7:$R$526,4,0)</f>
        <v>40.74</v>
      </c>
      <c r="D11" s="65">
        <f>VLOOKUP($A11,'Return Data'!$B$7:$R$526,10,0)</f>
        <v>5.2984999999999998</v>
      </c>
      <c r="E11" s="66">
        <f t="shared" si="0"/>
        <v>39</v>
      </c>
      <c r="F11" s="65">
        <f>VLOOKUP($A11,'Return Data'!$B$7:$R$526,11,0)</f>
        <v>-15.407</v>
      </c>
      <c r="G11" s="66">
        <f t="shared" si="1"/>
        <v>28</v>
      </c>
      <c r="H11" s="65">
        <f>VLOOKUP($A11,'Return Data'!$B$7:$R$526,12,0)</f>
        <v>-7.5770999999999997</v>
      </c>
      <c r="I11" s="66">
        <f t="shared" si="2"/>
        <v>38</v>
      </c>
      <c r="J11" s="65">
        <f>VLOOKUP($A11,'Return Data'!$B$7:$R$526,13,0)</f>
        <v>-13.594900000000001</v>
      </c>
      <c r="K11" s="66">
        <f t="shared" si="3"/>
        <v>37</v>
      </c>
      <c r="L11" s="65">
        <f>VLOOKUP($A11,'Return Data'!$B$7:$R$526,17,0)</f>
        <v>-8.7827999999999999</v>
      </c>
      <c r="M11" s="66">
        <f t="shared" si="4"/>
        <v>41</v>
      </c>
      <c r="N11" s="65">
        <f>VLOOKUP($A11,'Return Data'!$B$7:$R$526,14,0)</f>
        <v>-4.0084</v>
      </c>
      <c r="O11" s="66">
        <f>RANK(N11,N$8:N$71,0)</f>
        <v>40</v>
      </c>
      <c r="P11" s="65">
        <f>VLOOKUP($A11,'Return Data'!$B$7:$R$526,15,0)</f>
        <v>2.1696</v>
      </c>
      <c r="Q11" s="66">
        <f>RANK(P11,P$8:P$71,0)</f>
        <v>35</v>
      </c>
      <c r="R11" s="65">
        <f>VLOOKUP($A11,'Return Data'!$B$7:$R$526,16,0)</f>
        <v>0.28070000000000001</v>
      </c>
      <c r="S11" s="67">
        <f t="shared" si="5"/>
        <v>48</v>
      </c>
    </row>
    <row r="12" spans="1:20" x14ac:dyDescent="0.3">
      <c r="A12" s="63" t="s">
        <v>167</v>
      </c>
      <c r="B12" s="64">
        <f>VLOOKUP($A12,'Return Data'!$B$7:$R$526,3,0)</f>
        <v>43999</v>
      </c>
      <c r="C12" s="65">
        <f>VLOOKUP($A12,'Return Data'!$B$7:$R$526,4,0)</f>
        <v>38.058</v>
      </c>
      <c r="D12" s="65">
        <f>VLOOKUP($A12,'Return Data'!$B$7:$R$526,10,0)</f>
        <v>6.5274999999999999</v>
      </c>
      <c r="E12" s="66">
        <f t="shared" si="0"/>
        <v>34</v>
      </c>
      <c r="F12" s="65">
        <f>VLOOKUP($A12,'Return Data'!$B$7:$R$526,11,0)</f>
        <v>-12.0494</v>
      </c>
      <c r="G12" s="66">
        <f t="shared" si="1"/>
        <v>11</v>
      </c>
      <c r="H12" s="65">
        <f>VLOOKUP($A12,'Return Data'!$B$7:$R$526,12,0)</f>
        <v>-1.73</v>
      </c>
      <c r="I12" s="66">
        <f t="shared" si="2"/>
        <v>13</v>
      </c>
      <c r="J12" s="65">
        <f>VLOOKUP($A12,'Return Data'!$B$7:$R$526,13,0)</f>
        <v>-5.1962999999999999</v>
      </c>
      <c r="K12" s="66">
        <f t="shared" si="3"/>
        <v>8</v>
      </c>
      <c r="L12" s="65">
        <f>VLOOKUP($A12,'Return Data'!$B$7:$R$526,17,0)</f>
        <v>-0.2087</v>
      </c>
      <c r="M12" s="66">
        <f t="shared" si="4"/>
        <v>5</v>
      </c>
      <c r="N12" s="65">
        <f>VLOOKUP($A12,'Return Data'!$B$7:$R$526,14,0)</f>
        <v>1.5702</v>
      </c>
      <c r="O12" s="66">
        <f>RANK(N12,N$8:N$71,0)</f>
        <v>11</v>
      </c>
      <c r="P12" s="65">
        <f>VLOOKUP($A12,'Return Data'!$B$7:$R$526,15,0)</f>
        <v>5.4081999999999999</v>
      </c>
      <c r="Q12" s="66">
        <f>RANK(P12,P$8:P$71,0)</f>
        <v>20</v>
      </c>
      <c r="R12" s="65">
        <f>VLOOKUP($A12,'Return Data'!$B$7:$R$526,16,0)</f>
        <v>11.3795</v>
      </c>
      <c r="S12" s="67">
        <f t="shared" si="5"/>
        <v>13</v>
      </c>
    </row>
    <row r="13" spans="1:20" x14ac:dyDescent="0.3">
      <c r="A13" s="63" t="s">
        <v>168</v>
      </c>
      <c r="B13" s="64">
        <f>VLOOKUP($A13,'Return Data'!$B$7:$R$526,3,0)</f>
        <v>43999</v>
      </c>
      <c r="C13" s="65">
        <f>VLOOKUP($A13,'Return Data'!$B$7:$R$526,4,0)</f>
        <v>8.5399999999999991</v>
      </c>
      <c r="D13" s="65">
        <f>VLOOKUP($A13,'Return Data'!$B$7:$R$526,10,0)</f>
        <v>3.1400999999999999</v>
      </c>
      <c r="E13" s="66">
        <f t="shared" si="0"/>
        <v>46</v>
      </c>
      <c r="F13" s="65">
        <f>VLOOKUP($A13,'Return Data'!$B$7:$R$526,11,0)</f>
        <v>-6.0506000000000002</v>
      </c>
      <c r="G13" s="66">
        <f t="shared" si="1"/>
        <v>2</v>
      </c>
      <c r="H13" s="65">
        <f>VLOOKUP($A13,'Return Data'!$B$7:$R$526,12,0)</f>
        <v>5.1723999999999997</v>
      </c>
      <c r="I13" s="66">
        <f t="shared" si="2"/>
        <v>3</v>
      </c>
      <c r="J13" s="65">
        <f>VLOOKUP($A13,'Return Data'!$B$7:$R$526,13,0)</f>
        <v>0.70750000000000002</v>
      </c>
      <c r="K13" s="66">
        <f t="shared" si="3"/>
        <v>2</v>
      </c>
      <c r="L13" s="65">
        <f>VLOOKUP($A13,'Return Data'!$B$7:$R$526,17,0)</f>
        <v>-7.7873000000000001</v>
      </c>
      <c r="M13" s="66">
        <f t="shared" si="4"/>
        <v>37</v>
      </c>
      <c r="N13" s="65"/>
      <c r="O13" s="66"/>
      <c r="P13" s="65"/>
      <c r="Q13" s="66"/>
      <c r="R13" s="65">
        <f>VLOOKUP($A13,'Return Data'!$B$7:$R$526,16,0)</f>
        <v>-6.5601000000000003</v>
      </c>
      <c r="S13" s="67">
        <f t="shared" si="5"/>
        <v>54</v>
      </c>
    </row>
    <row r="14" spans="1:20" x14ac:dyDescent="0.3">
      <c r="A14" s="63" t="s">
        <v>169</v>
      </c>
      <c r="B14" s="64">
        <f>VLOOKUP($A14,'Return Data'!$B$7:$R$526,3,0)</f>
        <v>43999</v>
      </c>
      <c r="C14" s="65">
        <f>VLOOKUP($A14,'Return Data'!$B$7:$R$526,4,0)</f>
        <v>10.3</v>
      </c>
      <c r="D14" s="65">
        <f>VLOOKUP($A14,'Return Data'!$B$7:$R$526,10,0)</f>
        <v>1.4778</v>
      </c>
      <c r="E14" s="66">
        <f t="shared" si="0"/>
        <v>53</v>
      </c>
      <c r="F14" s="65">
        <f>VLOOKUP($A14,'Return Data'!$B$7:$R$526,11,0)</f>
        <v>-10.745200000000001</v>
      </c>
      <c r="G14" s="66">
        <f t="shared" si="1"/>
        <v>10</v>
      </c>
      <c r="H14" s="65">
        <f>VLOOKUP($A14,'Return Data'!$B$7:$R$526,12,0)</f>
        <v>0</v>
      </c>
      <c r="I14" s="66">
        <f t="shared" si="2"/>
        <v>7</v>
      </c>
      <c r="J14" s="65">
        <f>VLOOKUP($A14,'Return Data'!$B$7:$R$526,13,0)</f>
        <v>-2.6465000000000001</v>
      </c>
      <c r="K14" s="66">
        <f t="shared" si="3"/>
        <v>5</v>
      </c>
      <c r="L14" s="65"/>
      <c r="M14" s="66"/>
      <c r="N14" s="65"/>
      <c r="O14" s="66"/>
      <c r="P14" s="65"/>
      <c r="Q14" s="66"/>
      <c r="R14" s="65">
        <f>VLOOKUP($A14,'Return Data'!$B$7:$R$526,16,0)</f>
        <v>1.7932999999999999</v>
      </c>
      <c r="S14" s="67">
        <f t="shared" si="5"/>
        <v>44</v>
      </c>
    </row>
    <row r="15" spans="1:20" x14ac:dyDescent="0.3">
      <c r="A15" s="63" t="s">
        <v>170</v>
      </c>
      <c r="B15" s="64">
        <f>VLOOKUP($A15,'Return Data'!$B$7:$R$526,3,0)</f>
        <v>43999</v>
      </c>
      <c r="C15" s="65">
        <f>VLOOKUP($A15,'Return Data'!$B$7:$R$526,4,0)</f>
        <v>55.19</v>
      </c>
      <c r="D15" s="65">
        <f>VLOOKUP($A15,'Return Data'!$B$7:$R$526,10,0)</f>
        <v>3.0049000000000001</v>
      </c>
      <c r="E15" s="66">
        <f t="shared" si="0"/>
        <v>48</v>
      </c>
      <c r="F15" s="65">
        <f>VLOOKUP($A15,'Return Data'!$B$7:$R$526,11,0)</f>
        <v>-8.7164999999999999</v>
      </c>
      <c r="G15" s="66">
        <f t="shared" si="1"/>
        <v>7</v>
      </c>
      <c r="H15" s="65">
        <f>VLOOKUP($A15,'Return Data'!$B$7:$R$526,12,0)</f>
        <v>3.7210999999999999</v>
      </c>
      <c r="I15" s="66">
        <f t="shared" si="2"/>
        <v>4</v>
      </c>
      <c r="J15" s="65">
        <f>VLOOKUP($A15,'Return Data'!$B$7:$R$526,13,0)</f>
        <v>0.32719999999999999</v>
      </c>
      <c r="K15" s="66">
        <f t="shared" si="3"/>
        <v>3</v>
      </c>
      <c r="L15" s="65">
        <f>VLOOKUP($A15,'Return Data'!$B$7:$R$526,17,0)</f>
        <v>-4.1313000000000004</v>
      </c>
      <c r="M15" s="66">
        <f t="shared" ref="M15:M29" si="6">RANK(L15,L$8:L$71,0)</f>
        <v>15</v>
      </c>
      <c r="N15" s="65">
        <f>VLOOKUP($A15,'Return Data'!$B$7:$R$526,14,0)</f>
        <v>3.7635000000000001</v>
      </c>
      <c r="O15" s="66">
        <f t="shared" ref="O15:O24" si="7">RANK(N15,N$8:N$71,0)</f>
        <v>7</v>
      </c>
      <c r="P15" s="65">
        <f>VLOOKUP($A15,'Return Data'!$B$7:$R$526,15,0)</f>
        <v>7.6334</v>
      </c>
      <c r="Q15" s="66">
        <f>RANK(P15,P$8:P$71,0)</f>
        <v>8</v>
      </c>
      <c r="R15" s="65">
        <f>VLOOKUP($A15,'Return Data'!$B$7:$R$526,16,0)</f>
        <v>12.1972</v>
      </c>
      <c r="S15" s="67">
        <f t="shared" si="5"/>
        <v>11</v>
      </c>
    </row>
    <row r="16" spans="1:20" x14ac:dyDescent="0.3">
      <c r="A16" s="63" t="s">
        <v>171</v>
      </c>
      <c r="B16" s="64">
        <f>VLOOKUP($A16,'Return Data'!$B$7:$R$526,3,0)</f>
        <v>43999</v>
      </c>
      <c r="C16" s="65">
        <f>VLOOKUP($A16,'Return Data'!$B$7:$R$526,4,0)</f>
        <v>63.73</v>
      </c>
      <c r="D16" s="65">
        <f>VLOOKUP($A16,'Return Data'!$B$7:$R$526,10,0)</f>
        <v>6.1281999999999996</v>
      </c>
      <c r="E16" s="66">
        <f t="shared" si="0"/>
        <v>36</v>
      </c>
      <c r="F16" s="65">
        <f>VLOOKUP($A16,'Return Data'!$B$7:$R$526,11,0)</f>
        <v>-10.478999999999999</v>
      </c>
      <c r="G16" s="66">
        <f t="shared" si="1"/>
        <v>9</v>
      </c>
      <c r="H16" s="65">
        <f>VLOOKUP($A16,'Return Data'!$B$7:$R$526,12,0)</f>
        <v>4.7100000000000003E-2</v>
      </c>
      <c r="I16" s="66">
        <f t="shared" si="2"/>
        <v>6</v>
      </c>
      <c r="J16" s="65">
        <f>VLOOKUP($A16,'Return Data'!$B$7:$R$526,13,0)</f>
        <v>-7.0856000000000003</v>
      </c>
      <c r="K16" s="66">
        <f t="shared" si="3"/>
        <v>11</v>
      </c>
      <c r="L16" s="65">
        <f>VLOOKUP($A16,'Return Data'!$B$7:$R$526,17,0)</f>
        <v>0.90290000000000004</v>
      </c>
      <c r="M16" s="66">
        <f t="shared" si="6"/>
        <v>2</v>
      </c>
      <c r="N16" s="65">
        <f>VLOOKUP($A16,'Return Data'!$B$7:$R$526,14,0)</f>
        <v>4.6516999999999999</v>
      </c>
      <c r="O16" s="66">
        <f t="shared" si="7"/>
        <v>4</v>
      </c>
      <c r="P16" s="65">
        <f>VLOOKUP($A16,'Return Data'!$B$7:$R$526,15,0)</f>
        <v>6.9631999999999996</v>
      </c>
      <c r="Q16" s="66">
        <f>RANK(P16,P$8:P$71,0)</f>
        <v>10</v>
      </c>
      <c r="R16" s="65">
        <f>VLOOKUP($A16,'Return Data'!$B$7:$R$526,16,0)</f>
        <v>10.6875</v>
      </c>
      <c r="S16" s="67">
        <f t="shared" si="5"/>
        <v>16</v>
      </c>
    </row>
    <row r="17" spans="1:19" x14ac:dyDescent="0.3">
      <c r="A17" s="63" t="s">
        <v>172</v>
      </c>
      <c r="B17" s="64">
        <f>VLOOKUP($A17,'Return Data'!$B$7:$R$526,3,0)</f>
        <v>43999</v>
      </c>
      <c r="C17" s="65">
        <f>VLOOKUP($A17,'Return Data'!$B$7:$R$526,4,0)</f>
        <v>45.527999999999999</v>
      </c>
      <c r="D17" s="65">
        <f>VLOOKUP($A17,'Return Data'!$B$7:$R$526,10,0)</f>
        <v>8.2711000000000006</v>
      </c>
      <c r="E17" s="66">
        <f t="shared" si="0"/>
        <v>18</v>
      </c>
      <c r="F17" s="65">
        <f>VLOOKUP($A17,'Return Data'!$B$7:$R$526,11,0)</f>
        <v>-15.860300000000001</v>
      </c>
      <c r="G17" s="66">
        <f t="shared" si="1"/>
        <v>32</v>
      </c>
      <c r="H17" s="65">
        <f>VLOOKUP($A17,'Return Data'!$B$7:$R$526,12,0)</f>
        <v>-6.6073000000000004</v>
      </c>
      <c r="I17" s="66">
        <f t="shared" si="2"/>
        <v>28</v>
      </c>
      <c r="J17" s="65">
        <f>VLOOKUP($A17,'Return Data'!$B$7:$R$526,13,0)</f>
        <v>-9.6218000000000004</v>
      </c>
      <c r="K17" s="66">
        <f t="shared" si="3"/>
        <v>19</v>
      </c>
      <c r="L17" s="65">
        <f>VLOOKUP($A17,'Return Data'!$B$7:$R$526,17,0)</f>
        <v>-1.8927</v>
      </c>
      <c r="M17" s="66">
        <f t="shared" si="6"/>
        <v>9</v>
      </c>
      <c r="N17" s="65">
        <f>VLOOKUP($A17,'Return Data'!$B$7:$R$526,14,0)</f>
        <v>1.3035000000000001</v>
      </c>
      <c r="O17" s="66">
        <f t="shared" si="7"/>
        <v>12</v>
      </c>
      <c r="P17" s="65">
        <f>VLOOKUP($A17,'Return Data'!$B$7:$R$526,15,0)</f>
        <v>7.8221999999999996</v>
      </c>
      <c r="Q17" s="66">
        <f>RANK(P17,P$8:P$71,0)</f>
        <v>6</v>
      </c>
      <c r="R17" s="65">
        <f>VLOOKUP($A17,'Return Data'!$B$7:$R$526,16,0)</f>
        <v>12.4735</v>
      </c>
      <c r="S17" s="67">
        <f t="shared" si="5"/>
        <v>9</v>
      </c>
    </row>
    <row r="18" spans="1:19" x14ac:dyDescent="0.3">
      <c r="A18" s="63" t="s">
        <v>173</v>
      </c>
      <c r="B18" s="64">
        <f>VLOOKUP($A18,'Return Data'!$B$7:$R$526,3,0)</f>
        <v>43999</v>
      </c>
      <c r="C18" s="65">
        <f>VLOOKUP($A18,'Return Data'!$B$7:$R$526,4,0)</f>
        <v>43.05</v>
      </c>
      <c r="D18" s="65">
        <f>VLOOKUP($A18,'Return Data'!$B$7:$R$526,10,0)</f>
        <v>3.835</v>
      </c>
      <c r="E18" s="66">
        <f t="shared" si="0"/>
        <v>43</v>
      </c>
      <c r="F18" s="65">
        <f>VLOOKUP($A18,'Return Data'!$B$7:$R$526,11,0)</f>
        <v>-16.731100000000001</v>
      </c>
      <c r="G18" s="66">
        <f t="shared" si="1"/>
        <v>40</v>
      </c>
      <c r="H18" s="65">
        <f>VLOOKUP($A18,'Return Data'!$B$7:$R$526,12,0)</f>
        <v>-7.875</v>
      </c>
      <c r="I18" s="66">
        <f t="shared" si="2"/>
        <v>41</v>
      </c>
      <c r="J18" s="65">
        <f>VLOOKUP($A18,'Return Data'!$B$7:$R$526,13,0)</f>
        <v>-13.415100000000001</v>
      </c>
      <c r="K18" s="66">
        <f t="shared" si="3"/>
        <v>34</v>
      </c>
      <c r="L18" s="65">
        <f>VLOOKUP($A18,'Return Data'!$B$7:$R$526,17,0)</f>
        <v>-5.6855000000000002</v>
      </c>
      <c r="M18" s="66">
        <f t="shared" si="6"/>
        <v>27</v>
      </c>
      <c r="N18" s="65">
        <f>VLOOKUP($A18,'Return Data'!$B$7:$R$526,14,0)</f>
        <v>-1.1478999999999999</v>
      </c>
      <c r="O18" s="66">
        <f t="shared" si="7"/>
        <v>27</v>
      </c>
      <c r="P18" s="65">
        <f>VLOOKUP($A18,'Return Data'!$B$7:$R$526,15,0)</f>
        <v>3.7355999999999998</v>
      </c>
      <c r="Q18" s="66">
        <f>RANK(P18,P$8:P$71,0)</f>
        <v>26</v>
      </c>
      <c r="R18" s="65">
        <f>VLOOKUP($A18,'Return Data'!$B$7:$R$526,16,0)</f>
        <v>9.6201000000000008</v>
      </c>
      <c r="S18" s="67">
        <f t="shared" si="5"/>
        <v>23</v>
      </c>
    </row>
    <row r="19" spans="1:19" x14ac:dyDescent="0.3">
      <c r="A19" s="81" t="s">
        <v>174</v>
      </c>
      <c r="B19" s="64">
        <f>VLOOKUP($A19,'Return Data'!$B$7:$R$526,3,0)</f>
        <v>43999</v>
      </c>
      <c r="C19" s="65">
        <f>VLOOKUP($A19,'Return Data'!$B$7:$R$526,4,0)</f>
        <v>13.2418</v>
      </c>
      <c r="D19" s="65">
        <f>VLOOKUP($A19,'Return Data'!$B$7:$R$526,10,0)</f>
        <v>5.3997999999999999</v>
      </c>
      <c r="E19" s="66">
        <f t="shared" si="0"/>
        <v>38</v>
      </c>
      <c r="F19" s="65">
        <f>VLOOKUP($A19,'Return Data'!$B$7:$R$526,11,0)</f>
        <v>-16.221900000000002</v>
      </c>
      <c r="G19" s="66">
        <f t="shared" si="1"/>
        <v>35</v>
      </c>
      <c r="H19" s="65">
        <f>VLOOKUP($A19,'Return Data'!$B$7:$R$526,12,0)</f>
        <v>-7.4621000000000004</v>
      </c>
      <c r="I19" s="66">
        <f t="shared" si="2"/>
        <v>36</v>
      </c>
      <c r="J19" s="65">
        <f>VLOOKUP($A19,'Return Data'!$B$7:$R$526,13,0)</f>
        <v>-12.956799999999999</v>
      </c>
      <c r="K19" s="66">
        <f t="shared" si="3"/>
        <v>33</v>
      </c>
      <c r="L19" s="65">
        <f>VLOOKUP($A19,'Return Data'!$B$7:$R$526,17,0)</f>
        <v>-4.8635999999999999</v>
      </c>
      <c r="M19" s="66">
        <f t="shared" si="6"/>
        <v>22</v>
      </c>
      <c r="N19" s="65">
        <f>VLOOKUP($A19,'Return Data'!$B$7:$R$526,14,0)</f>
        <v>-0.77890000000000004</v>
      </c>
      <c r="O19" s="66">
        <f t="shared" si="7"/>
        <v>23</v>
      </c>
      <c r="P19" s="65"/>
      <c r="Q19" s="66"/>
      <c r="R19" s="65">
        <f>VLOOKUP($A19,'Return Data'!$B$7:$R$526,16,0)</f>
        <v>6.4855</v>
      </c>
      <c r="S19" s="67">
        <f t="shared" si="5"/>
        <v>36</v>
      </c>
    </row>
    <row r="20" spans="1:19" x14ac:dyDescent="0.3">
      <c r="A20" s="63" t="s">
        <v>175</v>
      </c>
      <c r="B20" s="64">
        <f>VLOOKUP($A20,'Return Data'!$B$7:$R$526,3,0)</f>
        <v>43999</v>
      </c>
      <c r="C20" s="65">
        <f>VLOOKUP($A20,'Return Data'!$B$7:$R$526,4,0)</f>
        <v>480.14789999999999</v>
      </c>
      <c r="D20" s="65">
        <f>VLOOKUP($A20,'Return Data'!$B$7:$R$526,10,0)</f>
        <v>4.1641000000000004</v>
      </c>
      <c r="E20" s="66">
        <f t="shared" si="0"/>
        <v>42</v>
      </c>
      <c r="F20" s="65">
        <f>VLOOKUP($A20,'Return Data'!$B$7:$R$526,11,0)</f>
        <v>-21.2485</v>
      </c>
      <c r="G20" s="66">
        <f t="shared" si="1"/>
        <v>62</v>
      </c>
      <c r="H20" s="65">
        <f>VLOOKUP($A20,'Return Data'!$B$7:$R$526,12,0)</f>
        <v>-14.5541</v>
      </c>
      <c r="I20" s="66">
        <f t="shared" si="2"/>
        <v>55</v>
      </c>
      <c r="J20" s="65">
        <f>VLOOKUP($A20,'Return Data'!$B$7:$R$526,13,0)</f>
        <v>-19.4466</v>
      </c>
      <c r="K20" s="66">
        <f t="shared" si="3"/>
        <v>50</v>
      </c>
      <c r="L20" s="65">
        <f>VLOOKUP($A20,'Return Data'!$B$7:$R$526,17,0)</f>
        <v>-9.5899000000000001</v>
      </c>
      <c r="M20" s="66">
        <f t="shared" si="6"/>
        <v>46</v>
      </c>
      <c r="N20" s="65">
        <f>VLOOKUP($A20,'Return Data'!$B$7:$R$526,14,0)</f>
        <v>-3.2225000000000001</v>
      </c>
      <c r="O20" s="66">
        <f t="shared" si="7"/>
        <v>36</v>
      </c>
      <c r="P20" s="65">
        <f>VLOOKUP($A20,'Return Data'!$B$7:$R$526,15,0)</f>
        <v>2.6989000000000001</v>
      </c>
      <c r="Q20" s="66">
        <f>RANK(P20,P$8:P$71,0)</f>
        <v>32</v>
      </c>
      <c r="R20" s="65">
        <f>VLOOKUP($A20,'Return Data'!$B$7:$R$526,16,0)</f>
        <v>9.5768000000000004</v>
      </c>
      <c r="S20" s="67">
        <f t="shared" si="5"/>
        <v>24</v>
      </c>
    </row>
    <row r="21" spans="1:19" x14ac:dyDescent="0.3">
      <c r="A21" s="63" t="s">
        <v>176</v>
      </c>
      <c r="B21" s="64">
        <f>VLOOKUP($A21,'Return Data'!$B$7:$R$526,3,0)</f>
        <v>43999</v>
      </c>
      <c r="C21" s="65">
        <f>VLOOKUP($A21,'Return Data'!$B$7:$R$526,4,0)</f>
        <v>308.54700000000003</v>
      </c>
      <c r="D21" s="65">
        <f>VLOOKUP($A21,'Return Data'!$B$7:$R$526,10,0)</f>
        <v>7.6127000000000002</v>
      </c>
      <c r="E21" s="66">
        <f t="shared" si="0"/>
        <v>23</v>
      </c>
      <c r="F21" s="65">
        <f>VLOOKUP($A21,'Return Data'!$B$7:$R$526,11,0)</f>
        <v>-20.931799999999999</v>
      </c>
      <c r="G21" s="66">
        <f t="shared" si="1"/>
        <v>58</v>
      </c>
      <c r="H21" s="65">
        <f>VLOOKUP($A21,'Return Data'!$B$7:$R$526,12,0)</f>
        <v>-11.7423</v>
      </c>
      <c r="I21" s="66">
        <f t="shared" si="2"/>
        <v>51</v>
      </c>
      <c r="J21" s="65">
        <f>VLOOKUP($A21,'Return Data'!$B$7:$R$526,13,0)</f>
        <v>-18.054300000000001</v>
      </c>
      <c r="K21" s="66">
        <f t="shared" si="3"/>
        <v>47</v>
      </c>
      <c r="L21" s="65">
        <f>VLOOKUP($A21,'Return Data'!$B$7:$R$526,17,0)</f>
        <v>-5.8503999999999996</v>
      </c>
      <c r="M21" s="66">
        <f t="shared" si="6"/>
        <v>28</v>
      </c>
      <c r="N21" s="65">
        <f>VLOOKUP($A21,'Return Data'!$B$7:$R$526,14,0)</f>
        <v>-0.97109999999999996</v>
      </c>
      <c r="O21" s="66">
        <f t="shared" si="7"/>
        <v>25</v>
      </c>
      <c r="P21" s="65">
        <f>VLOOKUP($A21,'Return Data'!$B$7:$R$526,15,0)</f>
        <v>5.7359</v>
      </c>
      <c r="Q21" s="66">
        <f>RANK(P21,P$8:P$71,0)</f>
        <v>17</v>
      </c>
      <c r="R21" s="65">
        <f>VLOOKUP($A21,'Return Data'!$B$7:$R$526,16,0)</f>
        <v>10.462300000000001</v>
      </c>
      <c r="S21" s="67">
        <f t="shared" si="5"/>
        <v>19</v>
      </c>
    </row>
    <row r="22" spans="1:19" x14ac:dyDescent="0.3">
      <c r="A22" s="63" t="s">
        <v>177</v>
      </c>
      <c r="B22" s="64">
        <f>VLOOKUP($A22,'Return Data'!$B$7:$R$526,3,0)</f>
        <v>43999</v>
      </c>
      <c r="C22" s="65">
        <f>VLOOKUP($A22,'Return Data'!$B$7:$R$526,4,0)</f>
        <v>426.738</v>
      </c>
      <c r="D22" s="65">
        <f>VLOOKUP($A22,'Return Data'!$B$7:$R$526,10,0)</f>
        <v>10.6075</v>
      </c>
      <c r="E22" s="66">
        <f t="shared" si="0"/>
        <v>9</v>
      </c>
      <c r="F22" s="65">
        <f>VLOOKUP($A22,'Return Data'!$B$7:$R$526,11,0)</f>
        <v>-20.956399999999999</v>
      </c>
      <c r="G22" s="66">
        <f t="shared" si="1"/>
        <v>59</v>
      </c>
      <c r="H22" s="65">
        <f>VLOOKUP($A22,'Return Data'!$B$7:$R$526,12,0)</f>
        <v>-13.646599999999999</v>
      </c>
      <c r="I22" s="66">
        <f t="shared" si="2"/>
        <v>54</v>
      </c>
      <c r="J22" s="65">
        <f>VLOOKUP($A22,'Return Data'!$B$7:$R$526,13,0)</f>
        <v>-21.0944</v>
      </c>
      <c r="K22" s="66">
        <f t="shared" si="3"/>
        <v>54</v>
      </c>
      <c r="L22" s="65">
        <f>VLOOKUP($A22,'Return Data'!$B$7:$R$526,17,0)</f>
        <v>-9.7598000000000003</v>
      </c>
      <c r="M22" s="66">
        <f t="shared" si="6"/>
        <v>48</v>
      </c>
      <c r="N22" s="65">
        <f>VLOOKUP($A22,'Return Data'!$B$7:$R$526,14,0)</f>
        <v>-5.4009</v>
      </c>
      <c r="O22" s="66">
        <f t="shared" si="7"/>
        <v>43</v>
      </c>
      <c r="P22" s="65">
        <f>VLOOKUP($A22,'Return Data'!$B$7:$R$526,15,0)</f>
        <v>2.0366</v>
      </c>
      <c r="Q22" s="66">
        <f>RANK(P22,P$8:P$71,0)</f>
        <v>36</v>
      </c>
      <c r="R22" s="65">
        <f>VLOOKUP($A22,'Return Data'!$B$7:$R$526,16,0)</f>
        <v>7.7762000000000002</v>
      </c>
      <c r="S22" s="67">
        <f t="shared" si="5"/>
        <v>31</v>
      </c>
    </row>
    <row r="23" spans="1:19" x14ac:dyDescent="0.3">
      <c r="A23" s="63" t="s">
        <v>178</v>
      </c>
      <c r="B23" s="64">
        <f>VLOOKUP($A23,'Return Data'!$B$7:$R$526,3,0)</f>
        <v>43999</v>
      </c>
      <c r="C23" s="65">
        <f>VLOOKUP($A23,'Return Data'!$B$7:$R$526,4,0)</f>
        <v>32.639499999999998</v>
      </c>
      <c r="D23" s="65">
        <f>VLOOKUP($A23,'Return Data'!$B$7:$R$526,10,0)</f>
        <v>2.6389999999999998</v>
      </c>
      <c r="E23" s="66">
        <f t="shared" si="0"/>
        <v>50</v>
      </c>
      <c r="F23" s="65">
        <f>VLOOKUP($A23,'Return Data'!$B$7:$R$526,11,0)</f>
        <v>-18.834700000000002</v>
      </c>
      <c r="G23" s="66">
        <f t="shared" si="1"/>
        <v>54</v>
      </c>
      <c r="H23" s="65">
        <f>VLOOKUP($A23,'Return Data'!$B$7:$R$526,12,0)</f>
        <v>-9.1876999999999995</v>
      </c>
      <c r="I23" s="66">
        <f t="shared" si="2"/>
        <v>46</v>
      </c>
      <c r="J23" s="65">
        <f>VLOOKUP($A23,'Return Data'!$B$7:$R$526,13,0)</f>
        <v>-15.0349</v>
      </c>
      <c r="K23" s="66">
        <f t="shared" si="3"/>
        <v>44</v>
      </c>
      <c r="L23" s="65">
        <f>VLOOKUP($A23,'Return Data'!$B$7:$R$526,17,0)</f>
        <v>-7.56</v>
      </c>
      <c r="M23" s="66">
        <f t="shared" si="6"/>
        <v>36</v>
      </c>
      <c r="N23" s="65">
        <f>VLOOKUP($A23,'Return Data'!$B$7:$R$526,14,0)</f>
        <v>-3.8458999999999999</v>
      </c>
      <c r="O23" s="66">
        <f t="shared" si="7"/>
        <v>38</v>
      </c>
      <c r="P23" s="65">
        <f>VLOOKUP($A23,'Return Data'!$B$7:$R$526,15,0)</f>
        <v>4.3495999999999997</v>
      </c>
      <c r="Q23" s="66">
        <f>RANK(P23,P$8:P$71,0)</f>
        <v>23</v>
      </c>
      <c r="R23" s="65">
        <f>VLOOKUP($A23,'Return Data'!$B$7:$R$526,16,0)</f>
        <v>9.1686999999999994</v>
      </c>
      <c r="S23" s="67">
        <f t="shared" si="5"/>
        <v>27</v>
      </c>
    </row>
    <row r="24" spans="1:19" x14ac:dyDescent="0.3">
      <c r="A24" s="63" t="s">
        <v>179</v>
      </c>
      <c r="B24" s="64">
        <f>VLOOKUP($A24,'Return Data'!$B$7:$R$526,3,0)</f>
        <v>43999</v>
      </c>
      <c r="C24" s="65">
        <f>VLOOKUP($A24,'Return Data'!$B$7:$R$526,4,0)</f>
        <v>346.98</v>
      </c>
      <c r="D24" s="65">
        <f>VLOOKUP($A24,'Return Data'!$B$7:$R$526,10,0)</f>
        <v>10.6159</v>
      </c>
      <c r="E24" s="66">
        <f t="shared" si="0"/>
        <v>8</v>
      </c>
      <c r="F24" s="65">
        <f>VLOOKUP($A24,'Return Data'!$B$7:$R$526,11,0)</f>
        <v>-16.607399999999998</v>
      </c>
      <c r="G24" s="66">
        <f t="shared" si="1"/>
        <v>39</v>
      </c>
      <c r="H24" s="65">
        <f>VLOOKUP($A24,'Return Data'!$B$7:$R$526,12,0)</f>
        <v>-7.6025999999999998</v>
      </c>
      <c r="I24" s="66">
        <f t="shared" si="2"/>
        <v>39</v>
      </c>
      <c r="J24" s="65">
        <f>VLOOKUP($A24,'Return Data'!$B$7:$R$526,13,0)</f>
        <v>-13.62</v>
      </c>
      <c r="K24" s="66">
        <f t="shared" si="3"/>
        <v>38</v>
      </c>
      <c r="L24" s="65">
        <f>VLOOKUP($A24,'Return Data'!$B$7:$R$526,17,0)</f>
        <v>-4.4194000000000004</v>
      </c>
      <c r="M24" s="66">
        <f t="shared" si="6"/>
        <v>18</v>
      </c>
      <c r="N24" s="65">
        <f>VLOOKUP($A24,'Return Data'!$B$7:$R$526,14,0)</f>
        <v>1.1308</v>
      </c>
      <c r="O24" s="66">
        <f t="shared" si="7"/>
        <v>15</v>
      </c>
      <c r="P24" s="65">
        <f>VLOOKUP($A24,'Return Data'!$B$7:$R$526,15,0)</f>
        <v>5.6289999999999996</v>
      </c>
      <c r="Q24" s="66">
        <f>RANK(P24,P$8:P$71,0)</f>
        <v>18</v>
      </c>
      <c r="R24" s="65">
        <f>VLOOKUP($A24,'Return Data'!$B$7:$R$526,16,0)</f>
        <v>11.018000000000001</v>
      </c>
      <c r="S24" s="67">
        <f t="shared" si="5"/>
        <v>15</v>
      </c>
    </row>
    <row r="25" spans="1:19" x14ac:dyDescent="0.3">
      <c r="A25" s="63" t="s">
        <v>180</v>
      </c>
      <c r="B25" s="64">
        <f>VLOOKUP($A25,'Return Data'!$B$7:$R$526,3,0)</f>
        <v>43999</v>
      </c>
      <c r="C25" s="65">
        <f>VLOOKUP($A25,'Return Data'!$B$7:$R$526,4,0)</f>
        <v>8.98</v>
      </c>
      <c r="D25" s="65">
        <f>VLOOKUP($A25,'Return Data'!$B$7:$R$526,10,0)</f>
        <v>-0.22220000000000001</v>
      </c>
      <c r="E25" s="66">
        <f t="shared" si="0"/>
        <v>58</v>
      </c>
      <c r="F25" s="65">
        <f>VLOOKUP($A25,'Return Data'!$B$7:$R$526,11,0)</f>
        <v>-23.182200000000002</v>
      </c>
      <c r="G25" s="66">
        <f t="shared" si="1"/>
        <v>63</v>
      </c>
      <c r="H25" s="65">
        <f>VLOOKUP($A25,'Return Data'!$B$7:$R$526,12,0)</f>
        <v>-12.3902</v>
      </c>
      <c r="I25" s="66">
        <f t="shared" si="2"/>
        <v>52</v>
      </c>
      <c r="J25" s="65">
        <f>VLOOKUP($A25,'Return Data'!$B$7:$R$526,13,0)</f>
        <v>-18.511800000000001</v>
      </c>
      <c r="K25" s="66">
        <f t="shared" si="3"/>
        <v>49</v>
      </c>
      <c r="L25" s="65">
        <f>VLOOKUP($A25,'Return Data'!$B$7:$R$526,17,0)</f>
        <v>-8.0132999999999992</v>
      </c>
      <c r="M25" s="66">
        <f t="shared" si="6"/>
        <v>38</v>
      </c>
      <c r="N25" s="65"/>
      <c r="O25" s="66"/>
      <c r="P25" s="65"/>
      <c r="Q25" s="66"/>
      <c r="R25" s="65">
        <f>VLOOKUP($A25,'Return Data'!$B$7:$R$526,16,0)</f>
        <v>-4.6928000000000001</v>
      </c>
      <c r="S25" s="67">
        <f t="shared" si="5"/>
        <v>52</v>
      </c>
    </row>
    <row r="26" spans="1:19" x14ac:dyDescent="0.3">
      <c r="A26" s="63" t="s">
        <v>181</v>
      </c>
      <c r="B26" s="64">
        <f>VLOOKUP($A26,'Return Data'!$B$7:$R$526,3,0)</f>
        <v>43999</v>
      </c>
      <c r="C26" s="65">
        <f>VLOOKUP($A26,'Return Data'!$B$7:$R$526,4,0)</f>
        <v>25.09</v>
      </c>
      <c r="D26" s="65">
        <f>VLOOKUP($A26,'Return Data'!$B$7:$R$526,10,0)</f>
        <v>-2.4495</v>
      </c>
      <c r="E26" s="66">
        <f t="shared" si="0"/>
        <v>62</v>
      </c>
      <c r="F26" s="65">
        <f>VLOOKUP($A26,'Return Data'!$B$7:$R$526,11,0)</f>
        <v>-15.918200000000001</v>
      </c>
      <c r="G26" s="66">
        <f t="shared" si="1"/>
        <v>33</v>
      </c>
      <c r="H26" s="65">
        <f>VLOOKUP($A26,'Return Data'!$B$7:$R$526,12,0)</f>
        <v>-6.3456999999999999</v>
      </c>
      <c r="I26" s="66">
        <f t="shared" si="2"/>
        <v>27</v>
      </c>
      <c r="J26" s="65">
        <f>VLOOKUP($A26,'Return Data'!$B$7:$R$526,13,0)</f>
        <v>-8.6306999999999992</v>
      </c>
      <c r="K26" s="66">
        <f t="shared" si="3"/>
        <v>17</v>
      </c>
      <c r="L26" s="65">
        <f>VLOOKUP($A26,'Return Data'!$B$7:$R$526,17,0)</f>
        <v>-6.5557999999999996</v>
      </c>
      <c r="M26" s="66">
        <f t="shared" si="6"/>
        <v>32</v>
      </c>
      <c r="N26" s="65">
        <f>VLOOKUP($A26,'Return Data'!$B$7:$R$526,14,0)</f>
        <v>-0.21129999999999999</v>
      </c>
      <c r="O26" s="66">
        <f>RANK(N26,N$8:N$71,0)</f>
        <v>22</v>
      </c>
      <c r="P26" s="65">
        <f>VLOOKUP($A26,'Return Data'!$B$7:$R$526,15,0)</f>
        <v>4.9077999999999999</v>
      </c>
      <c r="Q26" s="66">
        <f>RANK(P26,P$8:P$71,0)</f>
        <v>22</v>
      </c>
      <c r="R26" s="65">
        <f>VLOOKUP($A26,'Return Data'!$B$7:$R$526,16,0)</f>
        <v>14.5481</v>
      </c>
      <c r="S26" s="67">
        <f t="shared" si="5"/>
        <v>3</v>
      </c>
    </row>
    <row r="27" spans="1:19" x14ac:dyDescent="0.3">
      <c r="A27" s="63" t="s">
        <v>182</v>
      </c>
      <c r="B27" s="64">
        <f>VLOOKUP($A27,'Return Data'!$B$7:$R$526,3,0)</f>
        <v>43999</v>
      </c>
      <c r="C27" s="65">
        <f>VLOOKUP($A27,'Return Data'!$B$7:$R$526,4,0)</f>
        <v>48.92</v>
      </c>
      <c r="D27" s="65">
        <f>VLOOKUP($A27,'Return Data'!$B$7:$R$526,10,0)</f>
        <v>8.0866000000000007</v>
      </c>
      <c r="E27" s="66">
        <f t="shared" si="0"/>
        <v>20</v>
      </c>
      <c r="F27" s="65">
        <f>VLOOKUP($A27,'Return Data'!$B$7:$R$526,11,0)</f>
        <v>-16.958100000000002</v>
      </c>
      <c r="G27" s="66">
        <f t="shared" si="1"/>
        <v>42</v>
      </c>
      <c r="H27" s="65">
        <f>VLOOKUP($A27,'Return Data'!$B$7:$R$526,12,0)</f>
        <v>-10.4193</v>
      </c>
      <c r="I27" s="66">
        <f t="shared" si="2"/>
        <v>48</v>
      </c>
      <c r="J27" s="65">
        <f>VLOOKUP($A27,'Return Data'!$B$7:$R$526,13,0)</f>
        <v>-18.425899999999999</v>
      </c>
      <c r="K27" s="66">
        <f t="shared" si="3"/>
        <v>48</v>
      </c>
      <c r="L27" s="65">
        <f>VLOOKUP($A27,'Return Data'!$B$7:$R$526,17,0)</f>
        <v>-10.267200000000001</v>
      </c>
      <c r="M27" s="66">
        <f t="shared" si="6"/>
        <v>49</v>
      </c>
      <c r="N27" s="65">
        <f>VLOOKUP($A27,'Return Data'!$B$7:$R$526,14,0)</f>
        <v>-2.2442000000000002</v>
      </c>
      <c r="O27" s="66">
        <f>RANK(N27,N$8:N$71,0)</f>
        <v>31</v>
      </c>
      <c r="P27" s="65">
        <f>VLOOKUP($A27,'Return Data'!$B$7:$R$526,15,0)</f>
        <v>3.9866000000000001</v>
      </c>
      <c r="Q27" s="66">
        <f>RANK(P27,P$8:P$71,0)</f>
        <v>25</v>
      </c>
      <c r="R27" s="65">
        <f>VLOOKUP($A27,'Return Data'!$B$7:$R$526,16,0)</f>
        <v>11.0929</v>
      </c>
      <c r="S27" s="67">
        <f t="shared" si="5"/>
        <v>14</v>
      </c>
    </row>
    <row r="28" spans="1:19" x14ac:dyDescent="0.3">
      <c r="A28" s="63" t="s">
        <v>183</v>
      </c>
      <c r="B28" s="64">
        <f>VLOOKUP($A28,'Return Data'!$B$7:$R$526,3,0)</f>
        <v>43999</v>
      </c>
      <c r="C28" s="65">
        <f>VLOOKUP($A28,'Return Data'!$B$7:$R$526,4,0)</f>
        <v>8.42</v>
      </c>
      <c r="D28" s="65">
        <f>VLOOKUP($A28,'Return Data'!$B$7:$R$526,10,0)</f>
        <v>4.7263999999999999</v>
      </c>
      <c r="E28" s="66">
        <f t="shared" si="0"/>
        <v>41</v>
      </c>
      <c r="F28" s="65">
        <f>VLOOKUP($A28,'Return Data'!$B$7:$R$526,11,0)</f>
        <v>-18.0136</v>
      </c>
      <c r="G28" s="66">
        <f t="shared" si="1"/>
        <v>49</v>
      </c>
      <c r="H28" s="65">
        <f>VLOOKUP($A28,'Return Data'!$B$7:$R$526,12,0)</f>
        <v>-8.9730000000000008</v>
      </c>
      <c r="I28" s="66">
        <f t="shared" si="2"/>
        <v>45</v>
      </c>
      <c r="J28" s="65">
        <f>VLOOKUP($A28,'Return Data'!$B$7:$R$526,13,0)</f>
        <v>-13.9939</v>
      </c>
      <c r="K28" s="66">
        <f t="shared" si="3"/>
        <v>40</v>
      </c>
      <c r="L28" s="65">
        <f>VLOOKUP($A28,'Return Data'!$B$7:$R$526,17,0)</f>
        <v>-6.2248000000000001</v>
      </c>
      <c r="M28" s="66">
        <f t="shared" si="6"/>
        <v>30</v>
      </c>
      <c r="N28" s="65"/>
      <c r="O28" s="66"/>
      <c r="P28" s="65"/>
      <c r="Q28" s="66"/>
      <c r="R28" s="65">
        <f>VLOOKUP($A28,'Return Data'!$B$7:$R$526,16,0)</f>
        <v>-6.7225000000000001</v>
      </c>
      <c r="S28" s="67">
        <f t="shared" si="5"/>
        <v>55</v>
      </c>
    </row>
    <row r="29" spans="1:19" x14ac:dyDescent="0.3">
      <c r="A29" s="63" t="s">
        <v>184</v>
      </c>
      <c r="B29" s="64">
        <f>VLOOKUP($A29,'Return Data'!$B$7:$R$526,3,0)</f>
        <v>43999</v>
      </c>
      <c r="C29" s="65">
        <f>VLOOKUP($A29,'Return Data'!$B$7:$R$526,4,0)</f>
        <v>51.73</v>
      </c>
      <c r="D29" s="65">
        <f>VLOOKUP($A29,'Return Data'!$B$7:$R$526,10,0)</f>
        <v>7.0792999999999999</v>
      </c>
      <c r="E29" s="66">
        <f t="shared" si="0"/>
        <v>28</v>
      </c>
      <c r="F29" s="65">
        <f>VLOOKUP($A29,'Return Data'!$B$7:$R$526,11,0)</f>
        <v>-12.4556</v>
      </c>
      <c r="G29" s="66">
        <f t="shared" si="1"/>
        <v>13</v>
      </c>
      <c r="H29" s="65">
        <f>VLOOKUP($A29,'Return Data'!$B$7:$R$526,12,0)</f>
        <v>-1.2975000000000001</v>
      </c>
      <c r="I29" s="66">
        <f t="shared" si="2"/>
        <v>11</v>
      </c>
      <c r="J29" s="65">
        <f>VLOOKUP($A29,'Return Data'!$B$7:$R$526,13,0)</f>
        <v>-7.0941000000000001</v>
      </c>
      <c r="K29" s="66">
        <f t="shared" si="3"/>
        <v>12</v>
      </c>
      <c r="L29" s="65">
        <f>VLOOKUP($A29,'Return Data'!$B$7:$R$526,17,0)</f>
        <v>-2.9622000000000002</v>
      </c>
      <c r="M29" s="66">
        <f t="shared" si="6"/>
        <v>11</v>
      </c>
      <c r="N29" s="65">
        <f>VLOOKUP($A29,'Return Data'!$B$7:$R$526,14,0)</f>
        <v>4.0058999999999996</v>
      </c>
      <c r="O29" s="66">
        <f>RANK(N29,N$8:N$71,0)</f>
        <v>6</v>
      </c>
      <c r="P29" s="65">
        <f>VLOOKUP($A29,'Return Data'!$B$7:$R$526,15,0)</f>
        <v>7.7454000000000001</v>
      </c>
      <c r="Q29" s="66">
        <f>RANK(P29,P$8:P$71,0)</f>
        <v>7</v>
      </c>
      <c r="R29" s="65">
        <f>VLOOKUP($A29,'Return Data'!$B$7:$R$526,16,0)</f>
        <v>13.7791</v>
      </c>
      <c r="S29" s="67">
        <f t="shared" si="5"/>
        <v>4</v>
      </c>
    </row>
    <row r="30" spans="1:19" x14ac:dyDescent="0.3">
      <c r="A30" s="63" t="s">
        <v>185</v>
      </c>
      <c r="B30" s="64">
        <f>VLOOKUP($A30,'Return Data'!$B$7:$R$526,3,0)</f>
        <v>43999</v>
      </c>
      <c r="C30" s="65">
        <f>VLOOKUP($A30,'Return Data'!$B$7:$R$526,4,0)</f>
        <v>8.8901000000000003</v>
      </c>
      <c r="D30" s="65">
        <f>VLOOKUP($A30,'Return Data'!$B$7:$R$526,10,0)</f>
        <v>10.087300000000001</v>
      </c>
      <c r="E30" s="66">
        <f t="shared" si="0"/>
        <v>12</v>
      </c>
      <c r="F30" s="65">
        <f>VLOOKUP($A30,'Return Data'!$B$7:$R$526,11,0)</f>
        <v>-15.4411</v>
      </c>
      <c r="G30" s="66">
        <f t="shared" si="1"/>
        <v>29</v>
      </c>
      <c r="H30" s="65"/>
      <c r="I30" s="66"/>
      <c r="J30" s="65"/>
      <c r="K30" s="66"/>
      <c r="L30" s="65"/>
      <c r="M30" s="66"/>
      <c r="N30" s="65"/>
      <c r="O30" s="66"/>
      <c r="P30" s="65"/>
      <c r="Q30" s="66"/>
      <c r="R30" s="65">
        <f>VLOOKUP($A30,'Return Data'!$B$7:$R$526,16,0)</f>
        <v>-11.099</v>
      </c>
      <c r="S30" s="67">
        <f t="shared" si="5"/>
        <v>59</v>
      </c>
    </row>
    <row r="31" spans="1:19" x14ac:dyDescent="0.3">
      <c r="A31" s="63" t="s">
        <v>186</v>
      </c>
      <c r="B31" s="64">
        <f>VLOOKUP($A31,'Return Data'!$B$7:$R$526,3,0)</f>
        <v>43999</v>
      </c>
      <c r="C31" s="65">
        <f>VLOOKUP($A31,'Return Data'!$B$7:$R$526,4,0)</f>
        <v>16.1937</v>
      </c>
      <c r="D31" s="65">
        <f>VLOOKUP($A31,'Return Data'!$B$7:$R$526,10,0)</f>
        <v>-0.83409999999999995</v>
      </c>
      <c r="E31" s="66">
        <f t="shared" si="0"/>
        <v>60</v>
      </c>
      <c r="F31" s="65">
        <f>VLOOKUP($A31,'Return Data'!$B$7:$R$526,11,0)</f>
        <v>-18.241700000000002</v>
      </c>
      <c r="G31" s="66">
        <f t="shared" si="1"/>
        <v>51</v>
      </c>
      <c r="H31" s="65">
        <f>VLOOKUP($A31,'Return Data'!$B$7:$R$526,12,0)</f>
        <v>-8.7057000000000002</v>
      </c>
      <c r="I31" s="66">
        <f t="shared" ref="I31:I71" si="8">RANK(H31,H$8:H$71,0)</f>
        <v>44</v>
      </c>
      <c r="J31" s="65">
        <f>VLOOKUP($A31,'Return Data'!$B$7:$R$526,13,0)</f>
        <v>-12.056699999999999</v>
      </c>
      <c r="K31" s="66">
        <f t="shared" ref="K31:K38" si="9">RANK(J31,J$8:J$71,0)</f>
        <v>26</v>
      </c>
      <c r="L31" s="65">
        <f>VLOOKUP($A31,'Return Data'!$B$7:$R$526,17,0)</f>
        <v>-4.1493000000000002</v>
      </c>
      <c r="M31" s="66">
        <f t="shared" ref="M31:M38" si="10">RANK(L31,L$8:L$71,0)</f>
        <v>16</v>
      </c>
      <c r="N31" s="65">
        <f>VLOOKUP($A31,'Return Data'!$B$7:$R$526,14,0)</f>
        <v>0.50180000000000002</v>
      </c>
      <c r="O31" s="66">
        <f t="shared" ref="O31:O38" si="11">RANK(N31,N$8:N$71,0)</f>
        <v>19</v>
      </c>
      <c r="P31" s="65">
        <f>VLOOKUP($A31,'Return Data'!$B$7:$R$526,15,0)</f>
        <v>6.3975999999999997</v>
      </c>
      <c r="Q31" s="66">
        <f>RANK(P31,P$8:P$71,0)</f>
        <v>14</v>
      </c>
      <c r="R31" s="65">
        <f>VLOOKUP($A31,'Return Data'!$B$7:$R$526,16,0)</f>
        <v>11.5844</v>
      </c>
      <c r="S31" s="67">
        <f t="shared" si="5"/>
        <v>12</v>
      </c>
    </row>
    <row r="32" spans="1:19" x14ac:dyDescent="0.3">
      <c r="A32" s="63" t="s">
        <v>187</v>
      </c>
      <c r="B32" s="64">
        <f>VLOOKUP($A32,'Return Data'!$B$7:$R$526,3,0)</f>
        <v>43999</v>
      </c>
      <c r="C32" s="65">
        <f>VLOOKUP($A32,'Return Data'!$B$7:$R$526,4,0)</f>
        <v>43.146000000000001</v>
      </c>
      <c r="D32" s="65">
        <f>VLOOKUP($A32,'Return Data'!$B$7:$R$526,10,0)</f>
        <v>6.5281000000000002</v>
      </c>
      <c r="E32" s="66">
        <f t="shared" si="0"/>
        <v>33</v>
      </c>
      <c r="F32" s="65">
        <f>VLOOKUP($A32,'Return Data'!$B$7:$R$526,11,0)</f>
        <v>-14.788500000000001</v>
      </c>
      <c r="G32" s="66">
        <f t="shared" si="1"/>
        <v>24</v>
      </c>
      <c r="H32" s="65">
        <f>VLOOKUP($A32,'Return Data'!$B$7:$R$526,12,0)</f>
        <v>-4.4977999999999998</v>
      </c>
      <c r="I32" s="66">
        <f t="shared" si="8"/>
        <v>22</v>
      </c>
      <c r="J32" s="65">
        <f>VLOOKUP($A32,'Return Data'!$B$7:$R$526,13,0)</f>
        <v>-10.989599999999999</v>
      </c>
      <c r="K32" s="66">
        <f t="shared" si="9"/>
        <v>23</v>
      </c>
      <c r="L32" s="65">
        <f>VLOOKUP($A32,'Return Data'!$B$7:$R$526,17,0)</f>
        <v>-0.9768</v>
      </c>
      <c r="M32" s="66">
        <f t="shared" si="10"/>
        <v>7</v>
      </c>
      <c r="N32" s="65">
        <f>VLOOKUP($A32,'Return Data'!$B$7:$R$526,14,0)</f>
        <v>1.2482</v>
      </c>
      <c r="O32" s="66">
        <f t="shared" si="11"/>
        <v>13</v>
      </c>
      <c r="P32" s="65">
        <f>VLOOKUP($A32,'Return Data'!$B$7:$R$526,15,0)</f>
        <v>6.8554000000000004</v>
      </c>
      <c r="Q32" s="66">
        <f>RANK(P32,P$8:P$71,0)</f>
        <v>11</v>
      </c>
      <c r="R32" s="65">
        <f>VLOOKUP($A32,'Return Data'!$B$7:$R$526,16,0)</f>
        <v>10.614599999999999</v>
      </c>
      <c r="S32" s="67">
        <f t="shared" si="5"/>
        <v>18</v>
      </c>
    </row>
    <row r="33" spans="1:19" x14ac:dyDescent="0.3">
      <c r="A33" s="63" t="s">
        <v>188</v>
      </c>
      <c r="B33" s="64">
        <f>VLOOKUP($A33,'Return Data'!$B$7:$R$526,3,0)</f>
        <v>43999</v>
      </c>
      <c r="C33" s="65">
        <f>VLOOKUP($A33,'Return Data'!$B$7:$R$526,4,0)</f>
        <v>47.877000000000002</v>
      </c>
      <c r="D33" s="65">
        <f>VLOOKUP($A33,'Return Data'!$B$7:$R$526,10,0)</f>
        <v>7.6928000000000001</v>
      </c>
      <c r="E33" s="66">
        <f t="shared" si="0"/>
        <v>22</v>
      </c>
      <c r="F33" s="65">
        <f>VLOOKUP($A33,'Return Data'!$B$7:$R$526,11,0)</f>
        <v>-17.040099999999999</v>
      </c>
      <c r="G33" s="66">
        <f t="shared" si="1"/>
        <v>43</v>
      </c>
      <c r="H33" s="65">
        <f>VLOOKUP($A33,'Return Data'!$B$7:$R$526,12,0)</f>
        <v>-8.0048999999999992</v>
      </c>
      <c r="I33" s="66">
        <f t="shared" si="8"/>
        <v>42</v>
      </c>
      <c r="J33" s="65">
        <f>VLOOKUP($A33,'Return Data'!$B$7:$R$526,13,0)</f>
        <v>-14.1066</v>
      </c>
      <c r="K33" s="66">
        <f t="shared" si="9"/>
        <v>41</v>
      </c>
      <c r="L33" s="65">
        <f>VLOOKUP($A33,'Return Data'!$B$7:$R$526,17,0)</f>
        <v>-8.8623999999999992</v>
      </c>
      <c r="M33" s="66">
        <f t="shared" si="10"/>
        <v>42</v>
      </c>
      <c r="N33" s="65">
        <f>VLOOKUP($A33,'Return Data'!$B$7:$R$526,14,0)</f>
        <v>-2.6295000000000002</v>
      </c>
      <c r="O33" s="66">
        <f t="shared" si="11"/>
        <v>34</v>
      </c>
      <c r="P33" s="65">
        <f>VLOOKUP($A33,'Return Data'!$B$7:$R$526,15,0)</f>
        <v>5.3211000000000004</v>
      </c>
      <c r="Q33" s="66">
        <f>RANK(P33,P$8:P$71,0)</f>
        <v>21</v>
      </c>
      <c r="R33" s="65">
        <f>VLOOKUP($A33,'Return Data'!$B$7:$R$526,16,0)</f>
        <v>9.9086999999999996</v>
      </c>
      <c r="S33" s="67">
        <f t="shared" si="5"/>
        <v>21</v>
      </c>
    </row>
    <row r="34" spans="1:19" x14ac:dyDescent="0.3">
      <c r="A34" s="63" t="s">
        <v>189</v>
      </c>
      <c r="B34" s="64">
        <f>VLOOKUP($A34,'Return Data'!$B$7:$R$526,3,0)</f>
        <v>43999</v>
      </c>
      <c r="C34" s="65">
        <f>VLOOKUP($A34,'Return Data'!$B$7:$R$526,4,0)</f>
        <v>61.448599999999999</v>
      </c>
      <c r="D34" s="65">
        <f>VLOOKUP($A34,'Return Data'!$B$7:$R$526,10,0)</f>
        <v>-2.5427</v>
      </c>
      <c r="E34" s="66">
        <f t="shared" si="0"/>
        <v>63</v>
      </c>
      <c r="F34" s="65">
        <f>VLOOKUP($A34,'Return Data'!$B$7:$R$526,11,0)</f>
        <v>-21.145199999999999</v>
      </c>
      <c r="G34" s="66">
        <f t="shared" si="1"/>
        <v>61</v>
      </c>
      <c r="H34" s="65">
        <f>VLOOKUP($A34,'Return Data'!$B$7:$R$526,12,0)</f>
        <v>-11.256500000000001</v>
      </c>
      <c r="I34" s="66">
        <f t="shared" si="8"/>
        <v>49</v>
      </c>
      <c r="J34" s="65">
        <f>VLOOKUP($A34,'Return Data'!$B$7:$R$526,13,0)</f>
        <v>-13.565</v>
      </c>
      <c r="K34" s="66">
        <f t="shared" si="9"/>
        <v>36</v>
      </c>
      <c r="L34" s="65">
        <f>VLOOKUP($A34,'Return Data'!$B$7:$R$526,17,0)</f>
        <v>-5.1115000000000004</v>
      </c>
      <c r="M34" s="66">
        <f t="shared" si="10"/>
        <v>23</v>
      </c>
      <c r="N34" s="65">
        <f>VLOOKUP($A34,'Return Data'!$B$7:$R$526,14,0)</f>
        <v>0.64939999999999998</v>
      </c>
      <c r="O34" s="66">
        <f t="shared" si="11"/>
        <v>18</v>
      </c>
      <c r="P34" s="65">
        <f>VLOOKUP($A34,'Return Data'!$B$7:$R$526,15,0)</f>
        <v>4.1473000000000004</v>
      </c>
      <c r="Q34" s="66">
        <f>RANK(P34,P$8:P$71,0)</f>
        <v>24</v>
      </c>
      <c r="R34" s="65">
        <f>VLOOKUP($A34,'Return Data'!$B$7:$R$526,16,0)</f>
        <v>10.0846</v>
      </c>
      <c r="S34" s="67">
        <f t="shared" si="5"/>
        <v>20</v>
      </c>
    </row>
    <row r="35" spans="1:19" x14ac:dyDescent="0.3">
      <c r="A35" s="63" t="s">
        <v>437</v>
      </c>
      <c r="B35" s="64">
        <f>VLOOKUP($A35,'Return Data'!$B$7:$R$526,3,0)</f>
        <v>43999</v>
      </c>
      <c r="C35" s="65">
        <f>VLOOKUP($A35,'Return Data'!$B$7:$R$526,4,0)</f>
        <v>10.591100000000001</v>
      </c>
      <c r="D35" s="65">
        <f>VLOOKUP($A35,'Return Data'!$B$7:$R$526,10,0)</f>
        <v>5.8105000000000002</v>
      </c>
      <c r="E35" s="66">
        <f t="shared" si="0"/>
        <v>37</v>
      </c>
      <c r="F35" s="65">
        <f>VLOOKUP($A35,'Return Data'!$B$7:$R$526,11,0)</f>
        <v>-16.380299999999998</v>
      </c>
      <c r="G35" s="66">
        <f t="shared" si="1"/>
        <v>37</v>
      </c>
      <c r="H35" s="65">
        <f>VLOOKUP($A35,'Return Data'!$B$7:$R$526,12,0)</f>
        <v>-7.2762000000000002</v>
      </c>
      <c r="I35" s="66">
        <f t="shared" si="8"/>
        <v>33</v>
      </c>
      <c r="J35" s="65">
        <f>VLOOKUP($A35,'Return Data'!$B$7:$R$526,13,0)</f>
        <v>-12.6046</v>
      </c>
      <c r="K35" s="66">
        <f t="shared" si="9"/>
        <v>31</v>
      </c>
      <c r="L35" s="65">
        <f>VLOOKUP($A35,'Return Data'!$B$7:$R$526,17,0)</f>
        <v>-6.2092999999999998</v>
      </c>
      <c r="M35" s="66">
        <f t="shared" si="10"/>
        <v>29</v>
      </c>
      <c r="N35" s="65">
        <f>VLOOKUP($A35,'Return Data'!$B$7:$R$526,14,0)</f>
        <v>-3.0535000000000001</v>
      </c>
      <c r="O35" s="66">
        <f t="shared" si="11"/>
        <v>35</v>
      </c>
      <c r="P35" s="65"/>
      <c r="Q35" s="66"/>
      <c r="R35" s="65">
        <f>VLOOKUP($A35,'Return Data'!$B$7:$R$526,16,0)</f>
        <v>1.579</v>
      </c>
      <c r="S35" s="67">
        <f t="shared" si="5"/>
        <v>45</v>
      </c>
    </row>
    <row r="36" spans="1:19" x14ac:dyDescent="0.3">
      <c r="A36" s="63" t="s">
        <v>191</v>
      </c>
      <c r="B36" s="64">
        <f>VLOOKUP($A36,'Return Data'!$B$7:$R$526,3,0)</f>
        <v>43999</v>
      </c>
      <c r="C36" s="65">
        <f>VLOOKUP($A36,'Return Data'!$B$7:$R$526,4,0)</f>
        <v>16.960999999999999</v>
      </c>
      <c r="D36" s="65">
        <f>VLOOKUP($A36,'Return Data'!$B$7:$R$526,10,0)</f>
        <v>10.1006</v>
      </c>
      <c r="E36" s="66">
        <f t="shared" si="0"/>
        <v>11</v>
      </c>
      <c r="F36" s="65">
        <f>VLOOKUP($A36,'Return Data'!$B$7:$R$526,11,0)</f>
        <v>-15.393800000000001</v>
      </c>
      <c r="G36" s="66">
        <f t="shared" si="1"/>
        <v>27</v>
      </c>
      <c r="H36" s="65">
        <f>VLOOKUP($A36,'Return Data'!$B$7:$R$526,12,0)</f>
        <v>-4.4451000000000001</v>
      </c>
      <c r="I36" s="66">
        <f t="shared" si="8"/>
        <v>21</v>
      </c>
      <c r="J36" s="65">
        <f>VLOOKUP($A36,'Return Data'!$B$7:$R$526,13,0)</f>
        <v>-8.6301000000000005</v>
      </c>
      <c r="K36" s="66">
        <f t="shared" si="9"/>
        <v>16</v>
      </c>
      <c r="L36" s="65">
        <f>VLOOKUP($A36,'Return Data'!$B$7:$R$526,17,0)</f>
        <v>3.5200000000000002E-2</v>
      </c>
      <c r="M36" s="66">
        <f t="shared" si="10"/>
        <v>4</v>
      </c>
      <c r="N36" s="65">
        <f>VLOOKUP($A36,'Return Data'!$B$7:$R$526,14,0)</f>
        <v>4.2167000000000003</v>
      </c>
      <c r="O36" s="66">
        <f t="shared" si="11"/>
        <v>5</v>
      </c>
      <c r="P36" s="65"/>
      <c r="Q36" s="66"/>
      <c r="R36" s="65">
        <f>VLOOKUP($A36,'Return Data'!$B$7:$R$526,16,0)</f>
        <v>12.5345</v>
      </c>
      <c r="S36" s="67">
        <f t="shared" si="5"/>
        <v>7</v>
      </c>
    </row>
    <row r="37" spans="1:19" x14ac:dyDescent="0.3">
      <c r="A37" s="63" t="s">
        <v>192</v>
      </c>
      <c r="B37" s="64">
        <f>VLOOKUP($A37,'Return Data'!$B$7:$R$526,3,0)</f>
        <v>43999</v>
      </c>
      <c r="C37" s="65">
        <f>VLOOKUP($A37,'Return Data'!$B$7:$R$526,4,0)</f>
        <v>16.115300000000001</v>
      </c>
      <c r="D37" s="65">
        <f>VLOOKUP($A37,'Return Data'!$B$7:$R$526,10,0)</f>
        <v>0.16839999999999999</v>
      </c>
      <c r="E37" s="66">
        <f t="shared" si="0"/>
        <v>55</v>
      </c>
      <c r="F37" s="65">
        <f>VLOOKUP($A37,'Return Data'!$B$7:$R$526,11,0)</f>
        <v>-18.6252</v>
      </c>
      <c r="G37" s="66">
        <f t="shared" si="1"/>
        <v>53</v>
      </c>
      <c r="H37" s="65">
        <f>VLOOKUP($A37,'Return Data'!$B$7:$R$526,12,0)</f>
        <v>-7.2565</v>
      </c>
      <c r="I37" s="66">
        <f t="shared" si="8"/>
        <v>32</v>
      </c>
      <c r="J37" s="65">
        <f>VLOOKUP($A37,'Return Data'!$B$7:$R$526,13,0)</f>
        <v>-11.0158</v>
      </c>
      <c r="K37" s="66">
        <f t="shared" si="9"/>
        <v>24</v>
      </c>
      <c r="L37" s="65">
        <f>VLOOKUP($A37,'Return Data'!$B$7:$R$526,17,0)</f>
        <v>-7.5373000000000001</v>
      </c>
      <c r="M37" s="66">
        <f t="shared" si="10"/>
        <v>35</v>
      </c>
      <c r="N37" s="65">
        <f>VLOOKUP($A37,'Return Data'!$B$7:$R$526,14,0)</f>
        <v>-1.2415</v>
      </c>
      <c r="O37" s="66">
        <f t="shared" si="11"/>
        <v>28</v>
      </c>
      <c r="P37" s="65">
        <f>VLOOKUP($A37,'Return Data'!$B$7:$R$526,15,0)</f>
        <v>8.4352</v>
      </c>
      <c r="Q37" s="66">
        <f>RANK(P37,P$8:P$71,0)</f>
        <v>3</v>
      </c>
      <c r="R37" s="65">
        <f>VLOOKUP($A37,'Return Data'!$B$7:$R$526,16,0)</f>
        <v>9.2242999999999995</v>
      </c>
      <c r="S37" s="67">
        <f t="shared" si="5"/>
        <v>26</v>
      </c>
    </row>
    <row r="38" spans="1:19" x14ac:dyDescent="0.3">
      <c r="A38" s="63" t="s">
        <v>193</v>
      </c>
      <c r="B38" s="64">
        <f>VLOOKUP($A38,'Return Data'!$B$7:$R$526,3,0)</f>
        <v>43999</v>
      </c>
      <c r="C38" s="65">
        <f>VLOOKUP($A38,'Return Data'!$B$7:$R$526,4,0)</f>
        <v>42.247900000000001</v>
      </c>
      <c r="D38" s="65">
        <f>VLOOKUP($A38,'Return Data'!$B$7:$R$526,10,0)</f>
        <v>-0.4536</v>
      </c>
      <c r="E38" s="66">
        <f t="shared" si="0"/>
        <v>59</v>
      </c>
      <c r="F38" s="65">
        <f>VLOOKUP($A38,'Return Data'!$B$7:$R$526,11,0)</f>
        <v>-26.921900000000001</v>
      </c>
      <c r="G38" s="66">
        <f t="shared" si="1"/>
        <v>64</v>
      </c>
      <c r="H38" s="65">
        <f>VLOOKUP($A38,'Return Data'!$B$7:$R$526,12,0)</f>
        <v>-15.547599999999999</v>
      </c>
      <c r="I38" s="66">
        <f t="shared" si="8"/>
        <v>58</v>
      </c>
      <c r="J38" s="65">
        <f>VLOOKUP($A38,'Return Data'!$B$7:$R$526,13,0)</f>
        <v>-26.433299999999999</v>
      </c>
      <c r="K38" s="66">
        <f t="shared" si="9"/>
        <v>57</v>
      </c>
      <c r="L38" s="65">
        <f>VLOOKUP($A38,'Return Data'!$B$7:$R$526,17,0)</f>
        <v>-15.527900000000001</v>
      </c>
      <c r="M38" s="66">
        <f t="shared" si="10"/>
        <v>53</v>
      </c>
      <c r="N38" s="65">
        <f>VLOOKUP($A38,'Return Data'!$B$7:$R$526,14,0)</f>
        <v>-10.7926</v>
      </c>
      <c r="O38" s="66">
        <f t="shared" si="11"/>
        <v>47</v>
      </c>
      <c r="P38" s="65">
        <f>VLOOKUP($A38,'Return Data'!$B$7:$R$526,15,0)</f>
        <v>-1.5468999999999999</v>
      </c>
      <c r="Q38" s="66">
        <f>RANK(P38,P$8:P$71,0)</f>
        <v>37</v>
      </c>
      <c r="R38" s="65">
        <f>VLOOKUP($A38,'Return Data'!$B$7:$R$526,16,0)</f>
        <v>7.4010999999999996</v>
      </c>
      <c r="S38" s="67">
        <f t="shared" si="5"/>
        <v>33</v>
      </c>
    </row>
    <row r="39" spans="1:19" x14ac:dyDescent="0.3">
      <c r="A39" s="63" t="s">
        <v>194</v>
      </c>
      <c r="B39" s="64">
        <f>VLOOKUP($A39,'Return Data'!$B$7:$R$526,3,0)</f>
        <v>43999</v>
      </c>
      <c r="C39" s="65">
        <f>VLOOKUP($A39,'Return Data'!$B$7:$R$526,4,0)</f>
        <v>10.0322</v>
      </c>
      <c r="D39" s="65">
        <f>VLOOKUP($A39,'Return Data'!$B$7:$R$526,10,0)</f>
        <v>10.3895</v>
      </c>
      <c r="E39" s="66">
        <f t="shared" si="0"/>
        <v>10</v>
      </c>
      <c r="F39" s="65">
        <f>VLOOKUP($A39,'Return Data'!$B$7:$R$526,11,0)</f>
        <v>-6.2366999999999999</v>
      </c>
      <c r="G39" s="66">
        <f t="shared" si="1"/>
        <v>3</v>
      </c>
      <c r="H39" s="65">
        <f>VLOOKUP($A39,'Return Data'!$B$7:$R$526,12,0)</f>
        <v>-1.2763</v>
      </c>
      <c r="I39" s="66">
        <f t="shared" si="8"/>
        <v>10</v>
      </c>
      <c r="J39" s="65"/>
      <c r="K39" s="66"/>
      <c r="L39" s="65"/>
      <c r="M39" s="66"/>
      <c r="N39" s="65"/>
      <c r="O39" s="66"/>
      <c r="P39" s="65"/>
      <c r="Q39" s="66"/>
      <c r="R39" s="65">
        <f>VLOOKUP($A39,'Return Data'!$B$7:$R$526,16,0)</f>
        <v>0.32200000000000001</v>
      </c>
      <c r="S39" s="67">
        <f t="shared" si="5"/>
        <v>47</v>
      </c>
    </row>
    <row r="40" spans="1:19" x14ac:dyDescent="0.3">
      <c r="A40" s="63" t="s">
        <v>195</v>
      </c>
      <c r="B40" s="64">
        <f>VLOOKUP($A40,'Return Data'!$B$7:$R$526,3,0)</f>
        <v>43999</v>
      </c>
      <c r="C40" s="65">
        <f>VLOOKUP($A40,'Return Data'!$B$7:$R$526,4,0)</f>
        <v>13.23</v>
      </c>
      <c r="D40" s="65">
        <f>VLOOKUP($A40,'Return Data'!$B$7:$R$526,10,0)</f>
        <v>11.834300000000001</v>
      </c>
      <c r="E40" s="66">
        <f t="shared" ref="E40:E71" si="12">RANK(D40,D$8:D$71,0)</f>
        <v>5</v>
      </c>
      <c r="F40" s="65">
        <f>VLOOKUP($A40,'Return Data'!$B$7:$R$526,11,0)</f>
        <v>-14.5349</v>
      </c>
      <c r="G40" s="66">
        <f t="shared" ref="G40:G71" si="13">RANK(F40,F$8:F$71,0)</f>
        <v>21</v>
      </c>
      <c r="H40" s="65">
        <f>VLOOKUP($A40,'Return Data'!$B$7:$R$526,12,0)</f>
        <v>-6.8310000000000004</v>
      </c>
      <c r="I40" s="66">
        <f t="shared" si="8"/>
        <v>29</v>
      </c>
      <c r="J40" s="65">
        <f>VLOOKUP($A40,'Return Data'!$B$7:$R$526,13,0)</f>
        <v>-12.615600000000001</v>
      </c>
      <c r="K40" s="66">
        <f t="shared" ref="K40:K71" si="14">RANK(J40,J$8:J$71,0)</f>
        <v>32</v>
      </c>
      <c r="L40" s="65">
        <f>VLOOKUP($A40,'Return Data'!$B$7:$R$526,17,0)</f>
        <v>-4.6254</v>
      </c>
      <c r="M40" s="66">
        <f t="shared" ref="M40:M50" si="15">RANK(L40,L$8:L$71,0)</f>
        <v>19</v>
      </c>
      <c r="N40" s="65">
        <f>VLOOKUP($A40,'Return Data'!$B$7:$R$526,14,0)</f>
        <v>-0.1004</v>
      </c>
      <c r="O40" s="66">
        <f t="shared" ref="O40:O49" si="16">RANK(N40,N$8:N$71,0)</f>
        <v>21</v>
      </c>
      <c r="P40" s="65"/>
      <c r="Q40" s="66"/>
      <c r="R40" s="65">
        <f>VLOOKUP($A40,'Return Data'!$B$7:$R$526,16,0)</f>
        <v>6.3875000000000002</v>
      </c>
      <c r="S40" s="67">
        <f t="shared" ref="S40:S71" si="17">RANK(R40,R$8:R$71,0)</f>
        <v>38</v>
      </c>
    </row>
    <row r="41" spans="1:19" x14ac:dyDescent="0.3">
      <c r="A41" s="63" t="s">
        <v>196</v>
      </c>
      <c r="B41" s="64">
        <f>VLOOKUP($A41,'Return Data'!$B$7:$R$526,3,0)</f>
        <v>43999</v>
      </c>
      <c r="C41" s="65">
        <f>VLOOKUP($A41,'Return Data'!$B$7:$R$526,4,0)</f>
        <v>169.48</v>
      </c>
      <c r="D41" s="65">
        <f>VLOOKUP($A41,'Return Data'!$B$7:$R$526,10,0)</f>
        <v>8.8993000000000002</v>
      </c>
      <c r="E41" s="66">
        <f t="shared" si="12"/>
        <v>16</v>
      </c>
      <c r="F41" s="65">
        <f>VLOOKUP($A41,'Return Data'!$B$7:$R$526,11,0)</f>
        <v>-15.828200000000001</v>
      </c>
      <c r="G41" s="66">
        <f t="shared" si="13"/>
        <v>31</v>
      </c>
      <c r="H41" s="65">
        <f>VLOOKUP($A41,'Return Data'!$B$7:$R$526,12,0)</f>
        <v>-8.2105999999999995</v>
      </c>
      <c r="I41" s="66">
        <f t="shared" si="8"/>
        <v>43</v>
      </c>
      <c r="J41" s="65">
        <f>VLOOKUP($A41,'Return Data'!$B$7:$R$526,13,0)</f>
        <v>-15.2303</v>
      </c>
      <c r="K41" s="66">
        <f t="shared" si="14"/>
        <v>45</v>
      </c>
      <c r="L41" s="65">
        <f>VLOOKUP($A41,'Return Data'!$B$7:$R$526,17,0)</f>
        <v>-8.6081000000000003</v>
      </c>
      <c r="M41" s="66">
        <f t="shared" si="15"/>
        <v>40</v>
      </c>
      <c r="N41" s="65">
        <f>VLOOKUP($A41,'Return Data'!$B$7:$R$526,14,0)</f>
        <v>-3.7532000000000001</v>
      </c>
      <c r="O41" s="66">
        <f t="shared" si="16"/>
        <v>37</v>
      </c>
      <c r="P41" s="65">
        <f>VLOOKUP($A41,'Return Data'!$B$7:$R$526,15,0)</f>
        <v>2.4243000000000001</v>
      </c>
      <c r="Q41" s="66">
        <f t="shared" ref="Q41:Q47" si="18">RANK(P41,P$8:P$71,0)</f>
        <v>34</v>
      </c>
      <c r="R41" s="65">
        <f>VLOOKUP($A41,'Return Data'!$B$7:$R$526,16,0)</f>
        <v>7.0616000000000003</v>
      </c>
      <c r="S41" s="67">
        <f t="shared" si="17"/>
        <v>34</v>
      </c>
    </row>
    <row r="42" spans="1:19" x14ac:dyDescent="0.3">
      <c r="A42" s="63" t="s">
        <v>197</v>
      </c>
      <c r="B42" s="64">
        <f>VLOOKUP($A42,'Return Data'!$B$7:$R$526,3,0)</f>
        <v>43999</v>
      </c>
      <c r="C42" s="65">
        <f>VLOOKUP($A42,'Return Data'!$B$7:$R$526,4,0)</f>
        <v>182.19</v>
      </c>
      <c r="D42" s="65">
        <f>VLOOKUP($A42,'Return Data'!$B$7:$R$526,10,0)</f>
        <v>8.9848999999999997</v>
      </c>
      <c r="E42" s="66">
        <f t="shared" si="12"/>
        <v>15</v>
      </c>
      <c r="F42" s="65">
        <f>VLOOKUP($A42,'Return Data'!$B$7:$R$526,11,0)</f>
        <v>-15.2052</v>
      </c>
      <c r="G42" s="66">
        <f t="shared" si="13"/>
        <v>26</v>
      </c>
      <c r="H42" s="65">
        <f>VLOOKUP($A42,'Return Data'!$B$7:$R$526,12,0)</f>
        <v>-7.4614000000000003</v>
      </c>
      <c r="I42" s="66">
        <f t="shared" si="8"/>
        <v>35</v>
      </c>
      <c r="J42" s="65">
        <f>VLOOKUP($A42,'Return Data'!$B$7:$R$526,13,0)</f>
        <v>-14.3401</v>
      </c>
      <c r="K42" s="66">
        <f t="shared" si="14"/>
        <v>43</v>
      </c>
      <c r="L42" s="65">
        <f>VLOOKUP($A42,'Return Data'!$B$7:$R$526,17,0)</f>
        <v>-8.1356999999999999</v>
      </c>
      <c r="M42" s="66">
        <f t="shared" si="15"/>
        <v>39</v>
      </c>
      <c r="N42" s="65">
        <f>VLOOKUP($A42,'Return Data'!$B$7:$R$526,14,0)</f>
        <v>-2.3188</v>
      </c>
      <c r="O42" s="66">
        <f t="shared" si="16"/>
        <v>32</v>
      </c>
      <c r="P42" s="65">
        <f>VLOOKUP($A42,'Return Data'!$B$7:$R$526,15,0)</f>
        <v>5.7865000000000002</v>
      </c>
      <c r="Q42" s="66">
        <f t="shared" si="18"/>
        <v>15</v>
      </c>
      <c r="R42" s="65">
        <f>VLOOKUP($A42,'Return Data'!$B$7:$R$526,16,0)</f>
        <v>10.6358</v>
      </c>
      <c r="S42" s="67">
        <f t="shared" si="17"/>
        <v>17</v>
      </c>
    </row>
    <row r="43" spans="1:19" x14ac:dyDescent="0.3">
      <c r="A43" s="63" t="s">
        <v>198</v>
      </c>
      <c r="B43" s="64">
        <f>VLOOKUP($A43,'Return Data'!$B$7:$R$526,3,0)</f>
        <v>43999</v>
      </c>
      <c r="C43" s="65">
        <f>VLOOKUP($A43,'Return Data'!$B$7:$R$526,4,0)</f>
        <v>92.5471</v>
      </c>
      <c r="D43" s="65">
        <f>VLOOKUP($A43,'Return Data'!$B$7:$R$526,10,0)</f>
        <v>26.808499999999999</v>
      </c>
      <c r="E43" s="66">
        <f t="shared" si="12"/>
        <v>1</v>
      </c>
      <c r="F43" s="65">
        <f>VLOOKUP($A43,'Return Data'!$B$7:$R$526,11,0)</f>
        <v>-3.2987000000000002</v>
      </c>
      <c r="G43" s="66">
        <f t="shared" si="13"/>
        <v>1</v>
      </c>
      <c r="H43" s="65">
        <f>VLOOKUP($A43,'Return Data'!$B$7:$R$526,12,0)</f>
        <v>6.8464999999999998</v>
      </c>
      <c r="I43" s="66">
        <f t="shared" si="8"/>
        <v>1</v>
      </c>
      <c r="J43" s="65">
        <f>VLOOKUP($A43,'Return Data'!$B$7:$R$526,13,0)</f>
        <v>-1.6835</v>
      </c>
      <c r="K43" s="66">
        <f t="shared" si="14"/>
        <v>4</v>
      </c>
      <c r="L43" s="65">
        <f>VLOOKUP($A43,'Return Data'!$B$7:$R$526,17,0)</f>
        <v>0.62609999999999999</v>
      </c>
      <c r="M43" s="66">
        <f t="shared" si="15"/>
        <v>3</v>
      </c>
      <c r="N43" s="65">
        <f>VLOOKUP($A43,'Return Data'!$B$7:$R$526,14,0)</f>
        <v>2.4415</v>
      </c>
      <c r="O43" s="66">
        <f t="shared" si="16"/>
        <v>9</v>
      </c>
      <c r="P43" s="65">
        <f>VLOOKUP($A43,'Return Data'!$B$7:$R$526,15,0)</f>
        <v>9.8272999999999993</v>
      </c>
      <c r="Q43" s="66">
        <f t="shared" si="18"/>
        <v>2</v>
      </c>
      <c r="R43" s="65">
        <f>VLOOKUP($A43,'Return Data'!$B$7:$R$526,16,0)</f>
        <v>12.2463</v>
      </c>
      <c r="S43" s="67">
        <f t="shared" si="17"/>
        <v>10</v>
      </c>
    </row>
    <row r="44" spans="1:19" x14ac:dyDescent="0.3">
      <c r="A44" s="63" t="s">
        <v>199</v>
      </c>
      <c r="B44" s="64">
        <f>VLOOKUP($A44,'Return Data'!$B$7:$R$526,3,0)</f>
        <v>43999</v>
      </c>
      <c r="C44" s="65">
        <f>VLOOKUP($A44,'Return Data'!$B$7:$R$526,4,0)</f>
        <v>43.25</v>
      </c>
      <c r="D44" s="65">
        <f>VLOOKUP($A44,'Return Data'!$B$7:$R$526,10,0)</f>
        <v>10.9259</v>
      </c>
      <c r="E44" s="66">
        <f t="shared" si="12"/>
        <v>7</v>
      </c>
      <c r="F44" s="65">
        <f>VLOOKUP($A44,'Return Data'!$B$7:$R$526,11,0)</f>
        <v>-17.931699999999999</v>
      </c>
      <c r="G44" s="66">
        <f t="shared" si="13"/>
        <v>48</v>
      </c>
      <c r="H44" s="65">
        <f>VLOOKUP($A44,'Return Data'!$B$7:$R$526,12,0)</f>
        <v>-14.5763</v>
      </c>
      <c r="I44" s="66">
        <f t="shared" si="8"/>
        <v>56</v>
      </c>
      <c r="J44" s="65">
        <f>VLOOKUP($A44,'Return Data'!$B$7:$R$526,13,0)</f>
        <v>-20.3352</v>
      </c>
      <c r="K44" s="66">
        <f t="shared" si="14"/>
        <v>53</v>
      </c>
      <c r="L44" s="65">
        <f>VLOOKUP($A44,'Return Data'!$B$7:$R$526,17,0)</f>
        <v>-9.3375000000000004</v>
      </c>
      <c r="M44" s="66">
        <f t="shared" si="15"/>
        <v>43</v>
      </c>
      <c r="N44" s="65">
        <f>VLOOKUP($A44,'Return Data'!$B$7:$R$526,14,0)</f>
        <v>-4.0876999999999999</v>
      </c>
      <c r="O44" s="66">
        <f t="shared" si="16"/>
        <v>41</v>
      </c>
      <c r="P44" s="65">
        <f>VLOOKUP($A44,'Return Data'!$B$7:$R$526,15,0)</f>
        <v>2.9569000000000001</v>
      </c>
      <c r="Q44" s="66">
        <f t="shared" si="18"/>
        <v>30</v>
      </c>
      <c r="R44" s="65">
        <f>VLOOKUP($A44,'Return Data'!$B$7:$R$526,16,0)</f>
        <v>13.5924</v>
      </c>
      <c r="S44" s="67">
        <f t="shared" si="17"/>
        <v>5</v>
      </c>
    </row>
    <row r="45" spans="1:19" x14ac:dyDescent="0.3">
      <c r="A45" s="63" t="s">
        <v>372</v>
      </c>
      <c r="B45" s="64">
        <f>VLOOKUP($A45,'Return Data'!$B$7:$R$526,3,0)</f>
        <v>43999</v>
      </c>
      <c r="C45" s="65">
        <f>VLOOKUP($A45,'Return Data'!$B$7:$R$526,4,0)</f>
        <v>128.0752</v>
      </c>
      <c r="D45" s="65">
        <f>VLOOKUP($A45,'Return Data'!$B$7:$R$526,10,0)</f>
        <v>11.039199999999999</v>
      </c>
      <c r="E45" s="66">
        <f t="shared" si="12"/>
        <v>6</v>
      </c>
      <c r="F45" s="65">
        <f>VLOOKUP($A45,'Return Data'!$B$7:$R$526,11,0)</f>
        <v>-13.949400000000001</v>
      </c>
      <c r="G45" s="66">
        <f t="shared" si="13"/>
        <v>19</v>
      </c>
      <c r="H45" s="65">
        <f>VLOOKUP($A45,'Return Data'!$B$7:$R$526,12,0)</f>
        <v>-5.8677999999999999</v>
      </c>
      <c r="I45" s="66">
        <f t="shared" si="8"/>
        <v>26</v>
      </c>
      <c r="J45" s="65">
        <f>VLOOKUP($A45,'Return Data'!$B$7:$R$526,13,0)</f>
        <v>-12.351599999999999</v>
      </c>
      <c r="K45" s="66">
        <f t="shared" si="14"/>
        <v>29</v>
      </c>
      <c r="L45" s="65">
        <f>VLOOKUP($A45,'Return Data'!$B$7:$R$526,17,0)</f>
        <v>-5.6387999999999998</v>
      </c>
      <c r="M45" s="66">
        <f t="shared" si="15"/>
        <v>26</v>
      </c>
      <c r="N45" s="65">
        <f>VLOOKUP($A45,'Return Data'!$B$7:$R$526,14,0)</f>
        <v>-2.1509999999999998</v>
      </c>
      <c r="O45" s="66">
        <f t="shared" si="16"/>
        <v>29</v>
      </c>
      <c r="P45" s="65">
        <f>VLOOKUP($A45,'Return Data'!$B$7:$R$526,15,0)</f>
        <v>2.6938</v>
      </c>
      <c r="Q45" s="66">
        <f t="shared" si="18"/>
        <v>33</v>
      </c>
      <c r="R45" s="65">
        <f>VLOOKUP($A45,'Return Data'!$B$7:$R$526,16,0)</f>
        <v>8.9482999999999997</v>
      </c>
      <c r="S45" s="67">
        <f t="shared" si="17"/>
        <v>28</v>
      </c>
    </row>
    <row r="46" spans="1:19" x14ac:dyDescent="0.3">
      <c r="A46" s="63" t="s">
        <v>201</v>
      </c>
      <c r="B46" s="64">
        <f>VLOOKUP($A46,'Return Data'!$B$7:$R$526,3,0)</f>
        <v>43999</v>
      </c>
      <c r="C46" s="65">
        <f>VLOOKUP($A46,'Return Data'!$B$7:$R$526,4,0)</f>
        <v>11.7662</v>
      </c>
      <c r="D46" s="65">
        <f>VLOOKUP($A46,'Return Data'!$B$7:$R$526,10,0)</f>
        <v>6.8197999999999999</v>
      </c>
      <c r="E46" s="66">
        <f t="shared" si="12"/>
        <v>31</v>
      </c>
      <c r="F46" s="65">
        <f>VLOOKUP($A46,'Return Data'!$B$7:$R$526,11,0)</f>
        <v>-17.475300000000001</v>
      </c>
      <c r="G46" s="66">
        <f t="shared" si="13"/>
        <v>45</v>
      </c>
      <c r="H46" s="65">
        <f>VLOOKUP($A46,'Return Data'!$B$7:$R$526,12,0)</f>
        <v>-7.3651999999999997</v>
      </c>
      <c r="I46" s="66">
        <f t="shared" si="8"/>
        <v>34</v>
      </c>
      <c r="J46" s="65">
        <f>VLOOKUP($A46,'Return Data'!$B$7:$R$526,13,0)</f>
        <v>-14.1304</v>
      </c>
      <c r="K46" s="66">
        <f t="shared" si="14"/>
        <v>42</v>
      </c>
      <c r="L46" s="65">
        <f>VLOOKUP($A46,'Return Data'!$B$7:$R$526,17,0)</f>
        <v>-7.3322000000000003</v>
      </c>
      <c r="M46" s="66">
        <f t="shared" si="15"/>
        <v>33</v>
      </c>
      <c r="N46" s="65">
        <f>VLOOKUP($A46,'Return Data'!$B$7:$R$526,14,0)</f>
        <v>-3.9266999999999999</v>
      </c>
      <c r="O46" s="66">
        <f t="shared" si="16"/>
        <v>39</v>
      </c>
      <c r="P46" s="65">
        <f>VLOOKUP($A46,'Return Data'!$B$7:$R$526,15,0)</f>
        <v>3.4422000000000001</v>
      </c>
      <c r="Q46" s="66">
        <f t="shared" si="18"/>
        <v>28</v>
      </c>
      <c r="R46" s="65">
        <f>VLOOKUP($A46,'Return Data'!$B$7:$R$526,16,0)</f>
        <v>3.1585999999999999</v>
      </c>
      <c r="S46" s="67">
        <f t="shared" si="17"/>
        <v>43</v>
      </c>
    </row>
    <row r="47" spans="1:19" x14ac:dyDescent="0.3">
      <c r="A47" s="63" t="s">
        <v>202</v>
      </c>
      <c r="B47" s="64">
        <f>VLOOKUP($A47,'Return Data'!$B$7:$R$526,3,0)</f>
        <v>43999</v>
      </c>
      <c r="C47" s="65">
        <f>VLOOKUP($A47,'Return Data'!$B$7:$R$526,4,0)</f>
        <v>12.608000000000001</v>
      </c>
      <c r="D47" s="65">
        <f>VLOOKUP($A47,'Return Data'!$B$7:$R$526,10,0)</f>
        <v>7.7210999999999999</v>
      </c>
      <c r="E47" s="66">
        <f t="shared" si="12"/>
        <v>21</v>
      </c>
      <c r="F47" s="65">
        <f>VLOOKUP($A47,'Return Data'!$B$7:$R$526,11,0)</f>
        <v>-14.6736</v>
      </c>
      <c r="G47" s="66">
        <f t="shared" si="13"/>
        <v>22</v>
      </c>
      <c r="H47" s="65">
        <f>VLOOKUP($A47,'Return Data'!$B$7:$R$526,12,0)</f>
        <v>-4.0823</v>
      </c>
      <c r="I47" s="66">
        <f t="shared" si="8"/>
        <v>19</v>
      </c>
      <c r="J47" s="65">
        <f>VLOOKUP($A47,'Return Data'!$B$7:$R$526,13,0)</f>
        <v>-11.311199999999999</v>
      </c>
      <c r="K47" s="66">
        <f t="shared" si="14"/>
        <v>25</v>
      </c>
      <c r="L47" s="65">
        <f>VLOOKUP($A47,'Return Data'!$B$7:$R$526,17,0)</f>
        <v>-4.8437000000000001</v>
      </c>
      <c r="M47" s="66">
        <f t="shared" si="15"/>
        <v>21</v>
      </c>
      <c r="N47" s="65">
        <f>VLOOKUP($A47,'Return Data'!$B$7:$R$526,14,0)</f>
        <v>-2.2302</v>
      </c>
      <c r="O47" s="66">
        <f t="shared" si="16"/>
        <v>30</v>
      </c>
      <c r="P47" s="65">
        <f>VLOOKUP($A47,'Return Data'!$B$7:$R$526,15,0)</f>
        <v>5.7535999999999996</v>
      </c>
      <c r="Q47" s="66">
        <f t="shared" si="18"/>
        <v>16</v>
      </c>
      <c r="R47" s="65">
        <f>VLOOKUP($A47,'Return Data'!$B$7:$R$526,16,0)</f>
        <v>4.4942000000000002</v>
      </c>
      <c r="S47" s="67">
        <f t="shared" si="17"/>
        <v>40</v>
      </c>
    </row>
    <row r="48" spans="1:19" x14ac:dyDescent="0.3">
      <c r="A48" s="63" t="s">
        <v>203</v>
      </c>
      <c r="B48" s="64">
        <f>VLOOKUP($A48,'Return Data'!$B$7:$R$526,3,0)</f>
        <v>43999</v>
      </c>
      <c r="C48" s="65">
        <f>VLOOKUP($A48,'Return Data'!$B$7:$R$526,4,0)</f>
        <v>12.386200000000001</v>
      </c>
      <c r="D48" s="65">
        <f>VLOOKUP($A48,'Return Data'!$B$7:$R$526,10,0)</f>
        <v>6.8788999999999998</v>
      </c>
      <c r="E48" s="66">
        <f t="shared" si="12"/>
        <v>30</v>
      </c>
      <c r="F48" s="65">
        <f>VLOOKUP($A48,'Return Data'!$B$7:$R$526,11,0)</f>
        <v>-15.0152</v>
      </c>
      <c r="G48" s="66">
        <f t="shared" si="13"/>
        <v>25</v>
      </c>
      <c r="H48" s="65">
        <f>VLOOKUP($A48,'Return Data'!$B$7:$R$526,12,0)</f>
        <v>-4.8891</v>
      </c>
      <c r="I48" s="66">
        <f t="shared" si="8"/>
        <v>24</v>
      </c>
      <c r="J48" s="65">
        <f>VLOOKUP($A48,'Return Data'!$B$7:$R$526,13,0)</f>
        <v>-12.224299999999999</v>
      </c>
      <c r="K48" s="66">
        <f t="shared" si="14"/>
        <v>28</v>
      </c>
      <c r="L48" s="65">
        <f>VLOOKUP($A48,'Return Data'!$B$7:$R$526,17,0)</f>
        <v>-3.6126</v>
      </c>
      <c r="M48" s="66">
        <f t="shared" si="15"/>
        <v>14</v>
      </c>
      <c r="N48" s="65">
        <f>VLOOKUP($A48,'Return Data'!$B$7:$R$526,14,0)</f>
        <v>-0.94850000000000001</v>
      </c>
      <c r="O48" s="66">
        <f t="shared" si="16"/>
        <v>24</v>
      </c>
      <c r="P48" s="65"/>
      <c r="Q48" s="66"/>
      <c r="R48" s="65">
        <f>VLOOKUP($A48,'Return Data'!$B$7:$R$526,16,0)</f>
        <v>5.2062999999999997</v>
      </c>
      <c r="S48" s="67">
        <f t="shared" si="17"/>
        <v>39</v>
      </c>
    </row>
    <row r="49" spans="1:19" x14ac:dyDescent="0.3">
      <c r="A49" s="63" t="s">
        <v>204</v>
      </c>
      <c r="B49" s="64">
        <f>VLOOKUP($A49,'Return Data'!$B$7:$R$526,3,0)</f>
        <v>43999</v>
      </c>
      <c r="C49" s="65">
        <f>VLOOKUP($A49,'Return Data'!$B$7:$R$526,4,0)</f>
        <v>12.430400000000001</v>
      </c>
      <c r="D49" s="65">
        <f>VLOOKUP($A49,'Return Data'!$B$7:$R$526,10,0)</f>
        <v>-8.0000000000000004E-4</v>
      </c>
      <c r="E49" s="66">
        <f t="shared" si="12"/>
        <v>56</v>
      </c>
      <c r="F49" s="65">
        <f>VLOOKUP($A49,'Return Data'!$B$7:$R$526,11,0)</f>
        <v>-12.985300000000001</v>
      </c>
      <c r="G49" s="66">
        <f t="shared" si="13"/>
        <v>16</v>
      </c>
      <c r="H49" s="65">
        <f>VLOOKUP($A49,'Return Data'!$B$7:$R$526,12,0)</f>
        <v>-2.3043999999999998</v>
      </c>
      <c r="I49" s="66">
        <f t="shared" si="8"/>
        <v>14</v>
      </c>
      <c r="J49" s="65">
        <f>VLOOKUP($A49,'Return Data'!$B$7:$R$526,13,0)</f>
        <v>-5.0019</v>
      </c>
      <c r="K49" s="66">
        <f t="shared" si="14"/>
        <v>7</v>
      </c>
      <c r="L49" s="65">
        <f>VLOOKUP($A49,'Return Data'!$B$7:$R$526,17,0)</f>
        <v>-1.8368</v>
      </c>
      <c r="M49" s="66">
        <f t="shared" si="15"/>
        <v>8</v>
      </c>
      <c r="N49" s="65">
        <f>VLOOKUP($A49,'Return Data'!$B$7:$R$526,14,0)</f>
        <v>4.819</v>
      </c>
      <c r="O49" s="66">
        <f t="shared" si="16"/>
        <v>3</v>
      </c>
      <c r="P49" s="65"/>
      <c r="Q49" s="66"/>
      <c r="R49" s="65">
        <f>VLOOKUP($A49,'Return Data'!$B$7:$R$526,16,0)</f>
        <v>6.9980000000000002</v>
      </c>
      <c r="S49" s="67">
        <f t="shared" si="17"/>
        <v>35</v>
      </c>
    </row>
    <row r="50" spans="1:19" x14ac:dyDescent="0.3">
      <c r="A50" s="63" t="s">
        <v>205</v>
      </c>
      <c r="B50" s="64">
        <f>VLOOKUP($A50,'Return Data'!$B$7:$R$526,3,0)</f>
        <v>43999</v>
      </c>
      <c r="C50" s="65">
        <f>VLOOKUP($A50,'Return Data'!$B$7:$R$526,4,0)</f>
        <v>9.0909999999999993</v>
      </c>
      <c r="D50" s="65">
        <f>VLOOKUP($A50,'Return Data'!$B$7:$R$526,10,0)</f>
        <v>3.2622</v>
      </c>
      <c r="E50" s="66">
        <f t="shared" si="12"/>
        <v>45</v>
      </c>
      <c r="F50" s="65">
        <f>VLOOKUP($A50,'Return Data'!$B$7:$R$526,11,0)</f>
        <v>-16.3508</v>
      </c>
      <c r="G50" s="66">
        <f t="shared" si="13"/>
        <v>36</v>
      </c>
      <c r="H50" s="65">
        <f>VLOOKUP($A50,'Return Data'!$B$7:$R$526,12,0)</f>
        <v>-7.4943</v>
      </c>
      <c r="I50" s="66">
        <f t="shared" si="8"/>
        <v>37</v>
      </c>
      <c r="J50" s="65">
        <f>VLOOKUP($A50,'Return Data'!$B$7:$R$526,13,0)</f>
        <v>-12.1379</v>
      </c>
      <c r="K50" s="66">
        <f t="shared" si="14"/>
        <v>27</v>
      </c>
      <c r="L50" s="65">
        <f>VLOOKUP($A50,'Return Data'!$B$7:$R$526,17,0)</f>
        <v>-4.6863999999999999</v>
      </c>
      <c r="M50" s="66">
        <f t="shared" si="15"/>
        <v>20</v>
      </c>
      <c r="N50" s="65"/>
      <c r="O50" s="66"/>
      <c r="P50" s="65"/>
      <c r="Q50" s="66"/>
      <c r="R50" s="65">
        <f>VLOOKUP($A50,'Return Data'!$B$7:$R$526,16,0)</f>
        <v>-4.1882999999999999</v>
      </c>
      <c r="S50" s="67">
        <f t="shared" si="17"/>
        <v>50</v>
      </c>
    </row>
    <row r="51" spans="1:19" x14ac:dyDescent="0.3">
      <c r="A51" s="63" t="s">
        <v>206</v>
      </c>
      <c r="B51" s="64">
        <f>VLOOKUP($A51,'Return Data'!$B$7:$R$526,3,0)</f>
        <v>43999</v>
      </c>
      <c r="C51" s="65">
        <f>VLOOKUP($A51,'Return Data'!$B$7:$R$526,4,0)</f>
        <v>9.6111000000000004</v>
      </c>
      <c r="D51" s="65">
        <f>VLOOKUP($A51,'Return Data'!$B$7:$R$526,10,0)</f>
        <v>3.7042000000000002</v>
      </c>
      <c r="E51" s="66">
        <f t="shared" si="12"/>
        <v>44</v>
      </c>
      <c r="F51" s="65">
        <f>VLOOKUP($A51,'Return Data'!$B$7:$R$526,11,0)</f>
        <v>-14.409800000000001</v>
      </c>
      <c r="G51" s="66">
        <f t="shared" si="13"/>
        <v>20</v>
      </c>
      <c r="H51" s="65">
        <f>VLOOKUP($A51,'Return Data'!$B$7:$R$526,12,0)</f>
        <v>-4.6669</v>
      </c>
      <c r="I51" s="66">
        <f t="shared" si="8"/>
        <v>23</v>
      </c>
      <c r="J51" s="65">
        <f>VLOOKUP($A51,'Return Data'!$B$7:$R$526,13,0)</f>
        <v>-9.9275000000000002</v>
      </c>
      <c r="K51" s="66">
        <f t="shared" si="14"/>
        <v>20</v>
      </c>
      <c r="L51" s="65"/>
      <c r="M51" s="66"/>
      <c r="N51" s="65"/>
      <c r="O51" s="66"/>
      <c r="P51" s="65"/>
      <c r="Q51" s="66"/>
      <c r="R51" s="65">
        <f>VLOOKUP($A51,'Return Data'!$B$7:$R$526,16,0)</f>
        <v>-2.0442</v>
      </c>
      <c r="S51" s="67">
        <f t="shared" si="17"/>
        <v>49</v>
      </c>
    </row>
    <row r="52" spans="1:19" x14ac:dyDescent="0.3">
      <c r="A52" s="63" t="s">
        <v>207</v>
      </c>
      <c r="B52" s="64">
        <f>VLOOKUP($A52,'Return Data'!$B$7:$R$526,3,0)</f>
        <v>43999</v>
      </c>
      <c r="C52" s="65">
        <f>VLOOKUP($A52,'Return Data'!$B$7:$R$526,4,0)</f>
        <v>26.400500000000001</v>
      </c>
      <c r="D52" s="65">
        <f>VLOOKUP($A52,'Return Data'!$B$7:$R$526,10,0)</f>
        <v>4.9429999999999996</v>
      </c>
      <c r="E52" s="66">
        <f t="shared" si="12"/>
        <v>40</v>
      </c>
      <c r="F52" s="65">
        <f>VLOOKUP($A52,'Return Data'!$B$7:$R$526,11,0)</f>
        <v>-6.7156000000000002</v>
      </c>
      <c r="G52" s="66">
        <f t="shared" si="13"/>
        <v>5</v>
      </c>
      <c r="H52" s="65">
        <f>VLOOKUP($A52,'Return Data'!$B$7:$R$526,12,0)</f>
        <v>6.0099</v>
      </c>
      <c r="I52" s="66">
        <f t="shared" si="8"/>
        <v>2</v>
      </c>
      <c r="J52" s="65">
        <f>VLOOKUP($A52,'Return Data'!$B$7:$R$526,13,0)</f>
        <v>1.538</v>
      </c>
      <c r="K52" s="66">
        <f t="shared" si="14"/>
        <v>1</v>
      </c>
      <c r="L52" s="65">
        <f>VLOOKUP($A52,'Return Data'!$B$7:$R$526,17,0)</f>
        <v>6.6840000000000002</v>
      </c>
      <c r="M52" s="66">
        <f>RANK(L52,L$8:L$71,0)</f>
        <v>1</v>
      </c>
      <c r="N52" s="65">
        <f>VLOOKUP($A52,'Return Data'!$B$7:$R$526,14,0)</f>
        <v>7.7560000000000002</v>
      </c>
      <c r="O52" s="66">
        <f>RANK(N52,N$8:N$71,0)</f>
        <v>1</v>
      </c>
      <c r="P52" s="65">
        <f>VLOOKUP($A52,'Return Data'!$B$7:$R$526,15,0)</f>
        <v>10.6783</v>
      </c>
      <c r="Q52" s="66">
        <f>RANK(P52,P$8:P$71,0)</f>
        <v>1</v>
      </c>
      <c r="R52" s="65">
        <f>VLOOKUP($A52,'Return Data'!$B$7:$R$526,16,0)</f>
        <v>16.869900000000001</v>
      </c>
      <c r="S52" s="67">
        <f t="shared" si="17"/>
        <v>1</v>
      </c>
    </row>
    <row r="53" spans="1:19" x14ac:dyDescent="0.3">
      <c r="A53" s="63" t="s">
        <v>208</v>
      </c>
      <c r="B53" s="64">
        <f>VLOOKUP($A53,'Return Data'!$B$7:$R$526,3,0)</f>
        <v>43999</v>
      </c>
      <c r="C53" s="65">
        <f>VLOOKUP($A53,'Return Data'!$B$7:$R$526,4,0)</f>
        <v>10.1183</v>
      </c>
      <c r="D53" s="65">
        <f>VLOOKUP($A53,'Return Data'!$B$7:$R$526,10,0)</f>
        <v>6.9508999999999999</v>
      </c>
      <c r="E53" s="66">
        <f t="shared" si="12"/>
        <v>29</v>
      </c>
      <c r="F53" s="65">
        <f>VLOOKUP($A53,'Return Data'!$B$7:$R$526,11,0)</f>
        <v>-10.3147</v>
      </c>
      <c r="G53" s="66">
        <f t="shared" si="13"/>
        <v>8</v>
      </c>
      <c r="H53" s="65">
        <f>VLOOKUP($A53,'Return Data'!$B$7:$R$526,12,0)</f>
        <v>-0.57479999999999998</v>
      </c>
      <c r="I53" s="66">
        <f t="shared" si="8"/>
        <v>9</v>
      </c>
      <c r="J53" s="65">
        <f>VLOOKUP($A53,'Return Data'!$B$7:$R$526,13,0)</f>
        <v>-3.4466999999999999</v>
      </c>
      <c r="K53" s="66">
        <f t="shared" si="14"/>
        <v>6</v>
      </c>
      <c r="L53" s="65"/>
      <c r="M53" s="66"/>
      <c r="N53" s="65"/>
      <c r="O53" s="66"/>
      <c r="P53" s="65"/>
      <c r="Q53" s="66"/>
      <c r="R53" s="65">
        <f>VLOOKUP($A53,'Return Data'!$B$7:$R$526,16,0)</f>
        <v>0.84689999999999999</v>
      </c>
      <c r="S53" s="67">
        <f t="shared" si="17"/>
        <v>46</v>
      </c>
    </row>
    <row r="54" spans="1:19" x14ac:dyDescent="0.3">
      <c r="A54" s="63" t="s">
        <v>209</v>
      </c>
      <c r="B54" s="64">
        <f>VLOOKUP($A54,'Return Data'!$B$7:$R$526,3,0)</f>
        <v>43999</v>
      </c>
      <c r="C54" s="65">
        <f>VLOOKUP($A54,'Return Data'!$B$7:$R$526,4,0)</f>
        <v>83.540700000000001</v>
      </c>
      <c r="D54" s="65">
        <f>VLOOKUP($A54,'Return Data'!$B$7:$R$526,10,0)</f>
        <v>3.0139</v>
      </c>
      <c r="E54" s="66">
        <f t="shared" si="12"/>
        <v>47</v>
      </c>
      <c r="F54" s="65">
        <f>VLOOKUP($A54,'Return Data'!$B$7:$R$526,11,0)</f>
        <v>-20.6143</v>
      </c>
      <c r="G54" s="66">
        <f t="shared" si="13"/>
        <v>57</v>
      </c>
      <c r="H54" s="65">
        <f>VLOOKUP($A54,'Return Data'!$B$7:$R$526,12,0)</f>
        <v>-12.420500000000001</v>
      </c>
      <c r="I54" s="66">
        <f t="shared" si="8"/>
        <v>53</v>
      </c>
      <c r="J54" s="65">
        <f>VLOOKUP($A54,'Return Data'!$B$7:$R$526,13,0)</f>
        <v>-19.736799999999999</v>
      </c>
      <c r="K54" s="66">
        <f t="shared" si="14"/>
        <v>52</v>
      </c>
      <c r="L54" s="65">
        <f>VLOOKUP($A54,'Return Data'!$B$7:$R$526,17,0)</f>
        <v>-11.0909</v>
      </c>
      <c r="M54" s="66">
        <f t="shared" ref="M54:M61" si="19">RANK(L54,L$8:L$71,0)</f>
        <v>50</v>
      </c>
      <c r="N54" s="65">
        <f>VLOOKUP($A54,'Return Data'!$B$7:$R$526,14,0)</f>
        <v>-5.593</v>
      </c>
      <c r="O54" s="66">
        <f>RANK(N54,N$8:N$71,0)</f>
        <v>44</v>
      </c>
      <c r="P54" s="65">
        <f>VLOOKUP($A54,'Return Data'!$B$7:$R$526,15,0)</f>
        <v>3.1539999999999999</v>
      </c>
      <c r="Q54" s="66">
        <f>RANK(P54,P$8:P$71,0)</f>
        <v>29</v>
      </c>
      <c r="R54" s="65">
        <f>VLOOKUP($A54,'Return Data'!$B$7:$R$526,16,0)</f>
        <v>7.5029000000000003</v>
      </c>
      <c r="S54" s="67">
        <f t="shared" si="17"/>
        <v>32</v>
      </c>
    </row>
    <row r="55" spans="1:19" x14ac:dyDescent="0.3">
      <c r="A55" s="63" t="s">
        <v>210</v>
      </c>
      <c r="B55" s="64">
        <f>VLOOKUP($A55,'Return Data'!$B$7:$R$526,3,0)</f>
        <v>43999</v>
      </c>
      <c r="C55" s="65">
        <f>VLOOKUP($A55,'Return Data'!$B$7:$R$526,4,0)</f>
        <v>7.6073000000000004</v>
      </c>
      <c r="D55" s="65">
        <f>VLOOKUP($A55,'Return Data'!$B$7:$R$526,10,0)</f>
        <v>2.7944</v>
      </c>
      <c r="E55" s="66">
        <f t="shared" si="12"/>
        <v>49</v>
      </c>
      <c r="F55" s="65">
        <f>VLOOKUP($A55,'Return Data'!$B$7:$R$526,11,0)</f>
        <v>-16.419799999999999</v>
      </c>
      <c r="G55" s="66">
        <f t="shared" si="13"/>
        <v>38</v>
      </c>
      <c r="H55" s="65">
        <f>VLOOKUP($A55,'Return Data'!$B$7:$R$526,12,0)</f>
        <v>-17.303899999999999</v>
      </c>
      <c r="I55" s="66">
        <f t="shared" si="8"/>
        <v>59</v>
      </c>
      <c r="J55" s="65">
        <f>VLOOKUP($A55,'Return Data'!$B$7:$R$526,13,0)</f>
        <v>-26.856400000000001</v>
      </c>
      <c r="K55" s="66">
        <f t="shared" si="14"/>
        <v>59</v>
      </c>
      <c r="L55" s="65">
        <f>VLOOKUP($A55,'Return Data'!$B$7:$R$526,17,0)</f>
        <v>-22.460999999999999</v>
      </c>
      <c r="M55" s="66">
        <f t="shared" si="19"/>
        <v>55</v>
      </c>
      <c r="N55" s="65">
        <f>VLOOKUP($A55,'Return Data'!$B$7:$R$526,14,0)</f>
        <v>-15.531499999999999</v>
      </c>
      <c r="O55" s="66">
        <f>RANK(N55,N$8:N$71,0)</f>
        <v>48</v>
      </c>
      <c r="P55" s="65"/>
      <c r="Q55" s="66"/>
      <c r="R55" s="65">
        <f>VLOOKUP($A55,'Return Data'!$B$7:$R$526,16,0)</f>
        <v>-7.3529</v>
      </c>
      <c r="S55" s="67">
        <f t="shared" si="17"/>
        <v>56</v>
      </c>
    </row>
    <row r="56" spans="1:19" x14ac:dyDescent="0.3">
      <c r="A56" s="63" t="s">
        <v>211</v>
      </c>
      <c r="B56" s="64">
        <f>VLOOKUP($A56,'Return Data'!$B$7:$R$526,3,0)</f>
        <v>43999</v>
      </c>
      <c r="C56" s="65">
        <f>VLOOKUP($A56,'Return Data'!$B$7:$R$526,4,0)</f>
        <v>6.4135999999999997</v>
      </c>
      <c r="D56" s="65">
        <f>VLOOKUP($A56,'Return Data'!$B$7:$R$526,10,0)</f>
        <v>1.8694999999999999</v>
      </c>
      <c r="E56" s="66">
        <f t="shared" si="12"/>
        <v>52</v>
      </c>
      <c r="F56" s="65">
        <f>VLOOKUP($A56,'Return Data'!$B$7:$R$526,11,0)</f>
        <v>-17.6403</v>
      </c>
      <c r="G56" s="66">
        <f t="shared" si="13"/>
        <v>46</v>
      </c>
      <c r="H56" s="65">
        <f>VLOOKUP($A56,'Return Data'!$B$7:$R$526,12,0)</f>
        <v>-17.992999999999999</v>
      </c>
      <c r="I56" s="66">
        <f t="shared" si="8"/>
        <v>60</v>
      </c>
      <c r="J56" s="65">
        <f>VLOOKUP($A56,'Return Data'!$B$7:$R$526,13,0)</f>
        <v>-26.752800000000001</v>
      </c>
      <c r="K56" s="66">
        <f t="shared" si="14"/>
        <v>58</v>
      </c>
      <c r="L56" s="65">
        <f>VLOOKUP($A56,'Return Data'!$B$7:$R$526,17,0)</f>
        <v>-23.1175</v>
      </c>
      <c r="M56" s="66">
        <f t="shared" si="19"/>
        <v>56</v>
      </c>
      <c r="N56" s="65">
        <f>VLOOKUP($A56,'Return Data'!$B$7:$R$526,14,0)</f>
        <v>-15.8223</v>
      </c>
      <c r="O56" s="66">
        <f>RANK(N56,N$8:N$71,0)</f>
        <v>49</v>
      </c>
      <c r="P56" s="65"/>
      <c r="Q56" s="66"/>
      <c r="R56" s="65">
        <f>VLOOKUP($A56,'Return Data'!$B$7:$R$526,16,0)</f>
        <v>-12.8268</v>
      </c>
      <c r="S56" s="67">
        <f t="shared" si="17"/>
        <v>60</v>
      </c>
    </row>
    <row r="57" spans="1:19" x14ac:dyDescent="0.3">
      <c r="A57" s="63" t="s">
        <v>212</v>
      </c>
      <c r="B57" s="64">
        <f>VLOOKUP($A57,'Return Data'!$B$7:$R$526,3,0)</f>
        <v>43999</v>
      </c>
      <c r="C57" s="65">
        <f>VLOOKUP($A57,'Return Data'!$B$7:$R$526,4,0)</f>
        <v>6.1768000000000001</v>
      </c>
      <c r="D57" s="65">
        <f>VLOOKUP($A57,'Return Data'!$B$7:$R$526,10,0)</f>
        <v>0.51590000000000003</v>
      </c>
      <c r="E57" s="66">
        <f t="shared" si="12"/>
        <v>54</v>
      </c>
      <c r="F57" s="65">
        <f>VLOOKUP($A57,'Return Data'!$B$7:$R$526,11,0)</f>
        <v>-18.287600000000001</v>
      </c>
      <c r="G57" s="66">
        <f t="shared" si="13"/>
        <v>52</v>
      </c>
      <c r="H57" s="65">
        <f>VLOOKUP($A57,'Return Data'!$B$7:$R$526,12,0)</f>
        <v>-18.556999999999999</v>
      </c>
      <c r="I57" s="66">
        <f t="shared" si="8"/>
        <v>61</v>
      </c>
      <c r="J57" s="65">
        <f>VLOOKUP($A57,'Return Data'!$B$7:$R$526,13,0)</f>
        <v>-27.4359</v>
      </c>
      <c r="K57" s="66">
        <f t="shared" si="14"/>
        <v>60</v>
      </c>
      <c r="L57" s="65">
        <f>VLOOKUP($A57,'Return Data'!$B$7:$R$526,17,0)</f>
        <v>-23.171500000000002</v>
      </c>
      <c r="M57" s="66">
        <f t="shared" si="19"/>
        <v>57</v>
      </c>
      <c r="N57" s="65"/>
      <c r="O57" s="66"/>
      <c r="P57" s="65"/>
      <c r="Q57" s="66"/>
      <c r="R57" s="65">
        <f>VLOOKUP($A57,'Return Data'!$B$7:$R$526,16,0)</f>
        <v>-15.0517</v>
      </c>
      <c r="S57" s="67">
        <f t="shared" si="17"/>
        <v>62</v>
      </c>
    </row>
    <row r="58" spans="1:19" x14ac:dyDescent="0.3">
      <c r="A58" s="63" t="s">
        <v>213</v>
      </c>
      <c r="B58" s="64">
        <f>VLOOKUP($A58,'Return Data'!$B$7:$R$526,3,0)</f>
        <v>43999</v>
      </c>
      <c r="C58" s="65">
        <f>VLOOKUP($A58,'Return Data'!$B$7:$R$526,4,0)</f>
        <v>5.7522000000000002</v>
      </c>
      <c r="D58" s="65">
        <f>VLOOKUP($A58,'Return Data'!$B$7:$R$526,10,0)</f>
        <v>-0.20300000000000001</v>
      </c>
      <c r="E58" s="66">
        <f t="shared" si="12"/>
        <v>57</v>
      </c>
      <c r="F58" s="65">
        <f>VLOOKUP($A58,'Return Data'!$B$7:$R$526,11,0)</f>
        <v>-20.517900000000001</v>
      </c>
      <c r="G58" s="66">
        <f t="shared" si="13"/>
        <v>56</v>
      </c>
      <c r="H58" s="65">
        <f>VLOOKUP($A58,'Return Data'!$B$7:$R$526,12,0)</f>
        <v>-21.0307</v>
      </c>
      <c r="I58" s="66">
        <f t="shared" si="8"/>
        <v>63</v>
      </c>
      <c r="J58" s="65">
        <f>VLOOKUP($A58,'Return Data'!$B$7:$R$526,13,0)</f>
        <v>-29.302</v>
      </c>
      <c r="K58" s="66">
        <f t="shared" si="14"/>
        <v>62</v>
      </c>
      <c r="L58" s="65">
        <f>VLOOKUP($A58,'Return Data'!$B$7:$R$526,17,0)</f>
        <v>-24.2622</v>
      </c>
      <c r="M58" s="66">
        <f t="shared" si="19"/>
        <v>58</v>
      </c>
      <c r="N58" s="65"/>
      <c r="O58" s="66"/>
      <c r="P58" s="65"/>
      <c r="Q58" s="66"/>
      <c r="R58" s="65">
        <f>VLOOKUP($A58,'Return Data'!$B$7:$R$526,16,0)</f>
        <v>-18.394100000000002</v>
      </c>
      <c r="S58" s="67">
        <f t="shared" si="17"/>
        <v>63</v>
      </c>
    </row>
    <row r="59" spans="1:19" x14ac:dyDescent="0.3">
      <c r="A59" s="63" t="s">
        <v>214</v>
      </c>
      <c r="B59" s="64">
        <f>VLOOKUP($A59,'Return Data'!$B$7:$R$526,3,0)</f>
        <v>43999</v>
      </c>
      <c r="C59" s="65">
        <f>VLOOKUP($A59,'Return Data'!$B$7:$R$526,4,0)</f>
        <v>11.8352</v>
      </c>
      <c r="D59" s="65">
        <f>VLOOKUP($A59,'Return Data'!$B$7:$R$526,10,0)</f>
        <v>8.2362000000000002</v>
      </c>
      <c r="E59" s="66">
        <f t="shared" si="12"/>
        <v>19</v>
      </c>
      <c r="F59" s="65">
        <f>VLOOKUP($A59,'Return Data'!$B$7:$R$526,11,0)</f>
        <v>-16.812899999999999</v>
      </c>
      <c r="G59" s="66">
        <f t="shared" si="13"/>
        <v>41</v>
      </c>
      <c r="H59" s="65">
        <f>VLOOKUP($A59,'Return Data'!$B$7:$R$526,12,0)</f>
        <v>-7.0903999999999998</v>
      </c>
      <c r="I59" s="66">
        <f t="shared" si="8"/>
        <v>31</v>
      </c>
      <c r="J59" s="65">
        <f>VLOOKUP($A59,'Return Data'!$B$7:$R$526,13,0)</f>
        <v>-13.834300000000001</v>
      </c>
      <c r="K59" s="66">
        <f t="shared" si="14"/>
        <v>39</v>
      </c>
      <c r="L59" s="65">
        <f>VLOOKUP($A59,'Return Data'!$B$7:$R$526,17,0)</f>
        <v>-7.3388999999999998</v>
      </c>
      <c r="M59" s="66">
        <f t="shared" si="19"/>
        <v>34</v>
      </c>
      <c r="N59" s="65">
        <f>VLOOKUP($A59,'Return Data'!$B$7:$R$526,14,0)</f>
        <v>-2.4725000000000001</v>
      </c>
      <c r="O59" s="66">
        <f>RANK(N59,N$8:N$71,0)</f>
        <v>33</v>
      </c>
      <c r="P59" s="65">
        <f>VLOOKUP($A59,'Return Data'!$B$7:$R$526,15,0)</f>
        <v>3.5720000000000001</v>
      </c>
      <c r="Q59" s="66">
        <f>RANK(P59,P$8:P$71,0)</f>
        <v>27</v>
      </c>
      <c r="R59" s="65">
        <f>VLOOKUP($A59,'Return Data'!$B$7:$R$526,16,0)</f>
        <v>3.2723</v>
      </c>
      <c r="S59" s="67">
        <f t="shared" si="17"/>
        <v>42</v>
      </c>
    </row>
    <row r="60" spans="1:19" x14ac:dyDescent="0.3">
      <c r="A60" s="63" t="s">
        <v>215</v>
      </c>
      <c r="B60" s="64">
        <f>VLOOKUP($A60,'Return Data'!$B$7:$R$526,3,0)</f>
        <v>43999</v>
      </c>
      <c r="C60" s="65">
        <f>VLOOKUP($A60,'Return Data'!$B$7:$R$526,4,0)</f>
        <v>13.0136</v>
      </c>
      <c r="D60" s="65">
        <f>VLOOKUP($A60,'Return Data'!$B$7:$R$526,10,0)</f>
        <v>8.5153999999999996</v>
      </c>
      <c r="E60" s="66">
        <f t="shared" si="12"/>
        <v>17</v>
      </c>
      <c r="F60" s="65">
        <f>VLOOKUP($A60,'Return Data'!$B$7:$R$526,11,0)</f>
        <v>-16.0916</v>
      </c>
      <c r="G60" s="66">
        <f t="shared" si="13"/>
        <v>34</v>
      </c>
      <c r="H60" s="65">
        <f>VLOOKUP($A60,'Return Data'!$B$7:$R$526,12,0)</f>
        <v>-5.6055000000000001</v>
      </c>
      <c r="I60" s="66">
        <f t="shared" si="8"/>
        <v>25</v>
      </c>
      <c r="J60" s="65">
        <f>VLOOKUP($A60,'Return Data'!$B$7:$R$526,13,0)</f>
        <v>-12.5589</v>
      </c>
      <c r="K60" s="66">
        <f t="shared" si="14"/>
        <v>30</v>
      </c>
      <c r="L60" s="65">
        <f>VLOOKUP($A60,'Return Data'!$B$7:$R$526,17,0)</f>
        <v>-6.2545999999999999</v>
      </c>
      <c r="M60" s="66">
        <f t="shared" si="19"/>
        <v>31</v>
      </c>
      <c r="N60" s="65">
        <f>VLOOKUP($A60,'Return Data'!$B$7:$R$526,14,0)</f>
        <v>-1.0133000000000001</v>
      </c>
      <c r="O60" s="66">
        <f>RANK(N60,N$8:N$71,0)</f>
        <v>26</v>
      </c>
      <c r="P60" s="65"/>
      <c r="Q60" s="66"/>
      <c r="R60" s="65">
        <f>VLOOKUP($A60,'Return Data'!$B$7:$R$526,16,0)</f>
        <v>6.4036</v>
      </c>
      <c r="S60" s="67">
        <f t="shared" si="17"/>
        <v>37</v>
      </c>
    </row>
    <row r="61" spans="1:19" x14ac:dyDescent="0.3">
      <c r="A61" s="63" t="s">
        <v>216</v>
      </c>
      <c r="B61" s="64">
        <f>VLOOKUP($A61,'Return Data'!$B$7:$R$526,3,0)</f>
        <v>43999</v>
      </c>
      <c r="C61" s="65">
        <f>VLOOKUP($A61,'Return Data'!$B$7:$R$526,4,0)</f>
        <v>6.1531000000000002</v>
      </c>
      <c r="D61" s="65">
        <f>VLOOKUP($A61,'Return Data'!$B$7:$R$526,10,0)</f>
        <v>-4.5883000000000003</v>
      </c>
      <c r="E61" s="66">
        <f t="shared" si="12"/>
        <v>64</v>
      </c>
      <c r="F61" s="65">
        <f>VLOOKUP($A61,'Return Data'!$B$7:$R$526,11,0)</f>
        <v>-21.0351</v>
      </c>
      <c r="G61" s="66">
        <f t="shared" si="13"/>
        <v>60</v>
      </c>
      <c r="H61" s="65">
        <f>VLOOKUP($A61,'Return Data'!$B$7:$R$526,12,0)</f>
        <v>-18.871600000000001</v>
      </c>
      <c r="I61" s="66">
        <f t="shared" si="8"/>
        <v>62</v>
      </c>
      <c r="J61" s="65">
        <f>VLOOKUP($A61,'Return Data'!$B$7:$R$526,13,0)</f>
        <v>-28.0718</v>
      </c>
      <c r="K61" s="66">
        <f t="shared" si="14"/>
        <v>61</v>
      </c>
      <c r="L61" s="65">
        <f>VLOOKUP($A61,'Return Data'!$B$7:$R$526,17,0)</f>
        <v>-20.569700000000001</v>
      </c>
      <c r="M61" s="66">
        <f t="shared" si="19"/>
        <v>54</v>
      </c>
      <c r="N61" s="65"/>
      <c r="O61" s="66"/>
      <c r="P61" s="65"/>
      <c r="Q61" s="66"/>
      <c r="R61" s="65">
        <f>VLOOKUP($A61,'Return Data'!$B$7:$R$526,16,0)</f>
        <v>-19.6111</v>
      </c>
      <c r="S61" s="67">
        <f t="shared" si="17"/>
        <v>64</v>
      </c>
    </row>
    <row r="62" spans="1:19" x14ac:dyDescent="0.3">
      <c r="A62" s="63" t="s">
        <v>217</v>
      </c>
      <c r="B62" s="64">
        <f>VLOOKUP($A62,'Return Data'!$B$7:$R$526,3,0)</f>
        <v>43999</v>
      </c>
      <c r="C62" s="65">
        <f>VLOOKUP($A62,'Return Data'!$B$7:$R$526,4,0)</f>
        <v>7.3710000000000004</v>
      </c>
      <c r="D62" s="65">
        <f>VLOOKUP($A62,'Return Data'!$B$7:$R$526,10,0)</f>
        <v>-1.4097999999999999</v>
      </c>
      <c r="E62" s="66">
        <f t="shared" si="12"/>
        <v>61</v>
      </c>
      <c r="F62" s="65">
        <f>VLOOKUP($A62,'Return Data'!$B$7:$R$526,11,0)</f>
        <v>-17.7178</v>
      </c>
      <c r="G62" s="66">
        <f t="shared" si="13"/>
        <v>47</v>
      </c>
      <c r="H62" s="65">
        <f>VLOOKUP($A62,'Return Data'!$B$7:$R$526,12,0)</f>
        <v>-15.3255</v>
      </c>
      <c r="I62" s="66">
        <f t="shared" si="8"/>
        <v>57</v>
      </c>
      <c r="J62" s="65">
        <f>VLOOKUP($A62,'Return Data'!$B$7:$R$526,13,0)</f>
        <v>-24.733499999999999</v>
      </c>
      <c r="K62" s="66">
        <f t="shared" si="14"/>
        <v>56</v>
      </c>
      <c r="L62" s="65"/>
      <c r="M62" s="66"/>
      <c r="N62" s="65"/>
      <c r="O62" s="66"/>
      <c r="P62" s="65"/>
      <c r="Q62" s="66"/>
      <c r="R62" s="65">
        <f>VLOOKUP($A62,'Return Data'!$B$7:$R$526,16,0)</f>
        <v>-14.345599999999999</v>
      </c>
      <c r="S62" s="67">
        <f t="shared" si="17"/>
        <v>61</v>
      </c>
    </row>
    <row r="63" spans="1:19" x14ac:dyDescent="0.3">
      <c r="A63" s="63" t="s">
        <v>218</v>
      </c>
      <c r="B63" s="64">
        <f>VLOOKUP($A63,'Return Data'!$B$7:$R$526,3,0)</f>
        <v>43999</v>
      </c>
      <c r="C63" s="65">
        <f>VLOOKUP($A63,'Return Data'!$B$7:$R$526,4,0)</f>
        <v>16.886099999999999</v>
      </c>
      <c r="D63" s="65">
        <f>VLOOKUP($A63,'Return Data'!$B$7:$R$526,10,0)</f>
        <v>6.4885000000000002</v>
      </c>
      <c r="E63" s="66">
        <f t="shared" si="12"/>
        <v>35</v>
      </c>
      <c r="F63" s="65">
        <f>VLOOKUP($A63,'Return Data'!$B$7:$R$526,11,0)</f>
        <v>-18.1113</v>
      </c>
      <c r="G63" s="66">
        <f t="shared" si="13"/>
        <v>50</v>
      </c>
      <c r="H63" s="65">
        <f>VLOOKUP($A63,'Return Data'!$B$7:$R$526,12,0)</f>
        <v>-7.6889000000000003</v>
      </c>
      <c r="I63" s="66">
        <f t="shared" si="8"/>
        <v>40</v>
      </c>
      <c r="J63" s="65">
        <f>VLOOKUP($A63,'Return Data'!$B$7:$R$526,13,0)</f>
        <v>-13.505699999999999</v>
      </c>
      <c r="K63" s="66">
        <f t="shared" si="14"/>
        <v>35</v>
      </c>
      <c r="L63" s="65">
        <f>VLOOKUP($A63,'Return Data'!$B$7:$R$526,17,0)</f>
        <v>-3.3212000000000002</v>
      </c>
      <c r="M63" s="66">
        <f t="shared" ref="M63:M71" si="20">RANK(L63,L$8:L$71,0)</f>
        <v>13</v>
      </c>
      <c r="N63" s="65">
        <f>VLOOKUP($A63,'Return Data'!$B$7:$R$526,14,0)</f>
        <v>1.0135000000000001</v>
      </c>
      <c r="O63" s="66">
        <f t="shared" ref="O63:O68" si="21">RANK(N63,N$8:N$71,0)</f>
        <v>16</v>
      </c>
      <c r="P63" s="65">
        <f>VLOOKUP($A63,'Return Data'!$B$7:$R$526,15,0)</f>
        <v>8.0344999999999995</v>
      </c>
      <c r="Q63" s="66">
        <f>RANK(P63,P$8:P$71,0)</f>
        <v>5</v>
      </c>
      <c r="R63" s="65">
        <f>VLOOKUP($A63,'Return Data'!$B$7:$R$526,16,0)</f>
        <v>9.6585999999999999</v>
      </c>
      <c r="S63" s="67">
        <f t="shared" si="17"/>
        <v>22</v>
      </c>
    </row>
    <row r="64" spans="1:19" x14ac:dyDescent="0.3">
      <c r="A64" s="63" t="s">
        <v>219</v>
      </c>
      <c r="B64" s="64">
        <f>VLOOKUP($A64,'Return Data'!$B$7:$R$526,3,0)</f>
        <v>43999</v>
      </c>
      <c r="C64" s="65">
        <f>VLOOKUP($A64,'Return Data'!$B$7:$R$526,4,0)</f>
        <v>72.81</v>
      </c>
      <c r="D64" s="65">
        <f>VLOOKUP($A64,'Return Data'!$B$7:$R$526,10,0)</f>
        <v>7.3418999999999999</v>
      </c>
      <c r="E64" s="66">
        <f t="shared" si="12"/>
        <v>25</v>
      </c>
      <c r="F64" s="65">
        <f>VLOOKUP($A64,'Return Data'!$B$7:$R$526,11,0)</f>
        <v>-14.7723</v>
      </c>
      <c r="G64" s="66">
        <f t="shared" si="13"/>
        <v>23</v>
      </c>
      <c r="H64" s="65">
        <f>VLOOKUP($A64,'Return Data'!$B$7:$R$526,12,0)</f>
        <v>-4.3734999999999999</v>
      </c>
      <c r="I64" s="66">
        <f t="shared" si="8"/>
        <v>20</v>
      </c>
      <c r="J64" s="65">
        <f>VLOOKUP($A64,'Return Data'!$B$7:$R$526,13,0)</f>
        <v>-10.8376</v>
      </c>
      <c r="K64" s="66">
        <f t="shared" si="14"/>
        <v>22</v>
      </c>
      <c r="L64" s="65">
        <f>VLOOKUP($A64,'Return Data'!$B$7:$R$526,17,0)</f>
        <v>-5.1170999999999998</v>
      </c>
      <c r="M64" s="66">
        <f t="shared" si="20"/>
        <v>24</v>
      </c>
      <c r="N64" s="65">
        <f>VLOOKUP($A64,'Return Data'!$B$7:$R$526,14,0)</f>
        <v>1.1549</v>
      </c>
      <c r="O64" s="66">
        <f t="shared" si="21"/>
        <v>14</v>
      </c>
      <c r="P64" s="65">
        <f>VLOOKUP($A64,'Return Data'!$B$7:$R$526,15,0)</f>
        <v>6.4377000000000004</v>
      </c>
      <c r="Q64" s="66">
        <f>RANK(P64,P$8:P$71,0)</f>
        <v>13</v>
      </c>
      <c r="R64" s="65">
        <f>VLOOKUP($A64,'Return Data'!$B$7:$R$526,16,0)</f>
        <v>8.8413000000000004</v>
      </c>
      <c r="S64" s="67">
        <f t="shared" si="17"/>
        <v>29</v>
      </c>
    </row>
    <row r="65" spans="1:19" x14ac:dyDescent="0.3">
      <c r="A65" s="63" t="s">
        <v>220</v>
      </c>
      <c r="B65" s="64">
        <f>VLOOKUP($A65,'Return Data'!$B$7:$R$526,3,0)</f>
        <v>43999</v>
      </c>
      <c r="C65" s="65">
        <f>VLOOKUP($A65,'Return Data'!$B$7:$R$526,4,0)</f>
        <v>23.22</v>
      </c>
      <c r="D65" s="65">
        <f>VLOOKUP($A65,'Return Data'!$B$7:$R$526,10,0)</f>
        <v>9.1165000000000003</v>
      </c>
      <c r="E65" s="66">
        <f t="shared" si="12"/>
        <v>14</v>
      </c>
      <c r="F65" s="65">
        <f>VLOOKUP($A65,'Return Data'!$B$7:$R$526,11,0)</f>
        <v>-12.8705</v>
      </c>
      <c r="G65" s="66">
        <f t="shared" si="13"/>
        <v>14</v>
      </c>
      <c r="H65" s="65">
        <f>VLOOKUP($A65,'Return Data'!$B$7:$R$526,12,0)</f>
        <v>-3.2097000000000002</v>
      </c>
      <c r="I65" s="66">
        <f t="shared" si="8"/>
        <v>18</v>
      </c>
      <c r="J65" s="65">
        <f>VLOOKUP($A65,'Return Data'!$B$7:$R$526,13,0)</f>
        <v>-8.33</v>
      </c>
      <c r="K65" s="66">
        <f t="shared" si="14"/>
        <v>15</v>
      </c>
      <c r="L65" s="65">
        <f>VLOOKUP($A65,'Return Data'!$B$7:$R$526,17,0)</f>
        <v>-2.5573000000000001</v>
      </c>
      <c r="M65" s="66">
        <f t="shared" si="20"/>
        <v>10</v>
      </c>
      <c r="N65" s="65">
        <f>VLOOKUP($A65,'Return Data'!$B$7:$R$526,14,0)</f>
        <v>0.1293</v>
      </c>
      <c r="O65" s="66">
        <f t="shared" si="21"/>
        <v>20</v>
      </c>
      <c r="P65" s="65">
        <f>VLOOKUP($A65,'Return Data'!$B$7:$R$526,15,0)</f>
        <v>2.7414999999999998</v>
      </c>
      <c r="Q65" s="66">
        <f>RANK(P65,P$8:P$71,0)</f>
        <v>31</v>
      </c>
      <c r="R65" s="65">
        <f>VLOOKUP($A65,'Return Data'!$B$7:$R$526,16,0)</f>
        <v>7.9386000000000001</v>
      </c>
      <c r="S65" s="67">
        <f t="shared" si="17"/>
        <v>30</v>
      </c>
    </row>
    <row r="66" spans="1:19" x14ac:dyDescent="0.3">
      <c r="A66" s="63" t="s">
        <v>221</v>
      </c>
      <c r="B66" s="64">
        <f>VLOOKUP($A66,'Return Data'!$B$7:$R$526,3,0)</f>
        <v>43999</v>
      </c>
      <c r="C66" s="65">
        <f>VLOOKUP($A66,'Return Data'!$B$7:$R$526,4,0)</f>
        <v>11.835100000000001</v>
      </c>
      <c r="D66" s="65">
        <f>VLOOKUP($A66,'Return Data'!$B$7:$R$526,10,0)</f>
        <v>12.3088</v>
      </c>
      <c r="E66" s="66">
        <f t="shared" si="12"/>
        <v>4</v>
      </c>
      <c r="F66" s="65">
        <f>VLOOKUP($A66,'Return Data'!$B$7:$R$526,11,0)</f>
        <v>-15.7818</v>
      </c>
      <c r="G66" s="66">
        <f t="shared" si="13"/>
        <v>30</v>
      </c>
      <c r="H66" s="65">
        <f>VLOOKUP($A66,'Return Data'!$B$7:$R$526,12,0)</f>
        <v>-7.0269000000000004</v>
      </c>
      <c r="I66" s="66">
        <f t="shared" si="8"/>
        <v>30</v>
      </c>
      <c r="J66" s="65">
        <f>VLOOKUP($A66,'Return Data'!$B$7:$R$526,13,0)</f>
        <v>-16.052399999999999</v>
      </c>
      <c r="K66" s="66">
        <f t="shared" si="14"/>
        <v>46</v>
      </c>
      <c r="L66" s="65">
        <f>VLOOKUP($A66,'Return Data'!$B$7:$R$526,17,0)</f>
        <v>-9.5172000000000008</v>
      </c>
      <c r="M66" s="66">
        <f t="shared" si="20"/>
        <v>45</v>
      </c>
      <c r="N66" s="65">
        <f>VLOOKUP($A66,'Return Data'!$B$7:$R$526,14,0)</f>
        <v>-4.6135000000000002</v>
      </c>
      <c r="O66" s="66">
        <f t="shared" si="21"/>
        <v>42</v>
      </c>
      <c r="P66" s="65"/>
      <c r="Q66" s="66"/>
      <c r="R66" s="65">
        <f>VLOOKUP($A66,'Return Data'!$B$7:$R$526,16,0)</f>
        <v>4.05</v>
      </c>
      <c r="S66" s="67">
        <f t="shared" si="17"/>
        <v>41</v>
      </c>
    </row>
    <row r="67" spans="1:19" x14ac:dyDescent="0.3">
      <c r="A67" s="63" t="s">
        <v>222</v>
      </c>
      <c r="B67" s="64">
        <f>VLOOKUP($A67,'Return Data'!$B$7:$R$526,3,0)</f>
        <v>43999</v>
      </c>
      <c r="C67" s="65">
        <f>VLOOKUP($A67,'Return Data'!$B$7:$R$526,4,0)</f>
        <v>8.5807000000000002</v>
      </c>
      <c r="D67" s="65">
        <f>VLOOKUP($A67,'Return Data'!$B$7:$R$526,10,0)</f>
        <v>7.3715000000000002</v>
      </c>
      <c r="E67" s="66">
        <f t="shared" si="12"/>
        <v>24</v>
      </c>
      <c r="F67" s="65">
        <f>VLOOKUP($A67,'Return Data'!$B$7:$R$526,11,0)</f>
        <v>-19.4815</v>
      </c>
      <c r="G67" s="66">
        <f t="shared" si="13"/>
        <v>55</v>
      </c>
      <c r="H67" s="65">
        <f>VLOOKUP($A67,'Return Data'!$B$7:$R$526,12,0)</f>
        <v>-11.568300000000001</v>
      </c>
      <c r="I67" s="66">
        <f t="shared" si="8"/>
        <v>50</v>
      </c>
      <c r="J67" s="65">
        <f>VLOOKUP($A67,'Return Data'!$B$7:$R$526,13,0)</f>
        <v>-21.442299999999999</v>
      </c>
      <c r="K67" s="66">
        <f t="shared" si="14"/>
        <v>55</v>
      </c>
      <c r="L67" s="65">
        <f>VLOOKUP($A67,'Return Data'!$B$7:$R$526,17,0)</f>
        <v>-11.381600000000001</v>
      </c>
      <c r="M67" s="66">
        <f t="shared" si="20"/>
        <v>52</v>
      </c>
      <c r="N67" s="65">
        <f>VLOOKUP($A67,'Return Data'!$B$7:$R$526,14,0)</f>
        <v>-8.3248999999999995</v>
      </c>
      <c r="O67" s="66">
        <f t="shared" si="21"/>
        <v>46</v>
      </c>
      <c r="P67" s="65"/>
      <c r="Q67" s="66"/>
      <c r="R67" s="65">
        <f>VLOOKUP($A67,'Return Data'!$B$7:$R$526,16,0)</f>
        <v>-4.4092000000000002</v>
      </c>
      <c r="S67" s="67">
        <f t="shared" si="17"/>
        <v>51</v>
      </c>
    </row>
    <row r="68" spans="1:19" x14ac:dyDescent="0.3">
      <c r="A68" s="63" t="s">
        <v>223</v>
      </c>
      <c r="B68" s="64">
        <f>VLOOKUP($A68,'Return Data'!$B$7:$R$526,3,0)</f>
        <v>43999</v>
      </c>
      <c r="C68" s="65">
        <f>VLOOKUP($A68,'Return Data'!$B$7:$R$526,4,0)</f>
        <v>8.1106999999999996</v>
      </c>
      <c r="D68" s="65">
        <f>VLOOKUP($A68,'Return Data'!$B$7:$R$526,10,0)</f>
        <v>9.5388999999999999</v>
      </c>
      <c r="E68" s="66">
        <f t="shared" si="12"/>
        <v>13</v>
      </c>
      <c r="F68" s="65">
        <f>VLOOKUP($A68,'Return Data'!$B$7:$R$526,11,0)</f>
        <v>-17.249600000000001</v>
      </c>
      <c r="G68" s="66">
        <f t="shared" si="13"/>
        <v>44</v>
      </c>
      <c r="H68" s="65">
        <f>VLOOKUP($A68,'Return Data'!$B$7:$R$526,12,0)</f>
        <v>-9.2843999999999998</v>
      </c>
      <c r="I68" s="66">
        <f t="shared" si="8"/>
        <v>47</v>
      </c>
      <c r="J68" s="65">
        <f>VLOOKUP($A68,'Return Data'!$B$7:$R$526,13,0)</f>
        <v>-19.460799999999999</v>
      </c>
      <c r="K68" s="66">
        <f t="shared" si="14"/>
        <v>51</v>
      </c>
      <c r="L68" s="65">
        <f>VLOOKUP($A68,'Return Data'!$B$7:$R$526,17,0)</f>
        <v>-9.4504000000000001</v>
      </c>
      <c r="M68" s="66">
        <f t="shared" si="20"/>
        <v>44</v>
      </c>
      <c r="N68" s="65">
        <f>VLOOKUP($A68,'Return Data'!$B$7:$R$526,14,0)</f>
        <v>-6.3830999999999998</v>
      </c>
      <c r="O68" s="66">
        <f t="shared" si="21"/>
        <v>45</v>
      </c>
      <c r="P68" s="65"/>
      <c r="Q68" s="66"/>
      <c r="R68" s="65">
        <f>VLOOKUP($A68,'Return Data'!$B$7:$R$526,16,0)</f>
        <v>-6.2926000000000002</v>
      </c>
      <c r="S68" s="67">
        <f t="shared" si="17"/>
        <v>53</v>
      </c>
    </row>
    <row r="69" spans="1:19" x14ac:dyDescent="0.3">
      <c r="A69" s="63" t="s">
        <v>224</v>
      </c>
      <c r="B69" s="64">
        <f>VLOOKUP($A69,'Return Data'!$B$7:$R$526,3,0)</f>
        <v>43999</v>
      </c>
      <c r="C69" s="65">
        <f>VLOOKUP($A69,'Return Data'!$B$7:$R$526,4,0)</f>
        <v>7.6833999999999998</v>
      </c>
      <c r="D69" s="65">
        <f>VLOOKUP($A69,'Return Data'!$B$7:$R$526,10,0)</f>
        <v>14.9831</v>
      </c>
      <c r="E69" s="66">
        <f t="shared" si="12"/>
        <v>3</v>
      </c>
      <c r="F69" s="65">
        <f>VLOOKUP($A69,'Return Data'!$B$7:$R$526,11,0)</f>
        <v>-6.8395999999999999</v>
      </c>
      <c r="G69" s="66">
        <f t="shared" si="13"/>
        <v>6</v>
      </c>
      <c r="H69" s="65">
        <f>VLOOKUP($A69,'Return Data'!$B$7:$R$526,12,0)</f>
        <v>-0.42770000000000002</v>
      </c>
      <c r="I69" s="66">
        <f t="shared" si="8"/>
        <v>8</v>
      </c>
      <c r="J69" s="65">
        <f>VLOOKUP($A69,'Return Data'!$B$7:$R$526,13,0)</f>
        <v>-10.7453</v>
      </c>
      <c r="K69" s="66">
        <f t="shared" si="14"/>
        <v>21</v>
      </c>
      <c r="L69" s="65">
        <f>VLOOKUP($A69,'Return Data'!$B$7:$R$526,17,0)</f>
        <v>-11.2295</v>
      </c>
      <c r="M69" s="66">
        <f t="shared" si="20"/>
        <v>51</v>
      </c>
      <c r="N69" s="65"/>
      <c r="O69" s="66"/>
      <c r="P69" s="65"/>
      <c r="Q69" s="66"/>
      <c r="R69" s="65">
        <f>VLOOKUP($A69,'Return Data'!$B$7:$R$526,16,0)</f>
        <v>-10.3429</v>
      </c>
      <c r="S69" s="67">
        <f t="shared" si="17"/>
        <v>58</v>
      </c>
    </row>
    <row r="70" spans="1:19" x14ac:dyDescent="0.3">
      <c r="A70" s="63" t="s">
        <v>225</v>
      </c>
      <c r="B70" s="64">
        <f>VLOOKUP($A70,'Return Data'!$B$7:$R$526,3,0)</f>
        <v>43999</v>
      </c>
      <c r="C70" s="65">
        <f>VLOOKUP($A70,'Return Data'!$B$7:$R$526,4,0)</f>
        <v>8.0437999999999992</v>
      </c>
      <c r="D70" s="65">
        <f>VLOOKUP($A70,'Return Data'!$B$7:$R$526,10,0)</f>
        <v>15.1813</v>
      </c>
      <c r="E70" s="66">
        <f t="shared" si="12"/>
        <v>2</v>
      </c>
      <c r="F70" s="65">
        <f>VLOOKUP($A70,'Return Data'!$B$7:$R$526,11,0)</f>
        <v>-6.4794</v>
      </c>
      <c r="G70" s="66">
        <f t="shared" si="13"/>
        <v>4</v>
      </c>
      <c r="H70" s="65">
        <f>VLOOKUP($A70,'Return Data'!$B$7:$R$526,12,0)</f>
        <v>0.82599999999999996</v>
      </c>
      <c r="I70" s="66">
        <f t="shared" si="8"/>
        <v>5</v>
      </c>
      <c r="J70" s="65">
        <f>VLOOKUP($A70,'Return Data'!$B$7:$R$526,13,0)</f>
        <v>-9.0469000000000008</v>
      </c>
      <c r="K70" s="66">
        <f t="shared" si="14"/>
        <v>18</v>
      </c>
      <c r="L70" s="65">
        <f>VLOOKUP($A70,'Return Data'!$B$7:$R$526,17,0)</f>
        <v>-9.6178000000000008</v>
      </c>
      <c r="M70" s="66">
        <f t="shared" si="20"/>
        <v>47</v>
      </c>
      <c r="N70" s="65"/>
      <c r="O70" s="66"/>
      <c r="P70" s="65"/>
      <c r="Q70" s="66"/>
      <c r="R70" s="65">
        <f>VLOOKUP($A70,'Return Data'!$B$7:$R$526,16,0)</f>
        <v>-9.3106000000000009</v>
      </c>
      <c r="S70" s="67">
        <f t="shared" si="17"/>
        <v>57</v>
      </c>
    </row>
    <row r="71" spans="1:19" x14ac:dyDescent="0.3">
      <c r="A71" s="63" t="s">
        <v>226</v>
      </c>
      <c r="B71" s="64">
        <f>VLOOKUP($A71,'Return Data'!$B$7:$R$526,3,0)</f>
        <v>43999</v>
      </c>
      <c r="C71" s="65">
        <f>VLOOKUP($A71,'Return Data'!$B$7:$R$526,4,0)</f>
        <v>83.544200000000004</v>
      </c>
      <c r="D71" s="65">
        <f>VLOOKUP($A71,'Return Data'!$B$7:$R$526,10,0)</f>
        <v>7.1475999999999997</v>
      </c>
      <c r="E71" s="66">
        <f t="shared" si="12"/>
        <v>27</v>
      </c>
      <c r="F71" s="65">
        <f>VLOOKUP($A71,'Return Data'!$B$7:$R$526,11,0)</f>
        <v>-13.352499999999999</v>
      </c>
      <c r="G71" s="66">
        <f t="shared" si="13"/>
        <v>17</v>
      </c>
      <c r="H71" s="65">
        <f>VLOOKUP($A71,'Return Data'!$B$7:$R$526,12,0)</f>
        <v>-2.6920000000000002</v>
      </c>
      <c r="I71" s="66">
        <f t="shared" si="8"/>
        <v>17</v>
      </c>
      <c r="J71" s="65">
        <f>VLOOKUP($A71,'Return Data'!$B$7:$R$526,13,0)</f>
        <v>-7.3125999999999998</v>
      </c>
      <c r="K71" s="66">
        <f t="shared" si="14"/>
        <v>13</v>
      </c>
      <c r="L71" s="65">
        <f>VLOOKUP($A71,'Return Data'!$B$7:$R$526,17,0)</f>
        <v>-3.0560999999999998</v>
      </c>
      <c r="M71" s="66">
        <f t="shared" si="20"/>
        <v>12</v>
      </c>
      <c r="N71" s="65">
        <f>VLOOKUP($A71,'Return Data'!$B$7:$R$526,14,0)</f>
        <v>0.67290000000000005</v>
      </c>
      <c r="O71" s="66">
        <f>RANK(N71,N$8:N$71,0)</f>
        <v>17</v>
      </c>
      <c r="P71" s="65">
        <f>VLOOKUP($A71,'Return Data'!$B$7:$R$526,15,0)</f>
        <v>5.4996999999999998</v>
      </c>
      <c r="Q71" s="66">
        <f>RANK(P71,P$8:P$71,0)</f>
        <v>19</v>
      </c>
      <c r="R71" s="65">
        <f>VLOOKUP($A71,'Return Data'!$B$7:$R$526,16,0)</f>
        <v>9.4895999999999994</v>
      </c>
      <c r="S71" s="67">
        <f t="shared" si="17"/>
        <v>25</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6.0242765624999999</v>
      </c>
      <c r="E73" s="74"/>
      <c r="F73" s="75">
        <f>AVERAGE(F8:F71)</f>
        <v>-15.386689062500002</v>
      </c>
      <c r="G73" s="74"/>
      <c r="H73" s="75">
        <f>AVERAGE(H8:H71)</f>
        <v>-6.897212698412698</v>
      </c>
      <c r="I73" s="74"/>
      <c r="J73" s="75">
        <f>AVERAGE(J8:J71)</f>
        <v>-13.160961290322582</v>
      </c>
      <c r="K73" s="74"/>
      <c r="L73" s="75">
        <f>AVERAGE(L8:L71)</f>
        <v>-7.2016051724137924</v>
      </c>
      <c r="M73" s="74"/>
      <c r="N73" s="75">
        <f>AVERAGE(N8:N71)</f>
        <v>-1.3906530612244901</v>
      </c>
      <c r="O73" s="74"/>
      <c r="P73" s="75">
        <f>AVERAGE(P8:P71)</f>
        <v>5.3006270270270281</v>
      </c>
      <c r="Q73" s="74"/>
      <c r="R73" s="75">
        <f>AVERAGE(R8:R71)</f>
        <v>4.1870703125000004</v>
      </c>
      <c r="S73" s="76"/>
    </row>
    <row r="74" spans="1:19" x14ac:dyDescent="0.3">
      <c r="A74" s="73" t="s">
        <v>28</v>
      </c>
      <c r="B74" s="74"/>
      <c r="C74" s="74"/>
      <c r="D74" s="75">
        <f>MIN(D8:D71)</f>
        <v>-4.5883000000000003</v>
      </c>
      <c r="E74" s="74"/>
      <c r="F74" s="75">
        <f>MIN(F8:F71)</f>
        <v>-26.921900000000001</v>
      </c>
      <c r="G74" s="74"/>
      <c r="H74" s="75">
        <f>MIN(H8:H71)</f>
        <v>-21.0307</v>
      </c>
      <c r="I74" s="74"/>
      <c r="J74" s="75">
        <f>MIN(J8:J71)</f>
        <v>-29.302</v>
      </c>
      <c r="K74" s="74"/>
      <c r="L74" s="75">
        <f>MIN(L8:L71)</f>
        <v>-24.2622</v>
      </c>
      <c r="M74" s="74"/>
      <c r="N74" s="75">
        <f>MIN(N8:N71)</f>
        <v>-15.8223</v>
      </c>
      <c r="O74" s="74"/>
      <c r="P74" s="75">
        <f>MIN(P8:P71)</f>
        <v>-1.5468999999999999</v>
      </c>
      <c r="Q74" s="74"/>
      <c r="R74" s="75">
        <f>MIN(R8:R71)</f>
        <v>-19.6111</v>
      </c>
      <c r="S74" s="76"/>
    </row>
    <row r="75" spans="1:19" ht="15" thickBot="1" x14ac:dyDescent="0.35">
      <c r="A75" s="77" t="s">
        <v>29</v>
      </c>
      <c r="B75" s="78"/>
      <c r="C75" s="78"/>
      <c r="D75" s="79">
        <f>MAX(D8:D71)</f>
        <v>26.808499999999999</v>
      </c>
      <c r="E75" s="78"/>
      <c r="F75" s="79">
        <f>MAX(F8:F71)</f>
        <v>-3.2987000000000002</v>
      </c>
      <c r="G75" s="78"/>
      <c r="H75" s="79">
        <f>MAX(H8:H71)</f>
        <v>6.8464999999999998</v>
      </c>
      <c r="I75" s="78"/>
      <c r="J75" s="79">
        <f>MAX(J8:J71)</f>
        <v>1.538</v>
      </c>
      <c r="K75" s="78"/>
      <c r="L75" s="79">
        <f>MAX(L8:L71)</f>
        <v>6.6840000000000002</v>
      </c>
      <c r="M75" s="78"/>
      <c r="N75" s="79">
        <f>MAX(N8:N71)</f>
        <v>7.7560000000000002</v>
      </c>
      <c r="O75" s="78"/>
      <c r="P75" s="79">
        <f>MAX(P8:P71)</f>
        <v>10.6783</v>
      </c>
      <c r="Q75" s="78"/>
      <c r="R75" s="79">
        <f>MAX(R8:R71)</f>
        <v>16.869900000000001</v>
      </c>
      <c r="S75" s="80"/>
    </row>
    <row r="76" spans="1:19" x14ac:dyDescent="0.3">
      <c r="A76" s="113" t="s">
        <v>435</v>
      </c>
    </row>
    <row r="77" spans="1:19" x14ac:dyDescent="0.3">
      <c r="A77" s="14" t="s">
        <v>342</v>
      </c>
    </row>
  </sheetData>
  <sheetProtection algorithmName="SHA-512" hashValue="ru/n1Y6EKRbwulDoFS2dV8AdDYur7O8aGJbSF+2V39l3D93s+Vla0bUoAY+zbUOPmU1jmy9uGshDQcFbxv+DBw==" saltValue="9SW5/EUdsg9gf+Fnl5qTH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30" t="s">
        <v>349</v>
      </c>
    </row>
    <row r="3" spans="1:20" ht="15" thickBot="1" x14ac:dyDescent="0.35">
      <c r="A3" s="131"/>
    </row>
    <row r="4" spans="1:20" ht="15" thickBot="1" x14ac:dyDescent="0.35"/>
    <row r="5" spans="1:20" x14ac:dyDescent="0.3">
      <c r="A5" s="29" t="s">
        <v>346</v>
      </c>
      <c r="B5" s="128" t="s">
        <v>8</v>
      </c>
      <c r="C5" s="128" t="s">
        <v>9</v>
      </c>
      <c r="D5" s="134" t="s">
        <v>1</v>
      </c>
      <c r="E5" s="134"/>
      <c r="F5" s="134" t="s">
        <v>2</v>
      </c>
      <c r="G5" s="134"/>
      <c r="H5" s="134" t="s">
        <v>3</v>
      </c>
      <c r="I5" s="134"/>
      <c r="J5" s="134" t="s">
        <v>4</v>
      </c>
      <c r="K5" s="134"/>
      <c r="L5" s="134" t="s">
        <v>384</v>
      </c>
      <c r="M5" s="134"/>
      <c r="N5" s="134" t="s">
        <v>5</v>
      </c>
      <c r="O5" s="134"/>
      <c r="P5" s="134" t="s">
        <v>6</v>
      </c>
      <c r="Q5" s="134"/>
      <c r="R5" s="132" t="s">
        <v>46</v>
      </c>
      <c r="S5" s="133"/>
      <c r="T5" s="12"/>
    </row>
    <row r="6" spans="1:20" x14ac:dyDescent="0.3">
      <c r="A6" s="17" t="s">
        <v>7</v>
      </c>
      <c r="B6" s="129"/>
      <c r="C6" s="129"/>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Data'!$B$7:$R$526,3,0)</f>
        <v>43999</v>
      </c>
      <c r="C8" s="65">
        <f>VLOOKUP($A8,'Return Data'!$B$7:$R$526,4,0)</f>
        <v>34.78</v>
      </c>
      <c r="D8" s="65">
        <f>VLOOKUP($A8,'Return Data'!$B$7:$R$526,10,0)</f>
        <v>6.4259000000000004</v>
      </c>
      <c r="E8" s="66">
        <f t="shared" ref="E8" si="0">RANK(D8,D$8:D$73,0)</f>
        <v>32</v>
      </c>
      <c r="F8" s="65">
        <f>VLOOKUP($A8,'Return Data'!$B$7:$R$526,11,0)</f>
        <v>-13.2019</v>
      </c>
      <c r="G8" s="66">
        <f t="shared" ref="G8" si="1">RANK(F8,F$8:F$73,0)</f>
        <v>16</v>
      </c>
      <c r="H8" s="65">
        <f>VLOOKUP($A8,'Return Data'!$B$7:$R$526,12,0)</f>
        <v>-3.1198000000000001</v>
      </c>
      <c r="I8" s="66">
        <f>RANK(H8,H$8:H$73,0)</f>
        <v>16</v>
      </c>
      <c r="J8" s="65">
        <f>VLOOKUP($A8,'Return Data'!$B$7:$R$526,13,0)</f>
        <v>-8.4736999999999991</v>
      </c>
      <c r="K8" s="66">
        <f t="shared" ref="K8" si="2">RANK(J8,J$8:J$73,0)</f>
        <v>15</v>
      </c>
      <c r="L8" s="65">
        <f>VLOOKUP($A8,'Return Data'!$B$7:$R$526,17,0)</f>
        <v>-6.2937000000000003</v>
      </c>
      <c r="M8" s="66">
        <f t="shared" ref="M8" si="3">RANK(L8,L$8:L$73,0)</f>
        <v>26</v>
      </c>
      <c r="N8" s="65">
        <f>VLOOKUP($A8,'Return Data'!$B$7:$R$526,14,0)</f>
        <v>0.75749999999999995</v>
      </c>
      <c r="O8" s="66">
        <f>RANK(N8,N$8:N$73,0)</f>
        <v>11</v>
      </c>
      <c r="P8" s="65">
        <f>VLOOKUP($A8,'Return Data'!$B$7:$R$526,15,0)</f>
        <v>5.7663000000000002</v>
      </c>
      <c r="Q8" s="66">
        <f>RANK(P8,P$8:P$73,0)</f>
        <v>12</v>
      </c>
      <c r="R8" s="65">
        <f>VLOOKUP($A8,'Return Data'!$B$7:$R$526,16,0)</f>
        <v>9.5139999999999993</v>
      </c>
      <c r="S8" s="67">
        <f t="shared" ref="S8" si="4">RANK(R8,R$8:R$73,0)</f>
        <v>28</v>
      </c>
    </row>
    <row r="9" spans="1:20" x14ac:dyDescent="0.3">
      <c r="A9" s="63" t="s">
        <v>267</v>
      </c>
      <c r="B9" s="64">
        <f>VLOOKUP($A9,'Return Data'!$B$7:$R$526,3,0)</f>
        <v>43999</v>
      </c>
      <c r="C9" s="65">
        <f>VLOOKUP($A9,'Return Data'!$B$7:$R$526,4,0)</f>
        <v>28.39</v>
      </c>
      <c r="D9" s="65">
        <f>VLOOKUP($A9,'Return Data'!$B$7:$R$526,10,0)</f>
        <v>6.9302999999999999</v>
      </c>
      <c r="E9" s="66">
        <f t="shared" ref="E9:E72" si="5">RANK(D9,D$8:D$73,0)</f>
        <v>26</v>
      </c>
      <c r="F9" s="65">
        <f>VLOOKUP($A9,'Return Data'!$B$7:$R$526,11,0)</f>
        <v>-12.4846</v>
      </c>
      <c r="G9" s="66">
        <f t="shared" ref="G9:G72" si="6">RANK(F9,F$8:F$73,0)</f>
        <v>12</v>
      </c>
      <c r="H9" s="65">
        <f>VLOOKUP($A9,'Return Data'!$B$7:$R$526,12,0)</f>
        <v>-2.3056000000000001</v>
      </c>
      <c r="I9" s="66">
        <f t="shared" ref="I9:I72" si="7">RANK(H9,H$8:H$73,0)</f>
        <v>12</v>
      </c>
      <c r="J9" s="65">
        <f>VLOOKUP($A9,'Return Data'!$B$7:$R$526,13,0)</f>
        <v>-7.2827999999999999</v>
      </c>
      <c r="K9" s="66">
        <f t="shared" ref="K9:K72" si="8">RANK(J9,J$8:J$73,0)</f>
        <v>11</v>
      </c>
      <c r="L9" s="65">
        <f>VLOOKUP($A9,'Return Data'!$B$7:$R$526,17,0)</f>
        <v>-5.3136000000000001</v>
      </c>
      <c r="M9" s="66">
        <f t="shared" ref="M9:M72" si="9">RANK(L9,L$8:L$73,0)</f>
        <v>19</v>
      </c>
      <c r="N9" s="65">
        <f>VLOOKUP($A9,'Return Data'!$B$7:$R$526,14,0)</f>
        <v>1.5344</v>
      </c>
      <c r="O9" s="66">
        <f t="shared" ref="O9:O72" si="10">RANK(N9,N$8:N$73,0)</f>
        <v>10</v>
      </c>
      <c r="P9" s="65">
        <f>VLOOKUP($A9,'Return Data'!$B$7:$R$526,15,0)</f>
        <v>6.4631999999999996</v>
      </c>
      <c r="Q9" s="66">
        <f t="shared" ref="Q9:Q72" si="11">RANK(P9,P$8:P$73,0)</f>
        <v>8</v>
      </c>
      <c r="R9" s="65">
        <f>VLOOKUP($A9,'Return Data'!$B$7:$R$526,16,0)</f>
        <v>8.9761000000000006</v>
      </c>
      <c r="S9" s="67">
        <f t="shared" ref="S9:S72" si="12">RANK(R9,R$8:R$73,0)</f>
        <v>31</v>
      </c>
    </row>
    <row r="10" spans="1:20" x14ac:dyDescent="0.3">
      <c r="A10" s="63" t="s">
        <v>268</v>
      </c>
      <c r="B10" s="64">
        <f>VLOOKUP($A10,'Return Data'!$B$7:$R$526,3,0)</f>
        <v>43999</v>
      </c>
      <c r="C10" s="65">
        <f>VLOOKUP($A10,'Return Data'!$B$7:$R$526,4,0)</f>
        <v>42.168900000000001</v>
      </c>
      <c r="D10" s="65">
        <f>VLOOKUP($A10,'Return Data'!$B$7:$R$526,10,0)</f>
        <v>1.6753</v>
      </c>
      <c r="E10" s="66">
        <f t="shared" si="5"/>
        <v>54</v>
      </c>
      <c r="F10" s="65">
        <f>VLOOKUP($A10,'Return Data'!$B$7:$R$526,11,0)</f>
        <v>-13.749499999999999</v>
      </c>
      <c r="G10" s="66">
        <f t="shared" si="6"/>
        <v>18</v>
      </c>
      <c r="H10" s="65">
        <f>VLOOKUP($A10,'Return Data'!$B$7:$R$526,12,0)</f>
        <v>-2.996</v>
      </c>
      <c r="I10" s="66">
        <f t="shared" si="7"/>
        <v>15</v>
      </c>
      <c r="J10" s="65">
        <f>VLOOKUP($A10,'Return Data'!$B$7:$R$526,13,0)</f>
        <v>-6.4701000000000004</v>
      </c>
      <c r="K10" s="66">
        <f t="shared" si="8"/>
        <v>10</v>
      </c>
      <c r="L10" s="65">
        <f>VLOOKUP($A10,'Return Data'!$B$7:$R$526,17,0)</f>
        <v>-1.8326</v>
      </c>
      <c r="M10" s="66">
        <f t="shared" si="9"/>
        <v>7</v>
      </c>
      <c r="N10" s="65">
        <f>VLOOKUP($A10,'Return Data'!$B$7:$R$526,14,0)</f>
        <v>4.3792999999999997</v>
      </c>
      <c r="O10" s="66">
        <f t="shared" si="10"/>
        <v>3</v>
      </c>
      <c r="P10" s="65">
        <f>VLOOKUP($A10,'Return Data'!$B$7:$R$526,15,0)</f>
        <v>7.2786</v>
      </c>
      <c r="Q10" s="66">
        <f t="shared" si="11"/>
        <v>4</v>
      </c>
      <c r="R10" s="65">
        <f>VLOOKUP($A10,'Return Data'!$B$7:$R$526,16,0)</f>
        <v>14.728400000000001</v>
      </c>
      <c r="S10" s="67">
        <f t="shared" si="12"/>
        <v>11</v>
      </c>
    </row>
    <row r="11" spans="1:20" x14ac:dyDescent="0.3">
      <c r="A11" s="63" t="s">
        <v>269</v>
      </c>
      <c r="B11" s="64">
        <f>VLOOKUP($A11,'Return Data'!$B$7:$R$526,3,0)</f>
        <v>43999</v>
      </c>
      <c r="C11" s="65">
        <f>VLOOKUP($A11,'Return Data'!$B$7:$R$526,4,0)</f>
        <v>37.619999999999997</v>
      </c>
      <c r="D11" s="65">
        <f>VLOOKUP($A11,'Return Data'!$B$7:$R$526,10,0)</f>
        <v>5.1132</v>
      </c>
      <c r="E11" s="66">
        <f t="shared" si="5"/>
        <v>39</v>
      </c>
      <c r="F11" s="65">
        <f>VLOOKUP($A11,'Return Data'!$B$7:$R$526,11,0)</f>
        <v>-15.706899999999999</v>
      </c>
      <c r="G11" s="66">
        <f t="shared" si="6"/>
        <v>28</v>
      </c>
      <c r="H11" s="65">
        <f>VLOOKUP($A11,'Return Data'!$B$7:$R$526,12,0)</f>
        <v>-8.0645000000000007</v>
      </c>
      <c r="I11" s="66">
        <f t="shared" si="7"/>
        <v>36</v>
      </c>
      <c r="J11" s="65">
        <f>VLOOKUP($A11,'Return Data'!$B$7:$R$526,13,0)</f>
        <v>-14.2271</v>
      </c>
      <c r="K11" s="66">
        <f t="shared" si="8"/>
        <v>36</v>
      </c>
      <c r="L11" s="65">
        <f>VLOOKUP($A11,'Return Data'!$B$7:$R$526,17,0)</f>
        <v>-9.4995999999999992</v>
      </c>
      <c r="M11" s="66">
        <f t="shared" si="9"/>
        <v>44</v>
      </c>
      <c r="N11" s="65">
        <f>VLOOKUP($A11,'Return Data'!$B$7:$R$526,14,0)</f>
        <v>-4.8334999999999999</v>
      </c>
      <c r="O11" s="66">
        <f t="shared" si="10"/>
        <v>42</v>
      </c>
      <c r="P11" s="65">
        <f>VLOOKUP($A11,'Return Data'!$B$7:$R$526,15,0)</f>
        <v>1.2912999999999999</v>
      </c>
      <c r="Q11" s="66">
        <f t="shared" si="11"/>
        <v>38</v>
      </c>
      <c r="R11" s="65">
        <f>VLOOKUP($A11,'Return Data'!$B$7:$R$526,16,0)</f>
        <v>-0.61980000000000002</v>
      </c>
      <c r="S11" s="67">
        <f t="shared" si="12"/>
        <v>48</v>
      </c>
    </row>
    <row r="12" spans="1:20" x14ac:dyDescent="0.3">
      <c r="A12" s="63" t="s">
        <v>270</v>
      </c>
      <c r="B12" s="64">
        <f>VLOOKUP($A12,'Return Data'!$B$7:$R$526,3,0)</f>
        <v>43999</v>
      </c>
      <c r="C12" s="65">
        <f>VLOOKUP($A12,'Return Data'!$B$7:$R$526,4,0)</f>
        <v>35.957999999999998</v>
      </c>
      <c r="D12" s="65">
        <f>VLOOKUP($A12,'Return Data'!$B$7:$R$526,10,0)</f>
        <v>6.2275</v>
      </c>
      <c r="E12" s="66">
        <f t="shared" si="5"/>
        <v>33</v>
      </c>
      <c r="F12" s="65">
        <f>VLOOKUP($A12,'Return Data'!$B$7:$R$526,11,0)</f>
        <v>-12.570499999999999</v>
      </c>
      <c r="G12" s="66">
        <f t="shared" si="6"/>
        <v>13</v>
      </c>
      <c r="H12" s="65">
        <f>VLOOKUP($A12,'Return Data'!$B$7:$R$526,12,0)</f>
        <v>-2.6030000000000002</v>
      </c>
      <c r="I12" s="66">
        <f t="shared" si="7"/>
        <v>13</v>
      </c>
      <c r="J12" s="65">
        <f>VLOOKUP($A12,'Return Data'!$B$7:$R$526,13,0)</f>
        <v>-6.3129999999999997</v>
      </c>
      <c r="K12" s="66">
        <f t="shared" si="8"/>
        <v>9</v>
      </c>
      <c r="L12" s="65">
        <f>VLOOKUP($A12,'Return Data'!$B$7:$R$526,17,0)</f>
        <v>-1.3512999999999999</v>
      </c>
      <c r="M12" s="66">
        <f t="shared" si="9"/>
        <v>5</v>
      </c>
      <c r="N12" s="65">
        <f>VLOOKUP($A12,'Return Data'!$B$7:$R$526,14,0)</f>
        <v>0.40200000000000002</v>
      </c>
      <c r="O12" s="66">
        <f t="shared" si="10"/>
        <v>13</v>
      </c>
      <c r="P12" s="65">
        <f>VLOOKUP($A12,'Return Data'!$B$7:$R$526,15,0)</f>
        <v>4.3692000000000002</v>
      </c>
      <c r="Q12" s="66">
        <f t="shared" si="11"/>
        <v>22</v>
      </c>
      <c r="R12" s="65">
        <f>VLOOKUP($A12,'Return Data'!$B$7:$R$526,16,0)</f>
        <v>9.2554999999999996</v>
      </c>
      <c r="S12" s="67">
        <f t="shared" si="12"/>
        <v>29</v>
      </c>
    </row>
    <row r="13" spans="1:20" x14ac:dyDescent="0.3">
      <c r="A13" s="63" t="s">
        <v>271</v>
      </c>
      <c r="B13" s="64">
        <f>VLOOKUP($A13,'Return Data'!$B$7:$R$526,3,0)</f>
        <v>43999</v>
      </c>
      <c r="C13" s="65">
        <f>VLOOKUP($A13,'Return Data'!$B$7:$R$526,4,0)</f>
        <v>8.39</v>
      </c>
      <c r="D13" s="65">
        <f>VLOOKUP($A13,'Return Data'!$B$7:$R$526,10,0)</f>
        <v>3.0712999999999999</v>
      </c>
      <c r="E13" s="66">
        <f t="shared" si="5"/>
        <v>48</v>
      </c>
      <c r="F13" s="65">
        <f>VLOOKUP($A13,'Return Data'!$B$7:$R$526,11,0)</f>
        <v>-6.2569999999999997</v>
      </c>
      <c r="G13" s="66">
        <f t="shared" si="6"/>
        <v>2</v>
      </c>
      <c r="H13" s="65">
        <f>VLOOKUP($A13,'Return Data'!$B$7:$R$526,12,0)</f>
        <v>4.7441000000000004</v>
      </c>
      <c r="I13" s="66">
        <f t="shared" si="7"/>
        <v>3</v>
      </c>
      <c r="J13" s="65">
        <f>VLOOKUP($A13,'Return Data'!$B$7:$R$526,13,0)</f>
        <v>0</v>
      </c>
      <c r="K13" s="66">
        <f t="shared" si="8"/>
        <v>2</v>
      </c>
      <c r="L13" s="65">
        <f>VLOOKUP($A13,'Return Data'!$B$7:$R$526,17,0)</f>
        <v>-8.4612999999999996</v>
      </c>
      <c r="M13" s="66">
        <f t="shared" si="9"/>
        <v>37</v>
      </c>
      <c r="N13" s="65"/>
      <c r="O13" s="66"/>
      <c r="P13" s="65"/>
      <c r="Q13" s="66"/>
      <c r="R13" s="65">
        <f>VLOOKUP($A13,'Return Data'!$B$7:$R$526,16,0)</f>
        <v>-7.2691999999999997</v>
      </c>
      <c r="S13" s="67">
        <f t="shared" si="12"/>
        <v>55</v>
      </c>
    </row>
    <row r="14" spans="1:20" x14ac:dyDescent="0.3">
      <c r="A14" s="63" t="s">
        <v>272</v>
      </c>
      <c r="B14" s="64">
        <f>VLOOKUP($A14,'Return Data'!$B$7:$R$526,3,0)</f>
        <v>43999</v>
      </c>
      <c r="C14" s="65">
        <f>VLOOKUP($A14,'Return Data'!$B$7:$R$526,4,0)</f>
        <v>10.11</v>
      </c>
      <c r="D14" s="65">
        <f>VLOOKUP($A14,'Return Data'!$B$7:$R$526,10,0)</f>
        <v>1.2012</v>
      </c>
      <c r="E14" s="66">
        <f t="shared" si="5"/>
        <v>55</v>
      </c>
      <c r="F14" s="65">
        <f>VLOOKUP($A14,'Return Data'!$B$7:$R$526,11,0)</f>
        <v>-11.2379</v>
      </c>
      <c r="G14" s="66">
        <f t="shared" si="6"/>
        <v>11</v>
      </c>
      <c r="H14" s="65">
        <f>VLOOKUP($A14,'Return Data'!$B$7:$R$526,12,0)</f>
        <v>-0.88239999999999996</v>
      </c>
      <c r="I14" s="66">
        <f t="shared" si="7"/>
        <v>9</v>
      </c>
      <c r="J14" s="65">
        <f>VLOOKUP($A14,'Return Data'!$B$7:$R$526,13,0)</f>
        <v>-3.7143000000000002</v>
      </c>
      <c r="K14" s="66">
        <f t="shared" si="8"/>
        <v>6</v>
      </c>
      <c r="L14" s="65"/>
      <c r="M14" s="66"/>
      <c r="N14" s="65"/>
      <c r="O14" s="66"/>
      <c r="P14" s="65"/>
      <c r="Q14" s="66"/>
      <c r="R14" s="65">
        <f>VLOOKUP($A14,'Return Data'!$B$7:$R$526,16,0)</f>
        <v>0.66</v>
      </c>
      <c r="S14" s="67">
        <f t="shared" si="12"/>
        <v>46</v>
      </c>
    </row>
    <row r="15" spans="1:20" x14ac:dyDescent="0.3">
      <c r="A15" s="63" t="s">
        <v>273</v>
      </c>
      <c r="B15" s="64">
        <f>VLOOKUP($A15,'Return Data'!$B$7:$R$526,3,0)</f>
        <v>43999</v>
      </c>
      <c r="C15" s="65">
        <f>VLOOKUP($A15,'Return Data'!$B$7:$R$526,4,0)</f>
        <v>50.11</v>
      </c>
      <c r="D15" s="65">
        <f>VLOOKUP($A15,'Return Data'!$B$7:$R$526,10,0)</f>
        <v>2.7475999999999998</v>
      </c>
      <c r="E15" s="66">
        <f t="shared" si="5"/>
        <v>51</v>
      </c>
      <c r="F15" s="65">
        <f>VLOOKUP($A15,'Return Data'!$B$7:$R$526,11,0)</f>
        <v>-9.2045999999999992</v>
      </c>
      <c r="G15" s="66">
        <f t="shared" si="6"/>
        <v>8</v>
      </c>
      <c r="H15" s="65">
        <f>VLOOKUP($A15,'Return Data'!$B$7:$R$526,12,0)</f>
        <v>2.8953000000000002</v>
      </c>
      <c r="I15" s="66">
        <f t="shared" si="7"/>
        <v>4</v>
      </c>
      <c r="J15" s="65">
        <f>VLOOKUP($A15,'Return Data'!$B$7:$R$526,13,0)</f>
        <v>-0.77229999999999999</v>
      </c>
      <c r="K15" s="66">
        <f t="shared" si="8"/>
        <v>3</v>
      </c>
      <c r="L15" s="65">
        <f>VLOOKUP($A15,'Return Data'!$B$7:$R$526,17,0)</f>
        <v>-5.2317</v>
      </c>
      <c r="M15" s="66">
        <f t="shared" si="9"/>
        <v>18</v>
      </c>
      <c r="N15" s="65">
        <f>VLOOKUP($A15,'Return Data'!$B$7:$R$526,14,0)</f>
        <v>2.5188999999999999</v>
      </c>
      <c r="O15" s="66">
        <f t="shared" si="10"/>
        <v>8</v>
      </c>
      <c r="P15" s="65">
        <f>VLOOKUP($A15,'Return Data'!$B$7:$R$526,15,0)</f>
        <v>6.2123999999999997</v>
      </c>
      <c r="Q15" s="66">
        <f t="shared" si="11"/>
        <v>9</v>
      </c>
      <c r="R15" s="65">
        <f>VLOOKUP($A15,'Return Data'!$B$7:$R$526,16,0)</f>
        <v>15.307499999999999</v>
      </c>
      <c r="S15" s="67">
        <f t="shared" si="12"/>
        <v>10</v>
      </c>
    </row>
    <row r="16" spans="1:20" x14ac:dyDescent="0.3">
      <c r="A16" s="63" t="s">
        <v>274</v>
      </c>
      <c r="B16" s="64">
        <f>VLOOKUP($A16,'Return Data'!$B$7:$R$526,3,0)</f>
        <v>43999</v>
      </c>
      <c r="C16" s="65">
        <f>VLOOKUP($A16,'Return Data'!$B$7:$R$526,4,0)</f>
        <v>60.67</v>
      </c>
      <c r="D16" s="65">
        <f>VLOOKUP($A16,'Return Data'!$B$7:$R$526,10,0)</f>
        <v>5.8813000000000004</v>
      </c>
      <c r="E16" s="66">
        <f t="shared" si="5"/>
        <v>36</v>
      </c>
      <c r="F16" s="65">
        <f>VLOOKUP($A16,'Return Data'!$B$7:$R$526,11,0)</f>
        <v>-10.910399999999999</v>
      </c>
      <c r="G16" s="66">
        <f t="shared" si="6"/>
        <v>9</v>
      </c>
      <c r="H16" s="65">
        <f>VLOOKUP($A16,'Return Data'!$B$7:$R$526,12,0)</f>
        <v>-0.67130000000000001</v>
      </c>
      <c r="I16" s="66">
        <f t="shared" si="7"/>
        <v>7</v>
      </c>
      <c r="J16" s="65">
        <f>VLOOKUP($A16,'Return Data'!$B$7:$R$526,13,0)</f>
        <v>-7.9920999999999998</v>
      </c>
      <c r="K16" s="66">
        <f t="shared" si="8"/>
        <v>12</v>
      </c>
      <c r="L16" s="65">
        <f>VLOOKUP($A16,'Return Data'!$B$7:$R$526,17,0)</f>
        <v>0</v>
      </c>
      <c r="M16" s="66">
        <f t="shared" si="9"/>
        <v>3</v>
      </c>
      <c r="N16" s="65">
        <f>VLOOKUP($A16,'Return Data'!$B$7:$R$526,14,0)</f>
        <v>3.7343000000000002</v>
      </c>
      <c r="O16" s="66">
        <f t="shared" si="10"/>
        <v>5</v>
      </c>
      <c r="P16" s="65">
        <f>VLOOKUP($A16,'Return Data'!$B$7:$R$526,15,0)</f>
        <v>6.1368</v>
      </c>
      <c r="Q16" s="66">
        <f t="shared" si="11"/>
        <v>10</v>
      </c>
      <c r="R16" s="65">
        <f>VLOOKUP($A16,'Return Data'!$B$7:$R$526,16,0)</f>
        <v>16.746500000000001</v>
      </c>
      <c r="S16" s="67">
        <f t="shared" si="12"/>
        <v>7</v>
      </c>
    </row>
    <row r="17" spans="1:19" x14ac:dyDescent="0.3">
      <c r="A17" s="63" t="s">
        <v>275</v>
      </c>
      <c r="B17" s="64">
        <f>VLOOKUP($A17,'Return Data'!$B$7:$R$526,3,0)</f>
        <v>43999</v>
      </c>
      <c r="C17" s="65">
        <f>VLOOKUP($A17,'Return Data'!$B$7:$R$526,4,0)</f>
        <v>43.006</v>
      </c>
      <c r="D17" s="65">
        <f>VLOOKUP($A17,'Return Data'!$B$7:$R$526,10,0)</f>
        <v>8.0145999999999997</v>
      </c>
      <c r="E17" s="66">
        <f t="shared" si="5"/>
        <v>19</v>
      </c>
      <c r="F17" s="65">
        <f>VLOOKUP($A17,'Return Data'!$B$7:$R$526,11,0)</f>
        <v>-16.252500000000001</v>
      </c>
      <c r="G17" s="66">
        <f t="shared" si="6"/>
        <v>33</v>
      </c>
      <c r="H17" s="65">
        <f>VLOOKUP($A17,'Return Data'!$B$7:$R$526,12,0)</f>
        <v>-7.2766999999999999</v>
      </c>
      <c r="I17" s="66">
        <f t="shared" si="7"/>
        <v>29</v>
      </c>
      <c r="J17" s="65">
        <f>VLOOKUP($A17,'Return Data'!$B$7:$R$526,13,0)</f>
        <v>-10.4918</v>
      </c>
      <c r="K17" s="66">
        <f t="shared" si="8"/>
        <v>20</v>
      </c>
      <c r="L17" s="65">
        <f>VLOOKUP($A17,'Return Data'!$B$7:$R$526,17,0)</f>
        <v>-2.8403</v>
      </c>
      <c r="M17" s="66">
        <f t="shared" si="9"/>
        <v>10</v>
      </c>
      <c r="N17" s="65">
        <f>VLOOKUP($A17,'Return Data'!$B$7:$R$526,14,0)</f>
        <v>0.27379999999999999</v>
      </c>
      <c r="O17" s="66">
        <f t="shared" si="10"/>
        <v>14</v>
      </c>
      <c r="P17" s="65">
        <f>VLOOKUP($A17,'Return Data'!$B$7:$R$526,15,0)</f>
        <v>6.806</v>
      </c>
      <c r="Q17" s="66">
        <f t="shared" si="11"/>
        <v>6</v>
      </c>
      <c r="R17" s="65">
        <f>VLOOKUP($A17,'Return Data'!$B$7:$R$526,16,0)</f>
        <v>11.4811</v>
      </c>
      <c r="S17" s="67">
        <f t="shared" si="12"/>
        <v>20</v>
      </c>
    </row>
    <row r="18" spans="1:19" x14ac:dyDescent="0.3">
      <c r="A18" s="63" t="s">
        <v>276</v>
      </c>
      <c r="B18" s="64">
        <f>VLOOKUP($A18,'Return Data'!$B$7:$R$526,3,0)</f>
        <v>43999</v>
      </c>
      <c r="C18" s="65">
        <f>VLOOKUP($A18,'Return Data'!$B$7:$R$526,4,0)</f>
        <v>39.64</v>
      </c>
      <c r="D18" s="65">
        <f>VLOOKUP($A18,'Return Data'!$B$7:$R$526,10,0)</f>
        <v>3.3906999999999998</v>
      </c>
      <c r="E18" s="66">
        <f t="shared" si="5"/>
        <v>46</v>
      </c>
      <c r="F18" s="65">
        <f>VLOOKUP($A18,'Return Data'!$B$7:$R$526,11,0)</f>
        <v>-17.4511</v>
      </c>
      <c r="G18" s="66">
        <f t="shared" si="6"/>
        <v>45</v>
      </c>
      <c r="H18" s="65">
        <f>VLOOKUP($A18,'Return Data'!$B$7:$R$526,12,0)</f>
        <v>-9.0617000000000001</v>
      </c>
      <c r="I18" s="66">
        <f t="shared" si="7"/>
        <v>43</v>
      </c>
      <c r="J18" s="65">
        <f>VLOOKUP($A18,'Return Data'!$B$7:$R$526,13,0)</f>
        <v>-14.899100000000001</v>
      </c>
      <c r="K18" s="66">
        <f t="shared" si="8"/>
        <v>43</v>
      </c>
      <c r="L18" s="65">
        <f>VLOOKUP($A18,'Return Data'!$B$7:$R$526,17,0)</f>
        <v>-7.2721999999999998</v>
      </c>
      <c r="M18" s="66">
        <f t="shared" si="9"/>
        <v>31</v>
      </c>
      <c r="N18" s="65">
        <f>VLOOKUP($A18,'Return Data'!$B$7:$R$526,14,0)</f>
        <v>-2.6633</v>
      </c>
      <c r="O18" s="66">
        <f t="shared" si="10"/>
        <v>30</v>
      </c>
      <c r="P18" s="65">
        <f>VLOOKUP($A18,'Return Data'!$B$7:$R$526,15,0)</f>
        <v>2.4773999999999998</v>
      </c>
      <c r="Q18" s="66">
        <f t="shared" si="11"/>
        <v>32</v>
      </c>
      <c r="R18" s="65">
        <f>VLOOKUP($A18,'Return Data'!$B$7:$R$526,16,0)</f>
        <v>12.756600000000001</v>
      </c>
      <c r="S18" s="67">
        <f t="shared" si="12"/>
        <v>17</v>
      </c>
    </row>
    <row r="19" spans="1:19" x14ac:dyDescent="0.3">
      <c r="A19" s="63" t="s">
        <v>277</v>
      </c>
      <c r="B19" s="64">
        <f>VLOOKUP($A19,'Return Data'!$B$7:$R$526,3,0)</f>
        <v>43999</v>
      </c>
      <c r="C19" s="65">
        <f>VLOOKUP($A19,'Return Data'!$B$7:$R$526,4,0)</f>
        <v>12.3139</v>
      </c>
      <c r="D19" s="65">
        <f>VLOOKUP($A19,'Return Data'!$B$7:$R$526,10,0)</f>
        <v>4.9984000000000002</v>
      </c>
      <c r="E19" s="66">
        <f t="shared" si="5"/>
        <v>40</v>
      </c>
      <c r="F19" s="65">
        <f>VLOOKUP($A19,'Return Data'!$B$7:$R$526,11,0)</f>
        <v>-16.828900000000001</v>
      </c>
      <c r="G19" s="66">
        <f t="shared" si="6"/>
        <v>39</v>
      </c>
      <c r="H19" s="65">
        <f>VLOOKUP($A19,'Return Data'!$B$7:$R$526,12,0)</f>
        <v>-8.4733999999999998</v>
      </c>
      <c r="I19" s="66">
        <f t="shared" si="7"/>
        <v>41</v>
      </c>
      <c r="J19" s="65">
        <f>VLOOKUP($A19,'Return Data'!$B$7:$R$526,13,0)</f>
        <v>-14.267099999999999</v>
      </c>
      <c r="K19" s="66">
        <f t="shared" si="8"/>
        <v>37</v>
      </c>
      <c r="L19" s="65">
        <f>VLOOKUP($A19,'Return Data'!$B$7:$R$526,17,0)</f>
        <v>-6.4421999999999997</v>
      </c>
      <c r="M19" s="66">
        <f t="shared" si="9"/>
        <v>28</v>
      </c>
      <c r="N19" s="65">
        <f>VLOOKUP($A19,'Return Data'!$B$7:$R$526,14,0)</f>
        <v>-2.3826000000000001</v>
      </c>
      <c r="O19" s="66">
        <f t="shared" si="10"/>
        <v>28</v>
      </c>
      <c r="P19" s="65"/>
      <c r="Q19" s="66"/>
      <c r="R19" s="65">
        <f>VLOOKUP($A19,'Return Data'!$B$7:$R$526,16,0)</f>
        <v>4.7682000000000002</v>
      </c>
      <c r="S19" s="67">
        <f t="shared" si="12"/>
        <v>39</v>
      </c>
    </row>
    <row r="20" spans="1:19" x14ac:dyDescent="0.3">
      <c r="A20" s="63" t="s">
        <v>278</v>
      </c>
      <c r="B20" s="64">
        <f>VLOOKUP($A20,'Return Data'!$B$7:$R$526,3,0)</f>
        <v>43999</v>
      </c>
      <c r="C20" s="65">
        <f>VLOOKUP($A20,'Return Data'!$B$7:$R$526,4,0)</f>
        <v>449.25420000000003</v>
      </c>
      <c r="D20" s="65">
        <f>VLOOKUP($A20,'Return Data'!$B$7:$R$526,10,0)</f>
        <v>3.9123999999999999</v>
      </c>
      <c r="E20" s="66">
        <f t="shared" si="5"/>
        <v>43</v>
      </c>
      <c r="F20" s="65">
        <f>VLOOKUP($A20,'Return Data'!$B$7:$R$526,11,0)</f>
        <v>-21.6311</v>
      </c>
      <c r="G20" s="66">
        <f t="shared" si="6"/>
        <v>63</v>
      </c>
      <c r="H20" s="65">
        <f>VLOOKUP($A20,'Return Data'!$B$7:$R$526,12,0)</f>
        <v>-15.186</v>
      </c>
      <c r="I20" s="66">
        <f t="shared" si="7"/>
        <v>57</v>
      </c>
      <c r="J20" s="65">
        <f>VLOOKUP($A20,'Return Data'!$B$7:$R$526,13,0)</f>
        <v>-20.234500000000001</v>
      </c>
      <c r="K20" s="66">
        <f t="shared" si="8"/>
        <v>54</v>
      </c>
      <c r="L20" s="65">
        <f>VLOOKUP($A20,'Return Data'!$B$7:$R$526,17,0)</f>
        <v>-10.462300000000001</v>
      </c>
      <c r="M20" s="66">
        <f t="shared" si="9"/>
        <v>49</v>
      </c>
      <c r="N20" s="65">
        <f>VLOOKUP($A20,'Return Data'!$B$7:$R$526,14,0)</f>
        <v>-4.1708999999999996</v>
      </c>
      <c r="O20" s="66">
        <f t="shared" si="10"/>
        <v>38</v>
      </c>
      <c r="P20" s="65">
        <f>VLOOKUP($A20,'Return Data'!$B$7:$R$526,15,0)</f>
        <v>1.6939</v>
      </c>
      <c r="Q20" s="66">
        <f t="shared" si="11"/>
        <v>36</v>
      </c>
      <c r="R20" s="65">
        <f>VLOOKUP($A20,'Return Data'!$B$7:$R$526,16,0)</f>
        <v>19.6569</v>
      </c>
      <c r="S20" s="67">
        <f t="shared" si="12"/>
        <v>2</v>
      </c>
    </row>
    <row r="21" spans="1:19" x14ac:dyDescent="0.3">
      <c r="A21" s="63" t="s">
        <v>279</v>
      </c>
      <c r="B21" s="64">
        <f>VLOOKUP($A21,'Return Data'!$B$7:$R$526,3,0)</f>
        <v>43999</v>
      </c>
      <c r="C21" s="65">
        <f>VLOOKUP($A21,'Return Data'!$B$7:$R$526,4,0)</f>
        <v>295.65899999999999</v>
      </c>
      <c r="D21" s="65">
        <f>VLOOKUP($A21,'Return Data'!$B$7:$R$526,10,0)</f>
        <v>7.4767999999999999</v>
      </c>
      <c r="E21" s="66">
        <f t="shared" si="5"/>
        <v>23</v>
      </c>
      <c r="F21" s="65">
        <f>VLOOKUP($A21,'Return Data'!$B$7:$R$526,11,0)</f>
        <v>-21.1294</v>
      </c>
      <c r="G21" s="66">
        <f t="shared" si="6"/>
        <v>61</v>
      </c>
      <c r="H21" s="65">
        <f>VLOOKUP($A21,'Return Data'!$B$7:$R$526,12,0)</f>
        <v>-12.0722</v>
      </c>
      <c r="I21" s="66">
        <f t="shared" si="7"/>
        <v>52</v>
      </c>
      <c r="J21" s="65">
        <f>VLOOKUP($A21,'Return Data'!$B$7:$R$526,13,0)</f>
        <v>-18.463200000000001</v>
      </c>
      <c r="K21" s="66">
        <f t="shared" si="8"/>
        <v>49</v>
      </c>
      <c r="L21" s="65">
        <f>VLOOKUP($A21,'Return Data'!$B$7:$R$526,17,0)</f>
        <v>-6.3284000000000002</v>
      </c>
      <c r="M21" s="66">
        <f t="shared" si="9"/>
        <v>27</v>
      </c>
      <c r="N21" s="65">
        <f>VLOOKUP($A21,'Return Data'!$B$7:$R$526,14,0)</f>
        <v>-1.5395000000000001</v>
      </c>
      <c r="O21" s="66">
        <f t="shared" si="10"/>
        <v>22</v>
      </c>
      <c r="P21" s="65">
        <f>VLOOKUP($A21,'Return Data'!$B$7:$R$526,15,0)</f>
        <v>5.1013000000000002</v>
      </c>
      <c r="Q21" s="66">
        <f t="shared" si="11"/>
        <v>17</v>
      </c>
      <c r="R21" s="65">
        <f>VLOOKUP($A21,'Return Data'!$B$7:$R$526,16,0)</f>
        <v>19.0001</v>
      </c>
      <c r="S21" s="67">
        <f t="shared" si="12"/>
        <v>3</v>
      </c>
    </row>
    <row r="22" spans="1:19" x14ac:dyDescent="0.3">
      <c r="A22" s="63" t="s">
        <v>280</v>
      </c>
      <c r="B22" s="64">
        <f>VLOOKUP($A22,'Return Data'!$B$7:$R$526,3,0)</f>
        <v>43999</v>
      </c>
      <c r="C22" s="65">
        <f>VLOOKUP($A22,'Return Data'!$B$7:$R$526,4,0)</f>
        <v>1329.8053111950001</v>
      </c>
      <c r="D22" s="65">
        <f>VLOOKUP($A22,'Return Data'!$B$7:$R$526,10,0)</f>
        <v>10.471399999999999</v>
      </c>
      <c r="E22" s="66">
        <f t="shared" si="5"/>
        <v>9</v>
      </c>
      <c r="F22" s="65">
        <f>VLOOKUP($A22,'Return Data'!$B$7:$R$526,11,0)</f>
        <v>-21.168500000000002</v>
      </c>
      <c r="G22" s="66">
        <f t="shared" si="6"/>
        <v>62</v>
      </c>
      <c r="H22" s="65">
        <f>VLOOKUP($A22,'Return Data'!$B$7:$R$526,12,0)</f>
        <v>-14.0024</v>
      </c>
      <c r="I22" s="66">
        <f t="shared" si="7"/>
        <v>55</v>
      </c>
      <c r="J22" s="65">
        <f>VLOOKUP($A22,'Return Data'!$B$7:$R$526,13,0)</f>
        <v>-21.5337</v>
      </c>
      <c r="K22" s="66">
        <f t="shared" si="8"/>
        <v>56</v>
      </c>
      <c r="L22" s="65">
        <f>VLOOKUP($A22,'Return Data'!$B$7:$R$526,17,0)</f>
        <v>-10.3049</v>
      </c>
      <c r="M22" s="66">
        <f t="shared" si="9"/>
        <v>47</v>
      </c>
      <c r="N22" s="65">
        <f>VLOOKUP($A22,'Return Data'!$B$7:$R$526,14,0)</f>
        <v>-6.0186999999999999</v>
      </c>
      <c r="O22" s="66">
        <f t="shared" si="10"/>
        <v>45</v>
      </c>
      <c r="P22" s="65">
        <f>VLOOKUP($A22,'Return Data'!$B$7:$R$526,15,0)</f>
        <v>1.3803000000000001</v>
      </c>
      <c r="Q22" s="66">
        <f t="shared" si="11"/>
        <v>37</v>
      </c>
      <c r="R22" s="65">
        <f>VLOOKUP($A22,'Return Data'!$B$7:$R$526,16,0)</f>
        <v>22.363199999999999</v>
      </c>
      <c r="S22" s="67">
        <f t="shared" si="12"/>
        <v>1</v>
      </c>
    </row>
    <row r="23" spans="1:19" x14ac:dyDescent="0.3">
      <c r="A23" s="63" t="s">
        <v>281</v>
      </c>
      <c r="B23" s="64">
        <f>VLOOKUP($A23,'Return Data'!$B$7:$R$526,3,0)</f>
        <v>43999</v>
      </c>
      <c r="C23" s="65">
        <f>VLOOKUP($A23,'Return Data'!$B$7:$R$526,4,0)</f>
        <v>30.734999999999999</v>
      </c>
      <c r="D23" s="65">
        <f>VLOOKUP($A23,'Return Data'!$B$7:$R$526,10,0)</f>
        <v>2.3166000000000002</v>
      </c>
      <c r="E23" s="66">
        <f t="shared" si="5"/>
        <v>52</v>
      </c>
      <c r="F23" s="65">
        <f>VLOOKUP($A23,'Return Data'!$B$7:$R$526,11,0)</f>
        <v>-19.353400000000001</v>
      </c>
      <c r="G23" s="66">
        <f t="shared" si="6"/>
        <v>56</v>
      </c>
      <c r="H23" s="65">
        <f>VLOOKUP($A23,'Return Data'!$B$7:$R$526,12,0)</f>
        <v>-10.0579</v>
      </c>
      <c r="I23" s="66">
        <f t="shared" si="7"/>
        <v>47</v>
      </c>
      <c r="J23" s="65">
        <f>VLOOKUP($A23,'Return Data'!$B$7:$R$526,13,0)</f>
        <v>-16.121099999999998</v>
      </c>
      <c r="K23" s="66">
        <f t="shared" si="8"/>
        <v>46</v>
      </c>
      <c r="L23" s="65">
        <f>VLOOKUP($A23,'Return Data'!$B$7:$R$526,17,0)</f>
        <v>-8.5018999999999991</v>
      </c>
      <c r="M23" s="66">
        <f t="shared" si="9"/>
        <v>38</v>
      </c>
      <c r="N23" s="65">
        <f>VLOOKUP($A23,'Return Data'!$B$7:$R$526,14,0)</f>
        <v>-4.7262000000000004</v>
      </c>
      <c r="O23" s="66">
        <f t="shared" si="10"/>
        <v>41</v>
      </c>
      <c r="P23" s="65">
        <f>VLOOKUP($A23,'Return Data'!$B$7:$R$526,15,0)</f>
        <v>3.4828999999999999</v>
      </c>
      <c r="Q23" s="66">
        <f t="shared" si="11"/>
        <v>25</v>
      </c>
      <c r="R23" s="65">
        <f>VLOOKUP($A23,'Return Data'!$B$7:$R$526,16,0)</f>
        <v>8.7013999999999996</v>
      </c>
      <c r="S23" s="67">
        <f t="shared" si="12"/>
        <v>32</v>
      </c>
    </row>
    <row r="24" spans="1:19" x14ac:dyDescent="0.3">
      <c r="A24" s="63" t="s">
        <v>282</v>
      </c>
      <c r="B24" s="64">
        <f>VLOOKUP($A24,'Return Data'!$B$7:$R$526,3,0)</f>
        <v>43999</v>
      </c>
      <c r="C24" s="65">
        <f>VLOOKUP($A24,'Return Data'!$B$7:$R$526,4,0)</f>
        <v>323.45</v>
      </c>
      <c r="D24" s="65">
        <f>VLOOKUP($A24,'Return Data'!$B$7:$R$526,10,0)</f>
        <v>10.5321</v>
      </c>
      <c r="E24" s="66">
        <f t="shared" si="5"/>
        <v>8</v>
      </c>
      <c r="F24" s="65">
        <f>VLOOKUP($A24,'Return Data'!$B$7:$R$526,11,0)</f>
        <v>-16.8081</v>
      </c>
      <c r="G24" s="66">
        <f t="shared" si="6"/>
        <v>38</v>
      </c>
      <c r="H24" s="65">
        <f>VLOOKUP($A24,'Return Data'!$B$7:$R$526,12,0)</f>
        <v>-8.0297999999999998</v>
      </c>
      <c r="I24" s="66">
        <f t="shared" si="7"/>
        <v>35</v>
      </c>
      <c r="J24" s="65">
        <f>VLOOKUP($A24,'Return Data'!$B$7:$R$526,13,0)</f>
        <v>-14.2133</v>
      </c>
      <c r="K24" s="66">
        <f t="shared" si="8"/>
        <v>35</v>
      </c>
      <c r="L24" s="65">
        <f>VLOOKUP($A24,'Return Data'!$B$7:$R$526,17,0)</f>
        <v>-5.1626000000000003</v>
      </c>
      <c r="M24" s="66">
        <f t="shared" si="9"/>
        <v>17</v>
      </c>
      <c r="N24" s="65">
        <f>VLOOKUP($A24,'Return Data'!$B$7:$R$526,14,0)</f>
        <v>0.22009999999999999</v>
      </c>
      <c r="O24" s="66">
        <f t="shared" si="10"/>
        <v>15</v>
      </c>
      <c r="P24" s="65">
        <f>VLOOKUP($A24,'Return Data'!$B$7:$R$526,15,0)</f>
        <v>4.5491999999999999</v>
      </c>
      <c r="Q24" s="66">
        <f t="shared" si="11"/>
        <v>20</v>
      </c>
      <c r="R24" s="65">
        <f>VLOOKUP($A24,'Return Data'!$B$7:$R$526,16,0)</f>
        <v>18.150099999999998</v>
      </c>
      <c r="S24" s="67">
        <f t="shared" si="12"/>
        <v>4</v>
      </c>
    </row>
    <row r="25" spans="1:19" x14ac:dyDescent="0.3">
      <c r="A25" s="63" t="s">
        <v>283</v>
      </c>
      <c r="B25" s="64">
        <f>VLOOKUP($A25,'Return Data'!$B$7:$R$526,3,0)</f>
        <v>43999</v>
      </c>
      <c r="C25" s="65">
        <f>VLOOKUP($A25,'Return Data'!$B$7:$R$526,4,0)</f>
        <v>8.7799999999999994</v>
      </c>
      <c r="D25" s="65">
        <f>VLOOKUP($A25,'Return Data'!$B$7:$R$526,10,0)</f>
        <v>-0.45350000000000001</v>
      </c>
      <c r="E25" s="66">
        <f t="shared" si="5"/>
        <v>60</v>
      </c>
      <c r="F25" s="65">
        <f>VLOOKUP($A25,'Return Data'!$B$7:$R$526,11,0)</f>
        <v>-23.3857</v>
      </c>
      <c r="G25" s="66">
        <f t="shared" si="6"/>
        <v>65</v>
      </c>
      <c r="H25" s="65">
        <f>VLOOKUP($A25,'Return Data'!$B$7:$R$526,12,0)</f>
        <v>-12.723699999999999</v>
      </c>
      <c r="I25" s="66">
        <f t="shared" si="7"/>
        <v>54</v>
      </c>
      <c r="J25" s="65">
        <f>VLOOKUP($A25,'Return Data'!$B$7:$R$526,13,0)</f>
        <v>-18.928899999999999</v>
      </c>
      <c r="K25" s="66">
        <f t="shared" si="8"/>
        <v>50</v>
      </c>
      <c r="L25" s="65">
        <f>VLOOKUP($A25,'Return Data'!$B$7:$R$526,17,0)</f>
        <v>-8.8681999999999999</v>
      </c>
      <c r="M25" s="66">
        <f t="shared" si="9"/>
        <v>41</v>
      </c>
      <c r="N25" s="65"/>
      <c r="O25" s="66"/>
      <c r="P25" s="65"/>
      <c r="Q25" s="66"/>
      <c r="R25" s="65">
        <f>VLOOKUP($A25,'Return Data'!$B$7:$R$526,16,0)</f>
        <v>-5.6470000000000002</v>
      </c>
      <c r="S25" s="67">
        <f t="shared" si="12"/>
        <v>53</v>
      </c>
    </row>
    <row r="26" spans="1:19" x14ac:dyDescent="0.3">
      <c r="A26" s="63" t="s">
        <v>284</v>
      </c>
      <c r="B26" s="64">
        <f>VLOOKUP($A26,'Return Data'!$B$7:$R$526,3,0)</f>
        <v>43999</v>
      </c>
      <c r="C26" s="65">
        <f>VLOOKUP($A26,'Return Data'!$B$7:$R$526,4,0)</f>
        <v>23.18</v>
      </c>
      <c r="D26" s="65">
        <f>VLOOKUP($A26,'Return Data'!$B$7:$R$526,10,0)</f>
        <v>-2.6867999999999999</v>
      </c>
      <c r="E26" s="66">
        <f t="shared" si="5"/>
        <v>64</v>
      </c>
      <c r="F26" s="65">
        <f>VLOOKUP($A26,'Return Data'!$B$7:$R$526,11,0)</f>
        <v>-16.3781</v>
      </c>
      <c r="G26" s="66">
        <f t="shared" si="6"/>
        <v>35</v>
      </c>
      <c r="H26" s="65">
        <f>VLOOKUP($A26,'Return Data'!$B$7:$R$526,12,0)</f>
        <v>-7.1685999999999996</v>
      </c>
      <c r="I26" s="66">
        <f t="shared" si="7"/>
        <v>28</v>
      </c>
      <c r="J26" s="65">
        <f>VLOOKUP($A26,'Return Data'!$B$7:$R$526,13,0)</f>
        <v>-9.6999999999999993</v>
      </c>
      <c r="K26" s="66">
        <f t="shared" si="8"/>
        <v>18</v>
      </c>
      <c r="L26" s="65">
        <f>VLOOKUP($A26,'Return Data'!$B$7:$R$526,17,0)</f>
        <v>-7.8570000000000002</v>
      </c>
      <c r="M26" s="66">
        <f t="shared" si="9"/>
        <v>34</v>
      </c>
      <c r="N26" s="65">
        <f>VLOOKUP($A26,'Return Data'!$B$7:$R$526,14,0)</f>
        <v>-1.7190000000000001</v>
      </c>
      <c r="O26" s="66">
        <f t="shared" si="10"/>
        <v>24</v>
      </c>
      <c r="P26" s="65">
        <f>VLOOKUP($A26,'Return Data'!$B$7:$R$526,15,0)</f>
        <v>3.5034999999999998</v>
      </c>
      <c r="Q26" s="66">
        <f t="shared" si="11"/>
        <v>24</v>
      </c>
      <c r="R26" s="65">
        <f>VLOOKUP($A26,'Return Data'!$B$7:$R$526,16,0)</f>
        <v>13.216699999999999</v>
      </c>
      <c r="S26" s="67">
        <f t="shared" si="12"/>
        <v>16</v>
      </c>
    </row>
    <row r="27" spans="1:19" x14ac:dyDescent="0.3">
      <c r="A27" s="63" t="s">
        <v>285</v>
      </c>
      <c r="B27" s="64">
        <f>VLOOKUP($A27,'Return Data'!$B$7:$R$526,3,0)</f>
        <v>43999</v>
      </c>
      <c r="C27" s="65">
        <f>VLOOKUP($A27,'Return Data'!$B$7:$R$526,4,0)</f>
        <v>45.12</v>
      </c>
      <c r="D27" s="65">
        <f>VLOOKUP($A27,'Return Data'!$B$7:$R$526,10,0)</f>
        <v>7.8136000000000001</v>
      </c>
      <c r="E27" s="66">
        <f t="shared" si="5"/>
        <v>20</v>
      </c>
      <c r="F27" s="65">
        <f>VLOOKUP($A27,'Return Data'!$B$7:$R$526,11,0)</f>
        <v>-17.377800000000001</v>
      </c>
      <c r="G27" s="66">
        <f t="shared" si="6"/>
        <v>44</v>
      </c>
      <c r="H27" s="65">
        <f>VLOOKUP($A27,'Return Data'!$B$7:$R$526,12,0)</f>
        <v>-11.1111</v>
      </c>
      <c r="I27" s="66">
        <f t="shared" si="7"/>
        <v>49</v>
      </c>
      <c r="J27" s="65">
        <f>VLOOKUP($A27,'Return Data'!$B$7:$R$526,13,0)</f>
        <v>-19.2989</v>
      </c>
      <c r="K27" s="66">
        <f t="shared" si="8"/>
        <v>51</v>
      </c>
      <c r="L27" s="65">
        <f>VLOOKUP($A27,'Return Data'!$B$7:$R$526,17,0)</f>
        <v>-11.328900000000001</v>
      </c>
      <c r="M27" s="66">
        <f t="shared" si="9"/>
        <v>51</v>
      </c>
      <c r="N27" s="65">
        <f>VLOOKUP($A27,'Return Data'!$B$7:$R$526,14,0)</f>
        <v>-3.4098999999999999</v>
      </c>
      <c r="O27" s="66">
        <f t="shared" si="10"/>
        <v>36</v>
      </c>
      <c r="P27" s="65">
        <f>VLOOKUP($A27,'Return Data'!$B$7:$R$526,15,0)</f>
        <v>2.7915000000000001</v>
      </c>
      <c r="Q27" s="66">
        <f t="shared" si="11"/>
        <v>29</v>
      </c>
      <c r="R27" s="65">
        <f>VLOOKUP($A27,'Return Data'!$B$7:$R$526,16,0)</f>
        <v>14.0223</v>
      </c>
      <c r="S27" s="67">
        <f t="shared" si="12"/>
        <v>14</v>
      </c>
    </row>
    <row r="28" spans="1:19" x14ac:dyDescent="0.3">
      <c r="A28" s="63" t="s">
        <v>286</v>
      </c>
      <c r="B28" s="64">
        <f>VLOOKUP($A28,'Return Data'!$B$7:$R$526,3,0)</f>
        <v>43999</v>
      </c>
      <c r="C28" s="65">
        <f>VLOOKUP($A28,'Return Data'!$B$7:$R$526,4,0)</f>
        <v>8.2100000000000009</v>
      </c>
      <c r="D28" s="65">
        <f>VLOOKUP($A28,'Return Data'!$B$7:$R$526,10,0)</f>
        <v>4.3201999999999998</v>
      </c>
      <c r="E28" s="66">
        <f t="shared" si="5"/>
        <v>42</v>
      </c>
      <c r="F28" s="65">
        <f>VLOOKUP($A28,'Return Data'!$B$7:$R$526,11,0)</f>
        <v>-18.551600000000001</v>
      </c>
      <c r="G28" s="66">
        <f t="shared" si="6"/>
        <v>52</v>
      </c>
      <c r="H28" s="65">
        <f>VLOOKUP($A28,'Return Data'!$B$7:$R$526,12,0)</f>
        <v>-9.7802000000000007</v>
      </c>
      <c r="I28" s="66">
        <f t="shared" si="7"/>
        <v>46</v>
      </c>
      <c r="J28" s="65">
        <f>VLOOKUP($A28,'Return Data'!$B$7:$R$526,13,0)</f>
        <v>-14.9223</v>
      </c>
      <c r="K28" s="66">
        <f t="shared" si="8"/>
        <v>44</v>
      </c>
      <c r="L28" s="65">
        <f>VLOOKUP($A28,'Return Data'!$B$7:$R$526,17,0)</f>
        <v>-7.2037000000000004</v>
      </c>
      <c r="M28" s="66">
        <f t="shared" si="9"/>
        <v>30</v>
      </c>
      <c r="N28" s="65"/>
      <c r="O28" s="66"/>
      <c r="P28" s="65"/>
      <c r="Q28" s="66"/>
      <c r="R28" s="65">
        <f>VLOOKUP($A28,'Return Data'!$B$7:$R$526,16,0)</f>
        <v>-7.6708999999999996</v>
      </c>
      <c r="S28" s="67">
        <f t="shared" si="12"/>
        <v>57</v>
      </c>
    </row>
    <row r="29" spans="1:19" x14ac:dyDescent="0.3">
      <c r="A29" s="63" t="s">
        <v>287</v>
      </c>
      <c r="B29" s="64">
        <f>VLOOKUP($A29,'Return Data'!$B$7:$R$526,3,0)</f>
        <v>43999</v>
      </c>
      <c r="C29" s="65">
        <f>VLOOKUP($A29,'Return Data'!$B$7:$R$526,4,0)</f>
        <v>46.52</v>
      </c>
      <c r="D29" s="65">
        <f>VLOOKUP($A29,'Return Data'!$B$7:$R$526,10,0)</f>
        <v>6.7952000000000004</v>
      </c>
      <c r="E29" s="66">
        <f t="shared" si="5"/>
        <v>28</v>
      </c>
      <c r="F29" s="65">
        <f>VLOOKUP($A29,'Return Data'!$B$7:$R$526,11,0)</f>
        <v>-12.916499999999999</v>
      </c>
      <c r="G29" s="66">
        <f t="shared" si="6"/>
        <v>14</v>
      </c>
      <c r="H29" s="65">
        <f>VLOOKUP($A29,'Return Data'!$B$7:$R$526,12,0)</f>
        <v>-2.0632000000000001</v>
      </c>
      <c r="I29" s="66">
        <f t="shared" si="7"/>
        <v>11</v>
      </c>
      <c r="J29" s="65">
        <f>VLOOKUP($A29,'Return Data'!$B$7:$R$526,13,0)</f>
        <v>-8.1176999999999992</v>
      </c>
      <c r="K29" s="66">
        <f t="shared" si="8"/>
        <v>13</v>
      </c>
      <c r="L29" s="65">
        <f>VLOOKUP($A29,'Return Data'!$B$7:$R$526,17,0)</f>
        <v>-4.2317</v>
      </c>
      <c r="M29" s="66">
        <f t="shared" si="9"/>
        <v>13</v>
      </c>
      <c r="N29" s="65">
        <f>VLOOKUP($A29,'Return Data'!$B$7:$R$526,14,0)</f>
        <v>2.5573999999999999</v>
      </c>
      <c r="O29" s="66">
        <f t="shared" si="10"/>
        <v>7</v>
      </c>
      <c r="P29" s="65">
        <f>VLOOKUP($A29,'Return Data'!$B$7:$R$526,15,0)</f>
        <v>6.117</v>
      </c>
      <c r="Q29" s="66">
        <f t="shared" si="11"/>
        <v>11</v>
      </c>
      <c r="R29" s="65">
        <f>VLOOKUP($A29,'Return Data'!$B$7:$R$526,16,0)</f>
        <v>12.0831</v>
      </c>
      <c r="S29" s="67">
        <f t="shared" si="12"/>
        <v>19</v>
      </c>
    </row>
    <row r="30" spans="1:19" x14ac:dyDescent="0.3">
      <c r="A30" s="63" t="s">
        <v>288</v>
      </c>
      <c r="B30" s="64">
        <f>VLOOKUP($A30,'Return Data'!$B$7:$R$526,3,0)</f>
        <v>43999</v>
      </c>
      <c r="C30" s="65">
        <f>VLOOKUP($A30,'Return Data'!$B$7:$R$526,4,0)</f>
        <v>8.7621000000000002</v>
      </c>
      <c r="D30" s="65">
        <f>VLOOKUP($A30,'Return Data'!$B$7:$R$526,10,0)</f>
        <v>9.4756</v>
      </c>
      <c r="E30" s="66">
        <f t="shared" si="5"/>
        <v>12</v>
      </c>
      <c r="F30" s="65">
        <f>VLOOKUP($A30,'Return Data'!$B$7:$R$526,11,0)</f>
        <v>-16.357900000000001</v>
      </c>
      <c r="G30" s="66">
        <f t="shared" si="6"/>
        <v>34</v>
      </c>
      <c r="H30" s="65"/>
      <c r="I30" s="66"/>
      <c r="J30" s="65"/>
      <c r="K30" s="66"/>
      <c r="L30" s="65"/>
      <c r="M30" s="66"/>
      <c r="N30" s="65"/>
      <c r="O30" s="66"/>
      <c r="P30" s="65"/>
      <c r="Q30" s="66"/>
      <c r="R30" s="65">
        <f>VLOOKUP($A30,'Return Data'!$B$7:$R$526,16,0)</f>
        <v>-12.379</v>
      </c>
      <c r="S30" s="67">
        <f t="shared" si="12"/>
        <v>61</v>
      </c>
    </row>
    <row r="31" spans="1:19" x14ac:dyDescent="0.3">
      <c r="A31" s="63" t="s">
        <v>289</v>
      </c>
      <c r="B31" s="64">
        <f>VLOOKUP($A31,'Return Data'!$B$7:$R$526,3,0)</f>
        <v>43999</v>
      </c>
      <c r="C31" s="65">
        <f>VLOOKUP($A31,'Return Data'!$B$7:$R$526,4,0)</f>
        <v>14.904</v>
      </c>
      <c r="D31" s="65">
        <f>VLOOKUP($A31,'Return Data'!$B$7:$R$526,10,0)</f>
        <v>-1.0221</v>
      </c>
      <c r="E31" s="66">
        <f t="shared" si="5"/>
        <v>62</v>
      </c>
      <c r="F31" s="65">
        <f>VLOOKUP($A31,'Return Data'!$B$7:$R$526,11,0)</f>
        <v>-18.5471</v>
      </c>
      <c r="G31" s="66">
        <f t="shared" si="6"/>
        <v>51</v>
      </c>
      <c r="H31" s="65">
        <f>VLOOKUP($A31,'Return Data'!$B$7:$R$526,12,0)</f>
        <v>-9.2165999999999997</v>
      </c>
      <c r="I31" s="66">
        <f t="shared" si="7"/>
        <v>44</v>
      </c>
      <c r="J31" s="65">
        <f>VLOOKUP($A31,'Return Data'!$B$7:$R$526,13,0)</f>
        <v>-12.712999999999999</v>
      </c>
      <c r="K31" s="66">
        <f t="shared" si="8"/>
        <v>29</v>
      </c>
      <c r="L31" s="65">
        <f>VLOOKUP($A31,'Return Data'!$B$7:$R$526,17,0)</f>
        <v>-4.8634000000000004</v>
      </c>
      <c r="M31" s="66">
        <f t="shared" si="9"/>
        <v>16</v>
      </c>
      <c r="N31" s="65">
        <f>VLOOKUP($A31,'Return Data'!$B$7:$R$526,14,0)</f>
        <v>-0.24790000000000001</v>
      </c>
      <c r="O31" s="66">
        <f t="shared" si="10"/>
        <v>18</v>
      </c>
      <c r="P31" s="65">
        <f>VLOOKUP($A31,'Return Data'!$B$7:$R$526,15,0)</f>
        <v>5.0388999999999999</v>
      </c>
      <c r="Q31" s="66">
        <f t="shared" si="11"/>
        <v>18</v>
      </c>
      <c r="R31" s="65">
        <f>VLOOKUP($A31,'Return Data'!$B$7:$R$526,16,0)</f>
        <v>3.3189000000000002</v>
      </c>
      <c r="S31" s="67">
        <f t="shared" si="12"/>
        <v>42</v>
      </c>
    </row>
    <row r="32" spans="1:19" x14ac:dyDescent="0.3">
      <c r="A32" s="63" t="s">
        <v>290</v>
      </c>
      <c r="B32" s="64">
        <f>VLOOKUP($A32,'Return Data'!$B$7:$R$526,3,0)</f>
        <v>43999</v>
      </c>
      <c r="C32" s="65">
        <f>VLOOKUP($A32,'Return Data'!$B$7:$R$526,4,0)</f>
        <v>39.299999999999997</v>
      </c>
      <c r="D32" s="65">
        <f>VLOOKUP($A32,'Return Data'!$B$7:$R$526,10,0)</f>
        <v>6.1932999999999998</v>
      </c>
      <c r="E32" s="66">
        <f t="shared" si="5"/>
        <v>34</v>
      </c>
      <c r="F32" s="65">
        <f>VLOOKUP($A32,'Return Data'!$B$7:$R$526,11,0)</f>
        <v>-15.318099999999999</v>
      </c>
      <c r="G32" s="66">
        <f t="shared" si="6"/>
        <v>26</v>
      </c>
      <c r="H32" s="65">
        <f>VLOOKUP($A32,'Return Data'!$B$7:$R$526,12,0)</f>
        <v>-5.3628</v>
      </c>
      <c r="I32" s="66">
        <f t="shared" si="7"/>
        <v>23</v>
      </c>
      <c r="J32" s="65">
        <f>VLOOKUP($A32,'Return Data'!$B$7:$R$526,13,0)</f>
        <v>-12.066800000000001</v>
      </c>
      <c r="K32" s="66">
        <f t="shared" si="8"/>
        <v>25</v>
      </c>
      <c r="L32" s="65">
        <f>VLOOKUP($A32,'Return Data'!$B$7:$R$526,17,0)</f>
        <v>-2.1198999999999999</v>
      </c>
      <c r="M32" s="66">
        <f t="shared" si="9"/>
        <v>8</v>
      </c>
      <c r="N32" s="65">
        <f>VLOOKUP($A32,'Return Data'!$B$7:$R$526,14,0)</f>
        <v>5.7599999999999998E-2</v>
      </c>
      <c r="O32" s="66">
        <f t="shared" si="10"/>
        <v>16</v>
      </c>
      <c r="P32" s="65">
        <f>VLOOKUP($A32,'Return Data'!$B$7:$R$526,15,0)</f>
        <v>5.4573</v>
      </c>
      <c r="Q32" s="66">
        <f t="shared" si="11"/>
        <v>14</v>
      </c>
      <c r="R32" s="65">
        <f>VLOOKUP($A32,'Return Data'!$B$7:$R$526,16,0)</f>
        <v>9.8451000000000004</v>
      </c>
      <c r="S32" s="67">
        <f t="shared" si="12"/>
        <v>26</v>
      </c>
    </row>
    <row r="33" spans="1:19" x14ac:dyDescent="0.3">
      <c r="A33" s="63" t="s">
        <v>291</v>
      </c>
      <c r="B33" s="64">
        <f>VLOOKUP($A33,'Return Data'!$B$7:$R$526,3,0)</f>
        <v>43999</v>
      </c>
      <c r="C33" s="65">
        <f>VLOOKUP($A33,'Return Data'!$B$7:$R$526,4,0)</f>
        <v>45.652999999999999</v>
      </c>
      <c r="D33" s="65">
        <f>VLOOKUP($A33,'Return Data'!$B$7:$R$526,10,0)</f>
        <v>7.5275999999999996</v>
      </c>
      <c r="E33" s="66">
        <f t="shared" si="5"/>
        <v>22</v>
      </c>
      <c r="F33" s="65">
        <f>VLOOKUP($A33,'Return Data'!$B$7:$R$526,11,0)</f>
        <v>-17.286300000000001</v>
      </c>
      <c r="G33" s="66">
        <f t="shared" si="6"/>
        <v>42</v>
      </c>
      <c r="H33" s="65">
        <f>VLOOKUP($A33,'Return Data'!$B$7:$R$526,12,0)</f>
        <v>-8.3917000000000002</v>
      </c>
      <c r="I33" s="66">
        <f t="shared" si="7"/>
        <v>38</v>
      </c>
      <c r="J33" s="65">
        <f>VLOOKUP($A33,'Return Data'!$B$7:$R$526,13,0)</f>
        <v>-14.581099999999999</v>
      </c>
      <c r="K33" s="66">
        <f t="shared" si="8"/>
        <v>40</v>
      </c>
      <c r="L33" s="65">
        <f>VLOOKUP($A33,'Return Data'!$B$7:$R$526,17,0)</f>
        <v>-9.3773999999999997</v>
      </c>
      <c r="M33" s="66">
        <f t="shared" si="9"/>
        <v>43</v>
      </c>
      <c r="N33" s="65">
        <f>VLOOKUP($A33,'Return Data'!$B$7:$R$526,14,0)</f>
        <v>-3.2639999999999998</v>
      </c>
      <c r="O33" s="66">
        <f t="shared" si="10"/>
        <v>35</v>
      </c>
      <c r="P33" s="65">
        <f>VLOOKUP($A33,'Return Data'!$B$7:$R$526,15,0)</f>
        <v>4.6204000000000001</v>
      </c>
      <c r="Q33" s="66">
        <f t="shared" si="11"/>
        <v>19</v>
      </c>
      <c r="R33" s="65">
        <f>VLOOKUP($A33,'Return Data'!$B$7:$R$526,16,0)</f>
        <v>11.1929</v>
      </c>
      <c r="S33" s="67">
        <f t="shared" si="12"/>
        <v>22</v>
      </c>
    </row>
    <row r="34" spans="1:19" x14ac:dyDescent="0.3">
      <c r="A34" s="63" t="s">
        <v>292</v>
      </c>
      <c r="B34" s="64">
        <f>VLOOKUP($A34,'Return Data'!$B$7:$R$526,3,0)</f>
        <v>43999</v>
      </c>
      <c r="C34" s="65">
        <f>VLOOKUP($A34,'Return Data'!$B$7:$R$526,4,0)</f>
        <v>57.141599999999997</v>
      </c>
      <c r="D34" s="65">
        <f>VLOOKUP($A34,'Return Data'!$B$7:$R$526,10,0)</f>
        <v>-2.8597000000000001</v>
      </c>
      <c r="E34" s="66">
        <f t="shared" si="5"/>
        <v>65</v>
      </c>
      <c r="F34" s="65">
        <f>VLOOKUP($A34,'Return Data'!$B$7:$R$526,11,0)</f>
        <v>-21.6555</v>
      </c>
      <c r="G34" s="66">
        <f t="shared" si="6"/>
        <v>64</v>
      </c>
      <c r="H34" s="65">
        <f>VLOOKUP($A34,'Return Data'!$B$7:$R$526,12,0)</f>
        <v>-11.9976</v>
      </c>
      <c r="I34" s="66">
        <f t="shared" si="7"/>
        <v>51</v>
      </c>
      <c r="J34" s="65">
        <f>VLOOKUP($A34,'Return Data'!$B$7:$R$526,13,0)</f>
        <v>-14.5174</v>
      </c>
      <c r="K34" s="66">
        <f t="shared" si="8"/>
        <v>39</v>
      </c>
      <c r="L34" s="65">
        <f>VLOOKUP($A34,'Return Data'!$B$7:$R$526,17,0)</f>
        <v>-6.1791</v>
      </c>
      <c r="M34" s="66">
        <f t="shared" si="9"/>
        <v>23</v>
      </c>
      <c r="N34" s="65">
        <f>VLOOKUP($A34,'Return Data'!$B$7:$R$526,14,0)</f>
        <v>-0.5222</v>
      </c>
      <c r="O34" s="66">
        <f t="shared" si="10"/>
        <v>21</v>
      </c>
      <c r="P34" s="65">
        <f>VLOOKUP($A34,'Return Data'!$B$7:$R$526,15,0)</f>
        <v>3.0748000000000002</v>
      </c>
      <c r="Q34" s="66">
        <f t="shared" si="11"/>
        <v>27</v>
      </c>
      <c r="R34" s="65">
        <f>VLOOKUP($A34,'Return Data'!$B$7:$R$526,16,0)</f>
        <v>7.9981999999999998</v>
      </c>
      <c r="S34" s="67">
        <f t="shared" si="12"/>
        <v>34</v>
      </c>
    </row>
    <row r="35" spans="1:19" x14ac:dyDescent="0.3">
      <c r="A35" s="63" t="s">
        <v>438</v>
      </c>
      <c r="B35" s="64">
        <f>VLOOKUP($A35,'Return Data'!$B$7:$R$526,3,0)</f>
        <v>43999</v>
      </c>
      <c r="C35" s="65">
        <f>VLOOKUP($A35,'Return Data'!$B$7:$R$526,4,0)</f>
        <v>9.8164999999999996</v>
      </c>
      <c r="D35" s="65">
        <f>VLOOKUP($A35,'Return Data'!$B$7:$R$526,10,0)</f>
        <v>5.351</v>
      </c>
      <c r="E35" s="66">
        <f t="shared" si="5"/>
        <v>37</v>
      </c>
      <c r="F35" s="65">
        <f>VLOOKUP($A35,'Return Data'!$B$7:$R$526,11,0)</f>
        <v>-17.086200000000002</v>
      </c>
      <c r="G35" s="66">
        <f t="shared" si="6"/>
        <v>41</v>
      </c>
      <c r="H35" s="65">
        <f>VLOOKUP($A35,'Return Data'!$B$7:$R$526,12,0)</f>
        <v>-8.4350000000000005</v>
      </c>
      <c r="I35" s="66">
        <f t="shared" si="7"/>
        <v>39</v>
      </c>
      <c r="J35" s="65">
        <f>VLOOKUP($A35,'Return Data'!$B$7:$R$526,13,0)</f>
        <v>-14.066000000000001</v>
      </c>
      <c r="K35" s="66">
        <f t="shared" si="8"/>
        <v>33</v>
      </c>
      <c r="L35" s="65">
        <f>VLOOKUP($A35,'Return Data'!$B$7:$R$526,17,0)</f>
        <v>-7.8933</v>
      </c>
      <c r="M35" s="66">
        <f t="shared" si="9"/>
        <v>35</v>
      </c>
      <c r="N35" s="65">
        <f>VLOOKUP($A35,'Return Data'!$B$7:$R$526,14,0)</f>
        <v>-4.9633000000000003</v>
      </c>
      <c r="O35" s="66">
        <f t="shared" si="10"/>
        <v>43</v>
      </c>
      <c r="P35" s="65"/>
      <c r="Q35" s="66"/>
      <c r="R35" s="65">
        <f>VLOOKUP($A35,'Return Data'!$B$7:$R$526,16,0)</f>
        <v>-0.504</v>
      </c>
      <c r="S35" s="67">
        <f t="shared" si="12"/>
        <v>47</v>
      </c>
    </row>
    <row r="36" spans="1:19" x14ac:dyDescent="0.3">
      <c r="A36" s="63" t="s">
        <v>294</v>
      </c>
      <c r="B36" s="64">
        <f>VLOOKUP($A36,'Return Data'!$B$7:$R$526,3,0)</f>
        <v>43999</v>
      </c>
      <c r="C36" s="65">
        <f>VLOOKUP($A36,'Return Data'!$B$7:$R$526,4,0)</f>
        <v>15.903</v>
      </c>
      <c r="D36" s="65">
        <f>VLOOKUP($A36,'Return Data'!$B$7:$R$526,10,0)</f>
        <v>9.6683000000000003</v>
      </c>
      <c r="E36" s="66">
        <f t="shared" si="5"/>
        <v>11</v>
      </c>
      <c r="F36" s="65">
        <f>VLOOKUP($A36,'Return Data'!$B$7:$R$526,11,0)</f>
        <v>-16.039300000000001</v>
      </c>
      <c r="G36" s="66">
        <f t="shared" si="6"/>
        <v>31</v>
      </c>
      <c r="H36" s="65">
        <f>VLOOKUP($A36,'Return Data'!$B$7:$R$526,12,0)</f>
        <v>-5.5585000000000004</v>
      </c>
      <c r="I36" s="66">
        <f t="shared" si="7"/>
        <v>24</v>
      </c>
      <c r="J36" s="65">
        <f>VLOOKUP($A36,'Return Data'!$B$7:$R$526,13,0)</f>
        <v>-10.0509</v>
      </c>
      <c r="K36" s="66">
        <f t="shared" si="8"/>
        <v>19</v>
      </c>
      <c r="L36" s="65">
        <f>VLOOKUP($A36,'Return Data'!$B$7:$R$526,17,0)</f>
        <v>-1.4998</v>
      </c>
      <c r="M36" s="66">
        <f t="shared" si="9"/>
        <v>6</v>
      </c>
      <c r="N36" s="65">
        <f>VLOOKUP($A36,'Return Data'!$B$7:$R$526,14,0)</f>
        <v>2.7682000000000002</v>
      </c>
      <c r="O36" s="66">
        <f t="shared" si="10"/>
        <v>6</v>
      </c>
      <c r="P36" s="65"/>
      <c r="Q36" s="66"/>
      <c r="R36" s="65">
        <f>VLOOKUP($A36,'Return Data'!$B$7:$R$526,16,0)</f>
        <v>10.9261</v>
      </c>
      <c r="S36" s="67">
        <f t="shared" si="12"/>
        <v>23</v>
      </c>
    </row>
    <row r="37" spans="1:19" x14ac:dyDescent="0.3">
      <c r="A37" s="63" t="s">
        <v>295</v>
      </c>
      <c r="B37" s="64">
        <f>VLOOKUP($A37,'Return Data'!$B$7:$R$526,3,0)</f>
        <v>43999</v>
      </c>
      <c r="C37" s="65">
        <f>VLOOKUP($A37,'Return Data'!$B$7:$R$526,4,0)</f>
        <v>14.983499999999999</v>
      </c>
      <c r="D37" s="65">
        <f>VLOOKUP($A37,'Return Data'!$B$7:$R$526,10,0)</f>
        <v>-0.1726</v>
      </c>
      <c r="E37" s="66">
        <f t="shared" si="5"/>
        <v>58</v>
      </c>
      <c r="F37" s="65">
        <f>VLOOKUP($A37,'Return Data'!$B$7:$R$526,11,0)</f>
        <v>-19.1602</v>
      </c>
      <c r="G37" s="66">
        <f t="shared" si="6"/>
        <v>55</v>
      </c>
      <c r="H37" s="65">
        <f>VLOOKUP($A37,'Return Data'!$B$7:$R$526,12,0)</f>
        <v>-8.1594999999999995</v>
      </c>
      <c r="I37" s="66">
        <f t="shared" si="7"/>
        <v>37</v>
      </c>
      <c r="J37" s="65">
        <f>VLOOKUP($A37,'Return Data'!$B$7:$R$526,13,0)</f>
        <v>-12.182</v>
      </c>
      <c r="K37" s="66">
        <f t="shared" si="8"/>
        <v>26</v>
      </c>
      <c r="L37" s="65">
        <f>VLOOKUP($A37,'Return Data'!$B$7:$R$526,17,0)</f>
        <v>-8.7197999999999993</v>
      </c>
      <c r="M37" s="66">
        <f t="shared" si="9"/>
        <v>40</v>
      </c>
      <c r="N37" s="65">
        <f>VLOOKUP($A37,'Return Data'!$B$7:$R$526,14,0)</f>
        <v>-2.5009999999999999</v>
      </c>
      <c r="O37" s="66">
        <f t="shared" si="10"/>
        <v>29</v>
      </c>
      <c r="P37" s="65">
        <f>VLOOKUP($A37,'Return Data'!$B$7:$R$526,15,0)</f>
        <v>6.9611000000000001</v>
      </c>
      <c r="Q37" s="66">
        <f t="shared" si="11"/>
        <v>5</v>
      </c>
      <c r="R37" s="65">
        <f>VLOOKUP($A37,'Return Data'!$B$7:$R$526,16,0)</f>
        <v>7.7634999999999996</v>
      </c>
      <c r="S37" s="67">
        <f t="shared" si="12"/>
        <v>35</v>
      </c>
    </row>
    <row r="38" spans="1:19" x14ac:dyDescent="0.3">
      <c r="A38" s="63" t="s">
        <v>296</v>
      </c>
      <c r="B38" s="64">
        <f>VLOOKUP($A38,'Return Data'!$B$7:$R$526,3,0)</f>
        <v>43999</v>
      </c>
      <c r="C38" s="65">
        <f>VLOOKUP($A38,'Return Data'!$B$7:$R$526,4,0)</f>
        <v>39.878599999999999</v>
      </c>
      <c r="D38" s="65">
        <f>VLOOKUP($A38,'Return Data'!$B$7:$R$526,10,0)</f>
        <v>-0.63090000000000002</v>
      </c>
      <c r="E38" s="66">
        <f t="shared" si="5"/>
        <v>61</v>
      </c>
      <c r="F38" s="65">
        <f>VLOOKUP($A38,'Return Data'!$B$7:$R$526,11,0)</f>
        <v>-27.187799999999999</v>
      </c>
      <c r="G38" s="66">
        <f t="shared" si="6"/>
        <v>66</v>
      </c>
      <c r="H38" s="65">
        <f>VLOOKUP($A38,'Return Data'!$B$7:$R$526,12,0)</f>
        <v>-15.99</v>
      </c>
      <c r="I38" s="66">
        <f t="shared" si="7"/>
        <v>59</v>
      </c>
      <c r="J38" s="65">
        <f>VLOOKUP($A38,'Return Data'!$B$7:$R$526,13,0)</f>
        <v>-26.933800000000002</v>
      </c>
      <c r="K38" s="66">
        <f t="shared" si="8"/>
        <v>60</v>
      </c>
      <c r="L38" s="65">
        <f>VLOOKUP($A38,'Return Data'!$B$7:$R$526,17,0)</f>
        <v>-16.162700000000001</v>
      </c>
      <c r="M38" s="66">
        <f t="shared" si="9"/>
        <v>55</v>
      </c>
      <c r="N38" s="65">
        <f>VLOOKUP($A38,'Return Data'!$B$7:$R$526,14,0)</f>
        <v>-11.5345</v>
      </c>
      <c r="O38" s="66">
        <f t="shared" si="10"/>
        <v>49</v>
      </c>
      <c r="P38" s="65">
        <f>VLOOKUP($A38,'Return Data'!$B$7:$R$526,15,0)</f>
        <v>-2.3376000000000001</v>
      </c>
      <c r="Q38" s="66">
        <f t="shared" si="11"/>
        <v>39</v>
      </c>
      <c r="R38" s="65">
        <f>VLOOKUP($A38,'Return Data'!$B$7:$R$526,16,0)</f>
        <v>9.8331999999999997</v>
      </c>
      <c r="S38" s="67">
        <f t="shared" si="12"/>
        <v>27</v>
      </c>
    </row>
    <row r="39" spans="1:19" x14ac:dyDescent="0.3">
      <c r="A39" s="63" t="s">
        <v>297</v>
      </c>
      <c r="B39" s="64">
        <f>VLOOKUP($A39,'Return Data'!$B$7:$R$526,3,0)</f>
        <v>43999</v>
      </c>
      <c r="C39" s="65">
        <f>VLOOKUP($A39,'Return Data'!$B$7:$R$526,4,0)</f>
        <v>9.9209999999999994</v>
      </c>
      <c r="D39" s="65">
        <f>VLOOKUP($A39,'Return Data'!$B$7:$R$526,10,0)</f>
        <v>10.0633</v>
      </c>
      <c r="E39" s="66">
        <f t="shared" si="5"/>
        <v>10</v>
      </c>
      <c r="F39" s="65">
        <f>VLOOKUP($A39,'Return Data'!$B$7:$R$526,11,0)</f>
        <v>-6.8380999999999998</v>
      </c>
      <c r="G39" s="66">
        <f t="shared" si="6"/>
        <v>4</v>
      </c>
      <c r="H39" s="65"/>
      <c r="I39" s="66"/>
      <c r="J39" s="65"/>
      <c r="K39" s="66"/>
      <c r="L39" s="65"/>
      <c r="M39" s="66"/>
      <c r="N39" s="65"/>
      <c r="O39" s="66"/>
      <c r="P39" s="65"/>
      <c r="Q39" s="66"/>
      <c r="R39" s="65">
        <f>VLOOKUP($A39,'Return Data'!$B$7:$R$526,16,0)</f>
        <v>-0.79</v>
      </c>
      <c r="S39" s="67">
        <f t="shared" si="12"/>
        <v>49</v>
      </c>
    </row>
    <row r="40" spans="1:19" x14ac:dyDescent="0.3">
      <c r="A40" s="63" t="s">
        <v>298</v>
      </c>
      <c r="B40" s="64">
        <f>VLOOKUP($A40,'Return Data'!$B$7:$R$526,3,0)</f>
        <v>43999</v>
      </c>
      <c r="C40" s="65">
        <f>VLOOKUP($A40,'Return Data'!$B$7:$R$526,4,0)</f>
        <v>12.4</v>
      </c>
      <c r="D40" s="65">
        <f>VLOOKUP($A40,'Return Data'!$B$7:$R$526,10,0)</f>
        <v>11.410600000000001</v>
      </c>
      <c r="E40" s="66">
        <f t="shared" si="5"/>
        <v>5</v>
      </c>
      <c r="F40" s="65">
        <f>VLOOKUP($A40,'Return Data'!$B$7:$R$526,11,0)</f>
        <v>-15.184699999999999</v>
      </c>
      <c r="G40" s="66">
        <f t="shared" si="6"/>
        <v>23</v>
      </c>
      <c r="H40" s="65">
        <f>VLOOKUP($A40,'Return Data'!$B$7:$R$526,12,0)</f>
        <v>-7.9436</v>
      </c>
      <c r="I40" s="66">
        <f t="shared" si="7"/>
        <v>34</v>
      </c>
      <c r="J40" s="65">
        <f>VLOOKUP($A40,'Return Data'!$B$7:$R$526,13,0)</f>
        <v>-13.948600000000001</v>
      </c>
      <c r="K40" s="66">
        <f t="shared" si="8"/>
        <v>32</v>
      </c>
      <c r="L40" s="65">
        <f>VLOOKUP($A40,'Return Data'!$B$7:$R$526,17,0)</f>
        <v>-6.2304000000000004</v>
      </c>
      <c r="M40" s="66">
        <f t="shared" si="9"/>
        <v>24</v>
      </c>
      <c r="N40" s="65">
        <f>VLOOKUP($A40,'Return Data'!$B$7:$R$526,14,0)</f>
        <v>-1.8106</v>
      </c>
      <c r="O40" s="66">
        <f t="shared" si="10"/>
        <v>26</v>
      </c>
      <c r="P40" s="65"/>
      <c r="Q40" s="66"/>
      <c r="R40" s="65">
        <f>VLOOKUP($A40,'Return Data'!$B$7:$R$526,16,0)</f>
        <v>4.8735999999999997</v>
      </c>
      <c r="S40" s="67">
        <f t="shared" si="12"/>
        <v>38</v>
      </c>
    </row>
    <row r="41" spans="1:19" x14ac:dyDescent="0.3">
      <c r="A41" s="63" t="s">
        <v>299</v>
      </c>
      <c r="B41" s="64">
        <f>VLOOKUP($A41,'Return Data'!$B$7:$R$526,3,0)</f>
        <v>43999</v>
      </c>
      <c r="C41" s="65">
        <f>VLOOKUP($A41,'Return Data'!$B$7:$R$526,4,0)</f>
        <v>482.32576885206697</v>
      </c>
      <c r="D41" s="65">
        <f>VLOOKUP($A41,'Return Data'!$B$7:$R$526,10,0)</f>
        <v>8.7859999999999996</v>
      </c>
      <c r="E41" s="66">
        <f t="shared" si="5"/>
        <v>16</v>
      </c>
      <c r="F41" s="65">
        <f>VLOOKUP($A41,'Return Data'!$B$7:$R$526,11,0)</f>
        <v>-16.0029</v>
      </c>
      <c r="G41" s="66">
        <f t="shared" si="6"/>
        <v>30</v>
      </c>
      <c r="H41" s="65">
        <f>VLOOKUP($A41,'Return Data'!$B$7:$R$526,12,0)</f>
        <v>-8.4509000000000007</v>
      </c>
      <c r="I41" s="66">
        <f t="shared" si="7"/>
        <v>40</v>
      </c>
      <c r="J41" s="65">
        <f>VLOOKUP($A41,'Return Data'!$B$7:$R$526,13,0)</f>
        <v>-15.514699999999999</v>
      </c>
      <c r="K41" s="66">
        <f t="shared" si="8"/>
        <v>45</v>
      </c>
      <c r="L41" s="65">
        <f>VLOOKUP($A41,'Return Data'!$B$7:$R$526,17,0)</f>
        <v>-8.9581999999999997</v>
      </c>
      <c r="M41" s="66">
        <f t="shared" si="9"/>
        <v>42</v>
      </c>
      <c r="N41" s="65">
        <f>VLOOKUP($A41,'Return Data'!$B$7:$R$526,14,0)</f>
        <v>-4.1706000000000003</v>
      </c>
      <c r="O41" s="66">
        <f t="shared" si="10"/>
        <v>37</v>
      </c>
      <c r="P41" s="65">
        <f>VLOOKUP($A41,'Return Data'!$B$7:$R$526,15,0)</f>
        <v>1.8918999999999999</v>
      </c>
      <c r="Q41" s="66">
        <f t="shared" si="11"/>
        <v>35</v>
      </c>
      <c r="R41" s="65">
        <f>VLOOKUP($A41,'Return Data'!$B$7:$R$526,16,0)</f>
        <v>17.347300000000001</v>
      </c>
      <c r="S41" s="67">
        <f t="shared" si="12"/>
        <v>5</v>
      </c>
    </row>
    <row r="42" spans="1:19" x14ac:dyDescent="0.3">
      <c r="A42" s="63" t="s">
        <v>300</v>
      </c>
      <c r="B42" s="64">
        <f>VLOOKUP($A42,'Return Data'!$B$7:$R$526,3,0)</f>
        <v>43999</v>
      </c>
      <c r="C42" s="65">
        <f>VLOOKUP($A42,'Return Data'!$B$7:$R$526,4,0)</f>
        <v>264.39431467166702</v>
      </c>
      <c r="D42" s="65">
        <f>VLOOKUP($A42,'Return Data'!$B$7:$R$526,10,0)</f>
        <v>8.8498000000000001</v>
      </c>
      <c r="E42" s="66">
        <f t="shared" si="5"/>
        <v>15</v>
      </c>
      <c r="F42" s="65">
        <f>VLOOKUP($A42,'Return Data'!$B$7:$R$526,11,0)</f>
        <v>-15.4184</v>
      </c>
      <c r="G42" s="66">
        <f t="shared" si="6"/>
        <v>27</v>
      </c>
      <c r="H42" s="65">
        <f>VLOOKUP($A42,'Return Data'!$B$7:$R$526,12,0)</f>
        <v>-7.7915000000000001</v>
      </c>
      <c r="I42" s="66">
        <f t="shared" si="7"/>
        <v>32</v>
      </c>
      <c r="J42" s="65">
        <f>VLOOKUP($A42,'Return Data'!$B$7:$R$526,13,0)</f>
        <v>-14.7437</v>
      </c>
      <c r="K42" s="66">
        <f t="shared" si="8"/>
        <v>41</v>
      </c>
      <c r="L42" s="65">
        <f>VLOOKUP($A42,'Return Data'!$B$7:$R$526,17,0)</f>
        <v>-8.6974</v>
      </c>
      <c r="M42" s="66">
        <f t="shared" si="9"/>
        <v>39</v>
      </c>
      <c r="N42" s="65">
        <f>VLOOKUP($A42,'Return Data'!$B$7:$R$526,14,0)</f>
        <v>-2.8868</v>
      </c>
      <c r="O42" s="66">
        <f t="shared" si="10"/>
        <v>34</v>
      </c>
      <c r="P42" s="65">
        <f>VLOOKUP($A42,'Return Data'!$B$7:$R$526,15,0)</f>
        <v>5.2279</v>
      </c>
      <c r="Q42" s="66">
        <f t="shared" si="11"/>
        <v>16</v>
      </c>
      <c r="R42" s="65">
        <f>VLOOKUP($A42,'Return Data'!$B$7:$R$526,16,0)</f>
        <v>14.4716</v>
      </c>
      <c r="S42" s="67">
        <f t="shared" si="12"/>
        <v>12</v>
      </c>
    </row>
    <row r="43" spans="1:19" x14ac:dyDescent="0.3">
      <c r="A43" s="63" t="s">
        <v>301</v>
      </c>
      <c r="B43" s="64">
        <f>VLOOKUP($A43,'Return Data'!$B$7:$R$526,3,0)</f>
        <v>43999</v>
      </c>
      <c r="C43" s="65">
        <f>VLOOKUP($A43,'Return Data'!$B$7:$R$526,4,0)</f>
        <v>89.369799999999998</v>
      </c>
      <c r="D43" s="65">
        <f>VLOOKUP($A43,'Return Data'!$B$7:$R$526,10,0)</f>
        <v>26.241199999999999</v>
      </c>
      <c r="E43" s="66">
        <f t="shared" si="5"/>
        <v>1</v>
      </c>
      <c r="F43" s="65">
        <f>VLOOKUP($A43,'Return Data'!$B$7:$R$526,11,0)</f>
        <v>-4.1394000000000002</v>
      </c>
      <c r="G43" s="66">
        <f t="shared" si="6"/>
        <v>1</v>
      </c>
      <c r="H43" s="65">
        <f>VLOOKUP($A43,'Return Data'!$B$7:$R$526,12,0)</f>
        <v>5.4591000000000003</v>
      </c>
      <c r="I43" s="66">
        <f t="shared" si="7"/>
        <v>2</v>
      </c>
      <c r="J43" s="65">
        <f>VLOOKUP($A43,'Return Data'!$B$7:$R$526,13,0)</f>
        <v>-3.3689</v>
      </c>
      <c r="K43" s="66">
        <f t="shared" si="8"/>
        <v>5</v>
      </c>
      <c r="L43" s="65">
        <f>VLOOKUP($A43,'Return Data'!$B$7:$R$526,17,0)</f>
        <v>-0.53549999999999998</v>
      </c>
      <c r="M43" s="66">
        <f t="shared" si="9"/>
        <v>4</v>
      </c>
      <c r="N43" s="65">
        <f>VLOOKUP($A43,'Return Data'!$B$7:$R$526,14,0)</f>
        <v>1.5490999999999999</v>
      </c>
      <c r="O43" s="66">
        <f t="shared" si="10"/>
        <v>9</v>
      </c>
      <c r="P43" s="65">
        <f>VLOOKUP($A43,'Return Data'!$B$7:$R$526,15,0)</f>
        <v>9.2158999999999995</v>
      </c>
      <c r="Q43" s="66">
        <f t="shared" si="11"/>
        <v>3</v>
      </c>
      <c r="R43" s="65">
        <f>VLOOKUP($A43,'Return Data'!$B$7:$R$526,16,0)</f>
        <v>11.4358</v>
      </c>
      <c r="S43" s="67">
        <f t="shared" si="12"/>
        <v>21</v>
      </c>
    </row>
    <row r="44" spans="1:19" x14ac:dyDescent="0.3">
      <c r="A44" s="63" t="s">
        <v>302</v>
      </c>
      <c r="B44" s="64">
        <f>VLOOKUP($A44,'Return Data'!$B$7:$R$526,3,0)</f>
        <v>43999</v>
      </c>
      <c r="C44" s="65">
        <f>VLOOKUP($A44,'Return Data'!$B$7:$R$526,4,0)</f>
        <v>42.81</v>
      </c>
      <c r="D44" s="65">
        <f>VLOOKUP($A44,'Return Data'!$B$7:$R$526,10,0)</f>
        <v>10.763299999999999</v>
      </c>
      <c r="E44" s="66">
        <f t="shared" si="5"/>
        <v>7</v>
      </c>
      <c r="F44" s="65">
        <f>VLOOKUP($A44,'Return Data'!$B$7:$R$526,11,0)</f>
        <v>-18.145299999999999</v>
      </c>
      <c r="G44" s="66">
        <f t="shared" si="6"/>
        <v>49</v>
      </c>
      <c r="H44" s="65">
        <f>VLOOKUP($A44,'Return Data'!$B$7:$R$526,12,0)</f>
        <v>-14.9076</v>
      </c>
      <c r="I44" s="66">
        <f t="shared" si="7"/>
        <v>56</v>
      </c>
      <c r="J44" s="65">
        <f>VLOOKUP($A44,'Return Data'!$B$7:$R$526,13,0)</f>
        <v>-20.736899999999999</v>
      </c>
      <c r="K44" s="66">
        <f t="shared" si="8"/>
        <v>55</v>
      </c>
      <c r="L44" s="65">
        <f>VLOOKUP($A44,'Return Data'!$B$7:$R$526,17,0)</f>
        <v>-9.7040000000000006</v>
      </c>
      <c r="M44" s="66">
        <f t="shared" si="9"/>
        <v>45</v>
      </c>
      <c r="N44" s="65">
        <f>VLOOKUP($A44,'Return Data'!$B$7:$R$526,14,0)</f>
        <v>-4.4004000000000003</v>
      </c>
      <c r="O44" s="66">
        <f t="shared" si="10"/>
        <v>39</v>
      </c>
      <c r="P44" s="65">
        <f>VLOOKUP($A44,'Return Data'!$B$7:$R$526,15,0)</f>
        <v>2.6537000000000002</v>
      </c>
      <c r="Q44" s="66">
        <f t="shared" si="11"/>
        <v>31</v>
      </c>
      <c r="R44" s="65">
        <f>VLOOKUP($A44,'Return Data'!$B$7:$R$526,16,0)</f>
        <v>13.286300000000001</v>
      </c>
      <c r="S44" s="67">
        <f t="shared" si="12"/>
        <v>15</v>
      </c>
    </row>
    <row r="45" spans="1:19" x14ac:dyDescent="0.3">
      <c r="A45" s="63" t="s">
        <v>375</v>
      </c>
      <c r="B45" s="64">
        <f>VLOOKUP($A45,'Return Data'!$B$7:$R$526,3,0)</f>
        <v>43999</v>
      </c>
      <c r="C45" s="65">
        <f>VLOOKUP($A45,'Return Data'!$B$7:$R$526,4,0)</f>
        <v>380.29936510119398</v>
      </c>
      <c r="D45" s="65">
        <f>VLOOKUP($A45,'Return Data'!$B$7:$R$526,10,0)</f>
        <v>10.8568</v>
      </c>
      <c r="E45" s="66">
        <f t="shared" si="5"/>
        <v>6</v>
      </c>
      <c r="F45" s="65">
        <f>VLOOKUP($A45,'Return Data'!$B$7:$R$526,11,0)</f>
        <v>-14.2315</v>
      </c>
      <c r="G45" s="66">
        <f t="shared" si="6"/>
        <v>20</v>
      </c>
      <c r="H45" s="65">
        <f>VLOOKUP($A45,'Return Data'!$B$7:$R$526,12,0)</f>
        <v>-6.3235000000000001</v>
      </c>
      <c r="I45" s="66">
        <f t="shared" si="7"/>
        <v>26</v>
      </c>
      <c r="J45" s="65">
        <f>VLOOKUP($A45,'Return Data'!$B$7:$R$526,13,0)</f>
        <v>-12.912599999999999</v>
      </c>
      <c r="K45" s="66">
        <f t="shared" si="8"/>
        <v>31</v>
      </c>
      <c r="L45" s="65">
        <f>VLOOKUP($A45,'Return Data'!$B$7:$R$526,17,0)</f>
        <v>-6.2405999999999997</v>
      </c>
      <c r="M45" s="66">
        <f t="shared" si="9"/>
        <v>25</v>
      </c>
      <c r="N45" s="65">
        <f>VLOOKUP($A45,'Return Data'!$B$7:$R$526,14,0)</f>
        <v>-2.8071000000000002</v>
      </c>
      <c r="O45" s="66">
        <f t="shared" si="10"/>
        <v>32</v>
      </c>
      <c r="P45" s="65">
        <f>VLOOKUP($A45,'Return Data'!$B$7:$R$526,15,0)</f>
        <v>2.0343</v>
      </c>
      <c r="Q45" s="66">
        <f t="shared" si="11"/>
        <v>33</v>
      </c>
      <c r="R45" s="65">
        <f>VLOOKUP($A45,'Return Data'!$B$7:$R$526,16,0)</f>
        <v>14.293799999999999</v>
      </c>
      <c r="S45" s="67">
        <f t="shared" si="12"/>
        <v>13</v>
      </c>
    </row>
    <row r="46" spans="1:19" x14ac:dyDescent="0.3">
      <c r="A46" s="63" t="s">
        <v>304</v>
      </c>
      <c r="B46" s="64">
        <f>VLOOKUP($A46,'Return Data'!$B$7:$R$526,3,0)</f>
        <v>43999</v>
      </c>
      <c r="C46" s="65">
        <f>VLOOKUP($A46,'Return Data'!$B$7:$R$526,4,0)</f>
        <v>11.8742</v>
      </c>
      <c r="D46" s="65">
        <f>VLOOKUP($A46,'Return Data'!$B$7:$R$526,10,0)</f>
        <v>6.7584</v>
      </c>
      <c r="E46" s="66">
        <f t="shared" si="5"/>
        <v>29</v>
      </c>
      <c r="F46" s="65">
        <f>VLOOKUP($A46,'Return Data'!$B$7:$R$526,11,0)</f>
        <v>-15.2164</v>
      </c>
      <c r="G46" s="66">
        <f t="shared" si="6"/>
        <v>24</v>
      </c>
      <c r="H46" s="65">
        <f>VLOOKUP($A46,'Return Data'!$B$7:$R$526,12,0)</f>
        <v>-5.2331000000000003</v>
      </c>
      <c r="I46" s="66">
        <f t="shared" si="7"/>
        <v>22</v>
      </c>
      <c r="J46" s="65">
        <f>VLOOKUP($A46,'Return Data'!$B$7:$R$526,13,0)</f>
        <v>-12.650499999999999</v>
      </c>
      <c r="K46" s="66">
        <f t="shared" si="8"/>
        <v>27</v>
      </c>
      <c r="L46" s="65">
        <f>VLOOKUP($A46,'Return Data'!$B$7:$R$526,17,0)</f>
        <v>-4.3259999999999996</v>
      </c>
      <c r="M46" s="66">
        <f t="shared" si="9"/>
        <v>14</v>
      </c>
      <c r="N46" s="65">
        <f>VLOOKUP($A46,'Return Data'!$B$7:$R$526,14,0)</f>
        <v>-1.7544999999999999</v>
      </c>
      <c r="O46" s="66">
        <f t="shared" si="10"/>
        <v>25</v>
      </c>
      <c r="P46" s="65"/>
      <c r="Q46" s="66"/>
      <c r="R46" s="65">
        <f>VLOOKUP($A46,'Return Data'!$B$7:$R$526,16,0)</f>
        <v>4.1582999999999997</v>
      </c>
      <c r="S46" s="67">
        <f t="shared" si="12"/>
        <v>40</v>
      </c>
    </row>
    <row r="47" spans="1:19" x14ac:dyDescent="0.3">
      <c r="A47" s="63" t="s">
        <v>305</v>
      </c>
      <c r="B47" s="64">
        <f>VLOOKUP($A47,'Return Data'!$B$7:$R$526,3,0)</f>
        <v>43999</v>
      </c>
      <c r="C47" s="65">
        <f>VLOOKUP($A47,'Return Data'!$B$7:$R$526,4,0)</f>
        <v>12.346500000000001</v>
      </c>
      <c r="D47" s="65">
        <f>VLOOKUP($A47,'Return Data'!$B$7:$R$526,10,0)</f>
        <v>7.6341999999999999</v>
      </c>
      <c r="E47" s="66">
        <f t="shared" si="5"/>
        <v>21</v>
      </c>
      <c r="F47" s="65">
        <f>VLOOKUP($A47,'Return Data'!$B$7:$R$526,11,0)</f>
        <v>-14.815899999999999</v>
      </c>
      <c r="G47" s="66">
        <f t="shared" si="6"/>
        <v>22</v>
      </c>
      <c r="H47" s="65">
        <f>VLOOKUP($A47,'Return Data'!$B$7:$R$526,12,0)</f>
        <v>-4.3262999999999998</v>
      </c>
      <c r="I47" s="66">
        <f t="shared" si="7"/>
        <v>19</v>
      </c>
      <c r="J47" s="65">
        <f>VLOOKUP($A47,'Return Data'!$B$7:$R$526,13,0)</f>
        <v>-11.6144</v>
      </c>
      <c r="K47" s="66">
        <f t="shared" si="8"/>
        <v>24</v>
      </c>
      <c r="L47" s="65">
        <f>VLOOKUP($A47,'Return Data'!$B$7:$R$526,17,0)</f>
        <v>-5.4665999999999997</v>
      </c>
      <c r="M47" s="66">
        <f t="shared" si="9"/>
        <v>21</v>
      </c>
      <c r="N47" s="65">
        <f>VLOOKUP($A47,'Return Data'!$B$7:$R$526,14,0)</f>
        <v>-2.7713000000000001</v>
      </c>
      <c r="O47" s="66">
        <f t="shared" si="10"/>
        <v>31</v>
      </c>
      <c r="P47" s="65">
        <f>VLOOKUP($A47,'Return Data'!$B$7:$R$526,15,0)</f>
        <v>5.3319999999999999</v>
      </c>
      <c r="Q47" s="66">
        <f t="shared" si="11"/>
        <v>15</v>
      </c>
      <c r="R47" s="65">
        <f>VLOOKUP($A47,'Return Data'!$B$7:$R$526,16,0)</f>
        <v>4.0754999999999999</v>
      </c>
      <c r="S47" s="67">
        <f t="shared" si="12"/>
        <v>41</v>
      </c>
    </row>
    <row r="48" spans="1:19" x14ac:dyDescent="0.3">
      <c r="A48" s="63" t="s">
        <v>306</v>
      </c>
      <c r="B48" s="64">
        <f>VLOOKUP($A48,'Return Data'!$B$7:$R$526,3,0)</f>
        <v>43999</v>
      </c>
      <c r="C48" s="65">
        <f>VLOOKUP($A48,'Return Data'!$B$7:$R$526,4,0)</f>
        <v>11.519399999999999</v>
      </c>
      <c r="D48" s="65">
        <f>VLOOKUP($A48,'Return Data'!$B$7:$R$526,10,0)</f>
        <v>6.7302999999999997</v>
      </c>
      <c r="E48" s="66">
        <f t="shared" si="5"/>
        <v>30</v>
      </c>
      <c r="F48" s="65">
        <f>VLOOKUP($A48,'Return Data'!$B$7:$R$526,11,0)</f>
        <v>-17.616199999999999</v>
      </c>
      <c r="G48" s="66">
        <f t="shared" si="6"/>
        <v>46</v>
      </c>
      <c r="H48" s="65">
        <f>VLOOKUP($A48,'Return Data'!$B$7:$R$526,12,0)</f>
        <v>-7.6060999999999996</v>
      </c>
      <c r="I48" s="66">
        <f t="shared" si="7"/>
        <v>31</v>
      </c>
      <c r="J48" s="65">
        <f>VLOOKUP($A48,'Return Data'!$B$7:$R$526,13,0)</f>
        <v>-14.429</v>
      </c>
      <c r="K48" s="66">
        <f t="shared" si="8"/>
        <v>38</v>
      </c>
      <c r="L48" s="65">
        <f>VLOOKUP($A48,'Return Data'!$B$7:$R$526,17,0)</f>
        <v>-7.9413999999999998</v>
      </c>
      <c r="M48" s="66">
        <f t="shared" si="9"/>
        <v>36</v>
      </c>
      <c r="N48" s="65">
        <f>VLOOKUP($A48,'Return Data'!$B$7:$R$526,14,0)</f>
        <v>-4.4748000000000001</v>
      </c>
      <c r="O48" s="66">
        <f t="shared" si="10"/>
        <v>40</v>
      </c>
      <c r="P48" s="65">
        <f>VLOOKUP($A48,'Return Data'!$B$7:$R$526,15,0)</f>
        <v>3.0276000000000001</v>
      </c>
      <c r="Q48" s="66">
        <f t="shared" si="11"/>
        <v>28</v>
      </c>
      <c r="R48" s="65">
        <f>VLOOKUP($A48,'Return Data'!$B$7:$R$526,16,0)</f>
        <v>2.7509000000000001</v>
      </c>
      <c r="S48" s="67">
        <f t="shared" si="12"/>
        <v>45</v>
      </c>
    </row>
    <row r="49" spans="1:19" x14ac:dyDescent="0.3">
      <c r="A49" s="63" t="s">
        <v>307</v>
      </c>
      <c r="B49" s="64">
        <f>VLOOKUP($A49,'Return Data'!$B$7:$R$526,3,0)</f>
        <v>43999</v>
      </c>
      <c r="C49" s="65">
        <f>VLOOKUP($A49,'Return Data'!$B$7:$R$526,4,0)</f>
        <v>12.1165</v>
      </c>
      <c r="D49" s="65">
        <f>VLOOKUP($A49,'Return Data'!$B$7:$R$526,10,0)</f>
        <v>-0.12859999999999999</v>
      </c>
      <c r="E49" s="66">
        <f t="shared" si="5"/>
        <v>57</v>
      </c>
      <c r="F49" s="65">
        <f>VLOOKUP($A49,'Return Data'!$B$7:$R$526,11,0)</f>
        <v>-13.2043</v>
      </c>
      <c r="G49" s="66">
        <f t="shared" si="6"/>
        <v>17</v>
      </c>
      <c r="H49" s="65">
        <f>VLOOKUP($A49,'Return Data'!$B$7:$R$526,12,0)</f>
        <v>-2.6717</v>
      </c>
      <c r="I49" s="66">
        <f t="shared" si="7"/>
        <v>14</v>
      </c>
      <c r="J49" s="65">
        <f>VLOOKUP($A49,'Return Data'!$B$7:$R$526,13,0)</f>
        <v>-5.4779</v>
      </c>
      <c r="K49" s="66">
        <f t="shared" si="8"/>
        <v>8</v>
      </c>
      <c r="L49" s="65">
        <f>VLOOKUP($A49,'Return Data'!$B$7:$R$526,17,0)</f>
        <v>-2.5283000000000002</v>
      </c>
      <c r="M49" s="66">
        <f t="shared" si="9"/>
        <v>9</v>
      </c>
      <c r="N49" s="65">
        <f>VLOOKUP($A49,'Return Data'!$B$7:$R$526,14,0)</f>
        <v>3.9925999999999999</v>
      </c>
      <c r="O49" s="66">
        <f t="shared" si="10"/>
        <v>4</v>
      </c>
      <c r="P49" s="65"/>
      <c r="Q49" s="66"/>
      <c r="R49" s="65">
        <f>VLOOKUP($A49,'Return Data'!$B$7:$R$526,16,0)</f>
        <v>6.1505000000000001</v>
      </c>
      <c r="S49" s="67">
        <f t="shared" si="12"/>
        <v>36</v>
      </c>
    </row>
    <row r="50" spans="1:19" x14ac:dyDescent="0.3">
      <c r="A50" s="63" t="s">
        <v>308</v>
      </c>
      <c r="B50" s="64">
        <f>VLOOKUP($A50,'Return Data'!$B$7:$R$526,3,0)</f>
        <v>43999</v>
      </c>
      <c r="C50" s="65">
        <f>VLOOKUP($A50,'Return Data'!$B$7:$R$526,4,0)</f>
        <v>9.4431999999999992</v>
      </c>
      <c r="D50" s="65">
        <f>VLOOKUP($A50,'Return Data'!$B$7:$R$526,10,0)</f>
        <v>3.5484</v>
      </c>
      <c r="E50" s="66">
        <f t="shared" si="5"/>
        <v>45</v>
      </c>
      <c r="F50" s="65">
        <f>VLOOKUP($A50,'Return Data'!$B$7:$R$526,11,0)</f>
        <v>-14.677099999999999</v>
      </c>
      <c r="G50" s="66">
        <f t="shared" si="6"/>
        <v>21</v>
      </c>
      <c r="H50" s="65">
        <f>VLOOKUP($A50,'Return Data'!$B$7:$R$526,12,0)</f>
        <v>-5.1173000000000002</v>
      </c>
      <c r="I50" s="66">
        <f t="shared" si="7"/>
        <v>21</v>
      </c>
      <c r="J50" s="65">
        <f>VLOOKUP($A50,'Return Data'!$B$7:$R$526,13,0)</f>
        <v>-10.524900000000001</v>
      </c>
      <c r="K50" s="66">
        <f t="shared" si="8"/>
        <v>21</v>
      </c>
      <c r="L50" s="65"/>
      <c r="M50" s="66"/>
      <c r="N50" s="65"/>
      <c r="O50" s="66"/>
      <c r="P50" s="65"/>
      <c r="Q50" s="66"/>
      <c r="R50" s="65">
        <f>VLOOKUP($A50,'Return Data'!$B$7:$R$526,16,0)</f>
        <v>-2.9390000000000001</v>
      </c>
      <c r="S50" s="67">
        <f t="shared" si="12"/>
        <v>51</v>
      </c>
    </row>
    <row r="51" spans="1:19" x14ac:dyDescent="0.3">
      <c r="A51" s="63" t="s">
        <v>309</v>
      </c>
      <c r="B51" s="64">
        <f>VLOOKUP($A51,'Return Data'!$B$7:$R$526,3,0)</f>
        <v>43999</v>
      </c>
      <c r="C51" s="65">
        <f>VLOOKUP($A51,'Return Data'!$B$7:$R$526,4,0)</f>
        <v>8.9266000000000005</v>
      </c>
      <c r="D51" s="65">
        <f>VLOOKUP($A51,'Return Data'!$B$7:$R$526,10,0)</f>
        <v>3.1082999999999998</v>
      </c>
      <c r="E51" s="66">
        <f t="shared" si="5"/>
        <v>47</v>
      </c>
      <c r="F51" s="65">
        <f>VLOOKUP($A51,'Return Data'!$B$7:$R$526,11,0)</f>
        <v>-16.599599999999999</v>
      </c>
      <c r="G51" s="66">
        <f t="shared" si="6"/>
        <v>37</v>
      </c>
      <c r="H51" s="65">
        <f>VLOOKUP($A51,'Return Data'!$B$7:$R$526,12,0)</f>
        <v>-7.9077000000000002</v>
      </c>
      <c r="I51" s="66">
        <f t="shared" si="7"/>
        <v>33</v>
      </c>
      <c r="J51" s="65">
        <f>VLOOKUP($A51,'Return Data'!$B$7:$R$526,13,0)</f>
        <v>-12.6616</v>
      </c>
      <c r="K51" s="66">
        <f t="shared" si="8"/>
        <v>28</v>
      </c>
      <c r="L51" s="65">
        <f>VLOOKUP($A51,'Return Data'!$B$7:$R$526,17,0)</f>
        <v>-5.4173</v>
      </c>
      <c r="M51" s="66">
        <f t="shared" si="9"/>
        <v>20</v>
      </c>
      <c r="N51" s="65"/>
      <c r="O51" s="66"/>
      <c r="P51" s="65"/>
      <c r="Q51" s="66"/>
      <c r="R51" s="65">
        <f>VLOOKUP($A51,'Return Data'!$B$7:$R$526,16,0)</f>
        <v>-4.9701000000000004</v>
      </c>
      <c r="S51" s="67">
        <f t="shared" si="12"/>
        <v>52</v>
      </c>
    </row>
    <row r="52" spans="1:19" x14ac:dyDescent="0.3">
      <c r="A52" s="63" t="s">
        <v>310</v>
      </c>
      <c r="B52" s="64">
        <f>VLOOKUP($A52,'Return Data'!$B$7:$R$526,3,0)</f>
        <v>43999</v>
      </c>
      <c r="C52" s="65">
        <f>VLOOKUP($A52,'Return Data'!$B$7:$R$526,4,0)</f>
        <v>36.203200000000002</v>
      </c>
      <c r="D52" s="65">
        <f>VLOOKUP($A52,'Return Data'!$B$7:$R$526,10,0)</f>
        <v>3.5672999999999999</v>
      </c>
      <c r="E52" s="66">
        <f t="shared" si="5"/>
        <v>44</v>
      </c>
      <c r="F52" s="65">
        <f>VLOOKUP($A52,'Return Data'!$B$7:$R$526,11,0)</f>
        <v>-8.7108000000000008</v>
      </c>
      <c r="G52" s="66">
        <f t="shared" si="6"/>
        <v>7</v>
      </c>
      <c r="H52" s="65">
        <f>VLOOKUP($A52,'Return Data'!$B$7:$R$526,12,0)</f>
        <v>1.1811</v>
      </c>
      <c r="I52" s="66">
        <f t="shared" si="7"/>
        <v>5</v>
      </c>
      <c r="J52" s="65">
        <f>VLOOKUP($A52,'Return Data'!$B$7:$R$526,13,0)</f>
        <v>-1.8757999999999999</v>
      </c>
      <c r="K52" s="66">
        <f t="shared" si="8"/>
        <v>4</v>
      </c>
      <c r="L52" s="65">
        <f>VLOOKUP($A52,'Return Data'!$B$7:$R$526,17,0)</f>
        <v>3.1924999999999999</v>
      </c>
      <c r="M52" s="66">
        <f t="shared" si="9"/>
        <v>2</v>
      </c>
      <c r="N52" s="65">
        <f>VLOOKUP($A52,'Return Data'!$B$7:$R$526,14,0)</f>
        <v>4.3895999999999997</v>
      </c>
      <c r="O52" s="66">
        <f t="shared" si="10"/>
        <v>2</v>
      </c>
      <c r="P52" s="65">
        <f>VLOOKUP($A52,'Return Data'!$B$7:$R$526,15,0)</f>
        <v>10.3545</v>
      </c>
      <c r="Q52" s="66">
        <f t="shared" si="11"/>
        <v>1</v>
      </c>
      <c r="R52" s="65">
        <f>VLOOKUP($A52,'Return Data'!$B$7:$R$526,16,0)</f>
        <v>16.932600000000001</v>
      </c>
      <c r="S52" s="67">
        <f t="shared" si="12"/>
        <v>6</v>
      </c>
    </row>
    <row r="53" spans="1:19" x14ac:dyDescent="0.3">
      <c r="A53" s="63" t="s">
        <v>311</v>
      </c>
      <c r="B53" s="64">
        <f>VLOOKUP($A53,'Return Data'!$B$7:$R$526,3,0)</f>
        <v>43999</v>
      </c>
      <c r="C53" s="65">
        <f>VLOOKUP($A53,'Return Data'!$B$7:$R$526,4,0)</f>
        <v>25.7516</v>
      </c>
      <c r="D53" s="65">
        <f>VLOOKUP($A53,'Return Data'!$B$7:$R$526,10,0)</f>
        <v>4.8155000000000001</v>
      </c>
      <c r="E53" s="66">
        <f t="shared" si="5"/>
        <v>41</v>
      </c>
      <c r="F53" s="65">
        <f>VLOOKUP($A53,'Return Data'!$B$7:$R$526,11,0)</f>
        <v>-6.9448999999999996</v>
      </c>
      <c r="G53" s="66">
        <f t="shared" si="6"/>
        <v>5</v>
      </c>
      <c r="H53" s="65">
        <f>VLOOKUP($A53,'Return Data'!$B$7:$R$526,12,0)</f>
        <v>5.6181000000000001</v>
      </c>
      <c r="I53" s="66">
        <f t="shared" si="7"/>
        <v>1</v>
      </c>
      <c r="J53" s="65">
        <f>VLOOKUP($A53,'Return Data'!$B$7:$R$526,13,0)</f>
        <v>1.0349999999999999</v>
      </c>
      <c r="K53" s="66">
        <f t="shared" si="8"/>
        <v>1</v>
      </c>
      <c r="L53" s="65">
        <f>VLOOKUP($A53,'Return Data'!$B$7:$R$526,17,0)</f>
        <v>5.8811999999999998</v>
      </c>
      <c r="M53" s="66">
        <f t="shared" si="9"/>
        <v>1</v>
      </c>
      <c r="N53" s="65">
        <f>VLOOKUP($A53,'Return Data'!$B$7:$R$526,14,0)</f>
        <v>7.0697000000000001</v>
      </c>
      <c r="O53" s="66">
        <f t="shared" si="10"/>
        <v>1</v>
      </c>
      <c r="P53" s="65">
        <f>VLOOKUP($A53,'Return Data'!$B$7:$R$526,15,0)</f>
        <v>10.207000000000001</v>
      </c>
      <c r="Q53" s="66">
        <f t="shared" si="11"/>
        <v>2</v>
      </c>
      <c r="R53" s="65">
        <f>VLOOKUP($A53,'Return Data'!$B$7:$R$526,16,0)</f>
        <v>16.4038</v>
      </c>
      <c r="S53" s="67">
        <f t="shared" si="12"/>
        <v>8</v>
      </c>
    </row>
    <row r="54" spans="1:19" x14ac:dyDescent="0.3">
      <c r="A54" s="63" t="s">
        <v>312</v>
      </c>
      <c r="B54" s="64">
        <f>VLOOKUP($A54,'Return Data'!$B$7:$R$526,3,0)</f>
        <v>43999</v>
      </c>
      <c r="C54" s="65">
        <f>VLOOKUP($A54,'Return Data'!$B$7:$R$526,4,0)</f>
        <v>9.8429000000000002</v>
      </c>
      <c r="D54" s="65">
        <f>VLOOKUP($A54,'Return Data'!$B$7:$R$526,10,0)</f>
        <v>6.45</v>
      </c>
      <c r="E54" s="66">
        <f t="shared" si="5"/>
        <v>31</v>
      </c>
      <c r="F54" s="65">
        <f>VLOOKUP($A54,'Return Data'!$B$7:$R$526,11,0)</f>
        <v>-11.176399999999999</v>
      </c>
      <c r="G54" s="66">
        <f t="shared" si="6"/>
        <v>10</v>
      </c>
      <c r="H54" s="65">
        <f>VLOOKUP($A54,'Return Data'!$B$7:$R$526,12,0)</f>
        <v>-1.9944</v>
      </c>
      <c r="I54" s="66">
        <f t="shared" si="7"/>
        <v>10</v>
      </c>
      <c r="J54" s="65">
        <f>VLOOKUP($A54,'Return Data'!$B$7:$R$526,13,0)</f>
        <v>-5.2984999999999998</v>
      </c>
      <c r="K54" s="66">
        <f t="shared" si="8"/>
        <v>7</v>
      </c>
      <c r="L54" s="65"/>
      <c r="M54" s="66"/>
      <c r="N54" s="65"/>
      <c r="O54" s="66"/>
      <c r="P54" s="65"/>
      <c r="Q54" s="66"/>
      <c r="R54" s="65">
        <f>VLOOKUP($A54,'Return Data'!$B$7:$R$526,16,0)</f>
        <v>-1.1291</v>
      </c>
      <c r="S54" s="67">
        <f t="shared" si="12"/>
        <v>50</v>
      </c>
    </row>
    <row r="55" spans="1:19" x14ac:dyDescent="0.3">
      <c r="A55" s="63" t="s">
        <v>313</v>
      </c>
      <c r="B55" s="64">
        <f>VLOOKUP($A55,'Return Data'!$B$7:$R$526,3,0)</f>
        <v>43999</v>
      </c>
      <c r="C55" s="65">
        <f>VLOOKUP($A55,'Return Data'!$B$7:$R$526,4,0)</f>
        <v>81.067099999999996</v>
      </c>
      <c r="D55" s="65">
        <f>VLOOKUP($A55,'Return Data'!$B$7:$R$526,10,0)</f>
        <v>2.9348999999999998</v>
      </c>
      <c r="E55" s="66">
        <f t="shared" si="5"/>
        <v>49</v>
      </c>
      <c r="F55" s="65">
        <f>VLOOKUP($A55,'Return Data'!$B$7:$R$526,11,0)</f>
        <v>-20.767499999999998</v>
      </c>
      <c r="G55" s="66">
        <f t="shared" si="6"/>
        <v>59</v>
      </c>
      <c r="H55" s="65">
        <f>VLOOKUP($A55,'Return Data'!$B$7:$R$526,12,0)</f>
        <v>-12.6715</v>
      </c>
      <c r="I55" s="66">
        <f t="shared" si="7"/>
        <v>53</v>
      </c>
      <c r="J55" s="65">
        <f>VLOOKUP($A55,'Return Data'!$B$7:$R$526,13,0)</f>
        <v>-20.037600000000001</v>
      </c>
      <c r="K55" s="66">
        <f t="shared" si="8"/>
        <v>53</v>
      </c>
      <c r="L55" s="65">
        <f>VLOOKUP($A55,'Return Data'!$B$7:$R$526,17,0)</f>
        <v>-11.462899999999999</v>
      </c>
      <c r="M55" s="66">
        <f t="shared" si="9"/>
        <v>52</v>
      </c>
      <c r="N55" s="65">
        <f>VLOOKUP($A55,'Return Data'!$B$7:$R$526,14,0)</f>
        <v>-6.0618999999999996</v>
      </c>
      <c r="O55" s="66">
        <f t="shared" si="10"/>
        <v>46</v>
      </c>
      <c r="P55" s="65">
        <f>VLOOKUP($A55,'Return Data'!$B$7:$R$526,15,0)</f>
        <v>2.7097000000000002</v>
      </c>
      <c r="Q55" s="66">
        <f t="shared" si="11"/>
        <v>30</v>
      </c>
      <c r="R55" s="65">
        <f>VLOOKUP($A55,'Return Data'!$B$7:$R$526,16,0)</f>
        <v>12.736800000000001</v>
      </c>
      <c r="S55" s="67">
        <f t="shared" si="12"/>
        <v>18</v>
      </c>
    </row>
    <row r="56" spans="1:19" x14ac:dyDescent="0.3">
      <c r="A56" s="63" t="s">
        <v>314</v>
      </c>
      <c r="B56" s="64">
        <f>VLOOKUP($A56,'Return Data'!$B$7:$R$526,3,0)</f>
        <v>43999</v>
      </c>
      <c r="C56" s="65">
        <f>VLOOKUP($A56,'Return Data'!$B$7:$R$526,4,0)</f>
        <v>7.452</v>
      </c>
      <c r="D56" s="65">
        <f>VLOOKUP($A56,'Return Data'!$B$7:$R$526,10,0)</f>
        <v>2.7494000000000001</v>
      </c>
      <c r="E56" s="66">
        <f t="shared" si="5"/>
        <v>50</v>
      </c>
      <c r="F56" s="65">
        <f>VLOOKUP($A56,'Return Data'!$B$7:$R$526,11,0)</f>
        <v>-16.4864</v>
      </c>
      <c r="G56" s="66">
        <f t="shared" si="6"/>
        <v>36</v>
      </c>
      <c r="H56" s="65">
        <f>VLOOKUP($A56,'Return Data'!$B$7:$R$526,12,0)</f>
        <v>-17.3992</v>
      </c>
      <c r="I56" s="66">
        <f t="shared" si="7"/>
        <v>60</v>
      </c>
      <c r="J56" s="65">
        <f>VLOOKUP($A56,'Return Data'!$B$7:$R$526,13,0)</f>
        <v>-26.968399999999999</v>
      </c>
      <c r="K56" s="66">
        <f t="shared" si="8"/>
        <v>61</v>
      </c>
      <c r="L56" s="65">
        <f>VLOOKUP($A56,'Return Data'!$B$7:$R$526,17,0)</f>
        <v>-22.702500000000001</v>
      </c>
      <c r="M56" s="66">
        <f t="shared" si="9"/>
        <v>57</v>
      </c>
      <c r="N56" s="65">
        <f>VLOOKUP($A56,'Return Data'!$B$7:$R$526,14,0)</f>
        <v>-15.8193</v>
      </c>
      <c r="O56" s="66">
        <f t="shared" si="10"/>
        <v>50</v>
      </c>
      <c r="P56" s="65"/>
      <c r="Q56" s="66"/>
      <c r="R56" s="65">
        <f>VLOOKUP($A56,'Return Data'!$B$7:$R$526,16,0)</f>
        <v>-7.8849999999999998</v>
      </c>
      <c r="S56" s="67">
        <f t="shared" si="12"/>
        <v>58</v>
      </c>
    </row>
    <row r="57" spans="1:19" x14ac:dyDescent="0.3">
      <c r="A57" s="63" t="s">
        <v>315</v>
      </c>
      <c r="B57" s="64">
        <f>VLOOKUP($A57,'Return Data'!$B$7:$R$526,3,0)</f>
        <v>43999</v>
      </c>
      <c r="C57" s="65">
        <f>VLOOKUP($A57,'Return Data'!$B$7:$R$526,4,0)</f>
        <v>6.3068</v>
      </c>
      <c r="D57" s="65">
        <f>VLOOKUP($A57,'Return Data'!$B$7:$R$526,10,0)</f>
        <v>1.8408</v>
      </c>
      <c r="E57" s="66">
        <f t="shared" si="5"/>
        <v>53</v>
      </c>
      <c r="F57" s="65">
        <f>VLOOKUP($A57,'Return Data'!$B$7:$R$526,11,0)</f>
        <v>-17.6937</v>
      </c>
      <c r="G57" s="66">
        <f t="shared" si="6"/>
        <v>47</v>
      </c>
      <c r="H57" s="65">
        <f>VLOOKUP($A57,'Return Data'!$B$7:$R$526,12,0)</f>
        <v>-18.076499999999999</v>
      </c>
      <c r="I57" s="66">
        <f t="shared" si="7"/>
        <v>61</v>
      </c>
      <c r="J57" s="65">
        <f>VLOOKUP($A57,'Return Data'!$B$7:$R$526,13,0)</f>
        <v>-26.853899999999999</v>
      </c>
      <c r="K57" s="66">
        <f t="shared" si="8"/>
        <v>59</v>
      </c>
      <c r="L57" s="65">
        <f>VLOOKUP($A57,'Return Data'!$B$7:$R$526,17,0)</f>
        <v>-23.416</v>
      </c>
      <c r="M57" s="66">
        <f t="shared" si="9"/>
        <v>58</v>
      </c>
      <c r="N57" s="65">
        <f>VLOOKUP($A57,'Return Data'!$B$7:$R$526,14,0)</f>
        <v>-16.216899999999999</v>
      </c>
      <c r="O57" s="66">
        <f t="shared" si="10"/>
        <v>51</v>
      </c>
      <c r="P57" s="65"/>
      <c r="Q57" s="66"/>
      <c r="R57" s="65">
        <f>VLOOKUP($A57,'Return Data'!$B$7:$R$526,16,0)</f>
        <v>-13.2781</v>
      </c>
      <c r="S57" s="67">
        <f t="shared" si="12"/>
        <v>62</v>
      </c>
    </row>
    <row r="58" spans="1:19" x14ac:dyDescent="0.3">
      <c r="A58" s="63" t="s">
        <v>316</v>
      </c>
      <c r="B58" s="64">
        <f>VLOOKUP($A58,'Return Data'!$B$7:$R$526,3,0)</f>
        <v>43999</v>
      </c>
      <c r="C58" s="65">
        <f>VLOOKUP($A58,'Return Data'!$B$7:$R$526,4,0)</f>
        <v>5.5548000000000002</v>
      </c>
      <c r="D58" s="65">
        <f>VLOOKUP($A58,'Return Data'!$B$7:$R$526,10,0)</f>
        <v>-0.2747</v>
      </c>
      <c r="E58" s="66">
        <f t="shared" si="5"/>
        <v>59</v>
      </c>
      <c r="F58" s="65">
        <f>VLOOKUP($A58,'Return Data'!$B$7:$R$526,11,0)</f>
        <v>-20.628699999999998</v>
      </c>
      <c r="G58" s="66">
        <f t="shared" si="6"/>
        <v>58</v>
      </c>
      <c r="H58" s="65">
        <f>VLOOKUP($A58,'Return Data'!$B$7:$R$526,12,0)</f>
        <v>-21.196200000000001</v>
      </c>
      <c r="I58" s="66">
        <f t="shared" si="7"/>
        <v>64</v>
      </c>
      <c r="J58" s="65">
        <f>VLOOKUP($A58,'Return Data'!$B$7:$R$526,13,0)</f>
        <v>-29.5014</v>
      </c>
      <c r="K58" s="66">
        <f t="shared" si="8"/>
        <v>64</v>
      </c>
      <c r="L58" s="65">
        <f>VLOOKUP($A58,'Return Data'!$B$7:$R$526,17,0)</f>
        <v>-24.981999999999999</v>
      </c>
      <c r="M58" s="66">
        <f t="shared" si="9"/>
        <v>60</v>
      </c>
      <c r="N58" s="65"/>
      <c r="O58" s="66"/>
      <c r="P58" s="65"/>
      <c r="Q58" s="66"/>
      <c r="R58" s="65">
        <f>VLOOKUP($A58,'Return Data'!$B$7:$R$526,16,0)</f>
        <v>-19.434899999999999</v>
      </c>
      <c r="S58" s="67">
        <f t="shared" si="12"/>
        <v>65</v>
      </c>
    </row>
    <row r="59" spans="1:19" x14ac:dyDescent="0.3">
      <c r="A59" s="63" t="s">
        <v>317</v>
      </c>
      <c r="B59" s="64">
        <f>VLOOKUP($A59,'Return Data'!$B$7:$R$526,3,0)</f>
        <v>43999</v>
      </c>
      <c r="C59" s="65">
        <f>VLOOKUP($A59,'Return Data'!$B$7:$R$526,4,0)</f>
        <v>6.0777999999999999</v>
      </c>
      <c r="D59" s="65">
        <f>VLOOKUP($A59,'Return Data'!$B$7:$R$526,10,0)</f>
        <v>0.43459999999999999</v>
      </c>
      <c r="E59" s="66">
        <f t="shared" si="5"/>
        <v>56</v>
      </c>
      <c r="F59" s="65">
        <f>VLOOKUP($A59,'Return Data'!$B$7:$R$526,11,0)</f>
        <v>-18.418800000000001</v>
      </c>
      <c r="G59" s="66">
        <f t="shared" si="6"/>
        <v>50</v>
      </c>
      <c r="H59" s="65">
        <f>VLOOKUP($A59,'Return Data'!$B$7:$R$526,12,0)</f>
        <v>-18.753599999999999</v>
      </c>
      <c r="I59" s="66">
        <f t="shared" si="7"/>
        <v>62</v>
      </c>
      <c r="J59" s="65">
        <f>VLOOKUP($A59,'Return Data'!$B$7:$R$526,13,0)</f>
        <v>-27.6693</v>
      </c>
      <c r="K59" s="66">
        <f t="shared" si="8"/>
        <v>62</v>
      </c>
      <c r="L59" s="65">
        <f>VLOOKUP($A59,'Return Data'!$B$7:$R$526,17,0)</f>
        <v>-23.4894</v>
      </c>
      <c r="M59" s="66">
        <f t="shared" si="9"/>
        <v>59</v>
      </c>
      <c r="N59" s="65"/>
      <c r="O59" s="66"/>
      <c r="P59" s="65"/>
      <c r="Q59" s="66"/>
      <c r="R59" s="65">
        <f>VLOOKUP($A59,'Return Data'!$B$7:$R$526,16,0)</f>
        <v>-15.5152</v>
      </c>
      <c r="S59" s="67">
        <f t="shared" si="12"/>
        <v>64</v>
      </c>
    </row>
    <row r="60" spans="1:19" x14ac:dyDescent="0.3">
      <c r="A60" s="63" t="s">
        <v>318</v>
      </c>
      <c r="B60" s="64">
        <f>VLOOKUP($A60,'Return Data'!$B$7:$R$526,3,0)</f>
        <v>43999</v>
      </c>
      <c r="C60" s="65">
        <f>VLOOKUP($A60,'Return Data'!$B$7:$R$526,4,0)</f>
        <v>6.0293000000000001</v>
      </c>
      <c r="D60" s="65">
        <f>VLOOKUP($A60,'Return Data'!$B$7:$R$526,10,0)</f>
        <v>-4.6388999999999996</v>
      </c>
      <c r="E60" s="66">
        <f t="shared" si="5"/>
        <v>66</v>
      </c>
      <c r="F60" s="65">
        <f>VLOOKUP($A60,'Return Data'!$B$7:$R$526,11,0)</f>
        <v>-21.118600000000001</v>
      </c>
      <c r="G60" s="66">
        <f t="shared" si="6"/>
        <v>60</v>
      </c>
      <c r="H60" s="65">
        <f>VLOOKUP($A60,'Return Data'!$B$7:$R$526,12,0)</f>
        <v>-19.0002</v>
      </c>
      <c r="I60" s="66">
        <f t="shared" si="7"/>
        <v>63</v>
      </c>
      <c r="J60" s="65">
        <f>VLOOKUP($A60,'Return Data'!$B$7:$R$526,13,0)</f>
        <v>-28.223500000000001</v>
      </c>
      <c r="K60" s="66">
        <f t="shared" si="8"/>
        <v>63</v>
      </c>
      <c r="L60" s="65">
        <f>VLOOKUP($A60,'Return Data'!$B$7:$R$526,17,0)</f>
        <v>-21.218399999999999</v>
      </c>
      <c r="M60" s="66">
        <f t="shared" si="9"/>
        <v>56</v>
      </c>
      <c r="N60" s="65"/>
      <c r="O60" s="66"/>
      <c r="P60" s="65"/>
      <c r="Q60" s="66"/>
      <c r="R60" s="65">
        <f>VLOOKUP($A60,'Return Data'!$B$7:$R$526,16,0)</f>
        <v>-20.342199999999998</v>
      </c>
      <c r="S60" s="67">
        <f t="shared" si="12"/>
        <v>66</v>
      </c>
    </row>
    <row r="61" spans="1:19" x14ac:dyDescent="0.3">
      <c r="A61" s="63" t="s">
        <v>319</v>
      </c>
      <c r="B61" s="64">
        <f>VLOOKUP($A61,'Return Data'!$B$7:$R$526,3,0)</f>
        <v>43999</v>
      </c>
      <c r="C61" s="65">
        <f>VLOOKUP($A61,'Return Data'!$B$7:$R$526,4,0)</f>
        <v>12.7502</v>
      </c>
      <c r="D61" s="65">
        <f>VLOOKUP($A61,'Return Data'!$B$7:$R$526,10,0)</f>
        <v>8.4596999999999998</v>
      </c>
      <c r="E61" s="66">
        <f t="shared" si="5"/>
        <v>17</v>
      </c>
      <c r="F61" s="65">
        <f>VLOOKUP($A61,'Return Data'!$B$7:$R$526,11,0)</f>
        <v>-16.191500000000001</v>
      </c>
      <c r="G61" s="66">
        <f t="shared" si="6"/>
        <v>32</v>
      </c>
      <c r="H61" s="65">
        <f>VLOOKUP($A61,'Return Data'!$B$7:$R$526,12,0)</f>
        <v>-5.7808999999999999</v>
      </c>
      <c r="I61" s="66">
        <f t="shared" si="7"/>
        <v>25</v>
      </c>
      <c r="J61" s="65">
        <f>VLOOKUP($A61,'Return Data'!$B$7:$R$526,13,0)</f>
        <v>-12.776199999999999</v>
      </c>
      <c r="K61" s="66">
        <f t="shared" si="8"/>
        <v>30</v>
      </c>
      <c r="L61" s="65">
        <f>VLOOKUP($A61,'Return Data'!$B$7:$R$526,17,0)</f>
        <v>-6.6752000000000002</v>
      </c>
      <c r="M61" s="66">
        <f t="shared" si="9"/>
        <v>29</v>
      </c>
      <c r="N61" s="65">
        <f>VLOOKUP($A61,'Return Data'!$B$7:$R$526,14,0)</f>
        <v>-1.5424</v>
      </c>
      <c r="O61" s="66">
        <f t="shared" si="10"/>
        <v>23</v>
      </c>
      <c r="P61" s="65"/>
      <c r="Q61" s="66"/>
      <c r="R61" s="65">
        <f>VLOOKUP($A61,'Return Data'!$B$7:$R$526,16,0)</f>
        <v>5.8921000000000001</v>
      </c>
      <c r="S61" s="67">
        <f t="shared" si="12"/>
        <v>37</v>
      </c>
    </row>
    <row r="62" spans="1:19" x14ac:dyDescent="0.3">
      <c r="A62" s="63" t="s">
        <v>320</v>
      </c>
      <c r="B62" s="64">
        <f>VLOOKUP($A62,'Return Data'!$B$7:$R$526,3,0)</f>
        <v>43999</v>
      </c>
      <c r="C62" s="65">
        <f>VLOOKUP($A62,'Return Data'!$B$7:$R$526,4,0)</f>
        <v>11.585800000000001</v>
      </c>
      <c r="D62" s="65">
        <f>VLOOKUP($A62,'Return Data'!$B$7:$R$526,10,0)</f>
        <v>8.1884999999999994</v>
      </c>
      <c r="E62" s="66">
        <f t="shared" si="5"/>
        <v>18</v>
      </c>
      <c r="F62" s="65">
        <f>VLOOKUP($A62,'Return Data'!$B$7:$R$526,11,0)</f>
        <v>-16.936399999999999</v>
      </c>
      <c r="G62" s="66">
        <f t="shared" si="6"/>
        <v>40</v>
      </c>
      <c r="H62" s="65">
        <f>VLOOKUP($A62,'Return Data'!$B$7:$R$526,12,0)</f>
        <v>-7.3254999999999999</v>
      </c>
      <c r="I62" s="66">
        <f t="shared" si="7"/>
        <v>30</v>
      </c>
      <c r="J62" s="65">
        <f>VLOOKUP($A62,'Return Data'!$B$7:$R$526,13,0)</f>
        <v>-14.143000000000001</v>
      </c>
      <c r="K62" s="66">
        <f t="shared" si="8"/>
        <v>34</v>
      </c>
      <c r="L62" s="65">
        <f>VLOOKUP($A62,'Return Data'!$B$7:$R$526,17,0)</f>
        <v>-7.6727999999999996</v>
      </c>
      <c r="M62" s="66">
        <f t="shared" si="9"/>
        <v>33</v>
      </c>
      <c r="N62" s="65">
        <f>VLOOKUP($A62,'Return Data'!$B$7:$R$526,14,0)</f>
        <v>-2.8203999999999998</v>
      </c>
      <c r="O62" s="66">
        <f t="shared" si="10"/>
        <v>33</v>
      </c>
      <c r="P62" s="65">
        <f>VLOOKUP($A62,'Return Data'!$B$7:$R$526,15,0)</f>
        <v>3.2061000000000002</v>
      </c>
      <c r="Q62" s="66">
        <f t="shared" si="11"/>
        <v>26</v>
      </c>
      <c r="R62" s="65">
        <f>VLOOKUP($A62,'Return Data'!$B$7:$R$526,16,0)</f>
        <v>2.8527999999999998</v>
      </c>
      <c r="S62" s="67">
        <f t="shared" si="12"/>
        <v>43</v>
      </c>
    </row>
    <row r="63" spans="1:19" x14ac:dyDescent="0.3">
      <c r="A63" s="63" t="s">
        <v>321</v>
      </c>
      <c r="B63" s="64">
        <f>VLOOKUP($A63,'Return Data'!$B$7:$R$526,3,0)</f>
        <v>43999</v>
      </c>
      <c r="C63" s="65">
        <f>VLOOKUP($A63,'Return Data'!$B$7:$R$526,4,0)</f>
        <v>7.3131000000000004</v>
      </c>
      <c r="D63" s="65">
        <f>VLOOKUP($A63,'Return Data'!$B$7:$R$526,10,0)</f>
        <v>-1.4819</v>
      </c>
      <c r="E63" s="66">
        <f t="shared" si="5"/>
        <v>63</v>
      </c>
      <c r="F63" s="65">
        <f>VLOOKUP($A63,'Return Data'!$B$7:$R$526,11,0)</f>
        <v>-17.8368</v>
      </c>
      <c r="G63" s="66">
        <f t="shared" si="6"/>
        <v>48</v>
      </c>
      <c r="H63" s="65">
        <f>VLOOKUP($A63,'Return Data'!$B$7:$R$526,12,0)</f>
        <v>-15.5082</v>
      </c>
      <c r="I63" s="66">
        <f t="shared" si="7"/>
        <v>58</v>
      </c>
      <c r="J63" s="65">
        <f>VLOOKUP($A63,'Return Data'!$B$7:$R$526,13,0)</f>
        <v>-24.950700000000001</v>
      </c>
      <c r="K63" s="66">
        <f t="shared" si="8"/>
        <v>58</v>
      </c>
      <c r="L63" s="65"/>
      <c r="M63" s="66"/>
      <c r="N63" s="65"/>
      <c r="O63" s="66"/>
      <c r="P63" s="65"/>
      <c r="Q63" s="66"/>
      <c r="R63" s="65">
        <f>VLOOKUP($A63,'Return Data'!$B$7:$R$526,16,0)</f>
        <v>-14.687799999999999</v>
      </c>
      <c r="S63" s="67">
        <f t="shared" si="12"/>
        <v>63</v>
      </c>
    </row>
    <row r="64" spans="1:19" x14ac:dyDescent="0.3">
      <c r="A64" s="63" t="s">
        <v>322</v>
      </c>
      <c r="B64" s="64">
        <f>VLOOKUP($A64,'Return Data'!$B$7:$R$526,3,0)</f>
        <v>43999</v>
      </c>
      <c r="C64" s="65">
        <f>VLOOKUP($A64,'Return Data'!$B$7:$R$526,4,0)</f>
        <v>15.682499999999999</v>
      </c>
      <c r="D64" s="65">
        <f>VLOOKUP($A64,'Return Data'!$B$7:$R$526,10,0)</f>
        <v>6.0853999999999999</v>
      </c>
      <c r="E64" s="66">
        <f t="shared" si="5"/>
        <v>35</v>
      </c>
      <c r="F64" s="65">
        <f>VLOOKUP($A64,'Return Data'!$B$7:$R$526,11,0)</f>
        <v>-18.7469</v>
      </c>
      <c r="G64" s="66">
        <f t="shared" si="6"/>
        <v>53</v>
      </c>
      <c r="H64" s="65">
        <f>VLOOKUP($A64,'Return Data'!$B$7:$R$526,12,0)</f>
        <v>-8.7537000000000003</v>
      </c>
      <c r="I64" s="66">
        <f t="shared" si="7"/>
        <v>42</v>
      </c>
      <c r="J64" s="65">
        <f>VLOOKUP($A64,'Return Data'!$B$7:$R$526,13,0)</f>
        <v>-14.8209</v>
      </c>
      <c r="K64" s="66">
        <f t="shared" si="8"/>
        <v>42</v>
      </c>
      <c r="L64" s="65">
        <f>VLOOKUP($A64,'Return Data'!$B$7:$R$526,17,0)</f>
        <v>-4.7027000000000001</v>
      </c>
      <c r="M64" s="66">
        <f t="shared" si="9"/>
        <v>15</v>
      </c>
      <c r="N64" s="65">
        <f>VLOOKUP($A64,'Return Data'!$B$7:$R$526,14,0)</f>
        <v>-0.35620000000000002</v>
      </c>
      <c r="O64" s="66">
        <f t="shared" si="10"/>
        <v>20</v>
      </c>
      <c r="P64" s="65">
        <f>VLOOKUP($A64,'Return Data'!$B$7:$R$526,15,0)</f>
        <v>6.6906999999999996</v>
      </c>
      <c r="Q64" s="66">
        <f t="shared" si="11"/>
        <v>7</v>
      </c>
      <c r="R64" s="65">
        <f>VLOOKUP($A64,'Return Data'!$B$7:$R$526,16,0)</f>
        <v>8.2408000000000001</v>
      </c>
      <c r="S64" s="67">
        <f t="shared" si="12"/>
        <v>33</v>
      </c>
    </row>
    <row r="65" spans="1:19" x14ac:dyDescent="0.3">
      <c r="A65" s="63" t="s">
        <v>323</v>
      </c>
      <c r="B65" s="64">
        <f>VLOOKUP($A65,'Return Data'!$B$7:$R$526,3,0)</f>
        <v>43999</v>
      </c>
      <c r="C65" s="65">
        <f>VLOOKUP($A65,'Return Data'!$B$7:$R$526,4,0)</f>
        <v>104.844395584007</v>
      </c>
      <c r="D65" s="65">
        <f>VLOOKUP($A65,'Return Data'!$B$7:$R$526,10,0)</f>
        <v>6.9558</v>
      </c>
      <c r="E65" s="66">
        <f t="shared" si="5"/>
        <v>25</v>
      </c>
      <c r="F65" s="65">
        <f>VLOOKUP($A65,'Return Data'!$B$7:$R$526,11,0)</f>
        <v>-15.225899999999999</v>
      </c>
      <c r="G65" s="66">
        <f t="shared" si="6"/>
        <v>25</v>
      </c>
      <c r="H65" s="65">
        <f>VLOOKUP($A65,'Return Data'!$B$7:$R$526,12,0)</f>
        <v>-5.0083000000000002</v>
      </c>
      <c r="I65" s="66">
        <f t="shared" si="7"/>
        <v>20</v>
      </c>
      <c r="J65" s="65">
        <f>VLOOKUP($A65,'Return Data'!$B$7:$R$526,13,0)</f>
        <v>-11.555199999999999</v>
      </c>
      <c r="K65" s="66">
        <f t="shared" si="8"/>
        <v>23</v>
      </c>
      <c r="L65" s="65">
        <f>VLOOKUP($A65,'Return Data'!$B$7:$R$526,17,0)</f>
        <v>-5.8231000000000002</v>
      </c>
      <c r="M65" s="66">
        <f t="shared" si="9"/>
        <v>22</v>
      </c>
      <c r="N65" s="65">
        <f>VLOOKUP($A65,'Return Data'!$B$7:$R$526,14,0)</f>
        <v>0.47189999999999999</v>
      </c>
      <c r="O65" s="66">
        <f t="shared" si="10"/>
        <v>12</v>
      </c>
      <c r="P65" s="65">
        <f>VLOOKUP($A65,'Return Data'!$B$7:$R$526,15,0)</f>
        <v>5.4718</v>
      </c>
      <c r="Q65" s="66">
        <f t="shared" si="11"/>
        <v>13</v>
      </c>
      <c r="R65" s="65">
        <f>VLOOKUP($A65,'Return Data'!$B$7:$R$526,16,0)</f>
        <v>10.184100000000001</v>
      </c>
      <c r="S65" s="67">
        <f t="shared" si="12"/>
        <v>24</v>
      </c>
    </row>
    <row r="66" spans="1:19" x14ac:dyDescent="0.3">
      <c r="A66" s="63" t="s">
        <v>324</v>
      </c>
      <c r="B66" s="64">
        <f>VLOOKUP($A66,'Return Data'!$B$7:$R$526,3,0)</f>
        <v>43999</v>
      </c>
      <c r="C66" s="65">
        <f>VLOOKUP($A66,'Return Data'!$B$7:$R$526,4,0)</f>
        <v>22.27</v>
      </c>
      <c r="D66" s="65">
        <f>VLOOKUP($A66,'Return Data'!$B$7:$R$526,10,0)</f>
        <v>9.0063999999999993</v>
      </c>
      <c r="E66" s="66">
        <f t="shared" si="5"/>
        <v>14</v>
      </c>
      <c r="F66" s="65">
        <f>VLOOKUP($A66,'Return Data'!$B$7:$R$526,11,0)</f>
        <v>-13.0418</v>
      </c>
      <c r="G66" s="66">
        <f t="shared" si="6"/>
        <v>15</v>
      </c>
      <c r="H66" s="65">
        <f>VLOOKUP($A66,'Return Data'!$B$7:$R$526,12,0)</f>
        <v>-3.5095000000000001</v>
      </c>
      <c r="I66" s="66">
        <f t="shared" si="7"/>
        <v>18</v>
      </c>
      <c r="J66" s="65">
        <f>VLOOKUP($A66,'Return Data'!$B$7:$R$526,13,0)</f>
        <v>-8.6546000000000003</v>
      </c>
      <c r="K66" s="66">
        <f t="shared" si="8"/>
        <v>16</v>
      </c>
      <c r="L66" s="65">
        <f>VLOOKUP($A66,'Return Data'!$B$7:$R$526,17,0)</f>
        <v>-2.9495</v>
      </c>
      <c r="M66" s="66">
        <f t="shared" si="9"/>
        <v>11</v>
      </c>
      <c r="N66" s="65">
        <f>VLOOKUP($A66,'Return Data'!$B$7:$R$526,14,0)</f>
        <v>-0.35599999999999998</v>
      </c>
      <c r="O66" s="66">
        <f t="shared" si="10"/>
        <v>19</v>
      </c>
      <c r="P66" s="65">
        <f>VLOOKUP($A66,'Return Data'!$B$7:$R$526,15,0)</f>
        <v>2.0287999999999999</v>
      </c>
      <c r="Q66" s="66">
        <f t="shared" si="11"/>
        <v>34</v>
      </c>
      <c r="R66" s="65">
        <f>VLOOKUP($A66,'Return Data'!$B$7:$R$526,16,0)</f>
        <v>9.8890999999999991</v>
      </c>
      <c r="S66" s="67">
        <f t="shared" si="12"/>
        <v>25</v>
      </c>
    </row>
    <row r="67" spans="1:19" x14ac:dyDescent="0.3">
      <c r="A67" s="63" t="s">
        <v>325</v>
      </c>
      <c r="B67" s="64">
        <f>VLOOKUP($A67,'Return Data'!$B$7:$R$526,3,0)</f>
        <v>43999</v>
      </c>
      <c r="C67" s="65">
        <f>VLOOKUP($A67,'Return Data'!$B$7:$R$526,4,0)</f>
        <v>11.2408</v>
      </c>
      <c r="D67" s="65">
        <f>VLOOKUP($A67,'Return Data'!$B$7:$R$526,10,0)</f>
        <v>12.2677</v>
      </c>
      <c r="E67" s="66">
        <f t="shared" si="5"/>
        <v>4</v>
      </c>
      <c r="F67" s="65">
        <f>VLOOKUP($A67,'Return Data'!$B$7:$R$526,11,0)</f>
        <v>-15.8453</v>
      </c>
      <c r="G67" s="66">
        <f t="shared" si="6"/>
        <v>29</v>
      </c>
      <c r="H67" s="65">
        <f>VLOOKUP($A67,'Return Data'!$B$7:$R$526,12,0)</f>
        <v>-7.1337999999999999</v>
      </c>
      <c r="I67" s="66">
        <f t="shared" si="7"/>
        <v>27</v>
      </c>
      <c r="J67" s="65">
        <f>VLOOKUP($A67,'Return Data'!$B$7:$R$526,13,0)</f>
        <v>-16.177900000000001</v>
      </c>
      <c r="K67" s="66">
        <f t="shared" si="8"/>
        <v>47</v>
      </c>
      <c r="L67" s="65">
        <f>VLOOKUP($A67,'Return Data'!$B$7:$R$526,17,0)</f>
        <v>-9.9529999999999994</v>
      </c>
      <c r="M67" s="66">
        <f t="shared" si="9"/>
        <v>46</v>
      </c>
      <c r="N67" s="65">
        <f>VLOOKUP($A67,'Return Data'!$B$7:$R$526,14,0)</f>
        <v>-5.3789999999999996</v>
      </c>
      <c r="O67" s="66">
        <f t="shared" si="10"/>
        <v>44</v>
      </c>
      <c r="P67" s="65"/>
      <c r="Q67" s="66"/>
      <c r="R67" s="65">
        <f>VLOOKUP($A67,'Return Data'!$B$7:$R$526,16,0)</f>
        <v>2.7944</v>
      </c>
      <c r="S67" s="67">
        <f t="shared" si="12"/>
        <v>44</v>
      </c>
    </row>
    <row r="68" spans="1:19" x14ac:dyDescent="0.3">
      <c r="A68" s="63" t="s">
        <v>326</v>
      </c>
      <c r="B68" s="64">
        <f>VLOOKUP($A68,'Return Data'!$B$7:$R$526,3,0)</f>
        <v>43999</v>
      </c>
      <c r="C68" s="65">
        <f>VLOOKUP($A68,'Return Data'!$B$7:$R$526,4,0)</f>
        <v>8.1913999999999998</v>
      </c>
      <c r="D68" s="65">
        <f>VLOOKUP($A68,'Return Data'!$B$7:$R$526,10,0)</f>
        <v>7.2819000000000003</v>
      </c>
      <c r="E68" s="66">
        <f t="shared" si="5"/>
        <v>24</v>
      </c>
      <c r="F68" s="65">
        <f>VLOOKUP($A68,'Return Data'!$B$7:$R$526,11,0)</f>
        <v>-19.6204</v>
      </c>
      <c r="G68" s="66">
        <f t="shared" si="6"/>
        <v>57</v>
      </c>
      <c r="H68" s="65">
        <f>VLOOKUP($A68,'Return Data'!$B$7:$R$526,12,0)</f>
        <v>-11.8019</v>
      </c>
      <c r="I68" s="66">
        <f t="shared" si="7"/>
        <v>50</v>
      </c>
      <c r="J68" s="65">
        <f>VLOOKUP($A68,'Return Data'!$B$7:$R$526,13,0)</f>
        <v>-21.719799999999999</v>
      </c>
      <c r="K68" s="66">
        <f t="shared" si="8"/>
        <v>57</v>
      </c>
      <c r="L68" s="65">
        <f>VLOOKUP($A68,'Return Data'!$B$7:$R$526,17,0)</f>
        <v>-12.084899999999999</v>
      </c>
      <c r="M68" s="66">
        <f t="shared" si="9"/>
        <v>53</v>
      </c>
      <c r="N68" s="65">
        <f>VLOOKUP($A68,'Return Data'!$B$7:$R$526,14,0)</f>
        <v>-9.4558</v>
      </c>
      <c r="O68" s="66">
        <f t="shared" si="10"/>
        <v>48</v>
      </c>
      <c r="P68" s="65"/>
      <c r="Q68" s="66"/>
      <c r="R68" s="65">
        <f>VLOOKUP($A68,'Return Data'!$B$7:$R$526,16,0)</f>
        <v>-5.7077999999999998</v>
      </c>
      <c r="S68" s="67">
        <f t="shared" si="12"/>
        <v>54</v>
      </c>
    </row>
    <row r="69" spans="1:19" x14ac:dyDescent="0.3">
      <c r="A69" s="63" t="s">
        <v>327</v>
      </c>
      <c r="B69" s="64">
        <f>VLOOKUP($A69,'Return Data'!$B$7:$R$526,3,0)</f>
        <v>43999</v>
      </c>
      <c r="C69" s="65">
        <f>VLOOKUP($A69,'Return Data'!$B$7:$R$526,4,0)</f>
        <v>7.7385999999999999</v>
      </c>
      <c r="D69" s="65">
        <f>VLOOKUP($A69,'Return Data'!$B$7:$R$526,10,0)</f>
        <v>9.4583999999999993</v>
      </c>
      <c r="E69" s="66">
        <f t="shared" si="5"/>
        <v>13</v>
      </c>
      <c r="F69" s="65">
        <f>VLOOKUP($A69,'Return Data'!$B$7:$R$526,11,0)</f>
        <v>-17.369399999999999</v>
      </c>
      <c r="G69" s="66">
        <f t="shared" si="6"/>
        <v>43</v>
      </c>
      <c r="H69" s="65">
        <f>VLOOKUP($A69,'Return Data'!$B$7:$R$526,12,0)</f>
        <v>-9.4825999999999997</v>
      </c>
      <c r="I69" s="66">
        <f t="shared" si="7"/>
        <v>45</v>
      </c>
      <c r="J69" s="65">
        <f>VLOOKUP($A69,'Return Data'!$B$7:$R$526,13,0)</f>
        <v>-19.739100000000001</v>
      </c>
      <c r="K69" s="66">
        <f t="shared" si="8"/>
        <v>52</v>
      </c>
      <c r="L69" s="65">
        <f>VLOOKUP($A69,'Return Data'!$B$7:$R$526,17,0)</f>
        <v>-10.3606</v>
      </c>
      <c r="M69" s="66">
        <f t="shared" si="9"/>
        <v>48</v>
      </c>
      <c r="N69" s="65">
        <f>VLOOKUP($A69,'Return Data'!$B$7:$R$526,14,0)</f>
        <v>-7.6780999999999997</v>
      </c>
      <c r="O69" s="66">
        <f t="shared" si="10"/>
        <v>47</v>
      </c>
      <c r="P69" s="65"/>
      <c r="Q69" s="66"/>
      <c r="R69" s="65">
        <f>VLOOKUP($A69,'Return Data'!$B$7:$R$526,16,0)</f>
        <v>-7.6486000000000001</v>
      </c>
      <c r="S69" s="67">
        <f t="shared" si="12"/>
        <v>56</v>
      </c>
    </row>
    <row r="70" spans="1:19" x14ac:dyDescent="0.3">
      <c r="A70" s="63" t="s">
        <v>328</v>
      </c>
      <c r="B70" s="64">
        <f>VLOOKUP($A70,'Return Data'!$B$7:$R$526,3,0)</f>
        <v>43999</v>
      </c>
      <c r="C70" s="65">
        <f>VLOOKUP($A70,'Return Data'!$B$7:$R$526,4,0)</f>
        <v>7.4287000000000001</v>
      </c>
      <c r="D70" s="65">
        <f>VLOOKUP($A70,'Return Data'!$B$7:$R$526,10,0)</f>
        <v>14.8567</v>
      </c>
      <c r="E70" s="66">
        <f t="shared" si="5"/>
        <v>3</v>
      </c>
      <c r="F70" s="65">
        <f>VLOOKUP($A70,'Return Data'!$B$7:$R$526,11,0)</f>
        <v>-7.0460000000000003</v>
      </c>
      <c r="G70" s="66">
        <f t="shared" si="6"/>
        <v>6</v>
      </c>
      <c r="H70" s="65">
        <f>VLOOKUP($A70,'Return Data'!$B$7:$R$526,12,0)</f>
        <v>-0.75880000000000003</v>
      </c>
      <c r="I70" s="66">
        <f t="shared" si="7"/>
        <v>8</v>
      </c>
      <c r="J70" s="65">
        <f>VLOOKUP($A70,'Return Data'!$B$7:$R$526,13,0)</f>
        <v>-11.2302</v>
      </c>
      <c r="K70" s="66">
        <f t="shared" si="8"/>
        <v>22</v>
      </c>
      <c r="L70" s="65">
        <f>VLOOKUP($A70,'Return Data'!$B$7:$R$526,17,0)</f>
        <v>-12.3171</v>
      </c>
      <c r="M70" s="66">
        <f t="shared" si="9"/>
        <v>54</v>
      </c>
      <c r="N70" s="65"/>
      <c r="O70" s="66"/>
      <c r="P70" s="65"/>
      <c r="Q70" s="66"/>
      <c r="R70" s="65">
        <f>VLOOKUP($A70,'Return Data'!$B$7:$R$526,16,0)</f>
        <v>-11.586399999999999</v>
      </c>
      <c r="S70" s="67">
        <f t="shared" si="12"/>
        <v>60</v>
      </c>
    </row>
    <row r="71" spans="1:19" x14ac:dyDescent="0.3">
      <c r="A71" s="63" t="s">
        <v>329</v>
      </c>
      <c r="B71" s="64">
        <f>VLOOKUP($A71,'Return Data'!$B$7:$R$526,3,0)</f>
        <v>43999</v>
      </c>
      <c r="C71" s="65">
        <f>VLOOKUP($A71,'Return Data'!$B$7:$R$526,4,0)</f>
        <v>7.8055000000000003</v>
      </c>
      <c r="D71" s="65">
        <f>VLOOKUP($A71,'Return Data'!$B$7:$R$526,10,0)</f>
        <v>15.079499999999999</v>
      </c>
      <c r="E71" s="66">
        <f t="shared" si="5"/>
        <v>2</v>
      </c>
      <c r="F71" s="65">
        <f>VLOOKUP($A71,'Return Data'!$B$7:$R$526,11,0)</f>
        <v>-6.6462000000000003</v>
      </c>
      <c r="G71" s="66">
        <f t="shared" si="6"/>
        <v>3</v>
      </c>
      <c r="H71" s="65">
        <f>VLOOKUP($A71,'Return Data'!$B$7:$R$526,12,0)</f>
        <v>0.55649999999999999</v>
      </c>
      <c r="I71" s="66">
        <f t="shared" si="7"/>
        <v>6</v>
      </c>
      <c r="J71" s="65">
        <f>VLOOKUP($A71,'Return Data'!$B$7:$R$526,13,0)</f>
        <v>-9.4184999999999999</v>
      </c>
      <c r="K71" s="66">
        <f t="shared" si="8"/>
        <v>17</v>
      </c>
      <c r="L71" s="65">
        <f>VLOOKUP($A71,'Return Data'!$B$7:$R$526,17,0)</f>
        <v>-10.730399999999999</v>
      </c>
      <c r="M71" s="66">
        <f t="shared" si="9"/>
        <v>50</v>
      </c>
      <c r="N71" s="65"/>
      <c r="O71" s="66"/>
      <c r="P71" s="65"/>
      <c r="Q71" s="66"/>
      <c r="R71" s="65">
        <f>VLOOKUP($A71,'Return Data'!$B$7:$R$526,16,0)</f>
        <v>-10.5268</v>
      </c>
      <c r="S71" s="67">
        <f t="shared" si="12"/>
        <v>59</v>
      </c>
    </row>
    <row r="72" spans="1:19" x14ac:dyDescent="0.3">
      <c r="A72" s="63" t="s">
        <v>330</v>
      </c>
      <c r="B72" s="64">
        <f>VLOOKUP($A72,'Return Data'!$B$7:$R$526,3,0)</f>
        <v>43999</v>
      </c>
      <c r="C72" s="65">
        <f>VLOOKUP($A72,'Return Data'!$B$7:$R$526,4,0)</f>
        <v>78.492699999999999</v>
      </c>
      <c r="D72" s="65">
        <f>VLOOKUP($A72,'Return Data'!$B$7:$R$526,10,0)</f>
        <v>6.9013</v>
      </c>
      <c r="E72" s="66">
        <f t="shared" si="5"/>
        <v>27</v>
      </c>
      <c r="F72" s="65">
        <f>VLOOKUP($A72,'Return Data'!$B$7:$R$526,11,0)</f>
        <v>-13.7578</v>
      </c>
      <c r="G72" s="66">
        <f t="shared" si="6"/>
        <v>19</v>
      </c>
      <c r="H72" s="65">
        <f>VLOOKUP($A72,'Return Data'!$B$7:$R$526,12,0)</f>
        <v>-3.3574000000000002</v>
      </c>
      <c r="I72" s="66">
        <f t="shared" si="7"/>
        <v>17</v>
      </c>
      <c r="J72" s="65">
        <f>VLOOKUP($A72,'Return Data'!$B$7:$R$526,13,0)</f>
        <v>-8.1791</v>
      </c>
      <c r="K72" s="66">
        <f t="shared" si="8"/>
        <v>14</v>
      </c>
      <c r="L72" s="65">
        <f>VLOOKUP($A72,'Return Data'!$B$7:$R$526,17,0)</f>
        <v>-3.9316</v>
      </c>
      <c r="M72" s="66">
        <f t="shared" si="9"/>
        <v>12</v>
      </c>
      <c r="N72" s="65">
        <f>VLOOKUP($A72,'Return Data'!$B$7:$R$526,14,0)</f>
        <v>-0.21199999999999999</v>
      </c>
      <c r="O72" s="66">
        <f t="shared" si="10"/>
        <v>17</v>
      </c>
      <c r="P72" s="65">
        <f>VLOOKUP($A72,'Return Data'!$B$7:$R$526,15,0)</f>
        <v>4.5242000000000004</v>
      </c>
      <c r="Q72" s="66">
        <f t="shared" si="11"/>
        <v>21</v>
      </c>
      <c r="R72" s="65">
        <f>VLOOKUP($A72,'Return Data'!$B$7:$R$526,16,0)</f>
        <v>9.1493000000000002</v>
      </c>
      <c r="S72" s="67">
        <f t="shared" si="12"/>
        <v>30</v>
      </c>
    </row>
    <row r="73" spans="1:19" x14ac:dyDescent="0.3">
      <c r="A73" s="63" t="s">
        <v>331</v>
      </c>
      <c r="B73" s="64">
        <f>VLOOKUP($A73,'Return Data'!$B$7:$R$526,3,0)</f>
        <v>43999</v>
      </c>
      <c r="C73" s="65">
        <f>VLOOKUP($A73,'Return Data'!$B$7:$R$526,4,0)</f>
        <v>128.09735144427299</v>
      </c>
      <c r="D73" s="65">
        <f>VLOOKUP($A73,'Return Data'!$B$7:$R$526,10,0)</f>
        <v>5.234</v>
      </c>
      <c r="E73" s="66">
        <f t="shared" ref="E73" si="13">RANK(D73,D$8:D$73,0)</f>
        <v>38</v>
      </c>
      <c r="F73" s="65">
        <f>VLOOKUP($A73,'Return Data'!$B$7:$R$526,11,0)</f>
        <v>-19.118400000000001</v>
      </c>
      <c r="G73" s="66">
        <f t="shared" ref="G73" si="14">RANK(F73,F$8:F$73,0)</f>
        <v>54</v>
      </c>
      <c r="H73" s="65">
        <f>VLOOKUP($A73,'Return Data'!$B$7:$R$526,12,0)</f>
        <v>-10.5525</v>
      </c>
      <c r="I73" s="66">
        <f t="shared" ref="I73" si="15">RANK(H73,H$8:H$73,0)</f>
        <v>48</v>
      </c>
      <c r="J73" s="65">
        <f>VLOOKUP($A73,'Return Data'!$B$7:$R$526,13,0)</f>
        <v>-16.8294</v>
      </c>
      <c r="K73" s="66">
        <f t="shared" ref="K73" si="16">RANK(J73,J$8:J$73,0)</f>
        <v>48</v>
      </c>
      <c r="L73" s="65">
        <f>VLOOKUP($A73,'Return Data'!$B$7:$R$526,17,0)</f>
        <v>-7.3011999999999997</v>
      </c>
      <c r="M73" s="66">
        <f t="shared" ref="M73" si="17">RANK(L73,L$8:L$73,0)</f>
        <v>32</v>
      </c>
      <c r="N73" s="65">
        <f>VLOOKUP($A73,'Return Data'!$B$7:$R$526,14,0)</f>
        <v>-2.1223999999999998</v>
      </c>
      <c r="O73" s="66">
        <f t="shared" ref="O73" si="18">RANK(N73,N$8:N$73,0)</f>
        <v>27</v>
      </c>
      <c r="P73" s="65">
        <f>VLOOKUP($A73,'Return Data'!$B$7:$R$526,15,0)</f>
        <v>4.0167999999999999</v>
      </c>
      <c r="Q73" s="66">
        <f t="shared" ref="Q73" si="19">RANK(P73,P$8:P$73,0)</f>
        <v>23</v>
      </c>
      <c r="R73" s="65">
        <f>VLOOKUP($A73,'Return Data'!$B$7:$R$526,16,0)</f>
        <v>15.9468</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5.7651530303030274</v>
      </c>
      <c r="E75" s="74"/>
      <c r="F75" s="75">
        <f>AVERAGE(F8:F73)</f>
        <v>-15.675951515151521</v>
      </c>
      <c r="G75" s="74"/>
      <c r="H75" s="75">
        <f>AVERAGE(H8:H73)</f>
        <v>-7.4476718749999975</v>
      </c>
      <c r="I75" s="74"/>
      <c r="J75" s="75">
        <f>AVERAGE(J8:J73)</f>
        <v>-13.7143703125</v>
      </c>
      <c r="K75" s="74"/>
      <c r="L75" s="75">
        <f>AVERAGE(L8:L73)</f>
        <v>-7.8391466666666654</v>
      </c>
      <c r="M75" s="74"/>
      <c r="N75" s="75">
        <f>AVERAGE(N8:N73)</f>
        <v>-2.174835294117647</v>
      </c>
      <c r="O75" s="74"/>
      <c r="P75" s="75">
        <f>AVERAGE(P8:P73)</f>
        <v>4.5340666666666669</v>
      </c>
      <c r="Q75" s="74"/>
      <c r="R75" s="75">
        <f>AVERAGE(R8:R73)</f>
        <v>4.933346969696971</v>
      </c>
      <c r="S75" s="76"/>
    </row>
    <row r="76" spans="1:19" x14ac:dyDescent="0.3">
      <c r="A76" s="73" t="s">
        <v>28</v>
      </c>
      <c r="B76" s="74"/>
      <c r="C76" s="74"/>
      <c r="D76" s="75">
        <f>MIN(D8:D73)</f>
        <v>-4.6388999999999996</v>
      </c>
      <c r="E76" s="74"/>
      <c r="F76" s="75">
        <f>MIN(F8:F73)</f>
        <v>-27.187799999999999</v>
      </c>
      <c r="G76" s="74"/>
      <c r="H76" s="75">
        <f>MIN(H8:H73)</f>
        <v>-21.196200000000001</v>
      </c>
      <c r="I76" s="74"/>
      <c r="J76" s="75">
        <f>MIN(J8:J73)</f>
        <v>-29.5014</v>
      </c>
      <c r="K76" s="74"/>
      <c r="L76" s="75">
        <f>MIN(L8:L73)</f>
        <v>-24.981999999999999</v>
      </c>
      <c r="M76" s="74"/>
      <c r="N76" s="75">
        <f>MIN(N8:N73)</f>
        <v>-16.216899999999999</v>
      </c>
      <c r="O76" s="74"/>
      <c r="P76" s="75">
        <f>MIN(P8:P73)</f>
        <v>-2.3376000000000001</v>
      </c>
      <c r="Q76" s="74"/>
      <c r="R76" s="75">
        <f>MIN(R8:R73)</f>
        <v>-20.342199999999998</v>
      </c>
      <c r="S76" s="76"/>
    </row>
    <row r="77" spans="1:19" ht="15" thickBot="1" x14ac:dyDescent="0.35">
      <c r="A77" s="77" t="s">
        <v>29</v>
      </c>
      <c r="B77" s="78"/>
      <c r="C77" s="78"/>
      <c r="D77" s="79">
        <f>MAX(D8:D73)</f>
        <v>26.241199999999999</v>
      </c>
      <c r="E77" s="78"/>
      <c r="F77" s="79">
        <f>MAX(F8:F73)</f>
        <v>-4.1394000000000002</v>
      </c>
      <c r="G77" s="78"/>
      <c r="H77" s="79">
        <f>MAX(H8:H73)</f>
        <v>5.6181000000000001</v>
      </c>
      <c r="I77" s="78"/>
      <c r="J77" s="79">
        <f>MAX(J8:J73)</f>
        <v>1.0349999999999999</v>
      </c>
      <c r="K77" s="78"/>
      <c r="L77" s="79">
        <f>MAX(L8:L73)</f>
        <v>5.8811999999999998</v>
      </c>
      <c r="M77" s="78"/>
      <c r="N77" s="79">
        <f>MAX(N8:N73)</f>
        <v>7.0697000000000001</v>
      </c>
      <c r="O77" s="78"/>
      <c r="P77" s="79">
        <f>MAX(P8:P73)</f>
        <v>10.3545</v>
      </c>
      <c r="Q77" s="78"/>
      <c r="R77" s="79">
        <f>MAX(R8:R73)</f>
        <v>22.363199999999999</v>
      </c>
      <c r="S77" s="80"/>
    </row>
    <row r="78" spans="1:19" x14ac:dyDescent="0.3">
      <c r="A78" s="113" t="s">
        <v>435</v>
      </c>
    </row>
    <row r="79" spans="1:19" x14ac:dyDescent="0.3">
      <c r="A79" s="14" t="s">
        <v>342</v>
      </c>
    </row>
  </sheetData>
  <sheetProtection algorithmName="SHA-512" hashValue="GNNCYPejqGUPnuLmrdKpFG6HNUI5u/sxRSTA/AdfM6xNIHYvdIsCIlBOgD8fYaTNuUpsu6Dz1mi4q6rW3tRcjQ==" saltValue="t0LMmDM/HTzpPwe0F9qcq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30" t="s">
        <v>349</v>
      </c>
    </row>
    <row r="3" spans="1:18" ht="15" thickBot="1" x14ac:dyDescent="0.35">
      <c r="A3" s="131"/>
      <c r="B3" s="135"/>
      <c r="C3" s="135"/>
      <c r="D3" s="136"/>
      <c r="E3" s="136"/>
      <c r="F3" s="136"/>
      <c r="G3" s="136"/>
      <c r="H3" s="136"/>
      <c r="I3" s="136"/>
      <c r="J3" s="136"/>
      <c r="K3" s="136"/>
      <c r="L3" s="110"/>
      <c r="M3" s="110"/>
      <c r="N3" s="110"/>
      <c r="O3" s="110"/>
      <c r="P3" s="26"/>
      <c r="Q3" s="27"/>
    </row>
    <row r="4" spans="1:18" ht="15" thickBot="1" x14ac:dyDescent="0.35">
      <c r="A4" s="26"/>
      <c r="B4" s="135"/>
      <c r="C4" s="135"/>
      <c r="D4" s="26"/>
      <c r="E4" s="26"/>
      <c r="F4" s="26"/>
      <c r="G4" s="26"/>
      <c r="H4" s="26"/>
      <c r="I4" s="26"/>
      <c r="J4" s="26"/>
      <c r="K4" s="26"/>
      <c r="L4" s="110"/>
      <c r="M4" s="110"/>
      <c r="N4" s="110"/>
      <c r="O4" s="110"/>
      <c r="P4" s="26"/>
      <c r="Q4" s="26"/>
    </row>
    <row r="5" spans="1:18" x14ac:dyDescent="0.3">
      <c r="A5" s="29" t="s">
        <v>348</v>
      </c>
      <c r="B5" s="128" t="s">
        <v>8</v>
      </c>
      <c r="C5" s="128" t="s">
        <v>9</v>
      </c>
      <c r="D5" s="134" t="s">
        <v>47</v>
      </c>
      <c r="E5" s="134"/>
      <c r="F5" s="134" t="s">
        <v>48</v>
      </c>
      <c r="G5" s="134"/>
      <c r="H5" s="134" t="s">
        <v>1</v>
      </c>
      <c r="I5" s="134"/>
      <c r="J5" s="134" t="s">
        <v>2</v>
      </c>
      <c r="K5" s="134"/>
      <c r="L5" s="134" t="s">
        <v>3</v>
      </c>
      <c r="M5" s="134"/>
      <c r="N5" s="134" t="s">
        <v>4</v>
      </c>
      <c r="O5" s="134"/>
      <c r="P5" s="132" t="s">
        <v>46</v>
      </c>
      <c r="Q5" s="133"/>
      <c r="R5" s="12"/>
    </row>
    <row r="6" spans="1:18" x14ac:dyDescent="0.3">
      <c r="A6" s="31" t="s">
        <v>7</v>
      </c>
      <c r="B6" s="129"/>
      <c r="C6" s="129"/>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379</v>
      </c>
      <c r="B8" s="64">
        <f>VLOOKUP($A8,'Return Data'!$B$7:$R$526,3,0)</f>
        <v>43999</v>
      </c>
      <c r="C8" s="65">
        <f>VLOOKUP($A8,'Return Data'!$B$7:$R$526,4,0)</f>
        <v>9.85</v>
      </c>
      <c r="D8" s="65">
        <f>VLOOKUP($A8,'Return Data'!$B$7:$R$526,8,0)</f>
        <v>-0.50509999999999999</v>
      </c>
      <c r="E8" s="66">
        <f>RANK(D8,D$8:D$10,0)</f>
        <v>2</v>
      </c>
      <c r="F8" s="65">
        <f>VLOOKUP($A8,'Return Data'!$B$7:$R$526,9,0)</f>
        <v>6.3715000000000002</v>
      </c>
      <c r="G8" s="66">
        <f t="shared" ref="G8" si="0">RANK(F8,F$8:F$10,0)</f>
        <v>3</v>
      </c>
      <c r="H8" s="65"/>
      <c r="I8" s="66"/>
      <c r="J8" s="65"/>
      <c r="K8" s="66"/>
      <c r="L8" s="65"/>
      <c r="M8" s="66"/>
      <c r="N8" s="65"/>
      <c r="O8" s="66"/>
      <c r="P8" s="65">
        <f>VLOOKUP($A8,'Return Data'!$B$7:$R$526,16,0)</f>
        <v>-1.5</v>
      </c>
      <c r="Q8" s="67">
        <f>RANK(P8,P$8:P$10,0)</f>
        <v>2</v>
      </c>
    </row>
    <row r="9" spans="1:18" x14ac:dyDescent="0.3">
      <c r="A9" s="63" t="s">
        <v>49</v>
      </c>
      <c r="B9" s="64">
        <f>VLOOKUP($A9,'Return Data'!$B$7:$R$526,3,0)</f>
        <v>43999</v>
      </c>
      <c r="C9" s="65">
        <f>VLOOKUP($A9,'Return Data'!$B$7:$R$526,4,0)</f>
        <v>9.39</v>
      </c>
      <c r="D9" s="65">
        <f>VLOOKUP($A9,'Return Data'!$B$7:$R$526,8,0)</f>
        <v>0.21340000000000001</v>
      </c>
      <c r="E9" s="66">
        <f t="shared" ref="E9:E10" si="1">RANK(D9,D$8:D$10,0)</f>
        <v>1</v>
      </c>
      <c r="F9" s="65">
        <f>VLOOKUP($A9,'Return Data'!$B$7:$R$526,9,0)</f>
        <v>8.8064999999999998</v>
      </c>
      <c r="G9" s="66">
        <f t="shared" ref="G9" si="2">RANK(F9,F$8:F$10,0)</f>
        <v>1</v>
      </c>
      <c r="H9" s="65">
        <f>VLOOKUP($A9,'Return Data'!$B$7:$R$526,10,0)</f>
        <v>11.3879</v>
      </c>
      <c r="I9" s="66">
        <f t="shared" ref="I9:O10" si="3">RANK(H9,H$8:H$10,0)</f>
        <v>1</v>
      </c>
      <c r="J9" s="65">
        <f>VLOOKUP($A9,'Return Data'!$B$7:$R$526,11,0)</f>
        <v>-10.4862</v>
      </c>
      <c r="K9" s="66">
        <f t="shared" si="3"/>
        <v>1</v>
      </c>
      <c r="L9" s="65">
        <f>VLOOKUP($A9,'Return Data'!$B$7:$R$526,12,0)</f>
        <v>-3.5933999999999999</v>
      </c>
      <c r="M9" s="66">
        <f t="shared" si="3"/>
        <v>1</v>
      </c>
      <c r="N9" s="65"/>
      <c r="O9" s="66"/>
      <c r="P9" s="65">
        <f>VLOOKUP($A9,'Return Data'!$B$7:$R$526,16,0)</f>
        <v>-6.1</v>
      </c>
      <c r="Q9" s="67">
        <f t="shared" ref="Q9:Q10" si="4">RANK(P9,P$8:P$10,0)</f>
        <v>3</v>
      </c>
    </row>
    <row r="10" spans="1:18" x14ac:dyDescent="0.3">
      <c r="A10" s="63" t="s">
        <v>50</v>
      </c>
      <c r="B10" s="64">
        <f>VLOOKUP($A10,'Return Data'!$B$7:$R$526,3,0)</f>
        <v>43999</v>
      </c>
      <c r="C10" s="65">
        <f>VLOOKUP($A10,'Return Data'!$B$7:$R$526,4,0)</f>
        <v>97.220799999999997</v>
      </c>
      <c r="D10" s="65">
        <f>VLOOKUP($A10,'Return Data'!$B$7:$R$526,8,0)</f>
        <v>-1.8096000000000001</v>
      </c>
      <c r="E10" s="66">
        <f t="shared" si="1"/>
        <v>3</v>
      </c>
      <c r="F10" s="65">
        <f>VLOOKUP($A10,'Return Data'!$B$7:$R$526,9,0)</f>
        <v>7.3087999999999997</v>
      </c>
      <c r="G10" s="66">
        <f t="shared" ref="G10" si="5">RANK(F10,F$8:F$10,0)</f>
        <v>2</v>
      </c>
      <c r="H10" s="65">
        <f>VLOOKUP($A10,'Return Data'!$B$7:$R$526,10,0)</f>
        <v>5.7432999999999996</v>
      </c>
      <c r="I10" s="66">
        <f t="shared" si="3"/>
        <v>2</v>
      </c>
      <c r="J10" s="65">
        <f>VLOOKUP($A10,'Return Data'!$B$7:$R$526,11,0)</f>
        <v>-18.512499999999999</v>
      </c>
      <c r="K10" s="66">
        <f t="shared" si="3"/>
        <v>2</v>
      </c>
      <c r="L10" s="65">
        <f>VLOOKUP($A10,'Return Data'!$B$7:$R$526,12,0)</f>
        <v>-8.1178000000000008</v>
      </c>
      <c r="M10" s="66">
        <f t="shared" si="3"/>
        <v>2</v>
      </c>
      <c r="N10" s="65">
        <f>VLOOKUP($A10,'Return Data'!$B$7:$R$526,13,0)</f>
        <v>-12.9832</v>
      </c>
      <c r="O10" s="66">
        <f t="shared" si="3"/>
        <v>1</v>
      </c>
      <c r="P10" s="65">
        <f>VLOOKUP($A10,'Return Data'!$B$7:$R$526,16,0)</f>
        <v>9.8483000000000001</v>
      </c>
      <c r="Q10" s="67">
        <f t="shared" si="4"/>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-0.70043333333333335</v>
      </c>
      <c r="E12" s="74"/>
      <c r="F12" s="75">
        <f>AVERAGE(F8:F10)</f>
        <v>7.4956000000000005</v>
      </c>
      <c r="G12" s="74"/>
      <c r="H12" s="75">
        <f>AVERAGE(H8:H10)</f>
        <v>8.5655999999999999</v>
      </c>
      <c r="I12" s="74"/>
      <c r="J12" s="75">
        <f>AVERAGE(J8:J10)</f>
        <v>-14.49935</v>
      </c>
      <c r="K12" s="74"/>
      <c r="L12" s="75">
        <f>AVERAGE(L8:L10)</f>
        <v>-5.8556000000000008</v>
      </c>
      <c r="M12" s="74"/>
      <c r="N12" s="75">
        <f>AVERAGE(N8:N10)</f>
        <v>-12.9832</v>
      </c>
      <c r="O12" s="74"/>
      <c r="P12" s="75">
        <f>AVERAGE(P8:P10)</f>
        <v>0.74943333333333351</v>
      </c>
      <c r="Q12" s="76"/>
    </row>
    <row r="13" spans="1:18" x14ac:dyDescent="0.3">
      <c r="A13" s="73" t="s">
        <v>28</v>
      </c>
      <c r="B13" s="74"/>
      <c r="C13" s="74"/>
      <c r="D13" s="75">
        <f>MIN(D8:D10)</f>
        <v>-1.8096000000000001</v>
      </c>
      <c r="E13" s="74"/>
      <c r="F13" s="75">
        <f>MIN(F8:F10)</f>
        <v>6.3715000000000002</v>
      </c>
      <c r="G13" s="74"/>
      <c r="H13" s="75">
        <f>MIN(H8:H10)</f>
        <v>5.7432999999999996</v>
      </c>
      <c r="I13" s="74"/>
      <c r="J13" s="75">
        <f>MIN(J8:J10)</f>
        <v>-18.512499999999999</v>
      </c>
      <c r="K13" s="74"/>
      <c r="L13" s="75">
        <f>MIN(L8:L10)</f>
        <v>-8.1178000000000008</v>
      </c>
      <c r="M13" s="74"/>
      <c r="N13" s="75">
        <f>MIN(N8:N10)</f>
        <v>-12.9832</v>
      </c>
      <c r="O13" s="74"/>
      <c r="P13" s="75">
        <f>MIN(P8:P10)</f>
        <v>-6.1</v>
      </c>
      <c r="Q13" s="76"/>
    </row>
    <row r="14" spans="1:18" ht="15" thickBot="1" x14ac:dyDescent="0.35">
      <c r="A14" s="77" t="s">
        <v>29</v>
      </c>
      <c r="B14" s="78"/>
      <c r="C14" s="78"/>
      <c r="D14" s="79">
        <f>MAX(D8:D10)</f>
        <v>0.21340000000000001</v>
      </c>
      <c r="E14" s="78"/>
      <c r="F14" s="79">
        <f>MAX(F8:F10)</f>
        <v>8.8064999999999998</v>
      </c>
      <c r="G14" s="78"/>
      <c r="H14" s="79">
        <f>MAX(H8:H10)</f>
        <v>11.3879</v>
      </c>
      <c r="I14" s="78"/>
      <c r="J14" s="79">
        <f>MAX(J8:J10)</f>
        <v>-10.4862</v>
      </c>
      <c r="K14" s="78"/>
      <c r="L14" s="79">
        <f>MAX(L8:L10)</f>
        <v>-3.5933999999999999</v>
      </c>
      <c r="M14" s="78"/>
      <c r="N14" s="79">
        <f>MAX(N8:N10)</f>
        <v>-12.9832</v>
      </c>
      <c r="O14" s="78"/>
      <c r="P14" s="79">
        <f>MAX(P8:P10)</f>
        <v>9.8483000000000001</v>
      </c>
      <c r="Q14" s="80"/>
    </row>
    <row r="15" spans="1:18" x14ac:dyDescent="0.3">
      <c r="A15" s="113" t="s">
        <v>435</v>
      </c>
    </row>
    <row r="16" spans="1:18" x14ac:dyDescent="0.3">
      <c r="A16" s="14" t="s">
        <v>342</v>
      </c>
    </row>
    <row r="17" spans="1:1" x14ac:dyDescent="0.3">
      <c r="A17" s="113"/>
    </row>
    <row r="18" spans="1:1" ht="15" customHeight="1" x14ac:dyDescent="0.3"/>
  </sheetData>
  <sheetProtection algorithmName="SHA-512" hashValue="hexKem0YsH2f1oFAOGtUjqm7ODtTdi/9EPQglEE2SEJmfQ/ZBMTNrvaVWm281OdzKhaHT8aUgPBj5nCszQJgfQ==" saltValue="lRW5zuHxhtpx2uZCS2itD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30" t="s">
        <v>349</v>
      </c>
    </row>
    <row r="3" spans="1:17" ht="15" thickBot="1" x14ac:dyDescent="0.35">
      <c r="A3" s="131"/>
      <c r="B3" s="135"/>
      <c r="C3" s="135"/>
      <c r="D3" s="136"/>
      <c r="E3" s="136"/>
      <c r="F3" s="136"/>
      <c r="G3" s="136"/>
      <c r="H3" s="136"/>
      <c r="I3" s="136"/>
      <c r="J3" s="136"/>
      <c r="K3" s="136"/>
      <c r="L3" s="26"/>
      <c r="M3" s="27"/>
    </row>
    <row r="4" spans="1:17" ht="15" thickBot="1" x14ac:dyDescent="0.35">
      <c r="A4" s="26"/>
      <c r="B4" s="135"/>
      <c r="C4" s="135"/>
      <c r="D4" s="26"/>
      <c r="E4" s="26"/>
      <c r="F4" s="26"/>
      <c r="G4" s="26"/>
      <c r="H4" s="26"/>
      <c r="I4" s="26"/>
      <c r="J4" s="26"/>
      <c r="K4" s="26"/>
      <c r="L4" s="26"/>
      <c r="M4" s="26"/>
    </row>
    <row r="5" spans="1:17" x14ac:dyDescent="0.3">
      <c r="A5" s="29" t="s">
        <v>347</v>
      </c>
      <c r="B5" s="128" t="s">
        <v>8</v>
      </c>
      <c r="C5" s="128" t="s">
        <v>9</v>
      </c>
      <c r="D5" s="134" t="s">
        <v>47</v>
      </c>
      <c r="E5" s="134"/>
      <c r="F5" s="134" t="s">
        <v>48</v>
      </c>
      <c r="G5" s="134"/>
      <c r="H5" s="134" t="s">
        <v>1</v>
      </c>
      <c r="I5" s="134"/>
      <c r="J5" s="134" t="s">
        <v>2</v>
      </c>
      <c r="K5" s="134"/>
      <c r="L5" s="134" t="s">
        <v>3</v>
      </c>
      <c r="M5" s="134"/>
      <c r="N5" s="134" t="s">
        <v>4</v>
      </c>
      <c r="O5" s="134"/>
      <c r="P5" s="132" t="s">
        <v>46</v>
      </c>
      <c r="Q5" s="133"/>
    </row>
    <row r="6" spans="1:17" x14ac:dyDescent="0.3">
      <c r="A6" s="31" t="s">
        <v>7</v>
      </c>
      <c r="B6" s="129"/>
      <c r="C6" s="129"/>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381</v>
      </c>
      <c r="B8" s="64">
        <f>VLOOKUP($A8,'Return Data'!$B$7:$R$526,3,0)</f>
        <v>43999</v>
      </c>
      <c r="C8" s="65">
        <f>VLOOKUP($A8,'Return Data'!$B$7:$R$526,4,0)</f>
        <v>9.7899999999999991</v>
      </c>
      <c r="D8" s="65">
        <f>VLOOKUP($A8,'Return Data'!$B$7:$R$526,8,0)</f>
        <v>-0.60909999999999997</v>
      </c>
      <c r="E8" s="66">
        <f>RANK(D8,D$8:D$10,0)</f>
        <v>2</v>
      </c>
      <c r="F8" s="65">
        <f>VLOOKUP($A8,'Return Data'!$B$7:$R$526,9,0)</f>
        <v>6.1821999999999999</v>
      </c>
      <c r="G8" s="66">
        <f t="shared" ref="G8:G10" si="0">RANK(F8,F$8:F$10,0)</f>
        <v>3</v>
      </c>
      <c r="H8" s="65"/>
      <c r="I8" s="66"/>
      <c r="J8" s="65"/>
      <c r="K8" s="66"/>
      <c r="L8" s="65"/>
      <c r="M8" s="66"/>
      <c r="N8" s="65"/>
      <c r="O8" s="66"/>
      <c r="P8" s="65">
        <f>VLOOKUP($A8,'Return Data'!$B$7:$R$526,16,0)</f>
        <v>-2.1</v>
      </c>
      <c r="Q8" s="67">
        <f>RANK(P8,P$8:P$10,0)</f>
        <v>2</v>
      </c>
    </row>
    <row r="9" spans="1:17" x14ac:dyDescent="0.3">
      <c r="A9" s="63" t="s">
        <v>51</v>
      </c>
      <c r="B9" s="64">
        <f>VLOOKUP($A9,'Return Data'!$B$7:$R$526,3,0)</f>
        <v>43999</v>
      </c>
      <c r="C9" s="65">
        <f>VLOOKUP($A9,'Return Data'!$B$7:$R$526,4,0)</f>
        <v>9.34</v>
      </c>
      <c r="D9" s="65">
        <f>VLOOKUP($A9,'Return Data'!$B$7:$R$526,8,0)</f>
        <v>0.1072</v>
      </c>
      <c r="E9" s="66">
        <f t="shared" ref="E9:E10" si="1">RANK(D9,D$8:D$10,0)</f>
        <v>1</v>
      </c>
      <c r="F9" s="65">
        <f>VLOOKUP($A9,'Return Data'!$B$7:$R$526,9,0)</f>
        <v>8.6046999999999993</v>
      </c>
      <c r="G9" s="66">
        <f t="shared" si="0"/>
        <v>1</v>
      </c>
      <c r="H9" s="65">
        <f>VLOOKUP($A9,'Return Data'!$B$7:$R$526,10,0)</f>
        <v>11.1905</v>
      </c>
      <c r="I9" s="66">
        <f t="shared" ref="I9:O10" si="2">RANK(H9,H$8:H$10,0)</f>
        <v>1</v>
      </c>
      <c r="J9" s="65">
        <f>VLOOKUP($A9,'Return Data'!$B$7:$R$526,11,0)</f>
        <v>-10.7075</v>
      </c>
      <c r="K9" s="66">
        <f t="shared" si="2"/>
        <v>1</v>
      </c>
      <c r="L9" s="65">
        <f>VLOOKUP($A9,'Return Data'!$B$7:$R$526,12,0)</f>
        <v>-4.0082000000000004</v>
      </c>
      <c r="M9" s="66">
        <f t="shared" si="2"/>
        <v>1</v>
      </c>
      <c r="N9" s="65"/>
      <c r="O9" s="66"/>
      <c r="P9" s="65">
        <f>VLOOKUP($A9,'Return Data'!$B$7:$R$526,16,0)</f>
        <v>-6.6</v>
      </c>
      <c r="Q9" s="67">
        <f t="shared" ref="Q9:Q10" si="3">RANK(P9,P$8:P$10,0)</f>
        <v>3</v>
      </c>
    </row>
    <row r="10" spans="1:17" x14ac:dyDescent="0.3">
      <c r="A10" s="63" t="s">
        <v>52</v>
      </c>
      <c r="B10" s="64">
        <f>VLOOKUP($A10,'Return Data'!$B$7:$R$526,3,0)</f>
        <v>43999</v>
      </c>
      <c r="C10" s="65">
        <f>VLOOKUP($A10,'Return Data'!$B$7:$R$526,4,0)</f>
        <v>405.26038831570798</v>
      </c>
      <c r="D10" s="65">
        <f>VLOOKUP($A10,'Return Data'!$B$7:$R$526,8,0)</f>
        <v>-1.8429</v>
      </c>
      <c r="E10" s="66">
        <f t="shared" si="1"/>
        <v>3</v>
      </c>
      <c r="F10" s="65">
        <f>VLOOKUP($A10,'Return Data'!$B$7:$R$526,9,0)</f>
        <v>7.2230999999999996</v>
      </c>
      <c r="G10" s="66">
        <f t="shared" si="0"/>
        <v>2</v>
      </c>
      <c r="H10" s="65">
        <f>VLOOKUP($A10,'Return Data'!$B$7:$R$526,10,0)</f>
        <v>5.5175000000000001</v>
      </c>
      <c r="I10" s="66">
        <f t="shared" si="2"/>
        <v>2</v>
      </c>
      <c r="J10" s="65">
        <f>VLOOKUP($A10,'Return Data'!$B$7:$R$526,11,0)</f>
        <v>-18.8521</v>
      </c>
      <c r="K10" s="66">
        <f t="shared" si="2"/>
        <v>2</v>
      </c>
      <c r="L10" s="65">
        <f>VLOOKUP($A10,'Return Data'!$B$7:$R$526,12,0)</f>
        <v>-8.6781000000000006</v>
      </c>
      <c r="M10" s="66">
        <f t="shared" si="2"/>
        <v>2</v>
      </c>
      <c r="N10" s="65">
        <f>VLOOKUP($A10,'Return Data'!$B$7:$R$526,13,0)</f>
        <v>-13.684200000000001</v>
      </c>
      <c r="O10" s="66">
        <f t="shared" si="2"/>
        <v>1</v>
      </c>
      <c r="P10" s="65">
        <f>VLOOKUP($A10,'Return Data'!$B$7:$R$526,16,0)</f>
        <v>13.3803</v>
      </c>
      <c r="Q10" s="67">
        <f t="shared" si="3"/>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-0.78160000000000007</v>
      </c>
      <c r="E12" s="74"/>
      <c r="F12" s="75">
        <f>AVERAGE(F8:F10)</f>
        <v>7.336666666666666</v>
      </c>
      <c r="G12" s="74"/>
      <c r="H12" s="75">
        <f>AVERAGE(H8:H10)</f>
        <v>8.3539999999999992</v>
      </c>
      <c r="I12" s="74"/>
      <c r="J12" s="75">
        <f>AVERAGE(J8:J10)</f>
        <v>-14.7798</v>
      </c>
      <c r="K12" s="74"/>
      <c r="L12" s="75">
        <f>AVERAGE(L8:L10)</f>
        <v>-6.3431500000000005</v>
      </c>
      <c r="M12" s="74"/>
      <c r="N12" s="75">
        <f>AVERAGE(N8:N10)</f>
        <v>-13.684200000000001</v>
      </c>
      <c r="O12" s="74"/>
      <c r="P12" s="75">
        <f>AVERAGE(P8:P10)</f>
        <v>1.5601000000000003</v>
      </c>
      <c r="Q12" s="76"/>
    </row>
    <row r="13" spans="1:17" x14ac:dyDescent="0.3">
      <c r="A13" s="73" t="s">
        <v>28</v>
      </c>
      <c r="B13" s="74"/>
      <c r="C13" s="74"/>
      <c r="D13" s="75">
        <f>MIN(D8:D10)</f>
        <v>-1.8429</v>
      </c>
      <c r="E13" s="74"/>
      <c r="F13" s="75">
        <f>MIN(F8:F10)</f>
        <v>6.1821999999999999</v>
      </c>
      <c r="G13" s="74"/>
      <c r="H13" s="75">
        <f>MIN(H8:H10)</f>
        <v>5.5175000000000001</v>
      </c>
      <c r="I13" s="74"/>
      <c r="J13" s="75">
        <f>MIN(J8:J10)</f>
        <v>-18.8521</v>
      </c>
      <c r="K13" s="74"/>
      <c r="L13" s="75">
        <f>MIN(L8:L10)</f>
        <v>-8.6781000000000006</v>
      </c>
      <c r="M13" s="74"/>
      <c r="N13" s="75">
        <f>MIN(N8:N10)</f>
        <v>-13.684200000000001</v>
      </c>
      <c r="O13" s="74"/>
      <c r="P13" s="75">
        <f>MIN(P8:P10)</f>
        <v>-6.6</v>
      </c>
      <c r="Q13" s="76"/>
    </row>
    <row r="14" spans="1:17" ht="15" thickBot="1" x14ac:dyDescent="0.35">
      <c r="A14" s="77" t="s">
        <v>29</v>
      </c>
      <c r="B14" s="78"/>
      <c r="C14" s="78"/>
      <c r="D14" s="79">
        <f>MAX(D8:D10)</f>
        <v>0.1072</v>
      </c>
      <c r="E14" s="78"/>
      <c r="F14" s="79">
        <f>MAX(F8:F10)</f>
        <v>8.6046999999999993</v>
      </c>
      <c r="G14" s="78"/>
      <c r="H14" s="79">
        <f>MAX(H8:H10)</f>
        <v>11.1905</v>
      </c>
      <c r="I14" s="78"/>
      <c r="J14" s="79">
        <f>MAX(J8:J10)</f>
        <v>-10.7075</v>
      </c>
      <c r="K14" s="78"/>
      <c r="L14" s="79">
        <f>MAX(L8:L10)</f>
        <v>-4.0082000000000004</v>
      </c>
      <c r="M14" s="78"/>
      <c r="N14" s="79">
        <f>MAX(N8:N10)</f>
        <v>-13.684200000000001</v>
      </c>
      <c r="O14" s="78"/>
      <c r="P14" s="79">
        <f>MAX(P8:P10)</f>
        <v>13.3803</v>
      </c>
      <c r="Q14" s="80"/>
    </row>
    <row r="15" spans="1:17" x14ac:dyDescent="0.3">
      <c r="A15" s="113" t="s">
        <v>435</v>
      </c>
    </row>
    <row r="16" spans="1:17" x14ac:dyDescent="0.3">
      <c r="A16" s="14" t="s">
        <v>342</v>
      </c>
    </row>
  </sheetData>
  <sheetProtection algorithmName="SHA-512" hashValue="7c+s8rTxt44z1zHxCAblN37ESuRMNBwewgrjJh4UwB3vhNAXvS5a2CJJC2hPl5tkoClh2X/L4Dp2OCrRO8JtVw==" saltValue="Wxsc1uNemsY55vypIdWsCA=="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7.4414062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30" t="s">
        <v>349</v>
      </c>
    </row>
    <row r="3" spans="1:19" ht="15" thickBot="1" x14ac:dyDescent="0.35">
      <c r="A3" s="131"/>
    </row>
    <row r="4" spans="1:19" ht="15" thickBot="1" x14ac:dyDescent="0.35"/>
    <row r="5" spans="1:19" x14ac:dyDescent="0.3">
      <c r="A5" s="29" t="s">
        <v>350</v>
      </c>
      <c r="B5" s="128" t="s">
        <v>8</v>
      </c>
      <c r="C5" s="128" t="s">
        <v>9</v>
      </c>
      <c r="D5" s="134" t="s">
        <v>48</v>
      </c>
      <c r="E5" s="134"/>
      <c r="F5" s="134" t="s">
        <v>1</v>
      </c>
      <c r="G5" s="134"/>
      <c r="H5" s="134" t="s">
        <v>2</v>
      </c>
      <c r="I5" s="134"/>
      <c r="J5" s="134" t="s">
        <v>3</v>
      </c>
      <c r="K5" s="134"/>
      <c r="L5" s="134" t="s">
        <v>4</v>
      </c>
      <c r="M5" s="134"/>
      <c r="N5" s="134" t="s">
        <v>384</v>
      </c>
      <c r="O5" s="134"/>
      <c r="P5" s="134" t="s">
        <v>5</v>
      </c>
      <c r="Q5" s="134"/>
      <c r="R5" s="134" t="s">
        <v>46</v>
      </c>
      <c r="S5" s="137"/>
    </row>
    <row r="6" spans="1:19" x14ac:dyDescent="0.3">
      <c r="A6" s="17" t="s">
        <v>7</v>
      </c>
      <c r="B6" s="129"/>
      <c r="C6" s="129"/>
      <c r="D6" s="13" t="s">
        <v>0</v>
      </c>
      <c r="E6" s="13" t="s">
        <v>10</v>
      </c>
      <c r="F6" s="13" t="s">
        <v>0</v>
      </c>
      <c r="G6" s="13" t="s">
        <v>10</v>
      </c>
      <c r="H6" s="13" t="s">
        <v>0</v>
      </c>
      <c r="I6" s="13" t="s">
        <v>10</v>
      </c>
      <c r="J6" s="13" t="s">
        <v>0</v>
      </c>
      <c r="K6" s="13" t="s">
        <v>10</v>
      </c>
      <c r="L6" s="57" t="s">
        <v>432</v>
      </c>
      <c r="M6" s="57" t="s">
        <v>10</v>
      </c>
      <c r="N6" s="57" t="s">
        <v>433</v>
      </c>
      <c r="O6" s="57" t="s">
        <v>10</v>
      </c>
      <c r="P6" s="57" t="s">
        <v>433</v>
      </c>
      <c r="Q6" s="57" t="s">
        <v>10</v>
      </c>
      <c r="R6" s="13" t="s">
        <v>433</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Data'!$B$7:$R$526,3,0)</f>
        <v>43999</v>
      </c>
      <c r="C8" s="65">
        <f>VLOOKUP($A8,'Return Data'!$B$7:$R$526,4,0)</f>
        <v>33.588500000000003</v>
      </c>
      <c r="D8" s="65">
        <f>VLOOKUP($A8,'Return Data'!$B$7:$R$526,9,0)</f>
        <v>20.995200000000001</v>
      </c>
      <c r="E8" s="66">
        <f t="shared" ref="E8:E37" si="0">RANK(D8,D$8:D$37,0)</f>
        <v>1</v>
      </c>
      <c r="F8" s="65">
        <f>VLOOKUP($A8,'Return Data'!$B$7:$R$526,10,0)</f>
        <v>10.509600000000001</v>
      </c>
      <c r="G8" s="66">
        <f t="shared" ref="G8:G37" si="1">RANK(F8,F$8:F$37,0)</f>
        <v>21</v>
      </c>
      <c r="H8" s="65">
        <f>VLOOKUP($A8,'Return Data'!$B$7:$R$526,11,0)</f>
        <v>8.6349</v>
      </c>
      <c r="I8" s="66">
        <f t="shared" ref="I8:I35" si="2">RANK(H8,H$8:H$37,0)</f>
        <v>21</v>
      </c>
      <c r="J8" s="65">
        <f>VLOOKUP($A8,'Return Data'!$B$7:$R$526,12,0)</f>
        <v>-3.4285000000000001</v>
      </c>
      <c r="K8" s="66">
        <f>RANK(J8,J$8:J$37,0)</f>
        <v>28</v>
      </c>
      <c r="L8" s="65">
        <f>VLOOKUP($A8,'Return Data'!$B$7:$R$526,13,0)</f>
        <v>0.71950000000000003</v>
      </c>
      <c r="M8" s="66">
        <f>RANK(L8,L$8:L$37,0)</f>
        <v>27</v>
      </c>
      <c r="N8" s="65">
        <f>VLOOKUP($A8,'Return Data'!$B$7:$R$526,17,0)</f>
        <v>4.5959000000000003</v>
      </c>
      <c r="O8" s="66">
        <f>RANK(N8,N$8:N$37,0)</f>
        <v>24</v>
      </c>
      <c r="P8" s="65">
        <f>VLOOKUP($A8,'Return Data'!$B$7:$R$526,14,0)</f>
        <v>2.8479000000000001</v>
      </c>
      <c r="Q8" s="66">
        <f>RANK(P8,P$8:P$37,0)</f>
        <v>25</v>
      </c>
      <c r="R8" s="65">
        <f>VLOOKUP($A8,'Return Data'!$B$7:$R$526,16,0)</f>
        <v>7.6083999999999996</v>
      </c>
      <c r="S8" s="67">
        <f t="shared" ref="S8:S37" si="3">RANK(R8,R$8:R$37,0)</f>
        <v>24</v>
      </c>
    </row>
    <row r="9" spans="1:19" x14ac:dyDescent="0.3">
      <c r="A9" s="82" t="s">
        <v>54</v>
      </c>
      <c r="B9" s="64">
        <f>VLOOKUP($A9,'Return Data'!$B$7:$R$526,3,0)</f>
        <v>43999</v>
      </c>
      <c r="C9" s="65">
        <f>VLOOKUP($A9,'Return Data'!$B$7:$R$526,4,0)</f>
        <v>1.4522999999999999</v>
      </c>
      <c r="D9" s="65">
        <f>VLOOKUP($A9,'Return Data'!$B$7:$R$526,9,0)</f>
        <v>0</v>
      </c>
      <c r="E9" s="66">
        <f t="shared" si="0"/>
        <v>29</v>
      </c>
      <c r="F9" s="65">
        <f>VLOOKUP($A9,'Return Data'!$B$7:$R$526,10,0)</f>
        <v>-103.4559</v>
      </c>
      <c r="G9" s="66">
        <f t="shared" si="1"/>
        <v>30</v>
      </c>
      <c r="H9" s="65">
        <f>VLOOKUP($A9,'Return Data'!$B$7:$R$526,11,0)</f>
        <v>-48.601399999999998</v>
      </c>
      <c r="I9" s="66">
        <f t="shared" si="2"/>
        <v>29</v>
      </c>
      <c r="J9" s="65"/>
      <c r="K9" s="66"/>
      <c r="L9" s="65"/>
      <c r="M9" s="66"/>
      <c r="N9" s="65"/>
      <c r="O9" s="66"/>
      <c r="P9" s="65"/>
      <c r="Q9" s="66"/>
      <c r="R9" s="65">
        <f>VLOOKUP($A9,'Return Data'!$B$7:$R$526,16,0)</f>
        <v>-42.623899999999999</v>
      </c>
      <c r="S9" s="67">
        <f t="shared" si="3"/>
        <v>30</v>
      </c>
    </row>
    <row r="10" spans="1:19" x14ac:dyDescent="0.3">
      <c r="A10" s="82" t="s">
        <v>55</v>
      </c>
      <c r="B10" s="64">
        <f>VLOOKUP($A10,'Return Data'!$B$7:$R$526,3,0)</f>
        <v>43999</v>
      </c>
      <c r="C10" s="65">
        <f>VLOOKUP($A10,'Return Data'!$B$7:$R$526,4,0)</f>
        <v>23.637799999999999</v>
      </c>
      <c r="D10" s="65">
        <f>VLOOKUP($A10,'Return Data'!$B$7:$R$526,9,0)</f>
        <v>14.7559</v>
      </c>
      <c r="E10" s="66">
        <f t="shared" si="0"/>
        <v>4</v>
      </c>
      <c r="F10" s="65">
        <f>VLOOKUP($A10,'Return Data'!$B$7:$R$526,10,0)</f>
        <v>20.127500000000001</v>
      </c>
      <c r="G10" s="66">
        <f t="shared" si="1"/>
        <v>5</v>
      </c>
      <c r="H10" s="65">
        <f>VLOOKUP($A10,'Return Data'!$B$7:$R$526,11,0)</f>
        <v>17.241900000000001</v>
      </c>
      <c r="I10" s="66">
        <f t="shared" si="2"/>
        <v>3</v>
      </c>
      <c r="J10" s="65">
        <f>VLOOKUP($A10,'Return Data'!$B$7:$R$526,12,0)</f>
        <v>13.3499</v>
      </c>
      <c r="K10" s="66">
        <f t="shared" ref="K10:K35" si="4">RANK(J10,J$8:J$37,0)</f>
        <v>4</v>
      </c>
      <c r="L10" s="65">
        <f>VLOOKUP($A10,'Return Data'!$B$7:$R$526,13,0)</f>
        <v>12.938700000000001</v>
      </c>
      <c r="M10" s="66">
        <f t="shared" ref="M10:M35" si="5">RANK(L10,L$8:L$37,0)</f>
        <v>5</v>
      </c>
      <c r="N10" s="65">
        <f>VLOOKUP($A10,'Return Data'!$B$7:$R$526,17,0)</f>
        <v>12.6218</v>
      </c>
      <c r="O10" s="66">
        <f t="shared" ref="O10:O22" si="6">RANK(N10,N$8:N$37,0)</f>
        <v>5</v>
      </c>
      <c r="P10" s="65">
        <f>VLOOKUP($A10,'Return Data'!$B$7:$R$526,14,0)</f>
        <v>8.8695000000000004</v>
      </c>
      <c r="Q10" s="66">
        <f t="shared" ref="Q10:Q22" si="7">RANK(P10,P$8:P$37,0)</f>
        <v>4</v>
      </c>
      <c r="R10" s="65">
        <f>VLOOKUP($A10,'Return Data'!$B$7:$R$526,16,0)</f>
        <v>9.9395000000000007</v>
      </c>
      <c r="S10" s="67">
        <f t="shared" si="3"/>
        <v>4</v>
      </c>
    </row>
    <row r="11" spans="1:19" x14ac:dyDescent="0.3">
      <c r="A11" s="82" t="s">
        <v>56</v>
      </c>
      <c r="B11" s="64">
        <f>VLOOKUP($A11,'Return Data'!$B$7:$R$526,3,0)</f>
        <v>43999</v>
      </c>
      <c r="C11" s="65">
        <f>VLOOKUP($A11,'Return Data'!$B$7:$R$526,4,0)</f>
        <v>18.2501</v>
      </c>
      <c r="D11" s="65">
        <f>VLOOKUP($A11,'Return Data'!$B$7:$R$526,9,0)</f>
        <v>-7.5361000000000002</v>
      </c>
      <c r="E11" s="66">
        <f t="shared" si="0"/>
        <v>30</v>
      </c>
      <c r="F11" s="65">
        <f>VLOOKUP($A11,'Return Data'!$B$7:$R$526,10,0)</f>
        <v>8.2756000000000007</v>
      </c>
      <c r="G11" s="66">
        <f t="shared" si="1"/>
        <v>25</v>
      </c>
      <c r="H11" s="65">
        <f>VLOOKUP($A11,'Return Data'!$B$7:$R$526,11,0)</f>
        <v>10.7995</v>
      </c>
      <c r="I11" s="66">
        <f t="shared" si="2"/>
        <v>19</v>
      </c>
      <c r="J11" s="65">
        <f>VLOOKUP($A11,'Return Data'!$B$7:$R$526,12,0)</f>
        <v>7.8441999999999998</v>
      </c>
      <c r="K11" s="66">
        <f t="shared" si="4"/>
        <v>20</v>
      </c>
      <c r="L11" s="65">
        <f>VLOOKUP($A11,'Return Data'!$B$7:$R$526,13,0)</f>
        <v>8.2652999999999999</v>
      </c>
      <c r="M11" s="66">
        <f t="shared" si="5"/>
        <v>20</v>
      </c>
      <c r="N11" s="65">
        <f>VLOOKUP($A11,'Return Data'!$B$7:$R$526,17,0)</f>
        <v>3.5825</v>
      </c>
      <c r="O11" s="66">
        <f t="shared" si="6"/>
        <v>25</v>
      </c>
      <c r="P11" s="65">
        <f>VLOOKUP($A11,'Return Data'!$B$7:$R$526,14,0)</f>
        <v>3.3353000000000002</v>
      </c>
      <c r="Q11" s="66">
        <f t="shared" si="7"/>
        <v>24</v>
      </c>
      <c r="R11" s="65">
        <f>VLOOKUP($A11,'Return Data'!$B$7:$R$526,16,0)</f>
        <v>7.6467000000000001</v>
      </c>
      <c r="S11" s="67">
        <f t="shared" si="3"/>
        <v>23</v>
      </c>
    </row>
    <row r="12" spans="1:19" x14ac:dyDescent="0.3">
      <c r="A12" s="82" t="s">
        <v>57</v>
      </c>
      <c r="B12" s="64">
        <f>VLOOKUP($A12,'Return Data'!$B$7:$R$526,3,0)</f>
        <v>43999</v>
      </c>
      <c r="C12" s="65">
        <f>VLOOKUP($A12,'Return Data'!$B$7:$R$526,4,0)</f>
        <v>37.218499999999999</v>
      </c>
      <c r="D12" s="65">
        <f>VLOOKUP($A12,'Return Data'!$B$7:$R$526,9,0)</f>
        <v>7.7027000000000001</v>
      </c>
      <c r="E12" s="66">
        <f t="shared" si="0"/>
        <v>23</v>
      </c>
      <c r="F12" s="65">
        <f>VLOOKUP($A12,'Return Data'!$B$7:$R$526,10,0)</f>
        <v>16.680800000000001</v>
      </c>
      <c r="G12" s="66">
        <f t="shared" si="1"/>
        <v>11</v>
      </c>
      <c r="H12" s="65">
        <f>VLOOKUP($A12,'Return Data'!$B$7:$R$526,11,0)</f>
        <v>15.1112</v>
      </c>
      <c r="I12" s="66">
        <f t="shared" si="2"/>
        <v>10</v>
      </c>
      <c r="J12" s="65">
        <f>VLOOKUP($A12,'Return Data'!$B$7:$R$526,12,0)</f>
        <v>11.4857</v>
      </c>
      <c r="K12" s="66">
        <f t="shared" si="4"/>
        <v>9</v>
      </c>
      <c r="L12" s="65">
        <f>VLOOKUP($A12,'Return Data'!$B$7:$R$526,13,0)</f>
        <v>10.526</v>
      </c>
      <c r="M12" s="66">
        <f t="shared" si="5"/>
        <v>15</v>
      </c>
      <c r="N12" s="65">
        <f>VLOOKUP($A12,'Return Data'!$B$7:$R$526,17,0)</f>
        <v>10.341100000000001</v>
      </c>
      <c r="O12" s="66">
        <f t="shared" si="6"/>
        <v>16</v>
      </c>
      <c r="P12" s="65">
        <f>VLOOKUP($A12,'Return Data'!$B$7:$R$526,14,0)</f>
        <v>7.2946</v>
      </c>
      <c r="Q12" s="66">
        <f t="shared" si="7"/>
        <v>13</v>
      </c>
      <c r="R12" s="65">
        <f>VLOOKUP($A12,'Return Data'!$B$7:$R$526,16,0)</f>
        <v>9.2838999999999992</v>
      </c>
      <c r="S12" s="67">
        <f t="shared" si="3"/>
        <v>13</v>
      </c>
    </row>
    <row r="13" spans="1:19" x14ac:dyDescent="0.3">
      <c r="A13" s="82" t="s">
        <v>58</v>
      </c>
      <c r="B13" s="64">
        <f>VLOOKUP($A13,'Return Data'!$B$7:$R$526,3,0)</f>
        <v>43999</v>
      </c>
      <c r="C13" s="65">
        <f>VLOOKUP($A13,'Return Data'!$B$7:$R$526,4,0)</f>
        <v>24.418299999999999</v>
      </c>
      <c r="D13" s="65">
        <f>VLOOKUP($A13,'Return Data'!$B$7:$R$526,9,0)</f>
        <v>12.436199999999999</v>
      </c>
      <c r="E13" s="66">
        <f t="shared" si="0"/>
        <v>10</v>
      </c>
      <c r="F13" s="65">
        <f>VLOOKUP($A13,'Return Data'!$B$7:$R$526,10,0)</f>
        <v>18.824200000000001</v>
      </c>
      <c r="G13" s="66">
        <f t="shared" si="1"/>
        <v>7</v>
      </c>
      <c r="H13" s="65">
        <f>VLOOKUP($A13,'Return Data'!$B$7:$R$526,11,0)</f>
        <v>14.964700000000001</v>
      </c>
      <c r="I13" s="66">
        <f t="shared" si="2"/>
        <v>11</v>
      </c>
      <c r="J13" s="65">
        <f>VLOOKUP($A13,'Return Data'!$B$7:$R$526,12,0)</f>
        <v>10.967700000000001</v>
      </c>
      <c r="K13" s="66">
        <f t="shared" si="4"/>
        <v>13</v>
      </c>
      <c r="L13" s="65">
        <f>VLOOKUP($A13,'Return Data'!$B$7:$R$526,13,0)</f>
        <v>11.002000000000001</v>
      </c>
      <c r="M13" s="66">
        <f t="shared" si="5"/>
        <v>13</v>
      </c>
      <c r="N13" s="65">
        <f>VLOOKUP($A13,'Return Data'!$B$7:$R$526,17,0)</f>
        <v>10.648400000000001</v>
      </c>
      <c r="O13" s="66">
        <f t="shared" si="6"/>
        <v>15</v>
      </c>
      <c r="P13" s="65">
        <f>VLOOKUP($A13,'Return Data'!$B$7:$R$526,14,0)</f>
        <v>7.0618999999999996</v>
      </c>
      <c r="Q13" s="66">
        <f t="shared" si="7"/>
        <v>17</v>
      </c>
      <c r="R13" s="65">
        <f>VLOOKUP($A13,'Return Data'!$B$7:$R$526,16,0)</f>
        <v>9.3115000000000006</v>
      </c>
      <c r="S13" s="67">
        <f t="shared" si="3"/>
        <v>12</v>
      </c>
    </row>
    <row r="14" spans="1:19" x14ac:dyDescent="0.3">
      <c r="A14" s="82" t="s">
        <v>59</v>
      </c>
      <c r="B14" s="64">
        <f>VLOOKUP($A14,'Return Data'!$B$7:$R$526,3,0)</f>
        <v>43999</v>
      </c>
      <c r="C14" s="65">
        <f>VLOOKUP($A14,'Return Data'!$B$7:$R$526,4,0)</f>
        <v>2619.3620000000001</v>
      </c>
      <c r="D14" s="65">
        <f>VLOOKUP($A14,'Return Data'!$B$7:$R$526,9,0)</f>
        <v>11.2029</v>
      </c>
      <c r="E14" s="66">
        <f t="shared" si="0"/>
        <v>13</v>
      </c>
      <c r="F14" s="65">
        <f>VLOOKUP($A14,'Return Data'!$B$7:$R$526,10,0)</f>
        <v>20.763000000000002</v>
      </c>
      <c r="G14" s="66">
        <f t="shared" si="1"/>
        <v>3</v>
      </c>
      <c r="H14" s="65">
        <f>VLOOKUP($A14,'Return Data'!$B$7:$R$526,11,0)</f>
        <v>21.213799999999999</v>
      </c>
      <c r="I14" s="66">
        <f t="shared" si="2"/>
        <v>2</v>
      </c>
      <c r="J14" s="65">
        <f>VLOOKUP($A14,'Return Data'!$B$7:$R$526,12,0)</f>
        <v>14.728300000000001</v>
      </c>
      <c r="K14" s="66">
        <f t="shared" si="4"/>
        <v>1</v>
      </c>
      <c r="L14" s="65">
        <f>VLOOKUP($A14,'Return Data'!$B$7:$R$526,13,0)</f>
        <v>20.4817</v>
      </c>
      <c r="M14" s="66">
        <f t="shared" si="5"/>
        <v>1</v>
      </c>
      <c r="N14" s="65">
        <f>VLOOKUP($A14,'Return Data'!$B$7:$R$526,17,0)</f>
        <v>13.264799999999999</v>
      </c>
      <c r="O14" s="66">
        <f t="shared" si="6"/>
        <v>2</v>
      </c>
      <c r="P14" s="65">
        <f>VLOOKUP($A14,'Return Data'!$B$7:$R$526,14,0)</f>
        <v>8.6415000000000006</v>
      </c>
      <c r="Q14" s="66">
        <f t="shared" si="7"/>
        <v>6</v>
      </c>
      <c r="R14" s="65">
        <f>VLOOKUP($A14,'Return Data'!$B$7:$R$526,16,0)</f>
        <v>9.4598999999999993</v>
      </c>
      <c r="S14" s="67">
        <f t="shared" si="3"/>
        <v>10</v>
      </c>
    </row>
    <row r="15" spans="1:19" x14ac:dyDescent="0.3">
      <c r="A15" s="82" t="s">
        <v>60</v>
      </c>
      <c r="B15" s="64">
        <f>VLOOKUP($A15,'Return Data'!$B$7:$R$526,3,0)</f>
        <v>43999</v>
      </c>
      <c r="C15" s="65">
        <f>VLOOKUP($A15,'Return Data'!$B$7:$R$526,4,0)</f>
        <v>23.655899999999999</v>
      </c>
      <c r="D15" s="65">
        <f>VLOOKUP($A15,'Return Data'!$B$7:$R$526,9,0)</f>
        <v>7.4844999999999997</v>
      </c>
      <c r="E15" s="66">
        <f t="shared" si="0"/>
        <v>24</v>
      </c>
      <c r="F15" s="65">
        <f>VLOOKUP($A15,'Return Data'!$B$7:$R$526,10,0)</f>
        <v>10.035299999999999</v>
      </c>
      <c r="G15" s="66">
        <f t="shared" si="1"/>
        <v>22</v>
      </c>
      <c r="H15" s="65">
        <f>VLOOKUP($A15,'Return Data'!$B$7:$R$526,11,0)</f>
        <v>12.7621</v>
      </c>
      <c r="I15" s="66">
        <f t="shared" si="2"/>
        <v>17</v>
      </c>
      <c r="J15" s="65">
        <f>VLOOKUP($A15,'Return Data'!$B$7:$R$526,12,0)</f>
        <v>9.2501999999999995</v>
      </c>
      <c r="K15" s="66">
        <f t="shared" si="4"/>
        <v>18</v>
      </c>
      <c r="L15" s="65">
        <f>VLOOKUP($A15,'Return Data'!$B$7:$R$526,13,0)</f>
        <v>10.221</v>
      </c>
      <c r="M15" s="66">
        <f t="shared" si="5"/>
        <v>16</v>
      </c>
      <c r="N15" s="65">
        <f>VLOOKUP($A15,'Return Data'!$B$7:$R$526,17,0)</f>
        <v>12.5808</v>
      </c>
      <c r="O15" s="66">
        <f t="shared" si="6"/>
        <v>6</v>
      </c>
      <c r="P15" s="65">
        <f>VLOOKUP($A15,'Return Data'!$B$7:$R$526,14,0)</f>
        <v>8.3831000000000007</v>
      </c>
      <c r="Q15" s="66">
        <f t="shared" si="7"/>
        <v>9</v>
      </c>
      <c r="R15" s="65">
        <f>VLOOKUP($A15,'Return Data'!$B$7:$R$526,16,0)</f>
        <v>8.6984999999999992</v>
      </c>
      <c r="S15" s="67">
        <f t="shared" si="3"/>
        <v>17</v>
      </c>
    </row>
    <row r="16" spans="1:19" x14ac:dyDescent="0.3">
      <c r="A16" s="82" t="s">
        <v>61</v>
      </c>
      <c r="B16" s="64">
        <f>VLOOKUP($A16,'Return Data'!$B$7:$R$526,3,0)</f>
        <v>43999</v>
      </c>
      <c r="C16" s="65">
        <f>VLOOKUP($A16,'Return Data'!$B$7:$R$526,4,0)</f>
        <v>70.356399999999994</v>
      </c>
      <c r="D16" s="65">
        <f>VLOOKUP($A16,'Return Data'!$B$7:$R$526,9,0)</f>
        <v>15.444599999999999</v>
      </c>
      <c r="E16" s="66">
        <f t="shared" si="0"/>
        <v>3</v>
      </c>
      <c r="F16" s="65">
        <f>VLOOKUP($A16,'Return Data'!$B$7:$R$526,10,0)</f>
        <v>1.2450000000000001</v>
      </c>
      <c r="G16" s="66">
        <f t="shared" si="1"/>
        <v>28</v>
      </c>
      <c r="H16" s="65">
        <f>VLOOKUP($A16,'Return Data'!$B$7:$R$526,11,0)</f>
        <v>-7.1824000000000003</v>
      </c>
      <c r="I16" s="66">
        <f t="shared" si="2"/>
        <v>28</v>
      </c>
      <c r="J16" s="65">
        <f>VLOOKUP($A16,'Return Data'!$B$7:$R$526,12,0)</f>
        <v>-3.4096000000000002</v>
      </c>
      <c r="K16" s="66">
        <f t="shared" si="4"/>
        <v>27</v>
      </c>
      <c r="L16" s="65">
        <f>VLOOKUP($A16,'Return Data'!$B$7:$R$526,13,0)</f>
        <v>-0.92349999999999999</v>
      </c>
      <c r="M16" s="66">
        <f t="shared" si="5"/>
        <v>28</v>
      </c>
      <c r="N16" s="65">
        <f>VLOOKUP($A16,'Return Data'!$B$7:$R$526,17,0)</f>
        <v>4.681</v>
      </c>
      <c r="O16" s="66">
        <f t="shared" si="6"/>
        <v>23</v>
      </c>
      <c r="P16" s="65">
        <f>VLOOKUP($A16,'Return Data'!$B$7:$R$526,14,0)</f>
        <v>5.4508000000000001</v>
      </c>
      <c r="Q16" s="66">
        <f t="shared" si="7"/>
        <v>21</v>
      </c>
      <c r="R16" s="65">
        <f>VLOOKUP($A16,'Return Data'!$B$7:$R$526,16,0)</f>
        <v>8.2354000000000003</v>
      </c>
      <c r="S16" s="67">
        <f t="shared" si="3"/>
        <v>20</v>
      </c>
    </row>
    <row r="17" spans="1:19" x14ac:dyDescent="0.3">
      <c r="A17" s="82" t="s">
        <v>62</v>
      </c>
      <c r="B17" s="64">
        <f>VLOOKUP($A17,'Return Data'!$B$7:$R$526,3,0)</f>
        <v>43999</v>
      </c>
      <c r="C17" s="65">
        <f>VLOOKUP($A17,'Return Data'!$B$7:$R$526,4,0)</f>
        <v>68.646000000000001</v>
      </c>
      <c r="D17" s="65">
        <f>VLOOKUP($A17,'Return Data'!$B$7:$R$526,9,0)</f>
        <v>10.9018</v>
      </c>
      <c r="E17" s="66">
        <f t="shared" si="0"/>
        <v>15</v>
      </c>
      <c r="F17" s="65">
        <f>VLOOKUP($A17,'Return Data'!$B$7:$R$526,10,0)</f>
        <v>12.9534</v>
      </c>
      <c r="G17" s="66">
        <f t="shared" si="1"/>
        <v>20</v>
      </c>
      <c r="H17" s="65">
        <f>VLOOKUP($A17,'Return Data'!$B$7:$R$526,11,0)</f>
        <v>9.7395999999999994</v>
      </c>
      <c r="I17" s="66">
        <f t="shared" si="2"/>
        <v>20</v>
      </c>
      <c r="J17" s="65">
        <f>VLOOKUP($A17,'Return Data'!$B$7:$R$526,12,0)</f>
        <v>9.0780999999999992</v>
      </c>
      <c r="K17" s="66">
        <f t="shared" si="4"/>
        <v>19</v>
      </c>
      <c r="L17" s="65">
        <f>VLOOKUP($A17,'Return Data'!$B$7:$R$526,13,0)</f>
        <v>9.0731999999999999</v>
      </c>
      <c r="M17" s="66">
        <f t="shared" si="5"/>
        <v>18</v>
      </c>
      <c r="N17" s="65">
        <f>VLOOKUP($A17,'Return Data'!$B$7:$R$526,17,0)</f>
        <v>6.4706000000000001</v>
      </c>
      <c r="O17" s="66">
        <f t="shared" si="6"/>
        <v>22</v>
      </c>
      <c r="P17" s="65">
        <f>VLOOKUP($A17,'Return Data'!$B$7:$R$526,14,0)</f>
        <v>4.2981999999999996</v>
      </c>
      <c r="Q17" s="66">
        <f t="shared" si="7"/>
        <v>22</v>
      </c>
      <c r="R17" s="65">
        <f>VLOOKUP($A17,'Return Data'!$B$7:$R$526,16,0)</f>
        <v>8.0678000000000001</v>
      </c>
      <c r="S17" s="67">
        <f t="shared" si="3"/>
        <v>21</v>
      </c>
    </row>
    <row r="18" spans="1:19" x14ac:dyDescent="0.3">
      <c r="A18" s="82" t="s">
        <v>63</v>
      </c>
      <c r="B18" s="64">
        <f>VLOOKUP($A18,'Return Data'!$B$7:$R$526,3,0)</f>
        <v>43999</v>
      </c>
      <c r="C18" s="65">
        <f>VLOOKUP($A18,'Return Data'!$B$7:$R$526,4,0)</f>
        <v>29.043700000000001</v>
      </c>
      <c r="D18" s="65">
        <f>VLOOKUP($A18,'Return Data'!$B$7:$R$526,9,0)</f>
        <v>12.6883</v>
      </c>
      <c r="E18" s="66">
        <f t="shared" si="0"/>
        <v>9</v>
      </c>
      <c r="F18" s="65">
        <f>VLOOKUP($A18,'Return Data'!$B$7:$R$526,10,0)</f>
        <v>14.446300000000001</v>
      </c>
      <c r="G18" s="66">
        <f t="shared" si="1"/>
        <v>17</v>
      </c>
      <c r="H18" s="65">
        <f>VLOOKUP($A18,'Return Data'!$B$7:$R$526,11,0)</f>
        <v>12.9674</v>
      </c>
      <c r="I18" s="66">
        <f t="shared" si="2"/>
        <v>15</v>
      </c>
      <c r="J18" s="65">
        <f>VLOOKUP($A18,'Return Data'!$B$7:$R$526,12,0)</f>
        <v>9.7241999999999997</v>
      </c>
      <c r="K18" s="66">
        <f t="shared" si="4"/>
        <v>17</v>
      </c>
      <c r="L18" s="65">
        <f>VLOOKUP($A18,'Return Data'!$B$7:$R$526,13,0)</f>
        <v>10.710800000000001</v>
      </c>
      <c r="M18" s="66">
        <f t="shared" si="5"/>
        <v>14</v>
      </c>
      <c r="N18" s="65">
        <f>VLOOKUP($A18,'Return Data'!$B$7:$R$526,17,0)</f>
        <v>11.3085</v>
      </c>
      <c r="O18" s="66">
        <f t="shared" si="6"/>
        <v>10</v>
      </c>
      <c r="P18" s="65">
        <f>VLOOKUP($A18,'Return Data'!$B$7:$R$526,14,0)</f>
        <v>7.1631999999999998</v>
      </c>
      <c r="Q18" s="66">
        <f t="shared" si="7"/>
        <v>16</v>
      </c>
      <c r="R18" s="65">
        <f>VLOOKUP($A18,'Return Data'!$B$7:$R$526,16,0)</f>
        <v>8.2553000000000001</v>
      </c>
      <c r="S18" s="67">
        <f t="shared" si="3"/>
        <v>19</v>
      </c>
    </row>
    <row r="19" spans="1:19" x14ac:dyDescent="0.3">
      <c r="A19" s="82" t="s">
        <v>64</v>
      </c>
      <c r="B19" s="64">
        <f>VLOOKUP($A19,'Return Data'!$B$7:$R$526,3,0)</f>
        <v>43999</v>
      </c>
      <c r="C19" s="65">
        <f>VLOOKUP($A19,'Return Data'!$B$7:$R$526,4,0)</f>
        <v>27.4801</v>
      </c>
      <c r="D19" s="65">
        <f>VLOOKUP($A19,'Return Data'!$B$7:$R$526,9,0)</f>
        <v>18.076899999999998</v>
      </c>
      <c r="E19" s="66">
        <f t="shared" si="0"/>
        <v>2</v>
      </c>
      <c r="F19" s="65">
        <f>VLOOKUP($A19,'Return Data'!$B$7:$R$526,10,0)</f>
        <v>16.253599999999999</v>
      </c>
      <c r="G19" s="66">
        <f t="shared" si="1"/>
        <v>12</v>
      </c>
      <c r="H19" s="65">
        <f>VLOOKUP($A19,'Return Data'!$B$7:$R$526,11,0)</f>
        <v>15.3917</v>
      </c>
      <c r="I19" s="66">
        <f t="shared" si="2"/>
        <v>8</v>
      </c>
      <c r="J19" s="65">
        <f>VLOOKUP($A19,'Return Data'!$B$7:$R$526,12,0)</f>
        <v>12.5783</v>
      </c>
      <c r="K19" s="66">
        <f t="shared" si="4"/>
        <v>6</v>
      </c>
      <c r="L19" s="65">
        <f>VLOOKUP($A19,'Return Data'!$B$7:$R$526,13,0)</f>
        <v>12.313800000000001</v>
      </c>
      <c r="M19" s="66">
        <f t="shared" si="5"/>
        <v>6</v>
      </c>
      <c r="N19" s="65">
        <f>VLOOKUP($A19,'Return Data'!$B$7:$R$526,17,0)</f>
        <v>11.213800000000001</v>
      </c>
      <c r="O19" s="66">
        <f t="shared" si="6"/>
        <v>11</v>
      </c>
      <c r="P19" s="65">
        <f>VLOOKUP($A19,'Return Data'!$B$7:$R$526,14,0)</f>
        <v>8.2918000000000003</v>
      </c>
      <c r="Q19" s="66">
        <f t="shared" si="7"/>
        <v>10</v>
      </c>
      <c r="R19" s="65">
        <f>VLOOKUP($A19,'Return Data'!$B$7:$R$526,16,0)</f>
        <v>11.104200000000001</v>
      </c>
      <c r="S19" s="67">
        <f t="shared" si="3"/>
        <v>1</v>
      </c>
    </row>
    <row r="20" spans="1:19" x14ac:dyDescent="0.3">
      <c r="A20" s="82" t="s">
        <v>65</v>
      </c>
      <c r="B20" s="64">
        <f>VLOOKUP($A20,'Return Data'!$B$7:$R$526,3,0)</f>
        <v>43999</v>
      </c>
      <c r="C20" s="65">
        <f>VLOOKUP($A20,'Return Data'!$B$7:$R$526,4,0)</f>
        <v>17.356300000000001</v>
      </c>
      <c r="D20" s="65">
        <f>VLOOKUP($A20,'Return Data'!$B$7:$R$526,9,0)</f>
        <v>14.258699999999999</v>
      </c>
      <c r="E20" s="66">
        <f t="shared" si="0"/>
        <v>5</v>
      </c>
      <c r="F20" s="65">
        <f>VLOOKUP($A20,'Return Data'!$B$7:$R$526,10,0)</f>
        <v>13.0787</v>
      </c>
      <c r="G20" s="66">
        <f t="shared" si="1"/>
        <v>19</v>
      </c>
      <c r="H20" s="65">
        <f>VLOOKUP($A20,'Return Data'!$B$7:$R$526,11,0)</f>
        <v>11.4092</v>
      </c>
      <c r="I20" s="66">
        <f t="shared" si="2"/>
        <v>18</v>
      </c>
      <c r="J20" s="65">
        <f>VLOOKUP($A20,'Return Data'!$B$7:$R$526,12,0)</f>
        <v>10.097300000000001</v>
      </c>
      <c r="K20" s="66">
        <f t="shared" si="4"/>
        <v>16</v>
      </c>
      <c r="L20" s="65">
        <f>VLOOKUP($A20,'Return Data'!$B$7:$R$526,13,0)</f>
        <v>8.4869000000000003</v>
      </c>
      <c r="M20" s="66">
        <f t="shared" si="5"/>
        <v>19</v>
      </c>
      <c r="N20" s="65">
        <f>VLOOKUP($A20,'Return Data'!$B$7:$R$526,17,0)</f>
        <v>8.4990000000000006</v>
      </c>
      <c r="O20" s="66">
        <f t="shared" si="6"/>
        <v>18</v>
      </c>
      <c r="P20" s="65">
        <f>VLOOKUP($A20,'Return Data'!$B$7:$R$526,14,0)</f>
        <v>5.5632999999999999</v>
      </c>
      <c r="Q20" s="66">
        <f t="shared" si="7"/>
        <v>20</v>
      </c>
      <c r="R20" s="65">
        <f>VLOOKUP($A20,'Return Data'!$B$7:$R$526,16,0)</f>
        <v>6.5095000000000001</v>
      </c>
      <c r="S20" s="67">
        <f t="shared" si="3"/>
        <v>29</v>
      </c>
    </row>
    <row r="21" spans="1:19" x14ac:dyDescent="0.3">
      <c r="A21" s="82" t="s">
        <v>66</v>
      </c>
      <c r="B21" s="64">
        <f>VLOOKUP($A21,'Return Data'!$B$7:$R$526,3,0)</f>
        <v>43999</v>
      </c>
      <c r="C21" s="65">
        <f>VLOOKUP($A21,'Return Data'!$B$7:$R$526,4,0)</f>
        <v>27.912700000000001</v>
      </c>
      <c r="D21" s="65">
        <f>VLOOKUP($A21,'Return Data'!$B$7:$R$526,9,0)</f>
        <v>12.2477</v>
      </c>
      <c r="E21" s="66">
        <f t="shared" si="0"/>
        <v>11</v>
      </c>
      <c r="F21" s="65">
        <f>VLOOKUP($A21,'Return Data'!$B$7:$R$526,10,0)</f>
        <v>22.275700000000001</v>
      </c>
      <c r="G21" s="66">
        <f t="shared" si="1"/>
        <v>1</v>
      </c>
      <c r="H21" s="65">
        <f>VLOOKUP($A21,'Return Data'!$B$7:$R$526,11,0)</f>
        <v>21.255099999999999</v>
      </c>
      <c r="I21" s="66">
        <f t="shared" si="2"/>
        <v>1</v>
      </c>
      <c r="J21" s="65">
        <f>VLOOKUP($A21,'Return Data'!$B$7:$R$526,12,0)</f>
        <v>14.648999999999999</v>
      </c>
      <c r="K21" s="66">
        <f t="shared" si="4"/>
        <v>2</v>
      </c>
      <c r="L21" s="65">
        <f>VLOOKUP($A21,'Return Data'!$B$7:$R$526,13,0)</f>
        <v>14.8566</v>
      </c>
      <c r="M21" s="66">
        <f t="shared" si="5"/>
        <v>2</v>
      </c>
      <c r="N21" s="65">
        <f>VLOOKUP($A21,'Return Data'!$B$7:$R$526,17,0)</f>
        <v>13.850300000000001</v>
      </c>
      <c r="O21" s="66">
        <f t="shared" si="6"/>
        <v>1</v>
      </c>
      <c r="P21" s="65">
        <f>VLOOKUP($A21,'Return Data'!$B$7:$R$526,14,0)</f>
        <v>9.0119000000000007</v>
      </c>
      <c r="Q21" s="66">
        <f t="shared" si="7"/>
        <v>3</v>
      </c>
      <c r="R21" s="65">
        <f>VLOOKUP($A21,'Return Data'!$B$7:$R$526,16,0)</f>
        <v>10.0547</v>
      </c>
      <c r="S21" s="67">
        <f t="shared" si="3"/>
        <v>2</v>
      </c>
    </row>
    <row r="22" spans="1:19" x14ac:dyDescent="0.3">
      <c r="A22" s="82" t="s">
        <v>67</v>
      </c>
      <c r="B22" s="64">
        <f>VLOOKUP($A22,'Return Data'!$B$7:$R$526,3,0)</f>
        <v>43999</v>
      </c>
      <c r="C22" s="65">
        <f>VLOOKUP($A22,'Return Data'!$B$7:$R$526,4,0)</f>
        <v>16.532800000000002</v>
      </c>
      <c r="D22" s="65">
        <f>VLOOKUP($A22,'Return Data'!$B$7:$R$526,9,0)</f>
        <v>6.0811000000000002</v>
      </c>
      <c r="E22" s="66">
        <f t="shared" si="0"/>
        <v>26</v>
      </c>
      <c r="F22" s="65">
        <f>VLOOKUP($A22,'Return Data'!$B$7:$R$526,10,0)</f>
        <v>4.242</v>
      </c>
      <c r="G22" s="66">
        <f t="shared" si="1"/>
        <v>27</v>
      </c>
      <c r="H22" s="65">
        <f>VLOOKUP($A22,'Return Data'!$B$7:$R$526,11,0)</f>
        <v>5.8539000000000003</v>
      </c>
      <c r="I22" s="66">
        <f t="shared" si="2"/>
        <v>26</v>
      </c>
      <c r="J22" s="65">
        <f>VLOOKUP($A22,'Return Data'!$B$7:$R$526,12,0)</f>
        <v>6.7291999999999996</v>
      </c>
      <c r="K22" s="66">
        <f t="shared" si="4"/>
        <v>23</v>
      </c>
      <c r="L22" s="65">
        <f>VLOOKUP($A22,'Return Data'!$B$7:$R$526,13,0)</f>
        <v>7.0541999999999998</v>
      </c>
      <c r="M22" s="66">
        <f t="shared" si="5"/>
        <v>22</v>
      </c>
      <c r="N22" s="65">
        <f>VLOOKUP($A22,'Return Data'!$B$7:$R$526,17,0)</f>
        <v>7.6695000000000002</v>
      </c>
      <c r="O22" s="66">
        <f t="shared" si="6"/>
        <v>19</v>
      </c>
      <c r="P22" s="65">
        <f>VLOOKUP($A22,'Return Data'!$B$7:$R$526,14,0)</f>
        <v>6.5659999999999998</v>
      </c>
      <c r="Q22" s="66">
        <f t="shared" si="7"/>
        <v>19</v>
      </c>
      <c r="R22" s="65">
        <f>VLOOKUP($A22,'Return Data'!$B$7:$R$526,16,0)</f>
        <v>7.4617000000000004</v>
      </c>
      <c r="S22" s="67">
        <f t="shared" si="3"/>
        <v>26</v>
      </c>
    </row>
    <row r="23" spans="1:19" x14ac:dyDescent="0.3">
      <c r="A23" s="82" t="s">
        <v>68</v>
      </c>
      <c r="B23" s="64">
        <f>VLOOKUP($A23,'Return Data'!$B$7:$R$526,3,0)</f>
        <v>43999</v>
      </c>
      <c r="C23" s="65">
        <f>VLOOKUP($A23,'Return Data'!$B$7:$R$526,4,0)</f>
        <v>1145.6547</v>
      </c>
      <c r="D23" s="65">
        <f>VLOOKUP($A23,'Return Data'!$B$7:$R$526,9,0)</f>
        <v>4.8315999999999999</v>
      </c>
      <c r="E23" s="66">
        <f t="shared" si="0"/>
        <v>28</v>
      </c>
      <c r="F23" s="65">
        <f>VLOOKUP($A23,'Return Data'!$B$7:$R$526,10,0)</f>
        <v>9.0815999999999999</v>
      </c>
      <c r="G23" s="66">
        <f t="shared" si="1"/>
        <v>23</v>
      </c>
      <c r="H23" s="65">
        <f>VLOOKUP($A23,'Return Data'!$B$7:$R$526,11,0)</f>
        <v>7.3106999999999998</v>
      </c>
      <c r="I23" s="66">
        <f t="shared" si="2"/>
        <v>24</v>
      </c>
      <c r="J23" s="65">
        <f>VLOOKUP($A23,'Return Data'!$B$7:$R$526,12,0)</f>
        <v>7.7587000000000002</v>
      </c>
      <c r="K23" s="66">
        <f t="shared" si="4"/>
        <v>21</v>
      </c>
      <c r="L23" s="65">
        <f>VLOOKUP($A23,'Return Data'!$B$7:$R$526,13,0)</f>
        <v>8.0271000000000008</v>
      </c>
      <c r="M23" s="66">
        <f t="shared" si="5"/>
        <v>21</v>
      </c>
      <c r="N23" s="65"/>
      <c r="O23" s="66"/>
      <c r="P23" s="65"/>
      <c r="Q23" s="66"/>
      <c r="R23" s="65">
        <f>VLOOKUP($A23,'Return Data'!$B$7:$R$526,16,0)</f>
        <v>9.2500999999999998</v>
      </c>
      <c r="S23" s="67">
        <f t="shared" si="3"/>
        <v>14</v>
      </c>
    </row>
    <row r="24" spans="1:19" x14ac:dyDescent="0.3">
      <c r="A24" s="82" t="s">
        <v>69</v>
      </c>
      <c r="B24" s="64">
        <f>VLOOKUP($A24,'Return Data'!$B$7:$R$526,3,0)</f>
        <v>43999</v>
      </c>
      <c r="C24" s="65">
        <f>VLOOKUP($A24,'Return Data'!$B$7:$R$526,4,0)</f>
        <v>32.3508</v>
      </c>
      <c r="D24" s="65">
        <f>VLOOKUP($A24,'Return Data'!$B$7:$R$526,9,0)</f>
        <v>13.6999</v>
      </c>
      <c r="E24" s="66">
        <f t="shared" si="0"/>
        <v>7</v>
      </c>
      <c r="F24" s="65">
        <f>VLOOKUP($A24,'Return Data'!$B$7:$R$526,10,0)</f>
        <v>14.2845</v>
      </c>
      <c r="G24" s="66">
        <f t="shared" si="1"/>
        <v>18</v>
      </c>
      <c r="H24" s="65">
        <f>VLOOKUP($A24,'Return Data'!$B$7:$R$526,11,0)</f>
        <v>7.9123999999999999</v>
      </c>
      <c r="I24" s="66">
        <f t="shared" si="2"/>
        <v>22</v>
      </c>
      <c r="J24" s="65">
        <f>VLOOKUP($A24,'Return Data'!$B$7:$R$526,12,0)</f>
        <v>7.0959000000000003</v>
      </c>
      <c r="K24" s="66">
        <f t="shared" si="4"/>
        <v>22</v>
      </c>
      <c r="L24" s="65">
        <f>VLOOKUP($A24,'Return Data'!$B$7:$R$526,13,0)</f>
        <v>7.0373000000000001</v>
      </c>
      <c r="M24" s="66">
        <f t="shared" si="5"/>
        <v>23</v>
      </c>
      <c r="N24" s="65">
        <f>VLOOKUP($A24,'Return Data'!$B$7:$R$526,17,0)</f>
        <v>7.4486999999999997</v>
      </c>
      <c r="O24" s="66">
        <f t="shared" ref="O24:O35" si="8">RANK(N24,N$8:N$37,0)</f>
        <v>20</v>
      </c>
      <c r="P24" s="65">
        <f>VLOOKUP($A24,'Return Data'!$B$7:$R$526,14,0)</f>
        <v>7.5644</v>
      </c>
      <c r="Q24" s="66">
        <f t="shared" ref="Q24:Q35" si="9">RANK(P24,P$8:P$37,0)</f>
        <v>11</v>
      </c>
      <c r="R24" s="65">
        <f>VLOOKUP($A24,'Return Data'!$B$7:$R$526,16,0)</f>
        <v>8.4662000000000006</v>
      </c>
      <c r="S24" s="67">
        <f t="shared" si="3"/>
        <v>18</v>
      </c>
    </row>
    <row r="25" spans="1:19" x14ac:dyDescent="0.3">
      <c r="A25" s="82" t="s">
        <v>70</v>
      </c>
      <c r="B25" s="64">
        <f>VLOOKUP($A25,'Return Data'!$B$7:$R$526,3,0)</f>
        <v>43999</v>
      </c>
      <c r="C25" s="65">
        <f>VLOOKUP($A25,'Return Data'!$B$7:$R$526,4,0)</f>
        <v>28.911300000000001</v>
      </c>
      <c r="D25" s="65">
        <f>VLOOKUP($A25,'Return Data'!$B$7:$R$526,9,0)</f>
        <v>14.185499999999999</v>
      </c>
      <c r="E25" s="66">
        <f t="shared" si="0"/>
        <v>6</v>
      </c>
      <c r="F25" s="65">
        <f>VLOOKUP($A25,'Return Data'!$B$7:$R$526,10,0)</f>
        <v>17.9344</v>
      </c>
      <c r="G25" s="66">
        <f t="shared" si="1"/>
        <v>10</v>
      </c>
      <c r="H25" s="65">
        <f>VLOOKUP($A25,'Return Data'!$B$7:$R$526,11,0)</f>
        <v>13.339600000000001</v>
      </c>
      <c r="I25" s="66">
        <f t="shared" si="2"/>
        <v>13</v>
      </c>
      <c r="J25" s="65">
        <f>VLOOKUP($A25,'Return Data'!$B$7:$R$526,12,0)</f>
        <v>11.266400000000001</v>
      </c>
      <c r="K25" s="66">
        <f t="shared" si="4"/>
        <v>11</v>
      </c>
      <c r="L25" s="65">
        <f>VLOOKUP($A25,'Return Data'!$B$7:$R$526,13,0)</f>
        <v>11.3483</v>
      </c>
      <c r="M25" s="66">
        <f t="shared" si="5"/>
        <v>9</v>
      </c>
      <c r="N25" s="65">
        <f>VLOOKUP($A25,'Return Data'!$B$7:$R$526,17,0)</f>
        <v>12.196300000000001</v>
      </c>
      <c r="O25" s="66">
        <f t="shared" si="8"/>
        <v>7</v>
      </c>
      <c r="P25" s="65">
        <f>VLOOKUP($A25,'Return Data'!$B$7:$R$526,14,0)</f>
        <v>9.3033000000000001</v>
      </c>
      <c r="Q25" s="66">
        <f t="shared" si="9"/>
        <v>1</v>
      </c>
      <c r="R25" s="65">
        <f>VLOOKUP($A25,'Return Data'!$B$7:$R$526,16,0)</f>
        <v>10.001200000000001</v>
      </c>
      <c r="S25" s="67">
        <f t="shared" si="3"/>
        <v>3</v>
      </c>
    </row>
    <row r="26" spans="1:19" x14ac:dyDescent="0.3">
      <c r="A26" s="82" t="s">
        <v>71</v>
      </c>
      <c r="B26" s="64">
        <f>VLOOKUP($A26,'Return Data'!$B$7:$R$526,3,0)</f>
        <v>43999</v>
      </c>
      <c r="C26" s="65">
        <f>VLOOKUP($A26,'Return Data'!$B$7:$R$526,4,0)</f>
        <v>23.8156</v>
      </c>
      <c r="D26" s="65">
        <f>VLOOKUP($A26,'Return Data'!$B$7:$R$526,9,0)</f>
        <v>11.098599999999999</v>
      </c>
      <c r="E26" s="66">
        <f t="shared" si="0"/>
        <v>14</v>
      </c>
      <c r="F26" s="65">
        <f>VLOOKUP($A26,'Return Data'!$B$7:$R$526,10,0)</f>
        <v>18.289400000000001</v>
      </c>
      <c r="G26" s="66">
        <f t="shared" si="1"/>
        <v>8</v>
      </c>
      <c r="H26" s="65">
        <f>VLOOKUP($A26,'Return Data'!$B$7:$R$526,11,0)</f>
        <v>14.7081</v>
      </c>
      <c r="I26" s="66">
        <f t="shared" si="2"/>
        <v>12</v>
      </c>
      <c r="J26" s="65">
        <f>VLOOKUP($A26,'Return Data'!$B$7:$R$526,12,0)</f>
        <v>11.7401</v>
      </c>
      <c r="K26" s="66">
        <f t="shared" si="4"/>
        <v>7</v>
      </c>
      <c r="L26" s="65">
        <f>VLOOKUP($A26,'Return Data'!$B$7:$R$526,13,0)</f>
        <v>11.7791</v>
      </c>
      <c r="M26" s="66">
        <f t="shared" si="5"/>
        <v>7</v>
      </c>
      <c r="N26" s="65">
        <f>VLOOKUP($A26,'Return Data'!$B$7:$R$526,17,0)</f>
        <v>11.413</v>
      </c>
      <c r="O26" s="66">
        <f t="shared" si="8"/>
        <v>9</v>
      </c>
      <c r="P26" s="65">
        <f>VLOOKUP($A26,'Return Data'!$B$7:$R$526,14,0)</f>
        <v>8.4578000000000007</v>
      </c>
      <c r="Q26" s="66">
        <f t="shared" si="9"/>
        <v>8</v>
      </c>
      <c r="R26" s="65">
        <f>VLOOKUP($A26,'Return Data'!$B$7:$R$526,16,0)</f>
        <v>9.5372000000000003</v>
      </c>
      <c r="S26" s="67">
        <f t="shared" si="3"/>
        <v>7</v>
      </c>
    </row>
    <row r="27" spans="1:19" x14ac:dyDescent="0.3">
      <c r="A27" s="82" t="s">
        <v>72</v>
      </c>
      <c r="B27" s="64">
        <f>VLOOKUP($A27,'Return Data'!$B$7:$R$526,3,0)</f>
        <v>43999</v>
      </c>
      <c r="C27" s="65">
        <f>VLOOKUP($A27,'Return Data'!$B$7:$R$526,4,0)</f>
        <v>13.448700000000001</v>
      </c>
      <c r="D27" s="65">
        <f>VLOOKUP($A27,'Return Data'!$B$7:$R$526,9,0)</f>
        <v>8.1022999999999996</v>
      </c>
      <c r="E27" s="66">
        <f t="shared" si="0"/>
        <v>22</v>
      </c>
      <c r="F27" s="65">
        <f>VLOOKUP($A27,'Return Data'!$B$7:$R$526,10,0)</f>
        <v>16.081600000000002</v>
      </c>
      <c r="G27" s="66">
        <f t="shared" si="1"/>
        <v>13</v>
      </c>
      <c r="H27" s="65">
        <f>VLOOKUP($A27,'Return Data'!$B$7:$R$526,11,0)</f>
        <v>16.864799999999999</v>
      </c>
      <c r="I27" s="66">
        <f t="shared" si="2"/>
        <v>4</v>
      </c>
      <c r="J27" s="65">
        <f>VLOOKUP($A27,'Return Data'!$B$7:$R$526,12,0)</f>
        <v>14.169700000000001</v>
      </c>
      <c r="K27" s="66">
        <f t="shared" si="4"/>
        <v>3</v>
      </c>
      <c r="L27" s="65">
        <f>VLOOKUP($A27,'Return Data'!$B$7:$R$526,13,0)</f>
        <v>14.332100000000001</v>
      </c>
      <c r="M27" s="66">
        <f t="shared" si="5"/>
        <v>3</v>
      </c>
      <c r="N27" s="65">
        <f>VLOOKUP($A27,'Return Data'!$B$7:$R$526,17,0)</f>
        <v>12.921099999999999</v>
      </c>
      <c r="O27" s="66">
        <f t="shared" si="8"/>
        <v>4</v>
      </c>
      <c r="P27" s="65">
        <f>VLOOKUP($A27,'Return Data'!$B$7:$R$526,14,0)</f>
        <v>9.2833000000000006</v>
      </c>
      <c r="Q27" s="66">
        <f t="shared" si="9"/>
        <v>2</v>
      </c>
      <c r="R27" s="65">
        <f>VLOOKUP($A27,'Return Data'!$B$7:$R$526,16,0)</f>
        <v>9.5898000000000003</v>
      </c>
      <c r="S27" s="67">
        <f t="shared" si="3"/>
        <v>5</v>
      </c>
    </row>
    <row r="28" spans="1:19" x14ac:dyDescent="0.3">
      <c r="A28" s="82" t="s">
        <v>73</v>
      </c>
      <c r="B28" s="64">
        <f>VLOOKUP($A28,'Return Data'!$B$7:$R$526,3,0)</f>
        <v>43999</v>
      </c>
      <c r="C28" s="65">
        <f>VLOOKUP($A28,'Return Data'!$B$7:$R$526,4,0)</f>
        <v>29.3505</v>
      </c>
      <c r="D28" s="65">
        <f>VLOOKUP($A28,'Return Data'!$B$7:$R$526,9,0)</f>
        <v>8.9235000000000007</v>
      </c>
      <c r="E28" s="66">
        <f t="shared" si="0"/>
        <v>20</v>
      </c>
      <c r="F28" s="65">
        <f>VLOOKUP($A28,'Return Data'!$B$7:$R$526,10,0)</f>
        <v>20.440799999999999</v>
      </c>
      <c r="G28" s="66">
        <f t="shared" si="1"/>
        <v>4</v>
      </c>
      <c r="H28" s="65">
        <f>VLOOKUP($A28,'Return Data'!$B$7:$R$526,11,0)</f>
        <v>16.026800000000001</v>
      </c>
      <c r="I28" s="66">
        <f t="shared" si="2"/>
        <v>7</v>
      </c>
      <c r="J28" s="65">
        <f>VLOOKUP($A28,'Return Data'!$B$7:$R$526,12,0)</f>
        <v>11.256500000000001</v>
      </c>
      <c r="K28" s="66">
        <f t="shared" si="4"/>
        <v>12</v>
      </c>
      <c r="L28" s="65">
        <f>VLOOKUP($A28,'Return Data'!$B$7:$R$526,13,0)</f>
        <v>11.0466</v>
      </c>
      <c r="M28" s="66">
        <f t="shared" si="5"/>
        <v>11</v>
      </c>
      <c r="N28" s="65">
        <f>VLOOKUP($A28,'Return Data'!$B$7:$R$526,17,0)</f>
        <v>11.055099999999999</v>
      </c>
      <c r="O28" s="66">
        <f t="shared" si="8"/>
        <v>12</v>
      </c>
      <c r="P28" s="65">
        <f>VLOOKUP($A28,'Return Data'!$B$7:$R$526,14,0)</f>
        <v>7.2374999999999998</v>
      </c>
      <c r="Q28" s="66">
        <f t="shared" si="9"/>
        <v>14</v>
      </c>
      <c r="R28" s="65">
        <f>VLOOKUP($A28,'Return Data'!$B$7:$R$526,16,0)</f>
        <v>9.0344999999999995</v>
      </c>
      <c r="S28" s="67">
        <f t="shared" si="3"/>
        <v>15</v>
      </c>
    </row>
    <row r="29" spans="1:19" x14ac:dyDescent="0.3">
      <c r="A29" s="82" t="s">
        <v>74</v>
      </c>
      <c r="B29" s="64">
        <f>VLOOKUP($A29,'Return Data'!$B$7:$R$526,3,0)</f>
        <v>43999</v>
      </c>
      <c r="C29" s="65">
        <f>VLOOKUP($A29,'Return Data'!$B$7:$R$526,4,0)</f>
        <v>2157.0183999999999</v>
      </c>
      <c r="D29" s="65">
        <f>VLOOKUP($A29,'Return Data'!$B$7:$R$526,9,0)</f>
        <v>9.2824000000000009</v>
      </c>
      <c r="E29" s="66">
        <f t="shared" si="0"/>
        <v>19</v>
      </c>
      <c r="F29" s="65">
        <f>VLOOKUP($A29,'Return Data'!$B$7:$R$526,10,0)</f>
        <v>14.6004</v>
      </c>
      <c r="G29" s="66">
        <f t="shared" si="1"/>
        <v>16</v>
      </c>
      <c r="H29" s="65">
        <f>VLOOKUP($A29,'Return Data'!$B$7:$R$526,11,0)</f>
        <v>12.849600000000001</v>
      </c>
      <c r="I29" s="66">
        <f t="shared" si="2"/>
        <v>16</v>
      </c>
      <c r="J29" s="65">
        <f>VLOOKUP($A29,'Return Data'!$B$7:$R$526,12,0)</f>
        <v>10.2829</v>
      </c>
      <c r="K29" s="66">
        <f t="shared" si="4"/>
        <v>15</v>
      </c>
      <c r="L29" s="65">
        <f>VLOOKUP($A29,'Return Data'!$B$7:$R$526,13,0)</f>
        <v>11.024699999999999</v>
      </c>
      <c r="M29" s="66">
        <f t="shared" si="5"/>
        <v>12</v>
      </c>
      <c r="N29" s="65">
        <f>VLOOKUP($A29,'Return Data'!$B$7:$R$526,17,0)</f>
        <v>11.794700000000001</v>
      </c>
      <c r="O29" s="66">
        <f t="shared" si="8"/>
        <v>8</v>
      </c>
      <c r="P29" s="65">
        <f>VLOOKUP($A29,'Return Data'!$B$7:$R$526,14,0)</f>
        <v>8.4793000000000003</v>
      </c>
      <c r="Q29" s="66">
        <f t="shared" si="9"/>
        <v>7</v>
      </c>
      <c r="R29" s="65">
        <f>VLOOKUP($A29,'Return Data'!$B$7:$R$526,16,0)</f>
        <v>9.5181000000000004</v>
      </c>
      <c r="S29" s="67">
        <f t="shared" si="3"/>
        <v>8</v>
      </c>
    </row>
    <row r="30" spans="1:19" x14ac:dyDescent="0.3">
      <c r="A30" s="82" t="s">
        <v>75</v>
      </c>
      <c r="B30" s="64">
        <f>VLOOKUP($A30,'Return Data'!$B$7:$R$526,3,0)</f>
        <v>43999</v>
      </c>
      <c r="C30" s="65">
        <f>VLOOKUP($A30,'Return Data'!$B$7:$R$526,4,0)</f>
        <v>31.9619</v>
      </c>
      <c r="D30" s="65">
        <f>VLOOKUP($A30,'Return Data'!$B$7:$R$526,9,0)</f>
        <v>10.7164</v>
      </c>
      <c r="E30" s="66">
        <f t="shared" si="0"/>
        <v>16</v>
      </c>
      <c r="F30" s="65">
        <f>VLOOKUP($A30,'Return Data'!$B$7:$R$526,10,0)</f>
        <v>-0.1179</v>
      </c>
      <c r="G30" s="66">
        <f t="shared" si="1"/>
        <v>29</v>
      </c>
      <c r="H30" s="65">
        <f>VLOOKUP($A30,'Return Data'!$B$7:$R$526,11,0)</f>
        <v>5.1867999999999999</v>
      </c>
      <c r="I30" s="66">
        <f t="shared" si="2"/>
        <v>27</v>
      </c>
      <c r="J30" s="65">
        <f>VLOOKUP($A30,'Return Data'!$B$7:$R$526,12,0)</f>
        <v>3.8959000000000001</v>
      </c>
      <c r="K30" s="66">
        <f t="shared" si="4"/>
        <v>26</v>
      </c>
      <c r="L30" s="65">
        <f>VLOOKUP($A30,'Return Data'!$B$7:$R$526,13,0)</f>
        <v>4.9440999999999997</v>
      </c>
      <c r="M30" s="66">
        <f t="shared" si="5"/>
        <v>26</v>
      </c>
      <c r="N30" s="65">
        <f>VLOOKUP($A30,'Return Data'!$B$7:$R$526,17,0)</f>
        <v>2.5545</v>
      </c>
      <c r="O30" s="66">
        <f t="shared" si="8"/>
        <v>26</v>
      </c>
      <c r="P30" s="65">
        <f>VLOOKUP($A30,'Return Data'!$B$7:$R$526,14,0)</f>
        <v>2.2711000000000001</v>
      </c>
      <c r="Q30" s="66">
        <f t="shared" si="9"/>
        <v>26</v>
      </c>
      <c r="R30" s="65">
        <f>VLOOKUP($A30,'Return Data'!$B$7:$R$526,16,0)</f>
        <v>6.6132</v>
      </c>
      <c r="S30" s="67">
        <f t="shared" si="3"/>
        <v>28</v>
      </c>
    </row>
    <row r="31" spans="1:19" x14ac:dyDescent="0.3">
      <c r="A31" s="82" t="s">
        <v>76</v>
      </c>
      <c r="B31" s="64">
        <f>VLOOKUP($A31,'Return Data'!$B$7:$R$526,3,0)</f>
        <v>43999</v>
      </c>
      <c r="C31" s="65">
        <f>VLOOKUP($A31,'Return Data'!$B$7:$R$526,4,0)</f>
        <v>63.978499999999997</v>
      </c>
      <c r="D31" s="65">
        <f>VLOOKUP($A31,'Return Data'!$B$7:$R$526,9,0)</f>
        <v>5.3417000000000003</v>
      </c>
      <c r="E31" s="66">
        <f t="shared" si="0"/>
        <v>27</v>
      </c>
      <c r="F31" s="65">
        <f>VLOOKUP($A31,'Return Data'!$B$7:$R$526,10,0)</f>
        <v>5.7991000000000001</v>
      </c>
      <c r="G31" s="66">
        <f t="shared" si="1"/>
        <v>26</v>
      </c>
      <c r="H31" s="65">
        <f>VLOOKUP($A31,'Return Data'!$B$7:$R$526,11,0)</f>
        <v>6.3315999999999999</v>
      </c>
      <c r="I31" s="66">
        <f t="shared" si="2"/>
        <v>25</v>
      </c>
      <c r="J31" s="65">
        <f>VLOOKUP($A31,'Return Data'!$B$7:$R$526,12,0)</f>
        <v>6.1361999999999997</v>
      </c>
      <c r="K31" s="66">
        <f t="shared" si="4"/>
        <v>24</v>
      </c>
      <c r="L31" s="65">
        <f>VLOOKUP($A31,'Return Data'!$B$7:$R$526,13,0)</f>
        <v>6.1413000000000002</v>
      </c>
      <c r="M31" s="66">
        <f t="shared" si="5"/>
        <v>25</v>
      </c>
      <c r="N31" s="65">
        <f>VLOOKUP($A31,'Return Data'!$B$7:$R$526,17,0)</f>
        <v>7.0857000000000001</v>
      </c>
      <c r="O31" s="66">
        <f t="shared" si="8"/>
        <v>21</v>
      </c>
      <c r="P31" s="65">
        <f>VLOOKUP($A31,'Return Data'!$B$7:$R$526,14,0)</f>
        <v>4.2122999999999999</v>
      </c>
      <c r="Q31" s="66">
        <f t="shared" si="9"/>
        <v>23</v>
      </c>
      <c r="R31" s="65">
        <f>VLOOKUP($A31,'Return Data'!$B$7:$R$526,16,0)</f>
        <v>7.2488999999999999</v>
      </c>
      <c r="S31" s="67">
        <f t="shared" si="3"/>
        <v>27</v>
      </c>
    </row>
    <row r="32" spans="1:19" x14ac:dyDescent="0.3">
      <c r="A32" s="82" t="s">
        <v>77</v>
      </c>
      <c r="B32" s="64">
        <f>VLOOKUP($A32,'Return Data'!$B$7:$R$526,3,0)</f>
        <v>43999</v>
      </c>
      <c r="C32" s="65">
        <f>VLOOKUP($A32,'Return Data'!$B$7:$R$526,4,0)</f>
        <v>15.796799999999999</v>
      </c>
      <c r="D32" s="65">
        <f>VLOOKUP($A32,'Return Data'!$B$7:$R$526,9,0)</f>
        <v>6.9329999999999998</v>
      </c>
      <c r="E32" s="66">
        <f t="shared" si="0"/>
        <v>25</v>
      </c>
      <c r="F32" s="65">
        <f>VLOOKUP($A32,'Return Data'!$B$7:$R$526,10,0)</f>
        <v>14.7515</v>
      </c>
      <c r="G32" s="66">
        <f t="shared" si="1"/>
        <v>15</v>
      </c>
      <c r="H32" s="65">
        <f>VLOOKUP($A32,'Return Data'!$B$7:$R$526,11,0)</f>
        <v>16.476900000000001</v>
      </c>
      <c r="I32" s="66">
        <f t="shared" si="2"/>
        <v>6</v>
      </c>
      <c r="J32" s="65">
        <f>VLOOKUP($A32,'Return Data'!$B$7:$R$526,12,0)</f>
        <v>11.578200000000001</v>
      </c>
      <c r="K32" s="66">
        <f t="shared" si="4"/>
        <v>8</v>
      </c>
      <c r="L32" s="65">
        <f>VLOOKUP($A32,'Return Data'!$B$7:$R$526,13,0)</f>
        <v>11.2925</v>
      </c>
      <c r="M32" s="66">
        <f t="shared" si="5"/>
        <v>10</v>
      </c>
      <c r="N32" s="65">
        <f>VLOOKUP($A32,'Return Data'!$B$7:$R$526,17,0)</f>
        <v>10.8589</v>
      </c>
      <c r="O32" s="66">
        <f t="shared" si="8"/>
        <v>14</v>
      </c>
      <c r="P32" s="65">
        <f>VLOOKUP($A32,'Return Data'!$B$7:$R$526,14,0)</f>
        <v>7.3183999999999996</v>
      </c>
      <c r="Q32" s="66">
        <f t="shared" si="9"/>
        <v>12</v>
      </c>
      <c r="R32" s="65">
        <f>VLOOKUP($A32,'Return Data'!$B$7:$R$526,16,0)</f>
        <v>9.4084000000000003</v>
      </c>
      <c r="S32" s="67">
        <f t="shared" si="3"/>
        <v>11</v>
      </c>
    </row>
    <row r="33" spans="1:19" x14ac:dyDescent="0.3">
      <c r="A33" s="82" t="s">
        <v>78</v>
      </c>
      <c r="B33" s="64">
        <f>VLOOKUP($A33,'Return Data'!$B$7:$R$526,3,0)</f>
        <v>43999</v>
      </c>
      <c r="C33" s="65">
        <f>VLOOKUP($A33,'Return Data'!$B$7:$R$526,4,0)</f>
        <v>28.250800000000002</v>
      </c>
      <c r="D33" s="65">
        <f>VLOOKUP($A33,'Return Data'!$B$7:$R$526,9,0)</f>
        <v>11.3438</v>
      </c>
      <c r="E33" s="66">
        <f t="shared" si="0"/>
        <v>12</v>
      </c>
      <c r="F33" s="65">
        <f>VLOOKUP($A33,'Return Data'!$B$7:$R$526,10,0)</f>
        <v>18.026</v>
      </c>
      <c r="G33" s="66">
        <f t="shared" si="1"/>
        <v>9</v>
      </c>
      <c r="H33" s="65">
        <f>VLOOKUP($A33,'Return Data'!$B$7:$R$526,11,0)</f>
        <v>16.497399999999999</v>
      </c>
      <c r="I33" s="66">
        <f t="shared" si="2"/>
        <v>5</v>
      </c>
      <c r="J33" s="65">
        <f>VLOOKUP($A33,'Return Data'!$B$7:$R$526,12,0)</f>
        <v>13.0793</v>
      </c>
      <c r="K33" s="66">
        <f t="shared" si="4"/>
        <v>5</v>
      </c>
      <c r="L33" s="65">
        <f>VLOOKUP($A33,'Return Data'!$B$7:$R$526,13,0)</f>
        <v>13.8216</v>
      </c>
      <c r="M33" s="66">
        <f t="shared" si="5"/>
        <v>4</v>
      </c>
      <c r="N33" s="65">
        <f>VLOOKUP($A33,'Return Data'!$B$7:$R$526,17,0)</f>
        <v>13.055</v>
      </c>
      <c r="O33" s="66">
        <f t="shared" si="8"/>
        <v>3</v>
      </c>
      <c r="P33" s="65">
        <f>VLOOKUP($A33,'Return Data'!$B$7:$R$526,14,0)</f>
        <v>8.8027999999999995</v>
      </c>
      <c r="Q33" s="66">
        <f t="shared" si="9"/>
        <v>5</v>
      </c>
      <c r="R33" s="65">
        <f>VLOOKUP($A33,'Return Data'!$B$7:$R$526,16,0)</f>
        <v>9.4852000000000007</v>
      </c>
      <c r="S33" s="67">
        <f t="shared" si="3"/>
        <v>9</v>
      </c>
    </row>
    <row r="34" spans="1:19" x14ac:dyDescent="0.3">
      <c r="A34" s="82" t="s">
        <v>79</v>
      </c>
      <c r="B34" s="64">
        <f>VLOOKUP($A34,'Return Data'!$B$7:$R$526,3,0)</f>
        <v>43999</v>
      </c>
      <c r="C34" s="65">
        <f>VLOOKUP($A34,'Return Data'!$B$7:$R$526,4,0)</f>
        <v>33.374299999999998</v>
      </c>
      <c r="D34" s="65">
        <f>VLOOKUP($A34,'Return Data'!$B$7:$R$526,9,0)</f>
        <v>13.634600000000001</v>
      </c>
      <c r="E34" s="66">
        <f t="shared" si="0"/>
        <v>8</v>
      </c>
      <c r="F34" s="65">
        <f>VLOOKUP($A34,'Return Data'!$B$7:$R$526,10,0)</f>
        <v>15.599399999999999</v>
      </c>
      <c r="G34" s="66">
        <f t="shared" si="1"/>
        <v>14</v>
      </c>
      <c r="H34" s="65">
        <f>VLOOKUP($A34,'Return Data'!$B$7:$R$526,11,0)</f>
        <v>13.022600000000001</v>
      </c>
      <c r="I34" s="66">
        <f t="shared" si="2"/>
        <v>14</v>
      </c>
      <c r="J34" s="65">
        <f>VLOOKUP($A34,'Return Data'!$B$7:$R$526,12,0)</f>
        <v>10.449299999999999</v>
      </c>
      <c r="K34" s="66">
        <f t="shared" si="4"/>
        <v>14</v>
      </c>
      <c r="L34" s="65">
        <f>VLOOKUP($A34,'Return Data'!$B$7:$R$526,13,0)</f>
        <v>9.9733000000000001</v>
      </c>
      <c r="M34" s="66">
        <f t="shared" si="5"/>
        <v>17</v>
      </c>
      <c r="N34" s="65">
        <f>VLOOKUP($A34,'Return Data'!$B$7:$R$526,17,0)</f>
        <v>9.6434999999999995</v>
      </c>
      <c r="O34" s="66">
        <f t="shared" si="8"/>
        <v>17</v>
      </c>
      <c r="P34" s="65">
        <f>VLOOKUP($A34,'Return Data'!$B$7:$R$526,14,0)</f>
        <v>6.7403000000000004</v>
      </c>
      <c r="Q34" s="66">
        <f t="shared" si="9"/>
        <v>18</v>
      </c>
      <c r="R34" s="65">
        <f>VLOOKUP($A34,'Return Data'!$B$7:$R$526,16,0)</f>
        <v>9.5640000000000001</v>
      </c>
      <c r="S34" s="67">
        <f t="shared" si="3"/>
        <v>6</v>
      </c>
    </row>
    <row r="35" spans="1:19" x14ac:dyDescent="0.3">
      <c r="A35" s="82" t="s">
        <v>80</v>
      </c>
      <c r="B35" s="64">
        <f>VLOOKUP($A35,'Return Data'!$B$7:$R$526,3,0)</f>
        <v>43999</v>
      </c>
      <c r="C35" s="65">
        <f>VLOOKUP($A35,'Return Data'!$B$7:$R$526,4,0)</f>
        <v>18.991800000000001</v>
      </c>
      <c r="D35" s="65">
        <f>VLOOKUP($A35,'Return Data'!$B$7:$R$526,9,0)</f>
        <v>9.9306999999999999</v>
      </c>
      <c r="E35" s="66">
        <f t="shared" si="0"/>
        <v>18</v>
      </c>
      <c r="F35" s="65">
        <f>VLOOKUP($A35,'Return Data'!$B$7:$R$526,10,0)</f>
        <v>19.081299999999999</v>
      </c>
      <c r="G35" s="66">
        <f t="shared" si="1"/>
        <v>6</v>
      </c>
      <c r="H35" s="65">
        <f>VLOOKUP($A35,'Return Data'!$B$7:$R$526,11,0)</f>
        <v>15.133800000000001</v>
      </c>
      <c r="I35" s="66">
        <f t="shared" si="2"/>
        <v>9</v>
      </c>
      <c r="J35" s="65">
        <f>VLOOKUP($A35,'Return Data'!$B$7:$R$526,12,0)</f>
        <v>11.4078</v>
      </c>
      <c r="K35" s="66">
        <f t="shared" si="4"/>
        <v>10</v>
      </c>
      <c r="L35" s="65">
        <f>VLOOKUP($A35,'Return Data'!$B$7:$R$526,13,0)</f>
        <v>11.6746</v>
      </c>
      <c r="M35" s="66">
        <f t="shared" si="5"/>
        <v>8</v>
      </c>
      <c r="N35" s="65">
        <f>VLOOKUP($A35,'Return Data'!$B$7:$R$526,17,0)</f>
        <v>10.924899999999999</v>
      </c>
      <c r="O35" s="66">
        <f t="shared" si="8"/>
        <v>13</v>
      </c>
      <c r="P35" s="65">
        <f>VLOOKUP($A35,'Return Data'!$B$7:$R$526,14,0)</f>
        <v>7.2159000000000004</v>
      </c>
      <c r="Q35" s="66">
        <f t="shared" si="9"/>
        <v>15</v>
      </c>
      <c r="R35" s="65">
        <f>VLOOKUP($A35,'Return Data'!$B$7:$R$526,16,0)</f>
        <v>7.8182</v>
      </c>
      <c r="S35" s="67">
        <f t="shared" si="3"/>
        <v>22</v>
      </c>
    </row>
    <row r="36" spans="1:19" x14ac:dyDescent="0.3">
      <c r="A36" s="82" t="s">
        <v>365</v>
      </c>
      <c r="B36" s="64">
        <f>VLOOKUP($A36,'Return Data'!$B$7:$R$526,3,0)</f>
        <v>43999</v>
      </c>
      <c r="C36" s="65">
        <f>VLOOKUP($A36,'Return Data'!$B$7:$R$526,4,0)</f>
        <v>0.38450000000000001</v>
      </c>
      <c r="D36" s="65">
        <f>VLOOKUP($A36,'Return Data'!$B$7:$R$526,9,0)</f>
        <v>8.6976999999999993</v>
      </c>
      <c r="E36" s="66">
        <f t="shared" si="0"/>
        <v>21</v>
      </c>
      <c r="F36" s="65">
        <f>VLOOKUP($A36,'Return Data'!$B$7:$R$526,10,0)</f>
        <v>8.8610000000000007</v>
      </c>
      <c r="G36" s="66">
        <f t="shared" si="1"/>
        <v>24</v>
      </c>
      <c r="H36" s="65"/>
      <c r="I36" s="66"/>
      <c r="J36" s="65"/>
      <c r="K36" s="66"/>
      <c r="L36" s="65"/>
      <c r="M36" s="66"/>
      <c r="N36" s="65"/>
      <c r="O36" s="66"/>
      <c r="P36" s="65"/>
      <c r="Q36" s="66"/>
      <c r="R36" s="65">
        <f>VLOOKUP($A36,'Return Data'!$B$7:$R$526,16,0)</f>
        <v>8.8009000000000004</v>
      </c>
      <c r="S36" s="67">
        <f t="shared" si="3"/>
        <v>16</v>
      </c>
    </row>
    <row r="37" spans="1:19" x14ac:dyDescent="0.3">
      <c r="A37" s="82" t="s">
        <v>81</v>
      </c>
      <c r="B37" s="64">
        <f>VLOOKUP($A37,'Return Data'!$B$7:$R$526,3,0)</f>
        <v>43999</v>
      </c>
      <c r="C37" s="65">
        <f>VLOOKUP($A37,'Return Data'!$B$7:$R$526,4,0)</f>
        <v>21.483599999999999</v>
      </c>
      <c r="D37" s="65">
        <f>VLOOKUP($A37,'Return Data'!$B$7:$R$526,9,0)</f>
        <v>10.1104</v>
      </c>
      <c r="E37" s="66">
        <f t="shared" si="0"/>
        <v>17</v>
      </c>
      <c r="F37" s="65">
        <f>VLOOKUP($A37,'Return Data'!$B$7:$R$526,10,0)</f>
        <v>21.826899999999998</v>
      </c>
      <c r="G37" s="66">
        <f t="shared" si="1"/>
        <v>2</v>
      </c>
      <c r="H37" s="65">
        <f>VLOOKUP($A37,'Return Data'!$B$7:$R$526,11,0)</f>
        <v>7.4084000000000003</v>
      </c>
      <c r="I37" s="66">
        <f>RANK(H37,H$8:H$37,0)</f>
        <v>23</v>
      </c>
      <c r="J37" s="65">
        <f>VLOOKUP($A37,'Return Data'!$B$7:$R$526,12,0)</f>
        <v>4.9505999999999997</v>
      </c>
      <c r="K37" s="66">
        <f>RANK(J37,J$8:J$37,0)</f>
        <v>25</v>
      </c>
      <c r="L37" s="65">
        <f>VLOOKUP($A37,'Return Data'!$B$7:$R$526,13,0)</f>
        <v>6.4958999999999998</v>
      </c>
      <c r="M37" s="66">
        <f>RANK(L37,L$8:L$37,0)</f>
        <v>24</v>
      </c>
      <c r="N37" s="65">
        <f>VLOOKUP($A37,'Return Data'!$B$7:$R$526,17,0)</f>
        <v>1.8951</v>
      </c>
      <c r="O37" s="66">
        <f>RANK(N37,N$8:N$37,0)</f>
        <v>27</v>
      </c>
      <c r="P37" s="65">
        <f>VLOOKUP($A37,'Return Data'!$B$7:$R$526,14,0)</f>
        <v>1.8912</v>
      </c>
      <c r="Q37" s="66">
        <f>RANK(P37,P$8:P$37,0)</f>
        <v>27</v>
      </c>
      <c r="R37" s="65">
        <f>VLOOKUP($A37,'Return Data'!$B$7:$R$526,16,0)</f>
        <v>7.4935999999999998</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10.119083333333331</v>
      </c>
      <c r="E39" s="88"/>
      <c r="F39" s="89">
        <f>AVERAGE(F8:F37)</f>
        <v>10.026493333333333</v>
      </c>
      <c r="G39" s="88"/>
      <c r="H39" s="89">
        <f>AVERAGE(H8:H37)</f>
        <v>10.02174827586207</v>
      </c>
      <c r="I39" s="88"/>
      <c r="J39" s="89">
        <f>AVERAGE(J8:J37)</f>
        <v>9.2396964285714294</v>
      </c>
      <c r="K39" s="88"/>
      <c r="L39" s="89">
        <f>AVERAGE(L8:L37)</f>
        <v>9.8094535714285715</v>
      </c>
      <c r="M39" s="88"/>
      <c r="N39" s="89">
        <f>AVERAGE(N8:N37)</f>
        <v>9.4138703703703719</v>
      </c>
      <c r="O39" s="88"/>
      <c r="P39" s="89">
        <f>AVERAGE(P8:P37)</f>
        <v>6.7243185185185173</v>
      </c>
      <c r="Q39" s="88"/>
      <c r="R39" s="89">
        <f>AVERAGE(R8:R37)</f>
        <v>7.0280866666666659</v>
      </c>
      <c r="S39" s="90"/>
    </row>
    <row r="40" spans="1:19" x14ac:dyDescent="0.3">
      <c r="A40" s="87" t="s">
        <v>28</v>
      </c>
      <c r="B40" s="88"/>
      <c r="C40" s="88"/>
      <c r="D40" s="89">
        <f>MIN(D8:D37)</f>
        <v>-7.5361000000000002</v>
      </c>
      <c r="E40" s="88"/>
      <c r="F40" s="89">
        <f>MIN(F8:F37)</f>
        <v>-103.4559</v>
      </c>
      <c r="G40" s="88"/>
      <c r="H40" s="89">
        <f>MIN(H8:H37)</f>
        <v>-48.601399999999998</v>
      </c>
      <c r="I40" s="88"/>
      <c r="J40" s="89">
        <f>MIN(J8:J37)</f>
        <v>-3.4285000000000001</v>
      </c>
      <c r="K40" s="88"/>
      <c r="L40" s="89">
        <f>MIN(L8:L37)</f>
        <v>-0.92349999999999999</v>
      </c>
      <c r="M40" s="88"/>
      <c r="N40" s="89">
        <f>MIN(N8:N37)</f>
        <v>1.8951</v>
      </c>
      <c r="O40" s="88"/>
      <c r="P40" s="89">
        <f>MIN(P8:P37)</f>
        <v>1.8912</v>
      </c>
      <c r="Q40" s="88"/>
      <c r="R40" s="89">
        <f>MIN(R8:R37)</f>
        <v>-42.623899999999999</v>
      </c>
      <c r="S40" s="90"/>
    </row>
    <row r="41" spans="1:19" ht="15" thickBot="1" x14ac:dyDescent="0.35">
      <c r="A41" s="91" t="s">
        <v>29</v>
      </c>
      <c r="B41" s="92"/>
      <c r="C41" s="92"/>
      <c r="D41" s="93">
        <f>MAX(D8:D37)</f>
        <v>20.995200000000001</v>
      </c>
      <c r="E41" s="92"/>
      <c r="F41" s="93">
        <f>MAX(F8:F37)</f>
        <v>22.275700000000001</v>
      </c>
      <c r="G41" s="92"/>
      <c r="H41" s="93">
        <f>MAX(H8:H37)</f>
        <v>21.255099999999999</v>
      </c>
      <c r="I41" s="92"/>
      <c r="J41" s="93">
        <f>MAX(J8:J37)</f>
        <v>14.728300000000001</v>
      </c>
      <c r="K41" s="92"/>
      <c r="L41" s="93">
        <f>MAX(L8:L37)</f>
        <v>20.4817</v>
      </c>
      <c r="M41" s="92"/>
      <c r="N41" s="93">
        <f>MAX(N8:N37)</f>
        <v>13.850300000000001</v>
      </c>
      <c r="O41" s="92"/>
      <c r="P41" s="93">
        <f>MAX(P8:P37)</f>
        <v>9.3033000000000001</v>
      </c>
      <c r="Q41" s="92"/>
      <c r="R41" s="93">
        <f>MAX(R8:R37)</f>
        <v>11.104200000000001</v>
      </c>
      <c r="S41" s="94"/>
    </row>
    <row r="42" spans="1:19" x14ac:dyDescent="0.3">
      <c r="A42" s="113" t="s">
        <v>436</v>
      </c>
    </row>
    <row r="43" spans="1:19" x14ac:dyDescent="0.3">
      <c r="A43" s="14" t="s">
        <v>342</v>
      </c>
    </row>
  </sheetData>
  <sheetProtection algorithmName="SHA-512" hashValue="2BPAFmd9b8JxSK4/3nShH/nn1KqWaZ5mhjCk0WfhuyYRXCnMG0k1ma0E6p9Ph+tQw8dtc1N5hQYzZaZmG7YF1Q==" saltValue="nsm2JIfSM83YNrL44m+6C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30" t="s">
        <v>349</v>
      </c>
    </row>
    <row r="3" spans="1:19" ht="15" thickBot="1" x14ac:dyDescent="0.35">
      <c r="A3" s="131"/>
    </row>
    <row r="4" spans="1:19" ht="15" thickBot="1" x14ac:dyDescent="0.35"/>
    <row r="5" spans="1:19" x14ac:dyDescent="0.3">
      <c r="A5" s="29" t="s">
        <v>351</v>
      </c>
      <c r="B5" s="128" t="s">
        <v>8</v>
      </c>
      <c r="C5" s="128" t="s">
        <v>9</v>
      </c>
      <c r="D5" s="134" t="s">
        <v>48</v>
      </c>
      <c r="E5" s="134"/>
      <c r="F5" s="134" t="s">
        <v>1</v>
      </c>
      <c r="G5" s="134"/>
      <c r="H5" s="134" t="s">
        <v>2</v>
      </c>
      <c r="I5" s="134"/>
      <c r="J5" s="134" t="s">
        <v>3</v>
      </c>
      <c r="K5" s="134"/>
      <c r="L5" s="134" t="s">
        <v>4</v>
      </c>
      <c r="M5" s="134"/>
      <c r="N5" s="134" t="s">
        <v>384</v>
      </c>
      <c r="O5" s="134"/>
      <c r="P5" s="134" t="s">
        <v>5</v>
      </c>
      <c r="Q5" s="134"/>
      <c r="R5" s="134" t="s">
        <v>46</v>
      </c>
      <c r="S5" s="137"/>
    </row>
    <row r="6" spans="1:19" x14ac:dyDescent="0.3">
      <c r="A6" s="17" t="s">
        <v>7</v>
      </c>
      <c r="B6" s="129"/>
      <c r="C6" s="129"/>
      <c r="D6" s="57" t="s">
        <v>0</v>
      </c>
      <c r="E6" s="57" t="s">
        <v>10</v>
      </c>
      <c r="F6" s="57" t="s">
        <v>0</v>
      </c>
      <c r="G6" s="57" t="s">
        <v>10</v>
      </c>
      <c r="H6" s="57" t="s">
        <v>0</v>
      </c>
      <c r="I6" s="57" t="s">
        <v>10</v>
      </c>
      <c r="J6" s="57" t="s">
        <v>0</v>
      </c>
      <c r="K6" s="57" t="s">
        <v>10</v>
      </c>
      <c r="L6" s="57" t="s">
        <v>432</v>
      </c>
      <c r="M6" s="57" t="s">
        <v>10</v>
      </c>
      <c r="N6" s="57" t="s">
        <v>433</v>
      </c>
      <c r="O6" s="57" t="s">
        <v>10</v>
      </c>
      <c r="P6" s="57" t="s">
        <v>433</v>
      </c>
      <c r="Q6" s="57" t="s">
        <v>10</v>
      </c>
      <c r="R6" s="57" t="s">
        <v>433</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Data'!$B$7:$R$526,3,0)</f>
        <v>43999</v>
      </c>
      <c r="C8" s="65">
        <f>VLOOKUP($A8,'Return Data'!$B$7:$R$526,4,0)</f>
        <v>22.302</v>
      </c>
      <c r="D8" s="65">
        <f>VLOOKUP($A8,'Return Data'!$B$7:$R$526,9,0)</f>
        <v>20.4316</v>
      </c>
      <c r="E8" s="66">
        <f t="shared" ref="E8:G8" si="0">RANK(D8,D$8:D$41,0)</f>
        <v>2</v>
      </c>
      <c r="F8" s="65">
        <f>VLOOKUP($A8,'Return Data'!$B$7:$R$526,10,0)</f>
        <v>9.9343000000000004</v>
      </c>
      <c r="G8" s="66">
        <f t="shared" si="0"/>
        <v>24</v>
      </c>
      <c r="H8" s="65">
        <f>VLOOKUP($A8,'Return Data'!$B$7:$R$526,11,0)</f>
        <v>8.0539000000000005</v>
      </c>
      <c r="I8" s="66">
        <f t="shared" ref="I8" si="1">RANK(H8,H$8:H$41,0)</f>
        <v>24</v>
      </c>
      <c r="J8" s="65">
        <f>VLOOKUP($A8,'Return Data'!$B$7:$R$526,12,0)</f>
        <v>-3.9830999999999999</v>
      </c>
      <c r="K8" s="66">
        <f t="shared" ref="K8" si="2">RANK(J8,J$8:J$41,0)</f>
        <v>30</v>
      </c>
      <c r="L8" s="65">
        <f>VLOOKUP($A8,'Return Data'!$B$7:$R$526,13,0)</f>
        <v>0.14369999999999999</v>
      </c>
      <c r="M8" s="66">
        <f t="shared" ref="M8" si="3">RANK(L8,L$8:L$41,0)</f>
        <v>30</v>
      </c>
      <c r="N8" s="65">
        <f>VLOOKUP($A8,'Return Data'!$B$7:$R$526,17,0)</f>
        <v>4.0057999999999998</v>
      </c>
      <c r="O8" s="66">
        <f t="shared" ref="O8" si="4">RANK(N8,N$8:N$41,0)</f>
        <v>26</v>
      </c>
      <c r="P8" s="65">
        <f>VLOOKUP($A8,'Return Data'!$B$7:$R$526,14,0)</f>
        <v>2.2921999999999998</v>
      </c>
      <c r="Q8" s="66">
        <f t="shared" ref="Q8" si="5">RANK(P8,P$8:P$41,0)</f>
        <v>28</v>
      </c>
      <c r="R8" s="65">
        <f>VLOOKUP($A8,'Return Data'!$B$7:$R$526,16,0)</f>
        <v>7.4241999999999999</v>
      </c>
      <c r="S8" s="67">
        <f t="shared" ref="S8" si="6">RANK(R8,R$8:R$41,0)</f>
        <v>21</v>
      </c>
    </row>
    <row r="9" spans="1:19" x14ac:dyDescent="0.3">
      <c r="A9" s="82" t="s">
        <v>83</v>
      </c>
      <c r="B9" s="64">
        <f>VLOOKUP($A9,'Return Data'!$B$7:$R$526,3,0)</f>
        <v>43999</v>
      </c>
      <c r="C9" s="65">
        <f>VLOOKUP($A9,'Return Data'!$B$7:$R$526,4,0)</f>
        <v>32.241799999999998</v>
      </c>
      <c r="D9" s="65">
        <f>VLOOKUP($A9,'Return Data'!$B$7:$R$526,9,0)</f>
        <v>20.432300000000001</v>
      </c>
      <c r="E9" s="66">
        <f t="shared" ref="E9:E41" si="7">RANK(D9,D$8:D$41,0)</f>
        <v>1</v>
      </c>
      <c r="F9" s="65">
        <f>VLOOKUP($A9,'Return Data'!$B$7:$R$526,10,0)</f>
        <v>9.9510000000000005</v>
      </c>
      <c r="G9" s="66">
        <f t="shared" ref="G9:G41" si="8">RANK(F9,F$8:F$41,0)</f>
        <v>23</v>
      </c>
      <c r="H9" s="65">
        <f>VLOOKUP($A9,'Return Data'!$B$7:$R$526,11,0)</f>
        <v>8.0633999999999997</v>
      </c>
      <c r="I9" s="66">
        <f t="shared" ref="I9:I41" si="9">RANK(H9,H$8:H$41,0)</f>
        <v>23</v>
      </c>
      <c r="J9" s="65">
        <f>VLOOKUP($A9,'Return Data'!$B$7:$R$526,12,0)</f>
        <v>-3.9777999999999998</v>
      </c>
      <c r="K9" s="66">
        <f t="shared" ref="K9:K41" si="10">RANK(J9,J$8:J$41,0)</f>
        <v>29</v>
      </c>
      <c r="L9" s="65">
        <f>VLOOKUP($A9,'Return Data'!$B$7:$R$526,13,0)</f>
        <v>0.14810000000000001</v>
      </c>
      <c r="M9" s="66">
        <f t="shared" ref="M9:M41" si="11">RANK(L9,L$8:L$41,0)</f>
        <v>29</v>
      </c>
      <c r="N9" s="65">
        <f>VLOOKUP($A9,'Return Data'!$B$7:$R$526,17,0)</f>
        <v>4.0083000000000002</v>
      </c>
      <c r="O9" s="66">
        <f t="shared" ref="O9:O41" si="12">RANK(N9,N$8:N$41,0)</f>
        <v>25</v>
      </c>
      <c r="P9" s="65">
        <f>VLOOKUP($A9,'Return Data'!$B$7:$R$526,14,0)</f>
        <v>2.2938999999999998</v>
      </c>
      <c r="Q9" s="66">
        <f t="shared" ref="Q9:Q41" si="13">RANK(P9,P$8:P$41,0)</f>
        <v>27</v>
      </c>
      <c r="R9" s="65">
        <f>VLOOKUP($A9,'Return Data'!$B$7:$R$526,16,0)</f>
        <v>7.7255000000000003</v>
      </c>
      <c r="S9" s="67">
        <f t="shared" ref="S9:S41" si="14">RANK(R9,R$8:R$41,0)</f>
        <v>18</v>
      </c>
    </row>
    <row r="10" spans="1:19" x14ac:dyDescent="0.3">
      <c r="A10" s="82" t="s">
        <v>84</v>
      </c>
      <c r="B10" s="64">
        <f>VLOOKUP($A10,'Return Data'!$B$7:$R$526,3,0)</f>
        <v>43999</v>
      </c>
      <c r="C10" s="65">
        <f>VLOOKUP($A10,'Return Data'!$B$7:$R$526,4,0)</f>
        <v>0.96740000000000004</v>
      </c>
      <c r="D10" s="65">
        <f>VLOOKUP($A10,'Return Data'!$B$7:$R$526,9,0)</f>
        <v>0</v>
      </c>
      <c r="E10" s="66">
        <f t="shared" si="7"/>
        <v>32</v>
      </c>
      <c r="F10" s="65">
        <f>VLOOKUP($A10,'Return Data'!$B$7:$R$526,10,0)</f>
        <v>-103.4444</v>
      </c>
      <c r="G10" s="66">
        <f t="shared" si="8"/>
        <v>33</v>
      </c>
      <c r="H10" s="65">
        <f>VLOOKUP($A10,'Return Data'!$B$7:$R$526,11,0)</f>
        <v>-48.592399999999998</v>
      </c>
      <c r="I10" s="66">
        <f t="shared" si="9"/>
        <v>33</v>
      </c>
      <c r="J10" s="65"/>
      <c r="K10" s="66"/>
      <c r="L10" s="65"/>
      <c r="M10" s="66"/>
      <c r="N10" s="65"/>
      <c r="O10" s="66"/>
      <c r="P10" s="65"/>
      <c r="Q10" s="66"/>
      <c r="R10" s="65">
        <f>VLOOKUP($A10,'Return Data'!$B$7:$R$526,16,0)</f>
        <v>-42.615200000000002</v>
      </c>
      <c r="S10" s="67">
        <f t="shared" si="14"/>
        <v>33</v>
      </c>
    </row>
    <row r="11" spans="1:19" x14ac:dyDescent="0.3">
      <c r="A11" s="82" t="s">
        <v>85</v>
      </c>
      <c r="B11" s="64">
        <f>VLOOKUP($A11,'Return Data'!$B$7:$R$526,3,0)</f>
        <v>43999</v>
      </c>
      <c r="C11" s="65">
        <f>VLOOKUP($A11,'Return Data'!$B$7:$R$526,4,0)</f>
        <v>1.3985000000000001</v>
      </c>
      <c r="D11" s="65">
        <f>VLOOKUP($A11,'Return Data'!$B$7:$R$526,9,0)</f>
        <v>0</v>
      </c>
      <c r="E11" s="66">
        <f t="shared" si="7"/>
        <v>32</v>
      </c>
      <c r="F11" s="65">
        <f>VLOOKUP($A11,'Return Data'!$B$7:$R$526,10,0)</f>
        <v>-103.4525</v>
      </c>
      <c r="G11" s="66">
        <f t="shared" si="8"/>
        <v>34</v>
      </c>
      <c r="H11" s="65">
        <f>VLOOKUP($A11,'Return Data'!$B$7:$R$526,11,0)</f>
        <v>-48.587699999999998</v>
      </c>
      <c r="I11" s="66">
        <f t="shared" si="9"/>
        <v>32</v>
      </c>
      <c r="J11" s="65"/>
      <c r="K11" s="66"/>
      <c r="L11" s="65"/>
      <c r="M11" s="66"/>
      <c r="N11" s="65"/>
      <c r="O11" s="66"/>
      <c r="P11" s="65"/>
      <c r="Q11" s="66"/>
      <c r="R11" s="65">
        <f>VLOOKUP($A11,'Return Data'!$B$7:$R$526,16,0)</f>
        <v>-42.619</v>
      </c>
      <c r="S11" s="67">
        <f t="shared" si="14"/>
        <v>34</v>
      </c>
    </row>
    <row r="12" spans="1:19" x14ac:dyDescent="0.3">
      <c r="A12" s="82" t="s">
        <v>86</v>
      </c>
      <c r="B12" s="64">
        <f>VLOOKUP($A12,'Return Data'!$B$7:$R$526,3,0)</f>
        <v>43999</v>
      </c>
      <c r="C12" s="65">
        <f>VLOOKUP($A12,'Return Data'!$B$7:$R$526,4,0)</f>
        <v>21.921099999999999</v>
      </c>
      <c r="D12" s="65">
        <f>VLOOKUP($A12,'Return Data'!$B$7:$R$526,9,0)</f>
        <v>14.331300000000001</v>
      </c>
      <c r="E12" s="66">
        <f t="shared" si="7"/>
        <v>5</v>
      </c>
      <c r="F12" s="65">
        <f>VLOOKUP($A12,'Return Data'!$B$7:$R$526,10,0)</f>
        <v>19.676200000000001</v>
      </c>
      <c r="G12" s="66">
        <f t="shared" si="8"/>
        <v>5</v>
      </c>
      <c r="H12" s="65">
        <f>VLOOKUP($A12,'Return Data'!$B$7:$R$526,11,0)</f>
        <v>16.791699999999999</v>
      </c>
      <c r="I12" s="66">
        <f t="shared" si="9"/>
        <v>3</v>
      </c>
      <c r="J12" s="65">
        <f>VLOOKUP($A12,'Return Data'!$B$7:$R$526,12,0)</f>
        <v>12.786899999999999</v>
      </c>
      <c r="K12" s="66">
        <f t="shared" si="10"/>
        <v>4</v>
      </c>
      <c r="L12" s="65">
        <f>VLOOKUP($A12,'Return Data'!$B$7:$R$526,13,0)</f>
        <v>12.2843</v>
      </c>
      <c r="M12" s="66">
        <f t="shared" si="11"/>
        <v>5</v>
      </c>
      <c r="N12" s="65">
        <f>VLOOKUP($A12,'Return Data'!$B$7:$R$526,17,0)</f>
        <v>11.8393</v>
      </c>
      <c r="O12" s="66">
        <f t="shared" si="12"/>
        <v>4</v>
      </c>
      <c r="P12" s="65">
        <f>VLOOKUP($A12,'Return Data'!$B$7:$R$526,14,0)</f>
        <v>8.0447000000000006</v>
      </c>
      <c r="Q12" s="66">
        <f t="shared" si="13"/>
        <v>4</v>
      </c>
      <c r="R12" s="65">
        <f>VLOOKUP($A12,'Return Data'!$B$7:$R$526,16,0)</f>
        <v>8.9585000000000008</v>
      </c>
      <c r="S12" s="67">
        <f t="shared" si="14"/>
        <v>3</v>
      </c>
    </row>
    <row r="13" spans="1:19" x14ac:dyDescent="0.3">
      <c r="A13" s="82" t="s">
        <v>87</v>
      </c>
      <c r="B13" s="64">
        <f>VLOOKUP($A13,'Return Data'!$B$7:$R$526,3,0)</f>
        <v>43999</v>
      </c>
      <c r="C13" s="65">
        <f>VLOOKUP($A13,'Return Data'!$B$7:$R$526,4,0)</f>
        <v>17.3187</v>
      </c>
      <c r="D13" s="65">
        <f>VLOOKUP($A13,'Return Data'!$B$7:$R$526,9,0)</f>
        <v>-7.8818999999999999</v>
      </c>
      <c r="E13" s="66">
        <f t="shared" si="7"/>
        <v>34</v>
      </c>
      <c r="F13" s="65">
        <f>VLOOKUP($A13,'Return Data'!$B$7:$R$526,10,0)</f>
        <v>7.9161000000000001</v>
      </c>
      <c r="G13" s="66">
        <f t="shared" si="8"/>
        <v>28</v>
      </c>
      <c r="H13" s="65">
        <f>VLOOKUP($A13,'Return Data'!$B$7:$R$526,11,0)</f>
        <v>10.4359</v>
      </c>
      <c r="I13" s="66">
        <f t="shared" si="9"/>
        <v>19</v>
      </c>
      <c r="J13" s="65">
        <f>VLOOKUP($A13,'Return Data'!$B$7:$R$526,12,0)</f>
        <v>7.4322999999999997</v>
      </c>
      <c r="K13" s="66">
        <f t="shared" si="10"/>
        <v>22</v>
      </c>
      <c r="L13" s="65">
        <f>VLOOKUP($A13,'Return Data'!$B$7:$R$526,13,0)</f>
        <v>7.8334999999999999</v>
      </c>
      <c r="M13" s="66">
        <f t="shared" si="11"/>
        <v>21</v>
      </c>
      <c r="N13" s="65">
        <f>VLOOKUP($A13,'Return Data'!$B$7:$R$526,17,0)</f>
        <v>3.1276999999999999</v>
      </c>
      <c r="O13" s="66">
        <f t="shared" si="12"/>
        <v>28</v>
      </c>
      <c r="P13" s="65">
        <f>VLOOKUP($A13,'Return Data'!$B$7:$R$526,14,0)</f>
        <v>2.8523000000000001</v>
      </c>
      <c r="Q13" s="66">
        <f t="shared" si="13"/>
        <v>26</v>
      </c>
      <c r="R13" s="65">
        <f>VLOOKUP($A13,'Return Data'!$B$7:$R$526,16,0)</f>
        <v>7.1340000000000003</v>
      </c>
      <c r="S13" s="67">
        <f t="shared" si="14"/>
        <v>23</v>
      </c>
    </row>
    <row r="14" spans="1:19" x14ac:dyDescent="0.3">
      <c r="A14" s="82" t="s">
        <v>88</v>
      </c>
      <c r="B14" s="64">
        <f>VLOOKUP($A14,'Return Data'!$B$7:$R$526,3,0)</f>
        <v>43999</v>
      </c>
      <c r="C14" s="65">
        <f>VLOOKUP($A14,'Return Data'!$B$7:$R$526,4,0)</f>
        <v>35.254199999999997</v>
      </c>
      <c r="D14" s="65">
        <f>VLOOKUP($A14,'Return Data'!$B$7:$R$526,9,0)</f>
        <v>6.6914999999999996</v>
      </c>
      <c r="E14" s="66">
        <f t="shared" si="7"/>
        <v>28</v>
      </c>
      <c r="F14" s="65">
        <f>VLOOKUP($A14,'Return Data'!$B$7:$R$526,10,0)</f>
        <v>15.8461</v>
      </c>
      <c r="G14" s="66">
        <f t="shared" si="8"/>
        <v>11</v>
      </c>
      <c r="H14" s="65">
        <f>VLOOKUP($A14,'Return Data'!$B$7:$R$526,11,0)</f>
        <v>14.402799999999999</v>
      </c>
      <c r="I14" s="66">
        <f t="shared" si="9"/>
        <v>10</v>
      </c>
      <c r="J14" s="65">
        <f>VLOOKUP($A14,'Return Data'!$B$7:$R$526,12,0)</f>
        <v>10.689500000000001</v>
      </c>
      <c r="K14" s="66">
        <f t="shared" si="10"/>
        <v>10</v>
      </c>
      <c r="L14" s="65">
        <f>VLOOKUP($A14,'Return Data'!$B$7:$R$526,13,0)</f>
        <v>9.5943000000000005</v>
      </c>
      <c r="M14" s="66">
        <f t="shared" si="11"/>
        <v>15</v>
      </c>
      <c r="N14" s="65">
        <f>VLOOKUP($A14,'Return Data'!$B$7:$R$526,17,0)</f>
        <v>9.3148</v>
      </c>
      <c r="O14" s="66">
        <f t="shared" si="12"/>
        <v>16</v>
      </c>
      <c r="P14" s="65">
        <f>VLOOKUP($A14,'Return Data'!$B$7:$R$526,14,0)</f>
        <v>6.3019999999999996</v>
      </c>
      <c r="Q14" s="66">
        <f t="shared" si="13"/>
        <v>16</v>
      </c>
      <c r="R14" s="65">
        <f>VLOOKUP($A14,'Return Data'!$B$7:$R$526,16,0)</f>
        <v>8.3329000000000004</v>
      </c>
      <c r="S14" s="67">
        <f t="shared" si="14"/>
        <v>14</v>
      </c>
    </row>
    <row r="15" spans="1:19" x14ac:dyDescent="0.3">
      <c r="A15" s="82" t="s">
        <v>89</v>
      </c>
      <c r="B15" s="64">
        <f>VLOOKUP($A15,'Return Data'!$B$7:$R$526,3,0)</f>
        <v>43999</v>
      </c>
      <c r="C15" s="65">
        <f>VLOOKUP($A15,'Return Data'!$B$7:$R$526,4,0)</f>
        <v>23.3506</v>
      </c>
      <c r="D15" s="65">
        <f>VLOOKUP($A15,'Return Data'!$B$7:$R$526,9,0)</f>
        <v>11.563599999999999</v>
      </c>
      <c r="E15" s="66">
        <f t="shared" si="7"/>
        <v>11</v>
      </c>
      <c r="F15" s="65">
        <f>VLOOKUP($A15,'Return Data'!$B$7:$R$526,10,0)</f>
        <v>18.025400000000001</v>
      </c>
      <c r="G15" s="66">
        <f t="shared" si="8"/>
        <v>7</v>
      </c>
      <c r="H15" s="65">
        <f>VLOOKUP($A15,'Return Data'!$B$7:$R$526,11,0)</f>
        <v>14.1075</v>
      </c>
      <c r="I15" s="66">
        <f t="shared" si="9"/>
        <v>11</v>
      </c>
      <c r="J15" s="65">
        <f>VLOOKUP($A15,'Return Data'!$B$7:$R$526,12,0)</f>
        <v>10.0838</v>
      </c>
      <c r="K15" s="66">
        <f t="shared" si="10"/>
        <v>13</v>
      </c>
      <c r="L15" s="65">
        <f>VLOOKUP($A15,'Return Data'!$B$7:$R$526,13,0)</f>
        <v>10.103199999999999</v>
      </c>
      <c r="M15" s="66">
        <f t="shared" si="11"/>
        <v>13</v>
      </c>
      <c r="N15" s="65">
        <f>VLOOKUP($A15,'Return Data'!$B$7:$R$526,17,0)</f>
        <v>9.7296999999999993</v>
      </c>
      <c r="O15" s="66">
        <f t="shared" si="12"/>
        <v>15</v>
      </c>
      <c r="P15" s="65">
        <f>VLOOKUP($A15,'Return Data'!$B$7:$R$526,14,0)</f>
        <v>6.2493999999999996</v>
      </c>
      <c r="Q15" s="66">
        <f t="shared" si="13"/>
        <v>17</v>
      </c>
      <c r="R15" s="65">
        <f>VLOOKUP($A15,'Return Data'!$B$7:$R$526,16,0)</f>
        <v>7.9690000000000003</v>
      </c>
      <c r="S15" s="67">
        <f t="shared" si="14"/>
        <v>17</v>
      </c>
    </row>
    <row r="16" spans="1:19" x14ac:dyDescent="0.3">
      <c r="A16" s="82" t="s">
        <v>90</v>
      </c>
      <c r="B16" s="64">
        <f>VLOOKUP($A16,'Return Data'!$B$7:$R$526,3,0)</f>
        <v>43999</v>
      </c>
      <c r="C16" s="65">
        <f>VLOOKUP($A16,'Return Data'!$B$7:$R$526,4,0)</f>
        <v>2539.3604</v>
      </c>
      <c r="D16" s="65">
        <f>VLOOKUP($A16,'Return Data'!$B$7:$R$526,9,0)</f>
        <v>10.5869</v>
      </c>
      <c r="E16" s="66">
        <f t="shared" si="7"/>
        <v>14</v>
      </c>
      <c r="F16" s="65">
        <f>VLOOKUP($A16,'Return Data'!$B$7:$R$526,10,0)</f>
        <v>20.110099999999999</v>
      </c>
      <c r="G16" s="66">
        <f t="shared" si="8"/>
        <v>3</v>
      </c>
      <c r="H16" s="65">
        <f>VLOOKUP($A16,'Return Data'!$B$7:$R$526,11,0)</f>
        <v>20.491</v>
      </c>
      <c r="I16" s="66">
        <f t="shared" si="9"/>
        <v>1</v>
      </c>
      <c r="J16" s="65">
        <f>VLOOKUP($A16,'Return Data'!$B$7:$R$526,12,0)</f>
        <v>14.0138</v>
      </c>
      <c r="K16" s="66">
        <f t="shared" si="10"/>
        <v>1</v>
      </c>
      <c r="L16" s="65">
        <f>VLOOKUP($A16,'Return Data'!$B$7:$R$526,13,0)</f>
        <v>19.7178</v>
      </c>
      <c r="M16" s="66">
        <f t="shared" si="11"/>
        <v>1</v>
      </c>
      <c r="N16" s="65">
        <f>VLOOKUP($A16,'Return Data'!$B$7:$R$526,17,0)</f>
        <v>12.613200000000001</v>
      </c>
      <c r="O16" s="66">
        <f t="shared" si="12"/>
        <v>2</v>
      </c>
      <c r="P16" s="65">
        <f>VLOOKUP($A16,'Return Data'!$B$7:$R$526,14,0)</f>
        <v>8.0978999999999992</v>
      </c>
      <c r="Q16" s="66">
        <f t="shared" si="13"/>
        <v>3</v>
      </c>
      <c r="R16" s="65">
        <f>VLOOKUP($A16,'Return Data'!$B$7:$R$526,16,0)</f>
        <v>7.3625999999999996</v>
      </c>
      <c r="S16" s="67">
        <f t="shared" si="14"/>
        <v>22</v>
      </c>
    </row>
    <row r="17" spans="1:19" x14ac:dyDescent="0.3">
      <c r="A17" s="82" t="s">
        <v>91</v>
      </c>
      <c r="B17" s="64">
        <f>VLOOKUP($A17,'Return Data'!$B$7:$R$526,3,0)</f>
        <v>43999</v>
      </c>
      <c r="C17" s="65">
        <f>VLOOKUP($A17,'Return Data'!$B$7:$R$526,4,0)</f>
        <v>22.254799999999999</v>
      </c>
      <c r="D17" s="65">
        <f>VLOOKUP($A17,'Return Data'!$B$7:$R$526,9,0)</f>
        <v>6.7252999999999998</v>
      </c>
      <c r="E17" s="66">
        <f t="shared" si="7"/>
        <v>27</v>
      </c>
      <c r="F17" s="65">
        <f>VLOOKUP($A17,'Return Data'!$B$7:$R$526,10,0)</f>
        <v>9.2714999999999996</v>
      </c>
      <c r="G17" s="66">
        <f t="shared" si="8"/>
        <v>25</v>
      </c>
      <c r="H17" s="65">
        <f>VLOOKUP($A17,'Return Data'!$B$7:$R$526,11,0)</f>
        <v>11.9712</v>
      </c>
      <c r="I17" s="66">
        <f t="shared" si="9"/>
        <v>15</v>
      </c>
      <c r="J17" s="65">
        <f>VLOOKUP($A17,'Return Data'!$B$7:$R$526,12,0)</f>
        <v>8.4345999999999997</v>
      </c>
      <c r="K17" s="66">
        <f t="shared" si="10"/>
        <v>18</v>
      </c>
      <c r="L17" s="65">
        <f>VLOOKUP($A17,'Return Data'!$B$7:$R$526,13,0)</f>
        <v>9.3437000000000001</v>
      </c>
      <c r="M17" s="66">
        <f t="shared" si="11"/>
        <v>16</v>
      </c>
      <c r="N17" s="65">
        <f>VLOOKUP($A17,'Return Data'!$B$7:$R$526,17,0)</f>
        <v>11.7844</v>
      </c>
      <c r="O17" s="66">
        <f t="shared" si="12"/>
        <v>5</v>
      </c>
      <c r="P17" s="65">
        <f>VLOOKUP($A17,'Return Data'!$B$7:$R$526,14,0)</f>
        <v>7.6734</v>
      </c>
      <c r="Q17" s="66">
        <f t="shared" si="13"/>
        <v>7</v>
      </c>
      <c r="R17" s="65">
        <f>VLOOKUP($A17,'Return Data'!$B$7:$R$526,16,0)</f>
        <v>6.9051</v>
      </c>
      <c r="S17" s="67">
        <f t="shared" si="14"/>
        <v>25</v>
      </c>
    </row>
    <row r="18" spans="1:19" x14ac:dyDescent="0.3">
      <c r="A18" s="82" t="s">
        <v>92</v>
      </c>
      <c r="B18" s="64">
        <f>VLOOKUP($A18,'Return Data'!$B$7:$R$526,3,0)</f>
        <v>43999</v>
      </c>
      <c r="C18" s="65">
        <f>VLOOKUP($A18,'Return Data'!$B$7:$R$526,4,0)</f>
        <v>66.204099999999997</v>
      </c>
      <c r="D18" s="65">
        <f>VLOOKUP($A18,'Return Data'!$B$7:$R$526,9,0)</f>
        <v>14.632400000000001</v>
      </c>
      <c r="E18" s="66">
        <f t="shared" si="7"/>
        <v>4</v>
      </c>
      <c r="F18" s="65">
        <f>VLOOKUP($A18,'Return Data'!$B$7:$R$526,10,0)</f>
        <v>0.41810000000000003</v>
      </c>
      <c r="G18" s="66">
        <f t="shared" si="8"/>
        <v>31</v>
      </c>
      <c r="H18" s="65">
        <f>VLOOKUP($A18,'Return Data'!$B$7:$R$526,11,0)</f>
        <v>-7.9905999999999997</v>
      </c>
      <c r="I18" s="66">
        <f t="shared" si="9"/>
        <v>31</v>
      </c>
      <c r="J18" s="65">
        <f>VLOOKUP($A18,'Return Data'!$B$7:$R$526,12,0)</f>
        <v>-4.2419000000000002</v>
      </c>
      <c r="K18" s="66">
        <f t="shared" si="10"/>
        <v>31</v>
      </c>
      <c r="L18" s="65">
        <f>VLOOKUP($A18,'Return Data'!$B$7:$R$526,13,0)</f>
        <v>-1.7679</v>
      </c>
      <c r="M18" s="66">
        <f t="shared" si="11"/>
        <v>31</v>
      </c>
      <c r="N18" s="65">
        <f>VLOOKUP($A18,'Return Data'!$B$7:$R$526,17,0)</f>
        <v>3.7488000000000001</v>
      </c>
      <c r="O18" s="66">
        <f t="shared" si="12"/>
        <v>27</v>
      </c>
      <c r="P18" s="65">
        <f>VLOOKUP($A18,'Return Data'!$B$7:$R$526,14,0)</f>
        <v>4.5065999999999997</v>
      </c>
      <c r="Q18" s="66">
        <f t="shared" si="13"/>
        <v>20</v>
      </c>
      <c r="R18" s="65">
        <f>VLOOKUP($A18,'Return Data'!$B$7:$R$526,16,0)</f>
        <v>8.4498999999999995</v>
      </c>
      <c r="S18" s="67">
        <f t="shared" si="14"/>
        <v>10</v>
      </c>
    </row>
    <row r="19" spans="1:19" x14ac:dyDescent="0.3">
      <c r="A19" s="82" t="s">
        <v>93</v>
      </c>
      <c r="B19" s="64">
        <f>VLOOKUP($A19,'Return Data'!$B$7:$R$526,3,0)</f>
        <v>43999</v>
      </c>
      <c r="C19" s="65">
        <f>VLOOKUP($A19,'Return Data'!$B$7:$R$526,4,0)</f>
        <v>64.944199999999995</v>
      </c>
      <c r="D19" s="65">
        <f>VLOOKUP($A19,'Return Data'!$B$7:$R$526,9,0)</f>
        <v>10.3416</v>
      </c>
      <c r="E19" s="66">
        <f t="shared" si="7"/>
        <v>16</v>
      </c>
      <c r="F19" s="65">
        <f>VLOOKUP($A19,'Return Data'!$B$7:$R$526,10,0)</f>
        <v>12.130599999999999</v>
      </c>
      <c r="G19" s="66">
        <f t="shared" si="8"/>
        <v>20</v>
      </c>
      <c r="H19" s="65">
        <f>VLOOKUP($A19,'Return Data'!$B$7:$R$526,11,0)</f>
        <v>8.8049999999999997</v>
      </c>
      <c r="I19" s="66">
        <f t="shared" si="9"/>
        <v>20</v>
      </c>
      <c r="J19" s="65">
        <f>VLOOKUP($A19,'Return Data'!$B$7:$R$526,12,0)</f>
        <v>8.1923999999999992</v>
      </c>
      <c r="K19" s="66">
        <f t="shared" si="10"/>
        <v>19</v>
      </c>
      <c r="L19" s="65">
        <f>VLOOKUP($A19,'Return Data'!$B$7:$R$526,13,0)</f>
        <v>8.2334999999999994</v>
      </c>
      <c r="M19" s="66">
        <f t="shared" si="11"/>
        <v>18</v>
      </c>
      <c r="N19" s="65">
        <f>VLOOKUP($A19,'Return Data'!$B$7:$R$526,17,0)</f>
        <v>5.7526999999999999</v>
      </c>
      <c r="O19" s="66">
        <f t="shared" si="12"/>
        <v>22</v>
      </c>
      <c r="P19" s="65">
        <f>VLOOKUP($A19,'Return Data'!$B$7:$R$526,14,0)</f>
        <v>3.6101000000000001</v>
      </c>
      <c r="Q19" s="66">
        <f t="shared" si="13"/>
        <v>23</v>
      </c>
      <c r="R19" s="65">
        <f>VLOOKUP($A19,'Return Data'!$B$7:$R$526,16,0)</f>
        <v>8.4161000000000001</v>
      </c>
      <c r="S19" s="67">
        <f t="shared" si="14"/>
        <v>11</v>
      </c>
    </row>
    <row r="20" spans="1:19" x14ac:dyDescent="0.3">
      <c r="A20" s="82" t="s">
        <v>94</v>
      </c>
      <c r="B20" s="64">
        <f>VLOOKUP($A20,'Return Data'!$B$7:$R$526,3,0)</f>
        <v>43999</v>
      </c>
      <c r="C20" s="65">
        <f>VLOOKUP($A20,'Return Data'!$B$7:$R$526,4,0)</f>
        <v>64.944199999999995</v>
      </c>
      <c r="D20" s="65">
        <f>VLOOKUP($A20,'Return Data'!$B$7:$R$526,9,0)</f>
        <v>10.3416</v>
      </c>
      <c r="E20" s="66">
        <f t="shared" si="7"/>
        <v>16</v>
      </c>
      <c r="F20" s="65">
        <f>VLOOKUP($A20,'Return Data'!$B$7:$R$526,10,0)</f>
        <v>12.130599999999999</v>
      </c>
      <c r="G20" s="66">
        <f t="shared" si="8"/>
        <v>20</v>
      </c>
      <c r="H20" s="65">
        <f>VLOOKUP($A20,'Return Data'!$B$7:$R$526,11,0)</f>
        <v>8.8049999999999997</v>
      </c>
      <c r="I20" s="66">
        <f t="shared" si="9"/>
        <v>20</v>
      </c>
      <c r="J20" s="65">
        <f>VLOOKUP($A20,'Return Data'!$B$7:$R$526,12,0)</f>
        <v>8.1923999999999992</v>
      </c>
      <c r="K20" s="66">
        <f t="shared" si="10"/>
        <v>19</v>
      </c>
      <c r="L20" s="65">
        <f>VLOOKUP($A20,'Return Data'!$B$7:$R$526,13,0)</f>
        <v>8.2334999999999994</v>
      </c>
      <c r="M20" s="66">
        <f t="shared" si="11"/>
        <v>18</v>
      </c>
      <c r="N20" s="65">
        <f>VLOOKUP($A20,'Return Data'!$B$7:$R$526,17,0)</f>
        <v>5.7526999999999999</v>
      </c>
      <c r="O20" s="66">
        <f t="shared" si="12"/>
        <v>22</v>
      </c>
      <c r="P20" s="65">
        <f>VLOOKUP($A20,'Return Data'!$B$7:$R$526,14,0)</f>
        <v>3.6101000000000001</v>
      </c>
      <c r="Q20" s="66">
        <f t="shared" si="13"/>
        <v>23</v>
      </c>
      <c r="R20" s="65">
        <f>VLOOKUP($A20,'Return Data'!$B$7:$R$526,16,0)</f>
        <v>8.4161000000000001</v>
      </c>
      <c r="S20" s="67">
        <f t="shared" si="14"/>
        <v>11</v>
      </c>
    </row>
    <row r="21" spans="1:19" x14ac:dyDescent="0.3">
      <c r="A21" s="82" t="s">
        <v>95</v>
      </c>
      <c r="B21" s="64">
        <f>VLOOKUP($A21,'Return Data'!$B$7:$R$526,3,0)</f>
        <v>43999</v>
      </c>
      <c r="C21" s="65">
        <f>VLOOKUP($A21,'Return Data'!$B$7:$R$526,4,0)</f>
        <v>64.944199999999995</v>
      </c>
      <c r="D21" s="65">
        <f>VLOOKUP($A21,'Return Data'!$B$7:$R$526,9,0)</f>
        <v>10.3416</v>
      </c>
      <c r="E21" s="66">
        <f t="shared" si="7"/>
        <v>16</v>
      </c>
      <c r="F21" s="65">
        <f>VLOOKUP($A21,'Return Data'!$B$7:$R$526,10,0)</f>
        <v>12.130599999999999</v>
      </c>
      <c r="G21" s="66">
        <f t="shared" si="8"/>
        <v>20</v>
      </c>
      <c r="H21" s="65">
        <f>VLOOKUP($A21,'Return Data'!$B$7:$R$526,11,0)</f>
        <v>8.8049999999999997</v>
      </c>
      <c r="I21" s="66">
        <f t="shared" si="9"/>
        <v>20</v>
      </c>
      <c r="J21" s="65">
        <f>VLOOKUP($A21,'Return Data'!$B$7:$R$526,12,0)</f>
        <v>8.1923999999999992</v>
      </c>
      <c r="K21" s="66">
        <f t="shared" si="10"/>
        <v>19</v>
      </c>
      <c r="L21" s="65">
        <f>VLOOKUP($A21,'Return Data'!$B$7:$R$526,13,0)</f>
        <v>8.2334999999999994</v>
      </c>
      <c r="M21" s="66">
        <f t="shared" si="11"/>
        <v>18</v>
      </c>
      <c r="N21" s="65">
        <f>VLOOKUP($A21,'Return Data'!$B$7:$R$526,17,0)</f>
        <v>5.7526999999999999</v>
      </c>
      <c r="O21" s="66">
        <f t="shared" si="12"/>
        <v>22</v>
      </c>
      <c r="P21" s="65">
        <f>VLOOKUP($A21,'Return Data'!$B$7:$R$526,14,0)</f>
        <v>3.6101000000000001</v>
      </c>
      <c r="Q21" s="66">
        <f t="shared" si="13"/>
        <v>23</v>
      </c>
      <c r="R21" s="65">
        <f>VLOOKUP($A21,'Return Data'!$B$7:$R$526,16,0)</f>
        <v>8.4161000000000001</v>
      </c>
      <c r="S21" s="67">
        <f t="shared" si="14"/>
        <v>11</v>
      </c>
    </row>
    <row r="22" spans="1:19" x14ac:dyDescent="0.3">
      <c r="A22" s="82" t="s">
        <v>96</v>
      </c>
      <c r="B22" s="64">
        <f>VLOOKUP($A22,'Return Data'!$B$7:$R$526,3,0)</f>
        <v>43999</v>
      </c>
      <c r="C22" s="65">
        <f>VLOOKUP($A22,'Return Data'!$B$7:$R$526,4,0)</f>
        <v>27.435700000000001</v>
      </c>
      <c r="D22" s="65">
        <f>VLOOKUP($A22,'Return Data'!$B$7:$R$526,9,0)</f>
        <v>11.9068</v>
      </c>
      <c r="E22" s="66">
        <f t="shared" si="7"/>
        <v>10</v>
      </c>
      <c r="F22" s="65">
        <f>VLOOKUP($A22,'Return Data'!$B$7:$R$526,10,0)</f>
        <v>13.637</v>
      </c>
      <c r="G22" s="66">
        <f t="shared" si="8"/>
        <v>16</v>
      </c>
      <c r="H22" s="65">
        <f>VLOOKUP($A22,'Return Data'!$B$7:$R$526,11,0)</f>
        <v>12.135899999999999</v>
      </c>
      <c r="I22" s="66">
        <f t="shared" si="9"/>
        <v>14</v>
      </c>
      <c r="J22" s="65">
        <f>VLOOKUP($A22,'Return Data'!$B$7:$R$526,12,0)</f>
        <v>8.8910999999999998</v>
      </c>
      <c r="K22" s="66">
        <f t="shared" si="10"/>
        <v>17</v>
      </c>
      <c r="L22" s="65">
        <f>VLOOKUP($A22,'Return Data'!$B$7:$R$526,13,0)</f>
        <v>9.8543000000000003</v>
      </c>
      <c r="M22" s="66">
        <f t="shared" si="11"/>
        <v>14</v>
      </c>
      <c r="N22" s="65">
        <f>VLOOKUP($A22,'Return Data'!$B$7:$R$526,17,0)</f>
        <v>10.4634</v>
      </c>
      <c r="O22" s="66">
        <f t="shared" si="12"/>
        <v>13</v>
      </c>
      <c r="P22" s="65">
        <f>VLOOKUP($A22,'Return Data'!$B$7:$R$526,14,0)</f>
        <v>6.3540999999999999</v>
      </c>
      <c r="Q22" s="66">
        <f t="shared" si="13"/>
        <v>15</v>
      </c>
      <c r="R22" s="65">
        <f>VLOOKUP($A22,'Return Data'!$B$7:$R$526,16,0)</f>
        <v>8.2646999999999995</v>
      </c>
      <c r="S22" s="67">
        <f t="shared" si="14"/>
        <v>15</v>
      </c>
    </row>
    <row r="23" spans="1:19" x14ac:dyDescent="0.3">
      <c r="A23" s="82" t="s">
        <v>97</v>
      </c>
      <c r="B23" s="64">
        <f>VLOOKUP($A23,'Return Data'!$B$7:$R$526,3,0)</f>
        <v>43999</v>
      </c>
      <c r="C23" s="65">
        <f>VLOOKUP($A23,'Return Data'!$B$7:$R$526,4,0)</f>
        <v>26.402100000000001</v>
      </c>
      <c r="D23" s="65">
        <f>VLOOKUP($A23,'Return Data'!$B$7:$R$526,9,0)</f>
        <v>17.498899999999999</v>
      </c>
      <c r="E23" s="66">
        <f t="shared" si="7"/>
        <v>3</v>
      </c>
      <c r="F23" s="65">
        <f>VLOOKUP($A23,'Return Data'!$B$7:$R$526,10,0)</f>
        <v>15.660600000000001</v>
      </c>
      <c r="G23" s="66">
        <f t="shared" si="8"/>
        <v>12</v>
      </c>
      <c r="H23" s="65">
        <f>VLOOKUP($A23,'Return Data'!$B$7:$R$526,11,0)</f>
        <v>14.727</v>
      </c>
      <c r="I23" s="66">
        <f t="shared" si="9"/>
        <v>9</v>
      </c>
      <c r="J23" s="65">
        <f>VLOOKUP($A23,'Return Data'!$B$7:$R$526,12,0)</f>
        <v>11.886100000000001</v>
      </c>
      <c r="K23" s="66">
        <f t="shared" si="10"/>
        <v>6</v>
      </c>
      <c r="L23" s="65">
        <f>VLOOKUP($A23,'Return Data'!$B$7:$R$526,13,0)</f>
        <v>11.5937</v>
      </c>
      <c r="M23" s="66">
        <f t="shared" si="11"/>
        <v>6</v>
      </c>
      <c r="N23" s="65">
        <f>VLOOKUP($A23,'Return Data'!$B$7:$R$526,17,0)</f>
        <v>10.4655</v>
      </c>
      <c r="O23" s="66">
        <f t="shared" si="12"/>
        <v>12</v>
      </c>
      <c r="P23" s="65">
        <f>VLOOKUP($A23,'Return Data'!$B$7:$R$526,14,0)</f>
        <v>7.5449000000000002</v>
      </c>
      <c r="Q23" s="66">
        <f t="shared" si="13"/>
        <v>9</v>
      </c>
      <c r="R23" s="65">
        <f>VLOOKUP($A23,'Return Data'!$B$7:$R$526,16,0)</f>
        <v>9.7713000000000001</v>
      </c>
      <c r="S23" s="67">
        <f t="shared" si="14"/>
        <v>1</v>
      </c>
    </row>
    <row r="24" spans="1:19" x14ac:dyDescent="0.3">
      <c r="A24" s="82" t="s">
        <v>98</v>
      </c>
      <c r="B24" s="64">
        <f>VLOOKUP($A24,'Return Data'!$B$7:$R$526,3,0)</f>
        <v>43999</v>
      </c>
      <c r="C24" s="65">
        <f>VLOOKUP($A24,'Return Data'!$B$7:$R$526,4,0)</f>
        <v>16.330100000000002</v>
      </c>
      <c r="D24" s="65">
        <f>VLOOKUP($A24,'Return Data'!$B$7:$R$526,9,0)</f>
        <v>13.471299999999999</v>
      </c>
      <c r="E24" s="66">
        <f t="shared" si="7"/>
        <v>7</v>
      </c>
      <c r="F24" s="65">
        <f>VLOOKUP($A24,'Return Data'!$B$7:$R$526,10,0)</f>
        <v>12.275399999999999</v>
      </c>
      <c r="G24" s="66">
        <f t="shared" si="8"/>
        <v>19</v>
      </c>
      <c r="H24" s="65">
        <f>VLOOKUP($A24,'Return Data'!$B$7:$R$526,11,0)</f>
        <v>10.588200000000001</v>
      </c>
      <c r="I24" s="66">
        <f t="shared" si="9"/>
        <v>18</v>
      </c>
      <c r="J24" s="65">
        <f>VLOOKUP($A24,'Return Data'!$B$7:$R$526,12,0)</f>
        <v>9.2611000000000008</v>
      </c>
      <c r="K24" s="66">
        <f t="shared" si="10"/>
        <v>15</v>
      </c>
      <c r="L24" s="65">
        <f>VLOOKUP($A24,'Return Data'!$B$7:$R$526,13,0)</f>
        <v>7.6391999999999998</v>
      </c>
      <c r="M24" s="66">
        <f t="shared" si="11"/>
        <v>22</v>
      </c>
      <c r="N24" s="65">
        <f>VLOOKUP($A24,'Return Data'!$B$7:$R$526,17,0)</f>
        <v>7.4457000000000004</v>
      </c>
      <c r="O24" s="66">
        <f t="shared" si="12"/>
        <v>18</v>
      </c>
      <c r="P24" s="65">
        <f>VLOOKUP($A24,'Return Data'!$B$7:$R$526,14,0)</f>
        <v>4.3716999999999997</v>
      </c>
      <c r="Q24" s="66">
        <f t="shared" si="13"/>
        <v>21</v>
      </c>
      <c r="R24" s="65">
        <f>VLOOKUP($A24,'Return Data'!$B$7:$R$526,16,0)</f>
        <v>6.0671999999999997</v>
      </c>
      <c r="S24" s="67">
        <f t="shared" si="14"/>
        <v>32</v>
      </c>
    </row>
    <row r="25" spans="1:19" x14ac:dyDescent="0.3">
      <c r="A25" s="82" t="s">
        <v>99</v>
      </c>
      <c r="B25" s="64">
        <f>VLOOKUP($A25,'Return Data'!$B$7:$R$526,3,0)</f>
        <v>43999</v>
      </c>
      <c r="C25" s="65">
        <f>VLOOKUP($A25,'Return Data'!$B$7:$R$526,4,0)</f>
        <v>26.230399999999999</v>
      </c>
      <c r="D25" s="65">
        <f>VLOOKUP($A25,'Return Data'!$B$7:$R$526,9,0)</f>
        <v>11.469099999999999</v>
      </c>
      <c r="E25" s="66">
        <f t="shared" si="7"/>
        <v>12</v>
      </c>
      <c r="F25" s="65">
        <f>VLOOKUP($A25,'Return Data'!$B$7:$R$526,10,0)</f>
        <v>21.4513</v>
      </c>
      <c r="G25" s="66">
        <f t="shared" si="8"/>
        <v>1</v>
      </c>
      <c r="H25" s="65">
        <f>VLOOKUP($A25,'Return Data'!$B$7:$R$526,11,0)</f>
        <v>20.385300000000001</v>
      </c>
      <c r="I25" s="66">
        <f t="shared" si="9"/>
        <v>2</v>
      </c>
      <c r="J25" s="65">
        <f>VLOOKUP($A25,'Return Data'!$B$7:$R$526,12,0)</f>
        <v>13.7904</v>
      </c>
      <c r="K25" s="66">
        <f t="shared" si="10"/>
        <v>2</v>
      </c>
      <c r="L25" s="65">
        <f>VLOOKUP($A25,'Return Data'!$B$7:$R$526,13,0)</f>
        <v>13.9801</v>
      </c>
      <c r="M25" s="66">
        <f t="shared" si="11"/>
        <v>2</v>
      </c>
      <c r="N25" s="65">
        <f>VLOOKUP($A25,'Return Data'!$B$7:$R$526,17,0)</f>
        <v>13.020899999999999</v>
      </c>
      <c r="O25" s="66">
        <f t="shared" si="12"/>
        <v>1</v>
      </c>
      <c r="P25" s="65">
        <f>VLOOKUP($A25,'Return Data'!$B$7:$R$526,14,0)</f>
        <v>8.2128999999999994</v>
      </c>
      <c r="Q25" s="66">
        <f t="shared" si="13"/>
        <v>2</v>
      </c>
      <c r="R25" s="65">
        <f>VLOOKUP($A25,'Return Data'!$B$7:$R$526,16,0)</f>
        <v>8.7071000000000005</v>
      </c>
      <c r="S25" s="67">
        <f t="shared" si="14"/>
        <v>6</v>
      </c>
    </row>
    <row r="26" spans="1:19" x14ac:dyDescent="0.3">
      <c r="A26" s="82" t="s">
        <v>100</v>
      </c>
      <c r="B26" s="64">
        <f>VLOOKUP($A26,'Return Data'!$B$7:$R$526,3,0)</f>
        <v>43999</v>
      </c>
      <c r="C26" s="65">
        <f>VLOOKUP($A26,'Return Data'!$B$7:$R$526,4,0)</f>
        <v>15.902100000000001</v>
      </c>
      <c r="D26" s="65">
        <f>VLOOKUP($A26,'Return Data'!$B$7:$R$526,9,0)</f>
        <v>5.4309000000000003</v>
      </c>
      <c r="E26" s="66">
        <f t="shared" si="7"/>
        <v>29</v>
      </c>
      <c r="F26" s="65">
        <f>VLOOKUP($A26,'Return Data'!$B$7:$R$526,10,0)</f>
        <v>3.5899000000000001</v>
      </c>
      <c r="G26" s="66">
        <f t="shared" si="8"/>
        <v>30</v>
      </c>
      <c r="H26" s="65">
        <f>VLOOKUP($A26,'Return Data'!$B$7:$R$526,11,0)</f>
        <v>5.1886999999999999</v>
      </c>
      <c r="I26" s="66">
        <f t="shared" si="9"/>
        <v>29</v>
      </c>
      <c r="J26" s="65">
        <f>VLOOKUP($A26,'Return Data'!$B$7:$R$526,12,0)</f>
        <v>6.0505000000000004</v>
      </c>
      <c r="K26" s="66">
        <f t="shared" si="10"/>
        <v>25</v>
      </c>
      <c r="L26" s="65">
        <f>VLOOKUP($A26,'Return Data'!$B$7:$R$526,13,0)</f>
        <v>6.3624999999999998</v>
      </c>
      <c r="M26" s="66">
        <f t="shared" si="11"/>
        <v>25</v>
      </c>
      <c r="N26" s="65">
        <f>VLOOKUP($A26,'Return Data'!$B$7:$R$526,17,0)</f>
        <v>6.9734999999999996</v>
      </c>
      <c r="O26" s="66">
        <f t="shared" si="12"/>
        <v>19</v>
      </c>
      <c r="P26" s="65">
        <f>VLOOKUP($A26,'Return Data'!$B$7:$R$526,14,0)</f>
        <v>5.8964999999999996</v>
      </c>
      <c r="Q26" s="66">
        <f t="shared" si="13"/>
        <v>18</v>
      </c>
      <c r="R26" s="65">
        <f>VLOOKUP($A26,'Return Data'!$B$7:$R$526,16,0)</f>
        <v>6.8650000000000002</v>
      </c>
      <c r="S26" s="67">
        <f t="shared" si="14"/>
        <v>27</v>
      </c>
    </row>
    <row r="27" spans="1:19" x14ac:dyDescent="0.3">
      <c r="A27" s="82" t="s">
        <v>101</v>
      </c>
      <c r="B27" s="64">
        <f>VLOOKUP($A27,'Return Data'!$B$7:$R$526,3,0)</f>
        <v>43999</v>
      </c>
      <c r="C27" s="65">
        <f>VLOOKUP($A27,'Return Data'!$B$7:$R$526,4,0)</f>
        <v>1136.615</v>
      </c>
      <c r="D27" s="65">
        <f>VLOOKUP($A27,'Return Data'!$B$7:$R$526,9,0)</f>
        <v>4.3002000000000002</v>
      </c>
      <c r="E27" s="66">
        <f t="shared" si="7"/>
        <v>31</v>
      </c>
      <c r="F27" s="65">
        <f>VLOOKUP($A27,'Return Data'!$B$7:$R$526,10,0)</f>
        <v>8.5521999999999991</v>
      </c>
      <c r="G27" s="66">
        <f t="shared" si="8"/>
        <v>27</v>
      </c>
      <c r="H27" s="65">
        <f>VLOOKUP($A27,'Return Data'!$B$7:$R$526,11,0)</f>
        <v>6.7698</v>
      </c>
      <c r="I27" s="66">
        <f t="shared" si="9"/>
        <v>27</v>
      </c>
      <c r="J27" s="65">
        <f>VLOOKUP($A27,'Return Data'!$B$7:$R$526,12,0)</f>
        <v>7.2069000000000001</v>
      </c>
      <c r="K27" s="66">
        <f t="shared" si="10"/>
        <v>23</v>
      </c>
      <c r="L27" s="65">
        <f>VLOOKUP($A27,'Return Data'!$B$7:$R$526,13,0)</f>
        <v>7.4726999999999997</v>
      </c>
      <c r="M27" s="66">
        <f t="shared" si="11"/>
        <v>23</v>
      </c>
      <c r="N27" s="65"/>
      <c r="O27" s="66"/>
      <c r="P27" s="65"/>
      <c r="Q27" s="66"/>
      <c r="R27" s="65">
        <f>VLOOKUP($A27,'Return Data'!$B$7:$R$526,16,0)</f>
        <v>8.6884999999999994</v>
      </c>
      <c r="S27" s="67">
        <f t="shared" si="14"/>
        <v>8</v>
      </c>
    </row>
    <row r="28" spans="1:19" x14ac:dyDescent="0.3">
      <c r="A28" s="82" t="s">
        <v>102</v>
      </c>
      <c r="B28" s="64">
        <f>VLOOKUP($A28,'Return Data'!$B$7:$R$526,3,0)</f>
        <v>43999</v>
      </c>
      <c r="C28" s="65">
        <f>VLOOKUP($A28,'Return Data'!$B$7:$R$526,4,0)</f>
        <v>31.090599999999998</v>
      </c>
      <c r="D28" s="65">
        <f>VLOOKUP($A28,'Return Data'!$B$7:$R$526,9,0)</f>
        <v>12.964499999999999</v>
      </c>
      <c r="E28" s="66">
        <f t="shared" si="7"/>
        <v>8</v>
      </c>
      <c r="F28" s="65">
        <f>VLOOKUP($A28,'Return Data'!$B$7:$R$526,10,0)</f>
        <v>13.5298</v>
      </c>
      <c r="G28" s="66">
        <f t="shared" si="8"/>
        <v>18</v>
      </c>
      <c r="H28" s="65">
        <f>VLOOKUP($A28,'Return Data'!$B$7:$R$526,11,0)</f>
        <v>7.2301000000000002</v>
      </c>
      <c r="I28" s="66">
        <f t="shared" si="9"/>
        <v>25</v>
      </c>
      <c r="J28" s="65">
        <f>VLOOKUP($A28,'Return Data'!$B$7:$R$526,12,0)</f>
        <v>6.4606000000000003</v>
      </c>
      <c r="K28" s="66">
        <f t="shared" si="10"/>
        <v>24</v>
      </c>
      <c r="L28" s="65">
        <f>VLOOKUP($A28,'Return Data'!$B$7:$R$526,13,0)</f>
        <v>6.4203000000000001</v>
      </c>
      <c r="M28" s="66">
        <f t="shared" si="11"/>
        <v>24</v>
      </c>
      <c r="N28" s="65">
        <f>VLOOKUP($A28,'Return Data'!$B$7:$R$526,17,0)</f>
        <v>6.8715000000000002</v>
      </c>
      <c r="O28" s="66">
        <f t="shared" si="12"/>
        <v>21</v>
      </c>
      <c r="P28" s="65">
        <f>VLOOKUP($A28,'Return Data'!$B$7:$R$526,14,0)</f>
        <v>7.0000999999999998</v>
      </c>
      <c r="Q28" s="66">
        <f t="shared" si="13"/>
        <v>12</v>
      </c>
      <c r="R28" s="65">
        <f>VLOOKUP($A28,'Return Data'!$B$7:$R$526,16,0)</f>
        <v>6.9036</v>
      </c>
      <c r="S28" s="67">
        <f t="shared" si="14"/>
        <v>26</v>
      </c>
    </row>
    <row r="29" spans="1:19" x14ac:dyDescent="0.3">
      <c r="A29" s="82" t="s">
        <v>103</v>
      </c>
      <c r="B29" s="64">
        <f>VLOOKUP($A29,'Return Data'!$B$7:$R$526,3,0)</f>
        <v>43999</v>
      </c>
      <c r="C29" s="65">
        <f>VLOOKUP($A29,'Return Data'!$B$7:$R$526,4,0)</f>
        <v>27.6157</v>
      </c>
      <c r="D29" s="65">
        <f>VLOOKUP($A29,'Return Data'!$B$7:$R$526,9,0)</f>
        <v>13.545199999999999</v>
      </c>
      <c r="E29" s="66">
        <f t="shared" si="7"/>
        <v>6</v>
      </c>
      <c r="F29" s="65">
        <f>VLOOKUP($A29,'Return Data'!$B$7:$R$526,10,0)</f>
        <v>17.261199999999999</v>
      </c>
      <c r="G29" s="66">
        <f t="shared" si="8"/>
        <v>10</v>
      </c>
      <c r="H29" s="65">
        <f>VLOOKUP($A29,'Return Data'!$B$7:$R$526,11,0)</f>
        <v>12.650700000000001</v>
      </c>
      <c r="I29" s="66">
        <f t="shared" si="9"/>
        <v>13</v>
      </c>
      <c r="J29" s="65">
        <f>VLOOKUP($A29,'Return Data'!$B$7:$R$526,12,0)</f>
        <v>10.5624</v>
      </c>
      <c r="K29" s="66">
        <f t="shared" si="10"/>
        <v>12</v>
      </c>
      <c r="L29" s="65">
        <f>VLOOKUP($A29,'Return Data'!$B$7:$R$526,13,0)</f>
        <v>10.6214</v>
      </c>
      <c r="M29" s="66">
        <f t="shared" si="11"/>
        <v>10</v>
      </c>
      <c r="N29" s="65">
        <f>VLOOKUP($A29,'Return Data'!$B$7:$R$526,17,0)</f>
        <v>11.4847</v>
      </c>
      <c r="O29" s="66">
        <f t="shared" si="12"/>
        <v>7</v>
      </c>
      <c r="P29" s="65">
        <f>VLOOKUP($A29,'Return Data'!$B$7:$R$526,14,0)</f>
        <v>8.641</v>
      </c>
      <c r="Q29" s="66">
        <f t="shared" si="13"/>
        <v>1</v>
      </c>
      <c r="R29" s="65">
        <f>VLOOKUP($A29,'Return Data'!$B$7:$R$526,16,0)</f>
        <v>8.7833000000000006</v>
      </c>
      <c r="S29" s="67">
        <f t="shared" si="14"/>
        <v>5</v>
      </c>
    </row>
    <row r="30" spans="1:19" x14ac:dyDescent="0.3">
      <c r="A30" s="82" t="s">
        <v>104</v>
      </c>
      <c r="B30" s="64">
        <f>VLOOKUP($A30,'Return Data'!$B$7:$R$526,3,0)</f>
        <v>43999</v>
      </c>
      <c r="C30" s="65">
        <f>VLOOKUP($A30,'Return Data'!$B$7:$R$526,4,0)</f>
        <v>22.685199999999998</v>
      </c>
      <c r="D30" s="65">
        <f>VLOOKUP($A30,'Return Data'!$B$7:$R$526,9,0)</f>
        <v>10.433999999999999</v>
      </c>
      <c r="E30" s="66">
        <f t="shared" si="7"/>
        <v>15</v>
      </c>
      <c r="F30" s="65">
        <f>VLOOKUP($A30,'Return Data'!$B$7:$R$526,10,0)</f>
        <v>17.601800000000001</v>
      </c>
      <c r="G30" s="66">
        <f t="shared" si="8"/>
        <v>8</v>
      </c>
      <c r="H30" s="65">
        <f>VLOOKUP($A30,'Return Data'!$B$7:$R$526,11,0)</f>
        <v>14.0022</v>
      </c>
      <c r="I30" s="66">
        <f t="shared" si="9"/>
        <v>12</v>
      </c>
      <c r="J30" s="65">
        <f>VLOOKUP($A30,'Return Data'!$B$7:$R$526,12,0)</f>
        <v>11.029199999999999</v>
      </c>
      <c r="K30" s="66">
        <f t="shared" si="10"/>
        <v>9</v>
      </c>
      <c r="L30" s="65">
        <f>VLOOKUP($A30,'Return Data'!$B$7:$R$526,13,0)</f>
        <v>11.0204</v>
      </c>
      <c r="M30" s="66">
        <f t="shared" si="11"/>
        <v>9</v>
      </c>
      <c r="N30" s="65">
        <f>VLOOKUP($A30,'Return Data'!$B$7:$R$526,17,0)</f>
        <v>10.594900000000001</v>
      </c>
      <c r="O30" s="66">
        <f t="shared" si="12"/>
        <v>11</v>
      </c>
      <c r="P30" s="65">
        <f>VLOOKUP($A30,'Return Data'!$B$7:$R$526,14,0)</f>
        <v>7.6085000000000003</v>
      </c>
      <c r="Q30" s="66">
        <f t="shared" si="13"/>
        <v>8</v>
      </c>
      <c r="R30" s="65">
        <f>VLOOKUP($A30,'Return Data'!$B$7:$R$526,16,0)</f>
        <v>6.1116999999999999</v>
      </c>
      <c r="S30" s="67">
        <f t="shared" si="14"/>
        <v>31</v>
      </c>
    </row>
    <row r="31" spans="1:19" x14ac:dyDescent="0.3">
      <c r="A31" s="82" t="s">
        <v>105</v>
      </c>
      <c r="B31" s="64">
        <f>VLOOKUP($A31,'Return Data'!$B$7:$R$526,3,0)</f>
        <v>43999</v>
      </c>
      <c r="C31" s="65">
        <f>VLOOKUP($A31,'Return Data'!$B$7:$R$526,4,0)</f>
        <v>12.888400000000001</v>
      </c>
      <c r="D31" s="65">
        <f>VLOOKUP($A31,'Return Data'!$B$7:$R$526,9,0)</f>
        <v>7.1864999999999997</v>
      </c>
      <c r="E31" s="66">
        <f t="shared" si="7"/>
        <v>25</v>
      </c>
      <c r="F31" s="65">
        <f>VLOOKUP($A31,'Return Data'!$B$7:$R$526,10,0)</f>
        <v>15.1647</v>
      </c>
      <c r="G31" s="66">
        <f t="shared" si="8"/>
        <v>13</v>
      </c>
      <c r="H31" s="65">
        <f>VLOOKUP($A31,'Return Data'!$B$7:$R$526,11,0)</f>
        <v>15.891400000000001</v>
      </c>
      <c r="I31" s="66">
        <f t="shared" si="9"/>
        <v>5</v>
      </c>
      <c r="J31" s="65">
        <f>VLOOKUP($A31,'Return Data'!$B$7:$R$526,12,0)</f>
        <v>13.0905</v>
      </c>
      <c r="K31" s="66">
        <f t="shared" si="10"/>
        <v>3</v>
      </c>
      <c r="L31" s="65">
        <f>VLOOKUP($A31,'Return Data'!$B$7:$R$526,13,0)</f>
        <v>13.1403</v>
      </c>
      <c r="M31" s="66">
        <f t="shared" si="11"/>
        <v>4</v>
      </c>
      <c r="N31" s="65">
        <f>VLOOKUP($A31,'Return Data'!$B$7:$R$526,17,0)</f>
        <v>11.5608</v>
      </c>
      <c r="O31" s="66">
        <f t="shared" si="12"/>
        <v>6</v>
      </c>
      <c r="P31" s="65">
        <f>VLOOKUP($A31,'Return Data'!$B$7:$R$526,14,0)</f>
        <v>7.8475999999999999</v>
      </c>
      <c r="Q31" s="66">
        <f t="shared" si="13"/>
        <v>6</v>
      </c>
      <c r="R31" s="65">
        <f>VLOOKUP($A31,'Return Data'!$B$7:$R$526,16,0)</f>
        <v>8.1578999999999997</v>
      </c>
      <c r="S31" s="67">
        <f t="shared" si="14"/>
        <v>16</v>
      </c>
    </row>
    <row r="32" spans="1:19" x14ac:dyDescent="0.3">
      <c r="A32" s="82" t="s">
        <v>106</v>
      </c>
      <c r="B32" s="64">
        <f>VLOOKUP($A32,'Return Data'!$B$7:$R$526,3,0)</f>
        <v>43999</v>
      </c>
      <c r="C32" s="65">
        <f>VLOOKUP($A32,'Return Data'!$B$7:$R$526,4,0)</f>
        <v>27.925599999999999</v>
      </c>
      <c r="D32" s="65">
        <f>VLOOKUP($A32,'Return Data'!$B$7:$R$526,9,0)</f>
        <v>8.4771000000000001</v>
      </c>
      <c r="E32" s="66">
        <f t="shared" si="7"/>
        <v>23</v>
      </c>
      <c r="F32" s="65">
        <f>VLOOKUP($A32,'Return Data'!$B$7:$R$526,10,0)</f>
        <v>19.896599999999999</v>
      </c>
      <c r="G32" s="66">
        <f t="shared" si="8"/>
        <v>4</v>
      </c>
      <c r="H32" s="65">
        <f>VLOOKUP($A32,'Return Data'!$B$7:$R$526,11,0)</f>
        <v>15.371700000000001</v>
      </c>
      <c r="I32" s="66">
        <f t="shared" si="9"/>
        <v>7</v>
      </c>
      <c r="J32" s="65">
        <f>VLOOKUP($A32,'Return Data'!$B$7:$R$526,12,0)</f>
        <v>10.5665</v>
      </c>
      <c r="K32" s="66">
        <f t="shared" si="10"/>
        <v>11</v>
      </c>
      <c r="L32" s="65">
        <f>VLOOKUP($A32,'Return Data'!$B$7:$R$526,13,0)</f>
        <v>10.323399999999999</v>
      </c>
      <c r="M32" s="66">
        <f t="shared" si="11"/>
        <v>11</v>
      </c>
      <c r="N32" s="65">
        <f>VLOOKUP($A32,'Return Data'!$B$7:$R$526,17,0)</f>
        <v>10.295299999999999</v>
      </c>
      <c r="O32" s="66">
        <f t="shared" si="12"/>
        <v>14</v>
      </c>
      <c r="P32" s="65">
        <f>VLOOKUP($A32,'Return Data'!$B$7:$R$526,14,0)</f>
        <v>6.5171999999999999</v>
      </c>
      <c r="Q32" s="66">
        <f t="shared" si="13"/>
        <v>14</v>
      </c>
      <c r="R32" s="65">
        <f>VLOOKUP($A32,'Return Data'!$B$7:$R$526,16,0)</f>
        <v>6.8057999999999996</v>
      </c>
      <c r="S32" s="67">
        <f t="shared" si="14"/>
        <v>28</v>
      </c>
    </row>
    <row r="33" spans="1:19" x14ac:dyDescent="0.3">
      <c r="A33" s="82" t="s">
        <v>107</v>
      </c>
      <c r="B33" s="64">
        <f>VLOOKUP($A33,'Return Data'!$B$7:$R$526,3,0)</f>
        <v>43999</v>
      </c>
      <c r="C33" s="65">
        <f>VLOOKUP($A33,'Return Data'!$B$7:$R$526,4,0)</f>
        <v>2018.4456</v>
      </c>
      <c r="D33" s="65">
        <f>VLOOKUP($A33,'Return Data'!$B$7:$R$526,9,0)</f>
        <v>8.3175000000000008</v>
      </c>
      <c r="E33" s="66">
        <f t="shared" si="7"/>
        <v>24</v>
      </c>
      <c r="F33" s="65">
        <f>VLOOKUP($A33,'Return Data'!$B$7:$R$526,10,0)</f>
        <v>13.6244</v>
      </c>
      <c r="G33" s="66">
        <f t="shared" si="8"/>
        <v>17</v>
      </c>
      <c r="H33" s="65">
        <f>VLOOKUP($A33,'Return Data'!$B$7:$R$526,11,0)</f>
        <v>11.8405</v>
      </c>
      <c r="I33" s="66">
        <f t="shared" si="9"/>
        <v>17</v>
      </c>
      <c r="J33" s="65">
        <f>VLOOKUP($A33,'Return Data'!$B$7:$R$526,12,0)</f>
        <v>9.2222000000000008</v>
      </c>
      <c r="K33" s="66">
        <f t="shared" si="10"/>
        <v>16</v>
      </c>
      <c r="L33" s="65">
        <f>VLOOKUP($A33,'Return Data'!$B$7:$R$526,13,0)</f>
        <v>10.175800000000001</v>
      </c>
      <c r="M33" s="66">
        <f t="shared" si="11"/>
        <v>12</v>
      </c>
      <c r="N33" s="65">
        <f>VLOOKUP($A33,'Return Data'!$B$7:$R$526,17,0)</f>
        <v>10.926500000000001</v>
      </c>
      <c r="O33" s="66">
        <f t="shared" si="12"/>
        <v>8</v>
      </c>
      <c r="P33" s="65">
        <f>VLOOKUP($A33,'Return Data'!$B$7:$R$526,14,0)</f>
        <v>7.4931999999999999</v>
      </c>
      <c r="Q33" s="66">
        <f t="shared" si="13"/>
        <v>10</v>
      </c>
      <c r="R33" s="65">
        <f>VLOOKUP($A33,'Return Data'!$B$7:$R$526,16,0)</f>
        <v>8.6821999999999999</v>
      </c>
      <c r="S33" s="67">
        <f t="shared" si="14"/>
        <v>9</v>
      </c>
    </row>
    <row r="34" spans="1:19" x14ac:dyDescent="0.3">
      <c r="A34" s="82" t="s">
        <v>108</v>
      </c>
      <c r="B34" s="64">
        <f>VLOOKUP($A34,'Return Data'!$B$7:$R$526,3,0)</f>
        <v>43999</v>
      </c>
      <c r="C34" s="65">
        <f>VLOOKUP($A34,'Return Data'!$B$7:$R$526,4,0)</f>
        <v>30.3446</v>
      </c>
      <c r="D34" s="65">
        <f>VLOOKUP($A34,'Return Data'!$B$7:$R$526,9,0)</f>
        <v>10.3233</v>
      </c>
      <c r="E34" s="66">
        <f t="shared" si="7"/>
        <v>19</v>
      </c>
      <c r="F34" s="65">
        <f>VLOOKUP($A34,'Return Data'!$B$7:$R$526,10,0)</f>
        <v>-0.51580000000000004</v>
      </c>
      <c r="G34" s="66">
        <f t="shared" si="8"/>
        <v>32</v>
      </c>
      <c r="H34" s="65">
        <f>VLOOKUP($A34,'Return Data'!$B$7:$R$526,11,0)</f>
        <v>4.8413000000000004</v>
      </c>
      <c r="I34" s="66">
        <f t="shared" si="9"/>
        <v>30</v>
      </c>
      <c r="J34" s="65">
        <f>VLOOKUP($A34,'Return Data'!$B$7:$R$526,12,0)</f>
        <v>3.5909</v>
      </c>
      <c r="K34" s="66">
        <f t="shared" si="10"/>
        <v>28</v>
      </c>
      <c r="L34" s="65">
        <f>VLOOKUP($A34,'Return Data'!$B$7:$R$526,13,0)</f>
        <v>4.5885999999999996</v>
      </c>
      <c r="M34" s="66">
        <f t="shared" si="11"/>
        <v>28</v>
      </c>
      <c r="N34" s="65">
        <f>VLOOKUP($A34,'Return Data'!$B$7:$R$526,17,0)</f>
        <v>2.0118999999999998</v>
      </c>
      <c r="O34" s="66">
        <f t="shared" si="12"/>
        <v>29</v>
      </c>
      <c r="P34" s="65">
        <f>VLOOKUP($A34,'Return Data'!$B$7:$R$526,14,0)</f>
        <v>1.6356999999999999</v>
      </c>
      <c r="Q34" s="66">
        <f t="shared" si="13"/>
        <v>29</v>
      </c>
      <c r="R34" s="65">
        <f>VLOOKUP($A34,'Return Data'!$B$7:$R$526,16,0)</f>
        <v>6.6856999999999998</v>
      </c>
      <c r="S34" s="67">
        <f t="shared" si="14"/>
        <v>29</v>
      </c>
    </row>
    <row r="35" spans="1:19" x14ac:dyDescent="0.3">
      <c r="A35" s="82" t="s">
        <v>109</v>
      </c>
      <c r="B35" s="64">
        <f>VLOOKUP($A35,'Return Data'!$B$7:$R$526,3,0)</f>
        <v>43999</v>
      </c>
      <c r="C35" s="65">
        <f>VLOOKUP($A35,'Return Data'!$B$7:$R$526,4,0)</f>
        <v>63.086399999999998</v>
      </c>
      <c r="D35" s="65">
        <f>VLOOKUP($A35,'Return Data'!$B$7:$R$526,9,0)</f>
        <v>5.2405999999999997</v>
      </c>
      <c r="E35" s="66">
        <f t="shared" si="7"/>
        <v>30</v>
      </c>
      <c r="F35" s="65">
        <f>VLOOKUP($A35,'Return Data'!$B$7:$R$526,10,0)</f>
        <v>5.6978</v>
      </c>
      <c r="G35" s="66">
        <f t="shared" si="8"/>
        <v>29</v>
      </c>
      <c r="H35" s="65">
        <f>VLOOKUP($A35,'Return Data'!$B$7:$R$526,11,0)</f>
        <v>6.2321999999999997</v>
      </c>
      <c r="I35" s="66">
        <f t="shared" si="9"/>
        <v>28</v>
      </c>
      <c r="J35" s="65">
        <f>VLOOKUP($A35,'Return Data'!$B$7:$R$526,12,0)</f>
        <v>6.0225999999999997</v>
      </c>
      <c r="K35" s="66">
        <f t="shared" si="10"/>
        <v>26</v>
      </c>
      <c r="L35" s="65">
        <f>VLOOKUP($A35,'Return Data'!$B$7:$R$526,13,0)</f>
        <v>6.0286999999999997</v>
      </c>
      <c r="M35" s="66">
        <f t="shared" si="11"/>
        <v>26</v>
      </c>
      <c r="N35" s="65">
        <f>VLOOKUP($A35,'Return Data'!$B$7:$R$526,17,0)</f>
        <v>6.9257</v>
      </c>
      <c r="O35" s="66">
        <f t="shared" si="12"/>
        <v>20</v>
      </c>
      <c r="P35" s="65">
        <f>VLOOKUP($A35,'Return Data'!$B$7:$R$526,14,0)</f>
        <v>4.0282999999999998</v>
      </c>
      <c r="Q35" s="66">
        <f t="shared" si="13"/>
        <v>22</v>
      </c>
      <c r="R35" s="65">
        <f>VLOOKUP($A35,'Return Data'!$B$7:$R$526,16,0)</f>
        <v>8.6966999999999999</v>
      </c>
      <c r="S35" s="67">
        <f t="shared" si="14"/>
        <v>7</v>
      </c>
    </row>
    <row r="36" spans="1:19" x14ac:dyDescent="0.3">
      <c r="A36" s="82" t="s">
        <v>110</v>
      </c>
      <c r="B36" s="64">
        <f>VLOOKUP($A36,'Return Data'!$B$7:$R$526,3,0)</f>
        <v>43999</v>
      </c>
      <c r="C36" s="65">
        <f>VLOOKUP($A36,'Return Data'!$B$7:$R$526,4,0)</f>
        <v>15.741300000000001</v>
      </c>
      <c r="D36" s="65">
        <f>VLOOKUP($A36,'Return Data'!$B$7:$R$526,9,0)</f>
        <v>6.8082000000000003</v>
      </c>
      <c r="E36" s="66">
        <f t="shared" si="7"/>
        <v>26</v>
      </c>
      <c r="F36" s="65">
        <f>VLOOKUP($A36,'Return Data'!$B$7:$R$526,10,0)</f>
        <v>14.580500000000001</v>
      </c>
      <c r="G36" s="66">
        <f t="shared" si="8"/>
        <v>14</v>
      </c>
      <c r="H36" s="65">
        <f>VLOOKUP($A36,'Return Data'!$B$7:$R$526,11,0)</f>
        <v>16.3246</v>
      </c>
      <c r="I36" s="66">
        <f t="shared" si="9"/>
        <v>4</v>
      </c>
      <c r="J36" s="65">
        <f>VLOOKUP($A36,'Return Data'!$B$7:$R$526,12,0)</f>
        <v>11.4338</v>
      </c>
      <c r="K36" s="66">
        <f t="shared" si="10"/>
        <v>7</v>
      </c>
      <c r="L36" s="65">
        <f>VLOOKUP($A36,'Return Data'!$B$7:$R$526,13,0)</f>
        <v>11.1494</v>
      </c>
      <c r="M36" s="66">
        <f t="shared" si="11"/>
        <v>8</v>
      </c>
      <c r="N36" s="65">
        <f>VLOOKUP($A36,'Return Data'!$B$7:$R$526,17,0)</f>
        <v>10.7271</v>
      </c>
      <c r="O36" s="66">
        <f t="shared" si="12"/>
        <v>9</v>
      </c>
      <c r="P36" s="65">
        <f>VLOOKUP($A36,'Return Data'!$B$7:$R$526,14,0)</f>
        <v>7.1984000000000004</v>
      </c>
      <c r="Q36" s="66">
        <f t="shared" si="13"/>
        <v>11</v>
      </c>
      <c r="R36" s="65">
        <f>VLOOKUP($A36,'Return Data'!$B$7:$R$526,16,0)</f>
        <v>9.2925000000000004</v>
      </c>
      <c r="S36" s="67">
        <f t="shared" si="14"/>
        <v>2</v>
      </c>
    </row>
    <row r="37" spans="1:19" x14ac:dyDescent="0.3">
      <c r="A37" s="82" t="s">
        <v>111</v>
      </c>
      <c r="B37" s="64">
        <f>VLOOKUP($A37,'Return Data'!$B$7:$R$526,3,0)</f>
        <v>43999</v>
      </c>
      <c r="C37" s="65">
        <f>VLOOKUP($A37,'Return Data'!$B$7:$R$526,4,0)</f>
        <v>26.865200000000002</v>
      </c>
      <c r="D37" s="65">
        <f>VLOOKUP($A37,'Return Data'!$B$7:$R$526,9,0)</f>
        <v>10.716699999999999</v>
      </c>
      <c r="E37" s="66">
        <f t="shared" si="7"/>
        <v>13</v>
      </c>
      <c r="F37" s="65">
        <f>VLOOKUP($A37,'Return Data'!$B$7:$R$526,10,0)</f>
        <v>17.384899999999998</v>
      </c>
      <c r="G37" s="66">
        <f t="shared" si="8"/>
        <v>9</v>
      </c>
      <c r="H37" s="65">
        <f>VLOOKUP($A37,'Return Data'!$B$7:$R$526,11,0)</f>
        <v>15.8445</v>
      </c>
      <c r="I37" s="66">
        <f t="shared" si="9"/>
        <v>6</v>
      </c>
      <c r="J37" s="65">
        <f>VLOOKUP($A37,'Return Data'!$B$7:$R$526,12,0)</f>
        <v>12.422000000000001</v>
      </c>
      <c r="K37" s="66">
        <f t="shared" si="10"/>
        <v>5</v>
      </c>
      <c r="L37" s="65">
        <f>VLOOKUP($A37,'Return Data'!$B$7:$R$526,13,0)</f>
        <v>13.1411</v>
      </c>
      <c r="M37" s="66">
        <f t="shared" si="11"/>
        <v>3</v>
      </c>
      <c r="N37" s="65">
        <f>VLOOKUP($A37,'Return Data'!$B$7:$R$526,17,0)</f>
        <v>12.281599999999999</v>
      </c>
      <c r="O37" s="66">
        <f t="shared" si="12"/>
        <v>3</v>
      </c>
      <c r="P37" s="65">
        <f>VLOOKUP($A37,'Return Data'!$B$7:$R$526,14,0)</f>
        <v>8.0052000000000003</v>
      </c>
      <c r="Q37" s="66">
        <f t="shared" si="13"/>
        <v>5</v>
      </c>
      <c r="R37" s="65">
        <f>VLOOKUP($A37,'Return Data'!$B$7:$R$526,16,0)</f>
        <v>6.1962000000000002</v>
      </c>
      <c r="S37" s="67">
        <f t="shared" si="14"/>
        <v>30</v>
      </c>
    </row>
    <row r="38" spans="1:19" x14ac:dyDescent="0.3">
      <c r="A38" s="82" t="s">
        <v>112</v>
      </c>
      <c r="B38" s="64">
        <f>VLOOKUP($A38,'Return Data'!$B$7:$R$526,3,0)</f>
        <v>43999</v>
      </c>
      <c r="C38" s="65">
        <f>VLOOKUP($A38,'Return Data'!$B$7:$R$526,4,0)</f>
        <v>30.932300000000001</v>
      </c>
      <c r="D38" s="65">
        <f>VLOOKUP($A38,'Return Data'!$B$7:$R$526,9,0)</f>
        <v>12.354799999999999</v>
      </c>
      <c r="E38" s="66">
        <f t="shared" si="7"/>
        <v>9</v>
      </c>
      <c r="F38" s="65">
        <f>VLOOKUP($A38,'Return Data'!$B$7:$R$526,10,0)</f>
        <v>14.389099999999999</v>
      </c>
      <c r="G38" s="66">
        <f t="shared" si="8"/>
        <v>15</v>
      </c>
      <c r="H38" s="65">
        <f>VLOOKUP($A38,'Return Data'!$B$7:$R$526,11,0)</f>
        <v>11.847799999999999</v>
      </c>
      <c r="I38" s="66">
        <f t="shared" si="9"/>
        <v>16</v>
      </c>
      <c r="J38" s="65">
        <f>VLOOKUP($A38,'Return Data'!$B$7:$R$526,12,0)</f>
        <v>9.2852999999999994</v>
      </c>
      <c r="K38" s="66">
        <f t="shared" si="10"/>
        <v>14</v>
      </c>
      <c r="L38" s="65">
        <f>VLOOKUP($A38,'Return Data'!$B$7:$R$526,13,0)</f>
        <v>8.7902000000000005</v>
      </c>
      <c r="M38" s="66">
        <f t="shared" si="11"/>
        <v>17</v>
      </c>
      <c r="N38" s="65">
        <f>VLOOKUP($A38,'Return Data'!$B$7:$R$526,17,0)</f>
        <v>8.4923999999999999</v>
      </c>
      <c r="O38" s="66">
        <f t="shared" si="12"/>
        <v>17</v>
      </c>
      <c r="P38" s="65">
        <f>VLOOKUP($A38,'Return Data'!$B$7:$R$526,14,0)</f>
        <v>5.6269999999999998</v>
      </c>
      <c r="Q38" s="66">
        <f t="shared" si="13"/>
        <v>19</v>
      </c>
      <c r="R38" s="65">
        <f>VLOOKUP($A38,'Return Data'!$B$7:$R$526,16,0)</f>
        <v>6.9526000000000003</v>
      </c>
      <c r="S38" s="67">
        <f t="shared" si="14"/>
        <v>24</v>
      </c>
    </row>
    <row r="39" spans="1:19" x14ac:dyDescent="0.3">
      <c r="A39" s="82" t="s">
        <v>113</v>
      </c>
      <c r="B39" s="64">
        <f>VLOOKUP($A39,'Return Data'!$B$7:$R$526,3,0)</f>
        <v>43999</v>
      </c>
      <c r="C39" s="65">
        <f>VLOOKUP($A39,'Return Data'!$B$7:$R$526,4,0)</f>
        <v>18.2057</v>
      </c>
      <c r="D39" s="65">
        <f>VLOOKUP($A39,'Return Data'!$B$7:$R$526,9,0)</f>
        <v>9.5841999999999992</v>
      </c>
      <c r="E39" s="66">
        <f t="shared" si="7"/>
        <v>20</v>
      </c>
      <c r="F39" s="65">
        <f>VLOOKUP($A39,'Return Data'!$B$7:$R$526,10,0)</f>
        <v>18.738600000000002</v>
      </c>
      <c r="G39" s="66">
        <f t="shared" si="8"/>
        <v>6</v>
      </c>
      <c r="H39" s="65">
        <f>VLOOKUP($A39,'Return Data'!$B$7:$R$526,11,0)</f>
        <v>14.8443</v>
      </c>
      <c r="I39" s="66">
        <f t="shared" si="9"/>
        <v>8</v>
      </c>
      <c r="J39" s="65">
        <f>VLOOKUP($A39,'Return Data'!$B$7:$R$526,12,0)</f>
        <v>11.0517</v>
      </c>
      <c r="K39" s="66">
        <f t="shared" si="10"/>
        <v>8</v>
      </c>
      <c r="L39" s="65">
        <f>VLOOKUP($A39,'Return Data'!$B$7:$R$526,13,0)</f>
        <v>11.3535</v>
      </c>
      <c r="M39" s="66">
        <f t="shared" si="11"/>
        <v>7</v>
      </c>
      <c r="N39" s="65">
        <f>VLOOKUP($A39,'Return Data'!$B$7:$R$526,17,0)</f>
        <v>10.645200000000001</v>
      </c>
      <c r="O39" s="66">
        <f t="shared" si="12"/>
        <v>10</v>
      </c>
      <c r="P39" s="65">
        <f>VLOOKUP($A39,'Return Data'!$B$7:$R$526,14,0)</f>
        <v>6.8846999999999996</v>
      </c>
      <c r="Q39" s="66">
        <f t="shared" si="13"/>
        <v>13</v>
      </c>
      <c r="R39" s="65">
        <f>VLOOKUP($A39,'Return Data'!$B$7:$R$526,16,0)</f>
        <v>7.4409999999999998</v>
      </c>
      <c r="S39" s="67">
        <f t="shared" si="14"/>
        <v>20</v>
      </c>
    </row>
    <row r="40" spans="1:19" x14ac:dyDescent="0.3">
      <c r="A40" s="82" t="s">
        <v>369</v>
      </c>
      <c r="B40" s="64">
        <f>VLOOKUP($A40,'Return Data'!$B$7:$R$526,3,0)</f>
        <v>43999</v>
      </c>
      <c r="C40" s="65">
        <f>VLOOKUP($A40,'Return Data'!$B$7:$R$526,4,0)</f>
        <v>0.3674</v>
      </c>
      <c r="D40" s="65">
        <f>VLOOKUP($A40,'Return Data'!$B$7:$R$526,9,0)</f>
        <v>8.4941999999999993</v>
      </c>
      <c r="E40" s="66">
        <f t="shared" si="7"/>
        <v>22</v>
      </c>
      <c r="F40" s="65">
        <f>VLOOKUP($A40,'Return Data'!$B$7:$R$526,10,0)</f>
        <v>8.8310999999999993</v>
      </c>
      <c r="G40" s="66">
        <f t="shared" si="8"/>
        <v>26</v>
      </c>
      <c r="H40" s="65"/>
      <c r="I40" s="66"/>
      <c r="J40" s="65"/>
      <c r="K40" s="66"/>
      <c r="L40" s="65"/>
      <c r="M40" s="66"/>
      <c r="N40" s="65"/>
      <c r="O40" s="66"/>
      <c r="P40" s="65"/>
      <c r="Q40" s="66"/>
      <c r="R40" s="65">
        <f>VLOOKUP($A40,'Return Data'!$B$7:$R$526,16,0)</f>
        <v>8.7875999999999994</v>
      </c>
      <c r="S40" s="67">
        <f t="shared" si="14"/>
        <v>4</v>
      </c>
    </row>
    <row r="41" spans="1:19" x14ac:dyDescent="0.3">
      <c r="A41" s="82" t="s">
        <v>114</v>
      </c>
      <c r="B41" s="64">
        <f>VLOOKUP($A41,'Return Data'!$B$7:$R$526,3,0)</f>
        <v>43999</v>
      </c>
      <c r="C41" s="65">
        <f>VLOOKUP($A41,'Return Data'!$B$7:$R$526,4,0)</f>
        <v>20.4877</v>
      </c>
      <c r="D41" s="65">
        <f>VLOOKUP($A41,'Return Data'!$B$7:$R$526,9,0)</f>
        <v>9.5126000000000008</v>
      </c>
      <c r="E41" s="66">
        <f t="shared" si="7"/>
        <v>21</v>
      </c>
      <c r="F41" s="65">
        <f>VLOOKUP($A41,'Return Data'!$B$7:$R$526,10,0)</f>
        <v>21.2013</v>
      </c>
      <c r="G41" s="66">
        <f t="shared" si="8"/>
        <v>2</v>
      </c>
      <c r="H41" s="65">
        <f>VLOOKUP($A41,'Return Data'!$B$7:$R$526,11,0)</f>
        <v>6.7930999999999999</v>
      </c>
      <c r="I41" s="66">
        <f t="shared" si="9"/>
        <v>26</v>
      </c>
      <c r="J41" s="65">
        <f>VLOOKUP($A41,'Return Data'!$B$7:$R$526,12,0)</f>
        <v>4.3357000000000001</v>
      </c>
      <c r="K41" s="66">
        <f t="shared" si="10"/>
        <v>27</v>
      </c>
      <c r="L41" s="65">
        <f>VLOOKUP($A41,'Return Data'!$B$7:$R$526,13,0)</f>
        <v>5.8548</v>
      </c>
      <c r="M41" s="66">
        <f t="shared" si="11"/>
        <v>27</v>
      </c>
      <c r="N41" s="65">
        <f>VLOOKUP($A41,'Return Data'!$B$7:$R$526,17,0)</f>
        <v>1.2213000000000001</v>
      </c>
      <c r="O41" s="66">
        <f t="shared" si="12"/>
        <v>30</v>
      </c>
      <c r="P41" s="65">
        <f>VLOOKUP($A41,'Return Data'!$B$7:$R$526,14,0)</f>
        <v>1.1922999999999999</v>
      </c>
      <c r="Q41" s="66">
        <f t="shared" si="13"/>
        <v>30</v>
      </c>
      <c r="R41" s="65">
        <f>VLOOKUP($A41,'Return Data'!$B$7:$R$526,16,0)</f>
        <v>7.4421999999999997</v>
      </c>
      <c r="S41" s="67">
        <f t="shared" si="14"/>
        <v>19</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9.6051294117647057</v>
      </c>
      <c r="E43" s="88"/>
      <c r="F43" s="89">
        <f>AVERAGE(F8:F41)</f>
        <v>6.2704735294117642</v>
      </c>
      <c r="G43" s="88"/>
      <c r="H43" s="89">
        <f>AVERAGE(H8:H41)</f>
        <v>7.5476060606060615</v>
      </c>
      <c r="I43" s="88"/>
      <c r="J43" s="89">
        <f>AVERAGE(J8:J41)</f>
        <v>8.1282193548387092</v>
      </c>
      <c r="K43" s="88"/>
      <c r="L43" s="89">
        <f>AVERAGE(L8:L41)</f>
        <v>8.7616645161290307</v>
      </c>
      <c r="M43" s="88"/>
      <c r="N43" s="89">
        <f>AVERAGE(N8:N41)</f>
        <v>8.3279333333333359</v>
      </c>
      <c r="O43" s="88"/>
      <c r="P43" s="89">
        <f>AVERAGE(P8:P41)</f>
        <v>5.706733333333335</v>
      </c>
      <c r="Q43" s="88"/>
      <c r="R43" s="89">
        <f>AVERAGE(R8:R41)</f>
        <v>4.8699588235294113</v>
      </c>
      <c r="S43" s="90"/>
    </row>
    <row r="44" spans="1:19" x14ac:dyDescent="0.3">
      <c r="A44" s="87" t="s">
        <v>28</v>
      </c>
      <c r="B44" s="88"/>
      <c r="C44" s="88"/>
      <c r="D44" s="89">
        <f>MIN(D8:D41)</f>
        <v>-7.8818999999999999</v>
      </c>
      <c r="E44" s="88"/>
      <c r="F44" s="89">
        <f>MIN(F8:F41)</f>
        <v>-103.4525</v>
      </c>
      <c r="G44" s="88"/>
      <c r="H44" s="89">
        <f>MIN(H8:H41)</f>
        <v>-48.592399999999998</v>
      </c>
      <c r="I44" s="88"/>
      <c r="J44" s="89">
        <f>MIN(J8:J41)</f>
        <v>-4.2419000000000002</v>
      </c>
      <c r="K44" s="88"/>
      <c r="L44" s="89">
        <f>MIN(L8:L41)</f>
        <v>-1.7679</v>
      </c>
      <c r="M44" s="88"/>
      <c r="N44" s="89">
        <f>MIN(N8:N41)</f>
        <v>1.2213000000000001</v>
      </c>
      <c r="O44" s="88"/>
      <c r="P44" s="89">
        <f>MIN(P8:P41)</f>
        <v>1.1922999999999999</v>
      </c>
      <c r="Q44" s="88"/>
      <c r="R44" s="89">
        <f>MIN(R8:R41)</f>
        <v>-42.619</v>
      </c>
      <c r="S44" s="90"/>
    </row>
    <row r="45" spans="1:19" ht="15" thickBot="1" x14ac:dyDescent="0.35">
      <c r="A45" s="91" t="s">
        <v>29</v>
      </c>
      <c r="B45" s="92"/>
      <c r="C45" s="92"/>
      <c r="D45" s="93">
        <f>MAX(D8:D41)</f>
        <v>20.432300000000001</v>
      </c>
      <c r="E45" s="92"/>
      <c r="F45" s="93">
        <f>MAX(F8:F41)</f>
        <v>21.4513</v>
      </c>
      <c r="G45" s="92"/>
      <c r="H45" s="93">
        <f>MAX(H8:H41)</f>
        <v>20.491</v>
      </c>
      <c r="I45" s="92"/>
      <c r="J45" s="93">
        <f>MAX(J8:J41)</f>
        <v>14.0138</v>
      </c>
      <c r="K45" s="92"/>
      <c r="L45" s="93">
        <f>MAX(L8:L41)</f>
        <v>19.7178</v>
      </c>
      <c r="M45" s="92"/>
      <c r="N45" s="93">
        <f>MAX(N8:N41)</f>
        <v>13.020899999999999</v>
      </c>
      <c r="O45" s="92"/>
      <c r="P45" s="93">
        <f>MAX(P8:P41)</f>
        <v>8.641</v>
      </c>
      <c r="Q45" s="92"/>
      <c r="R45" s="93">
        <f>MAX(R8:R41)</f>
        <v>9.7713000000000001</v>
      </c>
      <c r="S45" s="94"/>
    </row>
    <row r="46" spans="1:19" x14ac:dyDescent="0.3">
      <c r="A46" s="113" t="s">
        <v>436</v>
      </c>
    </row>
    <row r="47" spans="1:19" x14ac:dyDescent="0.3">
      <c r="A47" s="14" t="s">
        <v>342</v>
      </c>
    </row>
  </sheetData>
  <sheetProtection algorithmName="SHA-512" hashValue="nd5Kd24K9d36jbL+Ov0+rwKmuwy1plot29gQbWEG/7egnZLx0JB4YDgH4ba3bxQfNkFF7RoGJufds12bteJU1A==" saltValue="pP9I5eoAFtk0OzEDH0iC+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2020-06-18T05:53:51Z</dcterms:modified>
</cp:coreProperties>
</file>